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D939520\Desktop\"/>
    </mc:Choice>
  </mc:AlternateContent>
  <bookViews>
    <workbookView xWindow="0" yWindow="0" windowWidth="19200" windowHeight="11460"/>
  </bookViews>
  <sheets>
    <sheet name="Bilan" sheetId="15" r:id="rId1"/>
    <sheet name="Avril22" sheetId="1" r:id="rId2"/>
    <sheet name="Mai22" sheetId="2" r:id="rId3"/>
    <sheet name="Juin22" sheetId="3" r:id="rId4"/>
    <sheet name="Juil22" sheetId="4" r:id="rId5"/>
    <sheet name="Août22" sheetId="5" r:id="rId6"/>
    <sheet name="Sept22" sheetId="6" r:id="rId7"/>
    <sheet name="Oct22" sheetId="7" r:id="rId8"/>
    <sheet name="Nov22" sheetId="8" r:id="rId9"/>
    <sheet name="Déc22" sheetId="9" r:id="rId10"/>
    <sheet name="Janv23" sheetId="10" r:id="rId11"/>
    <sheet name="Fév23" sheetId="11" r:id="rId12"/>
    <sheet name="Mars23" sheetId="13" r:id="rId13"/>
    <sheet name="Avril23" sheetId="14" r:id="rId14"/>
    <sheet name="Feuil1" sheetId="12" r:id="rId1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5" l="1"/>
  <c r="F6" i="15"/>
  <c r="F7" i="15"/>
  <c r="F8" i="15"/>
  <c r="F9" i="15"/>
  <c r="F11" i="15"/>
  <c r="F12" i="15"/>
  <c r="F13" i="15"/>
  <c r="F14" i="15"/>
  <c r="AG1" i="11" l="1"/>
  <c r="AF1" i="11"/>
  <c r="AE1" i="11"/>
  <c r="AD1" i="11"/>
  <c r="AC1" i="11"/>
  <c r="AB1" i="11"/>
  <c r="AA1" i="11"/>
  <c r="Z1" i="11"/>
  <c r="Y1" i="11"/>
  <c r="X1" i="11"/>
  <c r="W1" i="11"/>
  <c r="V1" i="11"/>
  <c r="U1" i="11"/>
  <c r="T1" i="11"/>
  <c r="S1" i="11"/>
  <c r="R1" i="11"/>
  <c r="Q1" i="11"/>
  <c r="P1" i="11"/>
  <c r="O1" i="11"/>
  <c r="N1" i="11"/>
  <c r="M1" i="11"/>
  <c r="L1" i="11"/>
  <c r="K1" i="11"/>
  <c r="J1" i="11"/>
  <c r="I1" i="11"/>
  <c r="H1" i="11"/>
  <c r="G1" i="11"/>
  <c r="F1" i="11"/>
  <c r="E1" i="11"/>
  <c r="D1" i="11"/>
  <c r="C1" i="11"/>
  <c r="AG1" i="13"/>
  <c r="AF1" i="13"/>
  <c r="AE1" i="13"/>
  <c r="AD1" i="13"/>
  <c r="AC1" i="13"/>
  <c r="AB1" i="13"/>
  <c r="AA1" i="13"/>
  <c r="Z1" i="13"/>
  <c r="Y1" i="13"/>
  <c r="X1" i="13"/>
  <c r="W1" i="13"/>
  <c r="V1" i="13"/>
  <c r="U1" i="13"/>
  <c r="T1" i="13"/>
  <c r="S1" i="13"/>
  <c r="R1" i="13"/>
  <c r="Q1" i="13"/>
  <c r="P1" i="13"/>
  <c r="O1" i="13"/>
  <c r="N1" i="13"/>
  <c r="M1" i="13"/>
  <c r="L1" i="13"/>
  <c r="K1" i="13"/>
  <c r="J1" i="13"/>
  <c r="I1" i="13"/>
  <c r="H1" i="13"/>
  <c r="G1" i="13"/>
  <c r="F1" i="13"/>
  <c r="E1" i="13"/>
  <c r="D1" i="13"/>
  <c r="C1" i="13"/>
  <c r="AG1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AG1" i="10"/>
  <c r="AF1" i="10"/>
  <c r="AE1" i="10"/>
  <c r="AD1" i="10"/>
  <c r="AC1" i="10"/>
  <c r="AB1" i="10"/>
  <c r="AA1" i="10"/>
  <c r="Z1" i="10"/>
  <c r="Y1" i="10"/>
  <c r="X1" i="10"/>
  <c r="W1" i="10"/>
  <c r="V1" i="10"/>
  <c r="U1" i="10"/>
  <c r="T1" i="10"/>
  <c r="S1" i="10"/>
  <c r="R1" i="10"/>
  <c r="Q1" i="10"/>
  <c r="P1" i="10"/>
  <c r="O1" i="10"/>
  <c r="N1" i="10"/>
  <c r="M1" i="10"/>
  <c r="L1" i="10"/>
  <c r="K1" i="10"/>
  <c r="J1" i="10"/>
  <c r="I1" i="10"/>
  <c r="H1" i="10"/>
  <c r="G1" i="10"/>
  <c r="F1" i="10"/>
  <c r="E1" i="10"/>
  <c r="D1" i="10"/>
  <c r="C1" i="10"/>
  <c r="AG1" i="4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AG1" i="5"/>
  <c r="AF1" i="5"/>
  <c r="AE1" i="5"/>
  <c r="AD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AG1" i="6"/>
  <c r="AF1" i="6"/>
  <c r="AE1" i="6"/>
  <c r="AD1" i="6"/>
  <c r="AC1" i="6"/>
  <c r="AB1" i="6"/>
  <c r="AA1" i="6"/>
  <c r="Z1" i="6"/>
  <c r="Y1" i="6"/>
  <c r="X1" i="6"/>
  <c r="W1" i="6"/>
  <c r="V1" i="6"/>
  <c r="U1" i="6"/>
  <c r="T1" i="6"/>
  <c r="S1" i="6"/>
  <c r="R1" i="6"/>
  <c r="Q1" i="6"/>
  <c r="P1" i="6"/>
  <c r="O1" i="6"/>
  <c r="N1" i="6"/>
  <c r="M1" i="6"/>
  <c r="L1" i="6"/>
  <c r="K1" i="6"/>
  <c r="J1" i="6"/>
  <c r="I1" i="6"/>
  <c r="H1" i="6"/>
  <c r="G1" i="6"/>
  <c r="F1" i="6"/>
  <c r="E1" i="6"/>
  <c r="D1" i="6"/>
  <c r="C1" i="6"/>
  <c r="AG1" i="7"/>
  <c r="AF1" i="7"/>
  <c r="AE1" i="7"/>
  <c r="AD1" i="7"/>
  <c r="AC1" i="7"/>
  <c r="AB1" i="7"/>
  <c r="AA1" i="7"/>
  <c r="Z1" i="7"/>
  <c r="Y1" i="7"/>
  <c r="X1" i="7"/>
  <c r="W1" i="7"/>
  <c r="V1" i="7"/>
  <c r="U1" i="7"/>
  <c r="T1" i="7"/>
  <c r="S1" i="7"/>
  <c r="R1" i="7"/>
  <c r="Q1" i="7"/>
  <c r="P1" i="7"/>
  <c r="O1" i="7"/>
  <c r="N1" i="7"/>
  <c r="M1" i="7"/>
  <c r="L1" i="7"/>
  <c r="K1" i="7"/>
  <c r="J1" i="7"/>
  <c r="I1" i="7"/>
  <c r="H1" i="7"/>
  <c r="G1" i="7"/>
  <c r="F1" i="7"/>
  <c r="E1" i="7"/>
  <c r="D1" i="7"/>
  <c r="C1" i="7"/>
  <c r="AG1" i="8"/>
  <c r="AF1" i="8"/>
  <c r="AE1" i="8"/>
  <c r="AD1" i="8"/>
  <c r="AC1" i="8"/>
  <c r="AB1" i="8"/>
  <c r="AA1" i="8"/>
  <c r="Z1" i="8"/>
  <c r="Y1" i="8"/>
  <c r="X1" i="8"/>
  <c r="W1" i="8"/>
  <c r="V1" i="8"/>
  <c r="U1" i="8"/>
  <c r="T1" i="8"/>
  <c r="S1" i="8"/>
  <c r="R1" i="8"/>
  <c r="Q1" i="8"/>
  <c r="P1" i="8"/>
  <c r="O1" i="8"/>
  <c r="N1" i="8"/>
  <c r="M1" i="8"/>
  <c r="L1" i="8"/>
  <c r="AH12" i="8" s="1"/>
  <c r="F10" i="15" s="1"/>
  <c r="K1" i="8"/>
  <c r="J1" i="8"/>
  <c r="I1" i="8"/>
  <c r="H1" i="8"/>
  <c r="G1" i="8"/>
  <c r="F1" i="8"/>
  <c r="E1" i="8"/>
  <c r="D1" i="8"/>
  <c r="C1" i="8"/>
  <c r="AG1" i="9"/>
  <c r="AF1" i="9"/>
  <c r="AE1" i="9"/>
  <c r="AD1" i="9"/>
  <c r="AC1" i="9"/>
  <c r="AB1" i="9"/>
  <c r="AA1" i="9"/>
  <c r="Z1" i="9"/>
  <c r="Y1" i="9"/>
  <c r="X1" i="9"/>
  <c r="W1" i="9"/>
  <c r="V1" i="9"/>
  <c r="U1" i="9"/>
  <c r="T1" i="9"/>
  <c r="S1" i="9"/>
  <c r="R1" i="9"/>
  <c r="Q1" i="9"/>
  <c r="P1" i="9"/>
  <c r="O1" i="9"/>
  <c r="N1" i="9"/>
  <c r="M1" i="9"/>
  <c r="L1" i="9"/>
  <c r="K1" i="9"/>
  <c r="J1" i="9"/>
  <c r="I1" i="9"/>
  <c r="H1" i="9"/>
  <c r="G1" i="9"/>
  <c r="F1" i="9"/>
  <c r="E1" i="9"/>
  <c r="D1" i="9"/>
  <c r="C1" i="9"/>
  <c r="AG1" i="3"/>
  <c r="AF1" i="3"/>
  <c r="AE1" i="3"/>
  <c r="AD1" i="3"/>
  <c r="AC1" i="3"/>
  <c r="AB1" i="3"/>
  <c r="AA1" i="3"/>
  <c r="Z1" i="3"/>
  <c r="Y1" i="3"/>
  <c r="X1" i="3"/>
  <c r="W1" i="3"/>
  <c r="V1" i="3"/>
  <c r="U1" i="3"/>
  <c r="T1" i="3"/>
  <c r="S1" i="3"/>
  <c r="R1" i="3"/>
  <c r="Q1" i="3"/>
  <c r="P1" i="3"/>
  <c r="O1" i="3"/>
  <c r="N1" i="3"/>
  <c r="M1" i="3"/>
  <c r="L1" i="3"/>
  <c r="K1" i="3"/>
  <c r="J1" i="3"/>
  <c r="I1" i="3"/>
  <c r="H1" i="3"/>
  <c r="G1" i="3"/>
  <c r="F1" i="3"/>
  <c r="E1" i="3"/>
  <c r="D1" i="3"/>
  <c r="C1" i="3"/>
  <c r="AG1" i="2"/>
  <c r="AH18" i="11"/>
  <c r="AH17" i="11"/>
  <c r="AH16" i="11"/>
  <c r="AH15" i="11"/>
  <c r="AH14" i="11"/>
  <c r="AH13" i="11"/>
  <c r="AH12" i="11"/>
  <c r="AH11" i="11"/>
  <c r="AH10" i="11"/>
  <c r="AH9" i="11"/>
  <c r="AH8" i="11"/>
  <c r="AH7" i="11"/>
  <c r="AH6" i="11"/>
  <c r="AH18" i="13"/>
  <c r="AH17" i="13"/>
  <c r="AH16" i="13"/>
  <c r="AH15" i="13"/>
  <c r="AH14" i="13"/>
  <c r="AH13" i="13"/>
  <c r="AH12" i="13"/>
  <c r="AH11" i="13"/>
  <c r="AH10" i="13"/>
  <c r="AH9" i="13"/>
  <c r="AH8" i="13"/>
  <c r="AH7" i="13"/>
  <c r="AH6" i="13"/>
  <c r="AH18" i="14"/>
  <c r="AH17" i="14"/>
  <c r="AH16" i="14"/>
  <c r="AH15" i="14"/>
  <c r="AH14" i="14"/>
  <c r="AH13" i="14"/>
  <c r="AH12" i="14"/>
  <c r="AH11" i="14"/>
  <c r="AH10" i="14"/>
  <c r="AH9" i="14"/>
  <c r="AH8" i="14"/>
  <c r="AH7" i="14"/>
  <c r="AH6" i="14"/>
  <c r="AH18" i="10"/>
  <c r="AH17" i="10"/>
  <c r="AH16" i="10"/>
  <c r="AH15" i="10"/>
  <c r="AH14" i="10"/>
  <c r="AH13" i="10"/>
  <c r="AH12" i="10"/>
  <c r="AH11" i="10"/>
  <c r="AH10" i="10"/>
  <c r="AH9" i="10"/>
  <c r="AH8" i="10"/>
  <c r="AH7" i="10"/>
  <c r="AH6" i="10"/>
  <c r="AH18" i="4"/>
  <c r="AH17" i="4"/>
  <c r="AH16" i="4"/>
  <c r="AH15" i="4"/>
  <c r="AH14" i="4"/>
  <c r="AH13" i="4"/>
  <c r="AH12" i="4"/>
  <c r="AH11" i="4"/>
  <c r="AH10" i="4"/>
  <c r="AH9" i="4"/>
  <c r="AH8" i="4"/>
  <c r="AH7" i="4"/>
  <c r="AH6" i="4"/>
  <c r="AH18" i="5"/>
  <c r="AH17" i="5"/>
  <c r="AH16" i="5"/>
  <c r="AH15" i="5"/>
  <c r="AH14" i="5"/>
  <c r="AH13" i="5"/>
  <c r="AH12" i="5"/>
  <c r="AH11" i="5"/>
  <c r="AH10" i="5"/>
  <c r="AH9" i="5"/>
  <c r="AH8" i="5"/>
  <c r="AH7" i="5"/>
  <c r="AH6" i="5"/>
  <c r="AH18" i="6"/>
  <c r="AH17" i="6"/>
  <c r="AH16" i="6"/>
  <c r="AH15" i="6"/>
  <c r="AH14" i="6"/>
  <c r="AH13" i="6"/>
  <c r="AH12" i="6"/>
  <c r="AH11" i="6"/>
  <c r="AH10" i="6"/>
  <c r="AH9" i="6"/>
  <c r="AH8" i="6"/>
  <c r="AH7" i="6"/>
  <c r="AH6" i="6"/>
  <c r="AH18" i="7"/>
  <c r="AH17" i="7"/>
  <c r="AH16" i="7"/>
  <c r="AH15" i="7"/>
  <c r="AH14" i="7"/>
  <c r="AH13" i="7"/>
  <c r="AH12" i="7"/>
  <c r="AH11" i="7"/>
  <c r="AH10" i="7"/>
  <c r="AH9" i="7"/>
  <c r="AH8" i="7"/>
  <c r="AH7" i="7"/>
  <c r="AH6" i="7"/>
  <c r="AH18" i="9"/>
  <c r="AH17" i="9"/>
  <c r="AH16" i="9"/>
  <c r="AH15" i="9"/>
  <c r="AH14" i="9"/>
  <c r="AH13" i="9"/>
  <c r="AH12" i="9"/>
  <c r="AH11" i="9"/>
  <c r="AH10" i="9"/>
  <c r="AH9" i="9"/>
  <c r="AH8" i="9"/>
  <c r="AH7" i="9"/>
  <c r="AH6" i="9"/>
  <c r="AH18" i="3"/>
  <c r="AH17" i="3"/>
  <c r="AH16" i="3"/>
  <c r="AH15" i="3"/>
  <c r="AH14" i="3"/>
  <c r="AH13" i="3"/>
  <c r="AH12" i="3"/>
  <c r="AH11" i="3"/>
  <c r="AH10" i="3"/>
  <c r="AH9" i="3"/>
  <c r="AH8" i="3"/>
  <c r="AH7" i="3"/>
  <c r="AH6" i="3"/>
  <c r="AH18" i="2"/>
  <c r="AH17" i="2"/>
  <c r="AH16" i="2"/>
  <c r="AH15" i="2"/>
  <c r="AH14" i="2"/>
  <c r="AH13" i="2"/>
  <c r="AH12" i="2"/>
  <c r="AH11" i="2"/>
  <c r="AH10" i="2"/>
  <c r="AH9" i="2"/>
  <c r="AH8" i="2"/>
  <c r="AH7" i="2"/>
  <c r="AH6" i="2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7" i="8"/>
  <c r="AH8" i="8"/>
  <c r="AH9" i="8"/>
  <c r="AH10" i="8"/>
  <c r="AH11" i="8"/>
  <c r="AH13" i="8"/>
  <c r="AH14" i="8"/>
  <c r="AH15" i="8"/>
  <c r="AH16" i="8"/>
  <c r="AH17" i="8"/>
  <c r="F15" i="15" s="1"/>
  <c r="AH18" i="8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AH6" i="8"/>
  <c r="K22" i="2"/>
  <c r="U22" i="1"/>
  <c r="V22" i="1"/>
  <c r="F4" i="15" l="1"/>
  <c r="E4" i="15"/>
  <c r="D5" i="15"/>
  <c r="D6" i="15"/>
  <c r="D7" i="15"/>
  <c r="D8" i="15"/>
  <c r="D9" i="15"/>
  <c r="D10" i="15"/>
  <c r="D11" i="15"/>
  <c r="D12" i="15"/>
  <c r="D13" i="15"/>
  <c r="D14" i="15"/>
  <c r="D15" i="15"/>
  <c r="D4" i="15"/>
  <c r="E6" i="15" l="1"/>
  <c r="E7" i="15"/>
  <c r="E8" i="15"/>
  <c r="E9" i="15"/>
  <c r="E10" i="15"/>
  <c r="E11" i="15"/>
  <c r="E12" i="15"/>
  <c r="E13" i="15"/>
  <c r="E14" i="15"/>
  <c r="E15" i="15"/>
  <c r="E5" i="15"/>
  <c r="B18" i="14" l="1"/>
  <c r="A18" i="14"/>
  <c r="B17" i="14"/>
  <c r="A17" i="14"/>
  <c r="B16" i="14"/>
  <c r="A16" i="14"/>
  <c r="B15" i="14"/>
  <c r="A15" i="14"/>
  <c r="B14" i="14"/>
  <c r="A14" i="14"/>
  <c r="B13" i="14"/>
  <c r="A13" i="14"/>
  <c r="B12" i="14"/>
  <c r="A12" i="14"/>
  <c r="B11" i="14"/>
  <c r="A11" i="14"/>
  <c r="B10" i="14"/>
  <c r="A10" i="14"/>
  <c r="B9" i="14"/>
  <c r="A9" i="14"/>
  <c r="B8" i="14"/>
  <c r="A8" i="14"/>
  <c r="B7" i="14"/>
  <c r="A7" i="14"/>
  <c r="B6" i="14"/>
  <c r="A6" i="14"/>
  <c r="B18" i="13"/>
  <c r="A18" i="13"/>
  <c r="B17" i="13"/>
  <c r="A17" i="13"/>
  <c r="B16" i="13"/>
  <c r="A16" i="13"/>
  <c r="B15" i="13"/>
  <c r="A15" i="13"/>
  <c r="B14" i="13"/>
  <c r="A14" i="13"/>
  <c r="B13" i="13"/>
  <c r="A13" i="13"/>
  <c r="B12" i="13"/>
  <c r="A12" i="13"/>
  <c r="B11" i="13"/>
  <c r="A11" i="13"/>
  <c r="B10" i="13"/>
  <c r="A10" i="13"/>
  <c r="B9" i="13"/>
  <c r="A9" i="13"/>
  <c r="B8" i="13"/>
  <c r="A8" i="13"/>
  <c r="B7" i="13"/>
  <c r="A7" i="13"/>
  <c r="B6" i="13"/>
  <c r="A6" i="13"/>
  <c r="B18" i="11"/>
  <c r="A18" i="11"/>
  <c r="B17" i="11"/>
  <c r="A17" i="11"/>
  <c r="B16" i="11"/>
  <c r="A16" i="11"/>
  <c r="B15" i="11"/>
  <c r="A15" i="11"/>
  <c r="B14" i="11"/>
  <c r="A14" i="11"/>
  <c r="B13" i="11"/>
  <c r="A13" i="11"/>
  <c r="B12" i="11"/>
  <c r="A12" i="11"/>
  <c r="B11" i="11"/>
  <c r="A11" i="11"/>
  <c r="B10" i="11"/>
  <c r="A10" i="11"/>
  <c r="B9" i="11"/>
  <c r="A9" i="11"/>
  <c r="B8" i="11"/>
  <c r="A8" i="11"/>
  <c r="B7" i="11"/>
  <c r="A7" i="11"/>
  <c r="B6" i="11"/>
  <c r="A6" i="11"/>
  <c r="B18" i="10"/>
  <c r="A18" i="10"/>
  <c r="B17" i="10"/>
  <c r="A17" i="10"/>
  <c r="B16" i="10"/>
  <c r="A16" i="10"/>
  <c r="B15" i="10"/>
  <c r="A15" i="10"/>
  <c r="B14" i="10"/>
  <c r="A14" i="10"/>
  <c r="B13" i="10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18" i="9"/>
  <c r="A18" i="9"/>
  <c r="B17" i="9"/>
  <c r="A17" i="9"/>
  <c r="B16" i="9"/>
  <c r="A16" i="9"/>
  <c r="B15" i="9"/>
  <c r="A15" i="9"/>
  <c r="B14" i="9"/>
  <c r="A14" i="9"/>
  <c r="B13" i="9"/>
  <c r="A13" i="9"/>
  <c r="B12" i="9"/>
  <c r="A12" i="9"/>
  <c r="B11" i="9"/>
  <c r="A11" i="9"/>
  <c r="B10" i="9"/>
  <c r="A10" i="9"/>
  <c r="B9" i="9"/>
  <c r="A9" i="9"/>
  <c r="B8" i="9"/>
  <c r="A8" i="9"/>
  <c r="B7" i="9"/>
  <c r="A7" i="9"/>
  <c r="B6" i="9"/>
  <c r="A6" i="9"/>
  <c r="B18" i="8"/>
  <c r="A18" i="8"/>
  <c r="B17" i="8"/>
  <c r="A17" i="8"/>
  <c r="B16" i="8"/>
  <c r="A16" i="8"/>
  <c r="B15" i="8"/>
  <c r="A15" i="8"/>
  <c r="B14" i="8"/>
  <c r="A14" i="8"/>
  <c r="B13" i="8"/>
  <c r="A13" i="8"/>
  <c r="B12" i="8"/>
  <c r="A12" i="8"/>
  <c r="B11" i="8"/>
  <c r="A11" i="8"/>
  <c r="B10" i="8"/>
  <c r="A10" i="8"/>
  <c r="B9" i="8"/>
  <c r="A9" i="8"/>
  <c r="B8" i="8"/>
  <c r="A8" i="8"/>
  <c r="B7" i="8"/>
  <c r="A7" i="8"/>
  <c r="B6" i="8"/>
  <c r="A6" i="8"/>
  <c r="B18" i="7"/>
  <c r="A18" i="7"/>
  <c r="B17" i="7"/>
  <c r="A17" i="7"/>
  <c r="B16" i="7"/>
  <c r="A16" i="7"/>
  <c r="B15" i="7"/>
  <c r="A15" i="7"/>
  <c r="B14" i="7"/>
  <c r="A14" i="7"/>
  <c r="B13" i="7"/>
  <c r="A13" i="7"/>
  <c r="B12" i="7"/>
  <c r="A12" i="7"/>
  <c r="B11" i="7"/>
  <c r="A11" i="7"/>
  <c r="B10" i="7"/>
  <c r="A10" i="7"/>
  <c r="B9" i="7"/>
  <c r="A9" i="7"/>
  <c r="B8" i="7"/>
  <c r="A8" i="7"/>
  <c r="B7" i="7"/>
  <c r="A7" i="7"/>
  <c r="B6" i="7"/>
  <c r="A6" i="7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8" i="6"/>
  <c r="A8" i="6"/>
  <c r="B7" i="6"/>
  <c r="A7" i="6"/>
  <c r="B6" i="6"/>
  <c r="A6" i="6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8" i="5"/>
  <c r="A8" i="5"/>
  <c r="B7" i="5"/>
  <c r="A7" i="5"/>
  <c r="B6" i="5"/>
  <c r="A6" i="5"/>
  <c r="B18" i="4"/>
  <c r="A18" i="4"/>
  <c r="B17" i="4"/>
  <c r="A17" i="4"/>
  <c r="B16" i="4"/>
  <c r="A16" i="4"/>
  <c r="B15" i="4"/>
  <c r="A15" i="4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B7" i="4"/>
  <c r="A7" i="4"/>
  <c r="B6" i="4"/>
  <c r="A6" i="4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</calcChain>
</file>

<file path=xl/sharedStrings.xml><?xml version="1.0" encoding="utf-8"?>
<sst xmlns="http://schemas.openxmlformats.org/spreadsheetml/2006/main" count="916" uniqueCount="103">
  <si>
    <t>Bruno</t>
  </si>
  <si>
    <t>Alain</t>
  </si>
  <si>
    <t>Romain</t>
  </si>
  <si>
    <t>Mickaël</t>
  </si>
  <si>
    <t>Frédéric</t>
  </si>
  <si>
    <t>David</t>
  </si>
  <si>
    <t>Nom de l’employé</t>
  </si>
  <si>
    <t>Chrystelle</t>
  </si>
  <si>
    <t>Daniel</t>
  </si>
  <si>
    <t>Julien</t>
  </si>
  <si>
    <t>Christophe</t>
  </si>
  <si>
    <t>Simon</t>
  </si>
  <si>
    <t>Corentin</t>
  </si>
  <si>
    <t>Dates d’absence</t>
  </si>
  <si>
    <t>M</t>
  </si>
  <si>
    <t>ME</t>
  </si>
  <si>
    <t>J</t>
  </si>
  <si>
    <t>V</t>
  </si>
  <si>
    <t>S</t>
  </si>
  <si>
    <t>D</t>
  </si>
  <si>
    <t>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</si>
  <si>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</si>
  <si>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</si>
  <si>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</si>
  <si>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</si>
  <si>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</si>
  <si>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</si>
  <si>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</si>
  <si>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</si>
  <si>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</si>
  <si>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</si>
  <si>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</si>
  <si>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</si>
  <si>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</si>
  <si>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</si>
  <si>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</si>
  <si>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</si>
  <si>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</si>
  <si>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</si>
  <si>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</si>
  <si>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</si>
  <si>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</si>
  <si>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</si>
  <si>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</si>
  <si>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</si>
  <si>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</si>
  <si>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</si>
  <si>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</si>
  <si>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</si>
  <si>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</si>
  <si>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</si>
  <si>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</si>
  <si>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RTT</t>
  </si>
  <si>
    <t>CP</t>
  </si>
  <si>
    <t>2022/2023</t>
  </si>
  <si>
    <t>Attribués</t>
  </si>
  <si>
    <t>Samedi</t>
  </si>
  <si>
    <t>RTT du 1er Avril au 31 Mars</t>
  </si>
  <si>
    <t>CP du 1er Mai au 30 Avril</t>
  </si>
  <si>
    <t>Lundi au Jeudi seulement 4j de retirés</t>
  </si>
  <si>
    <t>1 Vendredi donc 1 samedi de décompté</t>
  </si>
  <si>
    <t>1 Vendredi Jours Fériés donc 1 samedi de décompté</t>
  </si>
  <si>
    <t>samedi</t>
  </si>
  <si>
    <t>Jour de l'An</t>
  </si>
  <si>
    <t>Lundi</t>
  </si>
  <si>
    <t>Lundi de Pâques</t>
  </si>
  <si>
    <t>Dimanche</t>
  </si>
  <si>
    <t>Fête du travail</t>
  </si>
  <si>
    <t>Fête de la Victoire</t>
  </si>
  <si>
    <t>Jeudi</t>
  </si>
  <si>
    <t>Ascension</t>
  </si>
  <si>
    <t>Lundi de Pentecôte</t>
  </si>
  <si>
    <t>Fête Nationale</t>
  </si>
  <si>
    <t>Assomption</t>
  </si>
  <si>
    <t>Mardi</t>
  </si>
  <si>
    <t>Toussaint</t>
  </si>
  <si>
    <t>Vendredi</t>
  </si>
  <si>
    <t>Armistice</t>
  </si>
  <si>
    <t>Noël</t>
  </si>
  <si>
    <t>SAM</t>
  </si>
  <si>
    <t>1 semaine posée décompte 1 Samedi</t>
  </si>
  <si>
    <t>Bilan des jours restants</t>
  </si>
  <si>
    <t>1/2 RTT</t>
  </si>
  <si>
    <t>1/2 CP</t>
  </si>
  <si>
    <t>Jours de fractionnement</t>
  </si>
  <si>
    <t>Accordés uniquement si CP pris entre 1er Mai et 31 Octobre</t>
  </si>
  <si>
    <t xml:space="preserve">Entre 16 jours ouvrés et 18 jours ouvrés </t>
  </si>
  <si>
    <t>1 jour</t>
  </si>
  <si>
    <t>Moins de 2 semaines consécutives</t>
  </si>
  <si>
    <t>0 jour</t>
  </si>
  <si>
    <t xml:space="preserve">2 semaines consécutives (10 jours ouvrés) </t>
  </si>
  <si>
    <t>2 jours</t>
  </si>
  <si>
    <t>15 jours ouvrés</t>
  </si>
  <si>
    <t>&gt; 3 semaines et 2 jours</t>
  </si>
  <si>
    <t>C.</t>
  </si>
  <si>
    <t>D.</t>
  </si>
  <si>
    <t>G.</t>
  </si>
  <si>
    <t>L.</t>
  </si>
  <si>
    <t>M.</t>
  </si>
  <si>
    <t>O.</t>
  </si>
  <si>
    <t>S.</t>
  </si>
  <si>
    <t>T.</t>
  </si>
  <si>
    <t>Total SAM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</si>
</sst>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22"/>
      <color theme="4" tint="-0.249977111117893"/>
      <name val="Calibri Light"/>
      <family val="2"/>
      <scheme val="major"/>
    </font>
    <font>
      <b/>
      <sz val="18"/>
      <color theme="4" tint="-0.249977111117893"/>
      <name val="Calibri Light"/>
      <family val="2"/>
      <scheme val="major"/>
    </font>
    <font>
      <b/>
      <sz val="16"/>
      <color theme="4" tint="-0.249977111117893"/>
      <name val="Calibri Light"/>
      <family val="2"/>
      <scheme val="maj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34373A"/>
      <name val="Courier New"/>
      <family val="3"/>
    </font>
    <font>
      <sz val="8"/>
      <color rgb="FF34373A"/>
      <name val="Courier New"/>
      <family val="3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7" fontId="2" fillId="2" borderId="0" xfId="0" applyNumberFormat="1" applyFont="1" applyFill="1" applyBorder="1" applyAlignment="1">
      <alignment horizontal="left" vertical="center" indent="1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7" xfId="0" applyBorder="1" applyAlignment="1">
      <alignment horizontal="center"/>
    </xf>
    <xf numFmtId="0" fontId="0" fillId="0" borderId="0" xfId="0" applyFill="1"/>
    <xf numFmtId="49" fontId="0" fillId="0" borderId="3" xfId="0" applyNumberFormat="1" applyFont="1" applyFill="1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Border="1"/>
    <xf numFmtId="49" fontId="0" fillId="0" borderId="3" xfId="0" applyNumberFormat="1" applyBorder="1"/>
    <xf numFmtId="49" fontId="0" fillId="0" borderId="10" xfId="0" applyNumberFormat="1" applyBorder="1"/>
    <xf numFmtId="49" fontId="0" fillId="0" borderId="7" xfId="0" applyNumberFormat="1" applyBorder="1"/>
    <xf numFmtId="49" fontId="0" fillId="0" borderId="8" xfId="0" applyNumberFormat="1" applyFont="1" applyFill="1" applyBorder="1" applyAlignment="1">
      <alignment vertical="top"/>
    </xf>
    <xf numFmtId="49" fontId="0" fillId="0" borderId="6" xfId="0" applyNumberFormat="1" applyBorder="1"/>
    <xf numFmtId="49" fontId="0" fillId="0" borderId="9" xfId="0" applyNumberFormat="1" applyFont="1" applyFill="1" applyBorder="1" applyAlignment="1">
      <alignment vertical="top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7" fontId="1" fillId="2" borderId="0" xfId="0" applyNumberFormat="1" applyFont="1" applyFill="1" applyBorder="1" applyAlignment="1">
      <alignment horizontal="left" vertical="center" indent="1"/>
    </xf>
    <xf numFmtId="14" fontId="0" fillId="0" borderId="0" xfId="0" applyNumberFormat="1"/>
    <xf numFmtId="17" fontId="1" fillId="2" borderId="0" xfId="0" applyNumberFormat="1" applyFont="1" applyFill="1" applyBorder="1" applyAlignment="1">
      <alignment horizontal="left" vertical="center" indent="1"/>
    </xf>
    <xf numFmtId="14" fontId="4" fillId="3" borderId="0" xfId="0" applyNumberFormat="1" applyFont="1" applyFill="1" applyBorder="1" applyAlignment="1">
      <alignment horizontal="center" textRotation="90"/>
    </xf>
    <xf numFmtId="0" fontId="0" fillId="0" borderId="3" xfId="0" applyBorder="1" applyAlignment="1">
      <alignment horizontal="center"/>
    </xf>
    <xf numFmtId="2" fontId="0" fillId="0" borderId="3" xfId="0" applyNumberFormat="1" applyBorder="1"/>
    <xf numFmtId="2" fontId="0" fillId="0" borderId="0" xfId="0" applyNumberFormat="1" applyBorder="1"/>
    <xf numFmtId="0" fontId="3" fillId="2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5" fillId="0" borderId="3" xfId="0" applyNumberFormat="1" applyFont="1" applyBorder="1"/>
    <xf numFmtId="0" fontId="8" fillId="0" borderId="0" xfId="0" applyFont="1"/>
    <xf numFmtId="0" fontId="9" fillId="0" borderId="0" xfId="0" applyFont="1"/>
    <xf numFmtId="49" fontId="9" fillId="0" borderId="0" xfId="0" applyNumberFormat="1" applyFont="1" applyFill="1" applyBorder="1" applyAlignment="1">
      <alignment vertical="top"/>
    </xf>
    <xf numFmtId="49" fontId="0" fillId="0" borderId="3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17" fontId="1" fillId="2" borderId="0" xfId="0" applyNumberFormat="1" applyFont="1" applyFill="1" applyBorder="1" applyAlignment="1">
      <alignment horizontal="left" vertical="center" indent="1"/>
    </xf>
    <xf numFmtId="0" fontId="3" fillId="2" borderId="0" xfId="0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/>
  </cellXfs>
  <cellStyles count="1">
    <cellStyle name="Normal" xfId="0" builtinId="0"/>
  </cellStyles>
  <dxfs count="78"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gray125"/>
      </fill>
    </dxf>
    <dxf>
      <fill>
        <patternFill>
          <bgColor theme="4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38"/>
  <sheetViews>
    <sheetView tabSelected="1" workbookViewId="0">
      <selection activeCell="G8" sqref="G8"/>
    </sheetView>
  </sheetViews>
  <sheetFormatPr baseColWidth="10" defaultRowHeight="15" x14ac:dyDescent="0.25"/>
  <cols>
    <col min="2" max="2" width="13.85546875" bestFit="1" customWidth="1"/>
    <col min="4" max="5" width="5.5703125" bestFit="1" customWidth="1"/>
    <col min="6" max="6" width="9.42578125" customWidth="1"/>
  </cols>
  <sheetData>
    <row r="1" spans="2:14" x14ac:dyDescent="0.25">
      <c r="B1" t="s">
        <v>54</v>
      </c>
    </row>
    <row r="2" spans="2:14" x14ac:dyDescent="0.25">
      <c r="B2" s="49" t="s">
        <v>81</v>
      </c>
      <c r="C2" s="50"/>
      <c r="D2" s="50"/>
      <c r="E2" s="50"/>
      <c r="F2" s="51"/>
    </row>
    <row r="3" spans="2:14" x14ac:dyDescent="0.25">
      <c r="B3" s="48" t="s">
        <v>6</v>
      </c>
      <c r="C3" s="48"/>
      <c r="D3" s="9" t="s">
        <v>53</v>
      </c>
      <c r="E3" s="7" t="s">
        <v>52</v>
      </c>
      <c r="F3" s="6" t="s">
        <v>102</v>
      </c>
      <c r="H3" s="45"/>
    </row>
    <row r="4" spans="2:14" x14ac:dyDescent="0.25">
      <c r="B4" s="17" t="s">
        <v>94</v>
      </c>
      <c r="C4" s="18" t="s">
        <v>0</v>
      </c>
      <c r="D4" s="33">
        <f>$D$20-(COUNTIF('Mai22'!C6:AG6,"CP")+COUNTIF('Mai22'!C6:AG6,"1/2 CP")*0.5)-(COUNTIF(Juin22!C6:AG6,"CP")+COUNTIF(Juin22!C6:AG6,"1/2 CP")*0.5)-(COUNTIF(Juil22!C6:AG6,"CP")+COUNTIF(Juil22!C6:AG6,"1/2 CP")*0.5)-(COUNTIF(Août22!C6:AG6,"CP")+COUNTIF(Août22!C6:AG6,"1/2 CP")*0.5)-(COUNTIF(Sept22!C6:AG6,"CP")+COUNTIF(Sept22!C6:AG6,"1/2 CP")*0.5)-(COUNTIF('Oct22'!C6:AG6,"CP")+COUNTIF('Oct22'!C6:AG6,"1/2 CP")*0.5)-(COUNTIF('Nov22'!C6:AH6,"CP")+COUNTIF('Nov22'!C6:AH6,"1/2 CP")*0.5)-(COUNTIF(Déc22!C6:AG6,"CP")+COUNTIF(Déc22!C6:AG6,"1/2 CP")*0.5)-(COUNTIF(Janv23!C6:AG6,"CP")+COUNTIF(Janv23!C6:AG6,"1/2 CP")*0.5)-(COUNTIF(Fév23!C6:AG6,"CP")+COUNTIF(Fév23!C6:AG6,"1/2 CP")*0.5)-(COUNTIF(Mars23!C6:AG6,"CP")+COUNTIF(Mars23!C6:AG6,"1/2 CP")*0.5)-(COUNTIF(Avril23!C6:AG6,"CP")+COUNTIF(Avril23!C6:AG6,"1/2 CP")*0.5)</f>
        <v>19</v>
      </c>
      <c r="E4" s="33">
        <f>$D$19-(COUNTIF(Avril22!C6:AF6,"RTT")+COUNTIF(Avril22!C6:AF6,"1/2 RTT")*0.5)-(COUNTIF('Mai22'!C6:AF6,"RTT")+COUNTIF('Mai22'!C6:AF6,"1/2 RTT")*0.5)-(COUNTIF(Juin22!C6:AF6,"RTT")+COUNTIF(Juin22!C6:AF6,"1/2 RTT")*0.5)-(COUNTIF(Juil22!C6:AF6,"RTT")+COUNTIF(Juil22!C6:AF6,"1/2 RTT")*0.5)-(COUNTIF(Août22!C6:AF6,"RTT")+COUNTIF(Août22!C6:AF6,"1/2 RTT")*0.5)-(COUNTIF(Sept22!C6:AF6,"RTT")+COUNTIF(Sept22!C6:AF6,"1/2 RTT")*0.5)-(COUNTIF('Oct22'!C6:AF6,"RTT")+COUNTIF('Oct22'!C6:AF6,"1/2 RTT")*0.5)-(COUNTIF('Nov22'!C6:AF6,"RTT")+COUNTIF('Nov22'!C6:AF6,"1/2 RTT")*0.5)-(COUNTIF(Déc22!C6:AF6,"RTT")+COUNTIF(Déc22!C6:AF6,"1/2 RTT")*0.5)-(COUNTIF(Janv23!C6:AF6,"RTT")+COUNTIF(Janv23!C6:AF6,"1/2 RTT")*0.5)-(COUNTIF(Fév23!C6:AF6,"RTT")+COUNTIF(Fév23!C6:AF6,"1/2 RTT")*0.5)-(COUNTIF(Mars23!C6:AF6,"RTT")+COUNTIF(Mars23!C6:AF6,"1/2 RTT")*0.5)</f>
        <v>12</v>
      </c>
      <c r="F4" s="44">
        <f>'Mai22'!AH6+Juin22!AH6+Juil22!AH6+Août22!AH6+Sept22!AH6+'Oct22'!AH6+'Nov22'!AH6+Déc22!AH6+Janv23!AH6+Fév23!AH6+Mars23!AH6+Avril23!AH6</f>
        <v>6</v>
      </c>
      <c r="G4" s="55"/>
      <c r="H4" s="45"/>
      <c r="N4" s="34"/>
    </row>
    <row r="5" spans="2:14" x14ac:dyDescent="0.25">
      <c r="B5" s="19" t="s">
        <v>94</v>
      </c>
      <c r="C5" s="18" t="s">
        <v>1</v>
      </c>
      <c r="D5" s="33">
        <f>$D$20-(COUNTIF('Mai22'!C7:AG7,"CP")+COUNTIF('Mai22'!C7:AG7,"1/2 CP")*0.5)-(COUNTIF(Juin22!C7:AG7,"CP")+COUNTIF(Juin22!C7:AG7,"1/2 CP")*0.5)-(COUNTIF(Juil22!C7:AG7,"CP")+COUNTIF(Juil22!C7:AG7,"1/2 CP")*0.5)-(COUNTIF(Août22!C7:AG7,"CP")+COUNTIF(Août22!C7:AG7,"1/2 CP")*0.5)-(COUNTIF(Sept22!C7:AG7,"CP")+COUNTIF(Sept22!C7:AG7,"1/2 CP")*0.5)-(COUNTIF('Oct22'!C7:AG7,"CP")+COUNTIF('Oct22'!C7:AG7,"1/2 CP")*0.5)-(COUNTIF('Nov22'!C7:AH7,"CP")+COUNTIF('Nov22'!C7:AH7,"1/2 CP")*0.5)-(COUNTIF(Déc22!C7:AG7,"CP")+COUNTIF(Déc22!C7:AG7,"1/2 CP")*0.5)-(COUNTIF(Janv23!C7:AG7,"CP")+COUNTIF(Janv23!C7:AG7,"1/2 CP")*0.5)-(COUNTIF(Fév23!C7:AG7,"CP")+COUNTIF(Fév23!C7:AG7,"1/2 CP")*0.5)-(COUNTIF(Mars23!C7:AG7,"CP")+COUNTIF(Mars23!C7:AG7,"1/2 CP")*0.5)-(COUNTIF(Avril23!C7:AG7,"CP")+COUNTIF(Avril23!C7:AG7,"1/2 CP")*0.5)</f>
        <v>25</v>
      </c>
      <c r="E5" s="33">
        <f>$D$19-(COUNTIF(Avril22!C7:AF7,"RTT")+COUNTIF(Avril22!C7:AF7,"1/2 RTT")*0.5)</f>
        <v>12</v>
      </c>
      <c r="F5" s="44">
        <f>'Mai22'!AH7+Juin22!AH7+Juil22!AH7+Août22!AH7+Sept22!AH7+'Oct22'!AH7+'Nov22'!AH7+Déc22!AH7+Janv23!AH7+Fév23!AH7+Mars23!AH7+Avril23!AH7</f>
        <v>0</v>
      </c>
      <c r="H5" s="45"/>
    </row>
    <row r="6" spans="2:14" x14ac:dyDescent="0.25">
      <c r="B6" s="19" t="s">
        <v>95</v>
      </c>
      <c r="C6" s="18" t="s">
        <v>7</v>
      </c>
      <c r="D6" s="33">
        <f>$D$20-(COUNTIF('Mai22'!C8:AG8,"CP")+COUNTIF('Mai22'!C8:AG8,"1/2 CP")*0.5)-(COUNTIF(Juin22!C8:AG8,"CP")+COUNTIF(Juin22!C8:AG8,"1/2 CP")*0.5)-(COUNTIF(Juil22!C8:AG8,"CP")+COUNTIF(Juil22!C8:AG8,"1/2 CP")*0.5)-(COUNTIF(Août22!C8:AG8,"CP")+COUNTIF(Août22!C8:AG8,"1/2 CP")*0.5)-(COUNTIF(Sept22!C8:AG8,"CP")+COUNTIF(Sept22!C8:AG8,"1/2 CP")*0.5)-(COUNTIF('Oct22'!C8:AG8,"CP")+COUNTIF('Oct22'!C8:AG8,"1/2 CP")*0.5)-(COUNTIF('Nov22'!C8:AH8,"CP")+COUNTIF('Nov22'!C8:AH8,"1/2 CP")*0.5)-(COUNTIF(Déc22!C8:AG8,"CP")+COUNTIF(Déc22!C8:AG8,"1/2 CP")*0.5)-(COUNTIF(Janv23!C8:AG8,"CP")+COUNTIF(Janv23!C8:AG8,"1/2 CP")*0.5)-(COUNTIF(Fév23!C8:AG8,"CP")+COUNTIF(Fév23!C8:AG8,"1/2 CP")*0.5)-(COUNTIF(Mars23!C8:AG8,"CP")+COUNTIF(Mars23!C8:AG8,"1/2 CP")*0.5)-(COUNTIF(Avril23!C8:AG8,"CP")+COUNTIF(Avril23!C8:AG8,"1/2 CP")*0.5)</f>
        <v>25</v>
      </c>
      <c r="E6" s="33">
        <f>$D$19-(COUNTIF(Avril22!C8:AF8,"RTT")+COUNTIF(Avril22!C8:AF8,"1/2 RTT")*0.5)</f>
        <v>12</v>
      </c>
      <c r="F6" s="44">
        <f>'Mai22'!AH8+Juin22!AH8+Juil22!AH8+Août22!AH8+Sept22!AH8+'Oct22'!AH8+'Nov22'!AH8+Déc22!AH8+Janv23!AH8+Fév23!AH8+Mars23!AH8+Avril23!AH8</f>
        <v>0</v>
      </c>
      <c r="H6" s="45"/>
    </row>
    <row r="7" spans="2:14" x14ac:dyDescent="0.25">
      <c r="B7" s="19" t="s">
        <v>96</v>
      </c>
      <c r="C7" s="18" t="s">
        <v>2</v>
      </c>
      <c r="D7" s="33">
        <f>$D$20-(COUNTIF('Mai22'!C9:AG9,"CP")+COUNTIF('Mai22'!C9:AG9,"1/2 CP")*0.5)-(COUNTIF(Juin22!C9:AG9,"CP")+COUNTIF(Juin22!C9:AG9,"1/2 CP")*0.5)-(COUNTIF(Juil22!C9:AG9,"CP")+COUNTIF(Juil22!C9:AG9,"1/2 CP")*0.5)-(COUNTIF(Août22!C9:AG9,"CP")+COUNTIF(Août22!C9:AG9,"1/2 CP")*0.5)-(COUNTIF(Sept22!C9:AG9,"CP")+COUNTIF(Sept22!C9:AG9,"1/2 CP")*0.5)-(COUNTIF('Oct22'!C9:AG9,"CP")+COUNTIF('Oct22'!C9:AG9,"1/2 CP")*0.5)-(COUNTIF('Nov22'!C9:AH9,"CP")+COUNTIF('Nov22'!C9:AH9,"1/2 CP")*0.5)-(COUNTIF(Déc22!C9:AG9,"CP")+COUNTIF(Déc22!C9:AG9,"1/2 CP")*0.5)-(COUNTIF(Janv23!C9:AG9,"CP")+COUNTIF(Janv23!C9:AG9,"1/2 CP")*0.5)-(COUNTIF(Fév23!C9:AG9,"CP")+COUNTIF(Fév23!C9:AG9,"1/2 CP")*0.5)-(COUNTIF(Mars23!C9:AG9,"CP")+COUNTIF(Mars23!C9:AG9,"1/2 CP")*0.5)-(COUNTIF(Avril23!C9:AG9,"CP")+COUNTIF(Avril23!C9:AG9,"1/2 CP")*0.5)</f>
        <v>25</v>
      </c>
      <c r="E7" s="33">
        <f>$D$19-(COUNTIF(Avril22!C9:AF9,"RTT")+COUNTIF(Avril22!C9:AF9,"1/2 RTT")*0.5)</f>
        <v>12</v>
      </c>
      <c r="F7" s="44">
        <f>'Mai22'!AH9+Juin22!AH9+Juil22!AH9+Août22!AH9+Sept22!AH9+'Oct22'!AH9+'Nov22'!AH9+Déc22!AH9+Janv23!AH9+Fév23!AH9+Mars23!AH9+Avril23!AH9</f>
        <v>0</v>
      </c>
      <c r="H7" s="45"/>
    </row>
    <row r="8" spans="2:14" x14ac:dyDescent="0.25">
      <c r="B8" s="19" t="s">
        <v>96</v>
      </c>
      <c r="C8" s="18" t="s">
        <v>3</v>
      </c>
      <c r="D8" s="33">
        <f>$D$20-(COUNTIF('Mai22'!C10:AG10,"CP")+COUNTIF('Mai22'!C10:AG10,"1/2 CP")*0.5)-(COUNTIF(Juin22!C10:AG10,"CP")+COUNTIF(Juin22!C10:AG10,"1/2 CP")*0.5)-(COUNTIF(Juil22!C10:AG10,"CP")+COUNTIF(Juil22!C10:AG10,"1/2 CP")*0.5)-(COUNTIF(Août22!C10:AG10,"CP")+COUNTIF(Août22!C10:AG10,"1/2 CP")*0.5)-(COUNTIF(Sept22!C10:AG10,"CP")+COUNTIF(Sept22!C10:AG10,"1/2 CP")*0.5)-(COUNTIF('Oct22'!C10:AG10,"CP")+COUNTIF('Oct22'!C10:AG10,"1/2 CP")*0.5)-(COUNTIF('Nov22'!C10:AH10,"CP")+COUNTIF('Nov22'!C10:AH10,"1/2 CP")*0.5)-(COUNTIF(Déc22!C10:AG10,"CP")+COUNTIF(Déc22!C10:AG10,"1/2 CP")*0.5)-(COUNTIF(Janv23!C10:AG10,"CP")+COUNTIF(Janv23!C10:AG10,"1/2 CP")*0.5)-(COUNTIF(Fév23!C10:AG10,"CP")+COUNTIF(Fév23!C10:AG10,"1/2 CP")*0.5)-(COUNTIF(Mars23!C10:AG10,"CP")+COUNTIF(Mars23!C10:AG10,"1/2 CP")*0.5)-(COUNTIF(Avril23!C10:AG10,"CP")+COUNTIF(Avril23!C10:AG10,"1/2 CP")*0.5)</f>
        <v>25</v>
      </c>
      <c r="E8" s="33">
        <f>$D$19-(COUNTIF(Avril22!C10:AF10,"RTT")+COUNTIF(Avril22!C10:AF10,"1/2 RTT")*0.5)</f>
        <v>12</v>
      </c>
      <c r="F8" s="44">
        <f>'Mai22'!AH10+Juin22!AH10+Juil22!AH10+Août22!AH10+Sept22!AH10+'Oct22'!AH10+'Nov22'!AH10+Déc22!AH10+Janv23!AH10+Fév23!AH10+Mars23!AH10+Avril23!AH10</f>
        <v>0</v>
      </c>
    </row>
    <row r="9" spans="2:14" x14ac:dyDescent="0.25">
      <c r="B9" s="19" t="s">
        <v>96</v>
      </c>
      <c r="C9" s="18" t="s">
        <v>8</v>
      </c>
      <c r="D9" s="33">
        <f>$D$20-(COUNTIF('Mai22'!C11:AG11,"CP")+COUNTIF('Mai22'!C11:AG11,"1/2 CP")*0.5)-(COUNTIF(Juin22!C11:AG11,"CP")+COUNTIF(Juin22!C11:AG11,"1/2 CP")*0.5)-(COUNTIF(Juil22!C11:AG11,"CP")+COUNTIF(Juil22!C11:AG11,"1/2 CP")*0.5)-(COUNTIF(Août22!C11:AG11,"CP")+COUNTIF(Août22!C11:AG11,"1/2 CP")*0.5)-(COUNTIF(Sept22!C11:AG11,"CP")+COUNTIF(Sept22!C11:AG11,"1/2 CP")*0.5)-(COUNTIF('Oct22'!C11:AG11,"CP")+COUNTIF('Oct22'!C11:AG11,"1/2 CP")*0.5)-(COUNTIF('Nov22'!C11:AH11,"CP")+COUNTIF('Nov22'!C11:AH11,"1/2 CP")*0.5)-(COUNTIF(Déc22!C11:AG11,"CP")+COUNTIF(Déc22!C11:AG11,"1/2 CP")*0.5)-(COUNTIF(Janv23!C11:AG11,"CP")+COUNTIF(Janv23!C11:AG11,"1/2 CP")*0.5)-(COUNTIF(Fév23!C11:AG11,"CP")+COUNTIF(Fév23!C11:AG11,"1/2 CP")*0.5)-(COUNTIF(Mars23!C11:AG11,"CP")+COUNTIF(Mars23!C11:AG11,"1/2 CP")*0.5)-(COUNTIF(Avril23!C11:AG11,"CP")+COUNTIF(Avril23!C11:AG11,"1/2 CP")*0.5)</f>
        <v>25</v>
      </c>
      <c r="E9" s="33">
        <f>$D$19-(COUNTIF(Avril22!C11:AF11,"RTT")+COUNTIF(Avril22!C11:AF11,"1/2 RTT")*0.5)</f>
        <v>12</v>
      </c>
      <c r="F9" s="44">
        <f>'Mai22'!AH11+Juin22!AH11+Juil22!AH11+Août22!AH11+Sept22!AH11+'Oct22'!AH11+'Nov22'!AH11+Déc22!AH11+Janv23!AH11+Fév23!AH11+Mars23!AH11+Avril23!AH11</f>
        <v>0</v>
      </c>
      <c r="H9" s="45"/>
    </row>
    <row r="10" spans="2:14" x14ac:dyDescent="0.25">
      <c r="B10" s="19" t="s">
        <v>97</v>
      </c>
      <c r="C10" s="18" t="s">
        <v>11</v>
      </c>
      <c r="D10" s="33">
        <f>$D$20-(COUNTIF('Mai22'!C12:AG12,"CP")+COUNTIF('Mai22'!C12:AG12,"1/2 CP")*0.5)-(COUNTIF(Juin22!C12:AG12,"CP")+COUNTIF(Juin22!C12:AG12,"1/2 CP")*0.5)-(COUNTIF(Juil22!C12:AG12,"CP")+COUNTIF(Juil22!C12:AG12,"1/2 CP")*0.5)-(COUNTIF(Août22!C12:AG12,"CP")+COUNTIF(Août22!C12:AG12,"1/2 CP")*0.5)-(COUNTIF(Sept22!C12:AG12,"CP")+COUNTIF(Sept22!C12:AG12,"1/2 CP")*0.5)-(COUNTIF('Oct22'!C12:AG12,"CP")+COUNTIF('Oct22'!C12:AG12,"1/2 CP")*0.5)-(COUNTIF('Nov22'!C12:AH12,"CP")+COUNTIF('Nov22'!C12:AH12,"1/2 CP")*0.5)-(COUNTIF(Déc22!C12:AG12,"CP")+COUNTIF(Déc22!C12:AG12,"1/2 CP")*0.5)-(COUNTIF(Janv23!C12:AG12,"CP")+COUNTIF(Janv23!C12:AG12,"1/2 CP")*0.5)-(COUNTIF(Fév23!C12:AG12,"CP")+COUNTIF(Fév23!C12:AG12,"1/2 CP")*0.5)-(COUNTIF(Mars23!C12:AG12,"CP")+COUNTIF(Mars23!C12:AG12,"1/2 CP")*0.5)-(COUNTIF(Avril23!C12:AG12,"CP")+COUNTIF(Avril23!C12:AG12,"1/2 CP")*0.5)</f>
        <v>25</v>
      </c>
      <c r="E10" s="33">
        <f>$D$19-(COUNTIF(Avril22!C12:AF12,"RTT")+COUNTIF(Avril22!C12:AF12,"1/2 RTT")*0.5)</f>
        <v>12</v>
      </c>
      <c r="F10" s="44">
        <f>'Mai22'!AH12+Juin22!AH12+Juil22!AH12+Août22!AH12+Sept22!AH12+'Oct22'!AH12+'Nov22'!AH12+Déc22!AH12+Janv23!AH12+Fév23!AH12+Mars23!AH12+Avril23!AH12</f>
        <v>0</v>
      </c>
      <c r="H10" s="46"/>
    </row>
    <row r="11" spans="2:14" x14ac:dyDescent="0.25">
      <c r="B11" s="19" t="s">
        <v>97</v>
      </c>
      <c r="C11" s="18" t="s">
        <v>12</v>
      </c>
      <c r="D11" s="33">
        <f>$D$20-(COUNTIF('Mai22'!C13:AG13,"CP")+COUNTIF('Mai22'!C13:AG13,"1/2 CP")*0.5)-(COUNTIF(Juin22!C13:AG13,"CP")+COUNTIF(Juin22!C13:AG13,"1/2 CP")*0.5)-(COUNTIF(Juil22!C13:AG13,"CP")+COUNTIF(Juil22!C13:AG13,"1/2 CP")*0.5)-(COUNTIF(Août22!C13:AG13,"CP")+COUNTIF(Août22!C13:AG13,"1/2 CP")*0.5)-(COUNTIF(Sept22!C13:AG13,"CP")+COUNTIF(Sept22!C13:AG13,"1/2 CP")*0.5)-(COUNTIF('Oct22'!C13:AG13,"CP")+COUNTIF('Oct22'!C13:AG13,"1/2 CP")*0.5)-(COUNTIF('Nov22'!C13:AH13,"CP")+COUNTIF('Nov22'!C13:AH13,"1/2 CP")*0.5)-(COUNTIF(Déc22!C13:AG13,"CP")+COUNTIF(Déc22!C13:AG13,"1/2 CP")*0.5)-(COUNTIF(Janv23!C13:AG13,"CP")+COUNTIF(Janv23!C13:AG13,"1/2 CP")*0.5)-(COUNTIF(Fév23!C13:AG13,"CP")+COUNTIF(Fév23!C13:AG13,"1/2 CP")*0.5)-(COUNTIF(Mars23!C13:AG13,"CP")+COUNTIF(Mars23!C13:AG13,"1/2 CP")*0.5)-(COUNTIF(Avril23!C13:AG13,"CP")+COUNTIF(Avril23!C13:AG13,"1/2 CP")*0.5)</f>
        <v>25</v>
      </c>
      <c r="E11" s="33">
        <f>$D$19-(COUNTIF(Avril22!C13:AF13,"RTT")+COUNTIF(Avril22!C13:AF13,"1/2 RTT")*0.5)</f>
        <v>12</v>
      </c>
      <c r="F11" s="44">
        <f>'Mai22'!AH13+Juin22!AH13+Juil22!AH13+Août22!AH13+Sept22!AH13+'Oct22'!AH13+'Nov22'!AH13+Déc22!AH13+Janv23!AH13+Fév23!AH13+Mars23!AH13+Avril23!AH13</f>
        <v>0</v>
      </c>
      <c r="H11" s="46"/>
      <c r="I11" s="13"/>
    </row>
    <row r="12" spans="2:14" x14ac:dyDescent="0.25">
      <c r="B12" s="19" t="s">
        <v>98</v>
      </c>
      <c r="C12" s="18" t="s">
        <v>4</v>
      </c>
      <c r="D12" s="33">
        <f>$D$20-(COUNTIF('Mai22'!C14:AG14,"CP")+COUNTIF('Mai22'!C14:AG14,"1/2 CP")*0.5)-(COUNTIF(Juin22!C14:AG14,"CP")+COUNTIF(Juin22!C14:AG14,"1/2 CP")*0.5)-(COUNTIF(Juil22!C14:AG14,"CP")+COUNTIF(Juil22!C14:AG14,"1/2 CP")*0.5)-(COUNTIF(Août22!C14:AG14,"CP")+COUNTIF(Août22!C14:AG14,"1/2 CP")*0.5)-(COUNTIF(Sept22!C14:AG14,"CP")+COUNTIF(Sept22!C14:AG14,"1/2 CP")*0.5)-(COUNTIF('Oct22'!C14:AG14,"CP")+COUNTIF('Oct22'!C14:AG14,"1/2 CP")*0.5)-(COUNTIF('Nov22'!C14:AH14,"CP")+COUNTIF('Nov22'!C14:AH14,"1/2 CP")*0.5)-(COUNTIF(Déc22!C14:AG14,"CP")+COUNTIF(Déc22!C14:AG14,"1/2 CP")*0.5)-(COUNTIF(Janv23!C14:AG14,"CP")+COUNTIF(Janv23!C14:AG14,"1/2 CP")*0.5)-(COUNTIF(Fév23!C14:AG14,"CP")+COUNTIF(Fév23!C14:AG14,"1/2 CP")*0.5)-(COUNTIF(Mars23!C14:AG14,"CP")+COUNTIF(Mars23!C14:AG14,"1/2 CP")*0.5)-(COUNTIF(Avril23!C14:AG14,"CP")+COUNTIF(Avril23!C14:AG14,"1/2 CP")*0.5)</f>
        <v>25</v>
      </c>
      <c r="E12" s="33">
        <f>$D$19-(COUNTIF(Avril22!C14:AF14,"RTT")+COUNTIF(Avril22!C14:AF14,"1/2 RTT")*0.5)</f>
        <v>12</v>
      </c>
      <c r="F12" s="44">
        <f>'Mai22'!AH14+Juin22!AH14+Juil22!AH14+Août22!AH14+Sept22!AH14+'Oct22'!AH14+'Nov22'!AH14+Déc22!AH14+Janv23!AH14+Fév23!AH14+Mars23!AH14+Avril23!AH14</f>
        <v>0</v>
      </c>
      <c r="H12" s="47"/>
      <c r="I12" s="13"/>
    </row>
    <row r="13" spans="2:14" x14ac:dyDescent="0.25">
      <c r="B13" s="19" t="s">
        <v>99</v>
      </c>
      <c r="C13" s="18" t="s">
        <v>10</v>
      </c>
      <c r="D13" s="33">
        <f>$D$20-(COUNTIF('Mai22'!C15:AG15,"CP")+COUNTIF('Mai22'!C15:AG15,"1/2 CP")*0.5)-(COUNTIF(Juin22!C15:AG15,"CP")+COUNTIF(Juin22!C15:AG15,"1/2 CP")*0.5)-(COUNTIF(Juil22!C15:AG15,"CP")+COUNTIF(Juil22!C15:AG15,"1/2 CP")*0.5)-(COUNTIF(Août22!C15:AG15,"CP")+COUNTIF(Août22!C15:AG15,"1/2 CP")*0.5)-(COUNTIF(Sept22!C15:AG15,"CP")+COUNTIF(Sept22!C15:AG15,"1/2 CP")*0.5)-(COUNTIF('Oct22'!C15:AG15,"CP")+COUNTIF('Oct22'!C15:AG15,"1/2 CP")*0.5)-(COUNTIF('Nov22'!C15:AH15,"CP")+COUNTIF('Nov22'!C15:AH15,"1/2 CP")*0.5)-(COUNTIF(Déc22!C15:AG15,"CP")+COUNTIF(Déc22!C15:AG15,"1/2 CP")*0.5)-(COUNTIF(Janv23!C15:AG15,"CP")+COUNTIF(Janv23!C15:AG15,"1/2 CP")*0.5)-(COUNTIF(Fév23!C15:AG15,"CP")+COUNTIF(Fév23!C15:AG15,"1/2 CP")*0.5)-(COUNTIF(Mars23!C15:AG15,"CP")+COUNTIF(Mars23!C15:AG15,"1/2 CP")*0.5)-(COUNTIF(Avril23!C15:AG15,"CP")+COUNTIF(Avril23!C15:AG15,"1/2 CP")*0.5)</f>
        <v>25</v>
      </c>
      <c r="E13" s="33">
        <f>$D$19-(COUNTIF(Avril22!C15:AF15,"RTT")+COUNTIF(Avril22!C15:AF15,"1/2 RTT")*0.5)</f>
        <v>12</v>
      </c>
      <c r="F13" s="44">
        <f>'Mai22'!AH15+Juin22!AH15+Juil22!AH15+Août22!AH15+Sept22!AH15+'Oct22'!AH15+'Nov22'!AH15+Déc22!AH15+Janv23!AH15+Fév23!AH15+Mars23!AH15+Avril23!AH15</f>
        <v>0</v>
      </c>
      <c r="H13" s="12"/>
      <c r="I13" s="13"/>
    </row>
    <row r="14" spans="2:14" x14ac:dyDescent="0.25">
      <c r="B14" s="19" t="s">
        <v>100</v>
      </c>
      <c r="C14" s="18" t="s">
        <v>9</v>
      </c>
      <c r="D14" s="33">
        <f>$D$20-(COUNTIF('Mai22'!C16:AG16,"CP")+COUNTIF('Mai22'!C16:AG16,"1/2 CP")*0.5)-(COUNTIF(Juin22!C16:AG16,"CP")+COUNTIF(Juin22!C16:AG16,"1/2 CP")*0.5)-(COUNTIF(Juil22!C16:AG16,"CP")+COUNTIF(Juil22!C16:AG16,"1/2 CP")*0.5)-(COUNTIF(Août22!C16:AG16,"CP")+COUNTIF(Août22!C16:AG16,"1/2 CP")*0.5)-(COUNTIF(Sept22!C16:AG16,"CP")+COUNTIF(Sept22!C16:AG16,"1/2 CP")*0.5)-(COUNTIF('Oct22'!C16:AG16,"CP")+COUNTIF('Oct22'!C16:AG16,"1/2 CP")*0.5)-(COUNTIF('Nov22'!C16:AH16,"CP")+COUNTIF('Nov22'!C16:AH16,"1/2 CP")*0.5)-(COUNTIF(Déc22!C16:AG16,"CP")+COUNTIF(Déc22!C16:AG16,"1/2 CP")*0.5)-(COUNTIF(Janv23!C16:AG16,"CP")+COUNTIF(Janv23!C16:AG16,"1/2 CP")*0.5)-(COUNTIF(Fév23!C16:AG16,"CP")+COUNTIF(Fév23!C16:AG16,"1/2 CP")*0.5)-(COUNTIF(Mars23!C16:AG16,"CP")+COUNTIF(Mars23!C16:AG16,"1/2 CP")*0.5)-(COUNTIF(Avril23!C16:AG16,"CP")+COUNTIF(Avril23!C16:AG16,"1/2 CP")*0.5)</f>
        <v>25</v>
      </c>
      <c r="E14" s="33">
        <f>$D$19-(COUNTIF(Avril22!C16:AF16,"RTT")+COUNTIF(Avril22!C16:AF16,"1/2 RTT")*0.5)</f>
        <v>12</v>
      </c>
      <c r="F14" s="44">
        <f>'Mai22'!AH16+Juin22!AH16+Juil22!AH16+Août22!AH16+Sept22!AH16+'Oct22'!AH16+'Nov22'!AH16+Déc22!AH16+Janv23!AH16+Fév23!AH16+Mars23!AH16+Avril23!AH16</f>
        <v>0</v>
      </c>
      <c r="H14" s="12"/>
      <c r="I14" s="13"/>
    </row>
    <row r="15" spans="2:14" x14ac:dyDescent="0.25">
      <c r="B15" s="19" t="s">
        <v>101</v>
      </c>
      <c r="C15" s="18" t="s">
        <v>5</v>
      </c>
      <c r="D15" s="33">
        <f>$D$20-(COUNTIF('Mai22'!C17:AG17,"CP")+COUNTIF('Mai22'!C17:AG17,"1/2 CP")*0.5)-(COUNTIF(Juin22!C17:AG17,"CP")+COUNTIF(Juin22!C17:AG17,"1/2 CP")*0.5)-(COUNTIF(Juil22!C17:AG17,"CP")+COUNTIF(Juil22!C17:AG17,"1/2 CP")*0.5)-(COUNTIF(Août22!C17:AG17,"CP")+COUNTIF(Août22!C17:AG17,"1/2 CP")*0.5)-(COUNTIF(Sept22!C17:AG17,"CP")+COUNTIF(Sept22!C17:AG17,"1/2 CP")*0.5)-(COUNTIF('Oct22'!C17:AG17,"CP")+COUNTIF('Oct22'!C17:AG17,"1/2 CP")*0.5)-(COUNTIF('Nov22'!C17:AH17,"CP")+COUNTIF('Nov22'!C17:AH17,"1/2 CP")*0.5)-(COUNTIF(Déc22!C17:AG17,"CP")+COUNTIF(Déc22!C17:AG17,"1/2 CP")*0.5)-(COUNTIF(Janv23!C17:AG17,"CP")+COUNTIF(Janv23!C17:AG17,"1/2 CP")*0.5)-(COUNTIF(Fév23!C17:AG17,"CP")+COUNTIF(Fév23!C17:AG17,"1/2 CP")*0.5)-(COUNTIF(Mars23!C17:AG17,"CP")+COUNTIF(Mars23!C17:AG17,"1/2 CP")*0.5)-(COUNTIF(Avril23!C17:AG17,"CP")+COUNTIF(Avril23!C17:AG17,"1/2 CP")*0.5)</f>
        <v>25</v>
      </c>
      <c r="E15" s="33">
        <f>$D$19-(COUNTIF(Avril22!C17:AF17,"RTT")+COUNTIF(Avril22!C17:AF17,"1/2 RTT")*0.5)</f>
        <v>12</v>
      </c>
      <c r="F15" s="44">
        <f>'Mai22'!AH17+Juin22!AH17+Juil22!AH17+Août22!AH17+Sept22!AH17+'Oct22'!AH17+'Nov22'!AH17+Déc22!AH17+Janv23!AH17+Fév23!AH17+Mars23!AH17+Avril23!AH17</f>
        <v>0</v>
      </c>
      <c r="H15" s="45"/>
      <c r="I15" s="13"/>
    </row>
    <row r="16" spans="2:14" x14ac:dyDescent="0.25">
      <c r="B16" s="15"/>
      <c r="C16" s="16"/>
      <c r="D16" s="8"/>
      <c r="E16" s="6"/>
      <c r="F16" s="6"/>
    </row>
    <row r="18" spans="2:9" ht="15.75" thickBot="1" x14ac:dyDescent="0.3"/>
    <row r="19" spans="2:9" x14ac:dyDescent="0.25">
      <c r="B19" s="20" t="s">
        <v>55</v>
      </c>
      <c r="C19" s="21" t="s">
        <v>52</v>
      </c>
      <c r="D19" s="21">
        <v>12</v>
      </c>
      <c r="E19" s="22"/>
    </row>
    <row r="20" spans="2:9" x14ac:dyDescent="0.25">
      <c r="B20" s="23"/>
      <c r="C20" s="13" t="s">
        <v>53</v>
      </c>
      <c r="D20" s="13">
        <v>25</v>
      </c>
      <c r="E20" s="24"/>
    </row>
    <row r="21" spans="2:9" ht="15.75" thickBot="1" x14ac:dyDescent="0.3">
      <c r="B21" s="25"/>
      <c r="C21" s="26" t="s">
        <v>56</v>
      </c>
      <c r="D21" s="26">
        <v>5</v>
      </c>
      <c r="E21" s="27"/>
    </row>
    <row r="22" spans="2:9" ht="15.75" thickBot="1" x14ac:dyDescent="0.3">
      <c r="B22" s="13"/>
      <c r="C22" s="13"/>
      <c r="D22" s="13"/>
      <c r="E22" s="13"/>
    </row>
    <row r="23" spans="2:9" x14ac:dyDescent="0.25">
      <c r="B23" s="20" t="s">
        <v>57</v>
      </c>
      <c r="C23" s="21"/>
      <c r="D23" s="21"/>
      <c r="E23" s="22"/>
    </row>
    <row r="24" spans="2:9" ht="15.75" thickBot="1" x14ac:dyDescent="0.3">
      <c r="B24" s="25" t="s">
        <v>58</v>
      </c>
      <c r="C24" s="26"/>
      <c r="D24" s="26"/>
      <c r="E24" s="27"/>
    </row>
    <row r="25" spans="2:9" ht="15.75" thickBot="1" x14ac:dyDescent="0.3"/>
    <row r="26" spans="2:9" x14ac:dyDescent="0.25">
      <c r="B26" s="20" t="s">
        <v>80</v>
      </c>
      <c r="C26" s="21"/>
      <c r="D26" s="21"/>
      <c r="E26" s="21"/>
      <c r="F26" s="21"/>
      <c r="G26" s="22"/>
    </row>
    <row r="27" spans="2:9" x14ac:dyDescent="0.25">
      <c r="B27" s="23" t="s">
        <v>59</v>
      </c>
      <c r="C27" s="13"/>
      <c r="D27" s="13"/>
      <c r="E27" s="13"/>
      <c r="F27" s="13"/>
      <c r="G27" s="24"/>
    </row>
    <row r="28" spans="2:9" x14ac:dyDescent="0.25">
      <c r="B28" s="23" t="s">
        <v>60</v>
      </c>
      <c r="C28" s="13"/>
      <c r="D28" s="13"/>
      <c r="E28" s="13"/>
      <c r="F28" s="13"/>
      <c r="G28" s="24"/>
    </row>
    <row r="29" spans="2:9" ht="15.75" thickBot="1" x14ac:dyDescent="0.3">
      <c r="B29" s="25" t="s">
        <v>61</v>
      </c>
      <c r="C29" s="26"/>
      <c r="D29" s="26"/>
      <c r="E29" s="26"/>
      <c r="F29" s="26"/>
      <c r="G29" s="27"/>
      <c r="I29" s="45"/>
    </row>
    <row r="30" spans="2:9" ht="15.75" thickBot="1" x14ac:dyDescent="0.3"/>
    <row r="31" spans="2:9" x14ac:dyDescent="0.25">
      <c r="B31" s="20" t="s">
        <v>84</v>
      </c>
      <c r="C31" s="21"/>
      <c r="D31" s="21"/>
      <c r="E31" s="21"/>
      <c r="F31" s="21"/>
      <c r="G31" s="21"/>
      <c r="H31" s="22"/>
    </row>
    <row r="32" spans="2:9" x14ac:dyDescent="0.25">
      <c r="B32" s="23" t="s">
        <v>85</v>
      </c>
      <c r="C32" s="13"/>
      <c r="D32" s="13"/>
      <c r="E32" s="13"/>
      <c r="F32" s="13"/>
      <c r="G32" s="13"/>
      <c r="H32" s="24"/>
    </row>
    <row r="33" spans="2:8" x14ac:dyDescent="0.25">
      <c r="B33" s="23" t="s">
        <v>88</v>
      </c>
      <c r="C33" s="13"/>
      <c r="D33" s="13"/>
      <c r="E33" s="13"/>
      <c r="F33" s="13"/>
      <c r="G33" s="13" t="s">
        <v>89</v>
      </c>
      <c r="H33" s="24"/>
    </row>
    <row r="34" spans="2:8" x14ac:dyDescent="0.25">
      <c r="B34" s="23" t="s">
        <v>86</v>
      </c>
      <c r="C34" s="13"/>
      <c r="D34" s="13"/>
      <c r="E34" s="13"/>
      <c r="F34" s="13"/>
      <c r="G34" s="13" t="s">
        <v>87</v>
      </c>
      <c r="H34" s="24"/>
    </row>
    <row r="35" spans="2:8" x14ac:dyDescent="0.25">
      <c r="B35" s="23" t="s">
        <v>90</v>
      </c>
      <c r="C35" s="13"/>
      <c r="D35" s="13"/>
      <c r="E35" s="13"/>
      <c r="F35" s="13"/>
      <c r="G35" s="13" t="s">
        <v>91</v>
      </c>
      <c r="H35" s="24"/>
    </row>
    <row r="36" spans="2:8" x14ac:dyDescent="0.25">
      <c r="B36" s="23" t="s">
        <v>92</v>
      </c>
      <c r="C36" s="13"/>
      <c r="D36" s="13"/>
      <c r="E36" s="13"/>
      <c r="F36" s="13"/>
      <c r="G36" s="13" t="s">
        <v>91</v>
      </c>
      <c r="H36" s="24"/>
    </row>
    <row r="37" spans="2:8" x14ac:dyDescent="0.25">
      <c r="B37" s="23" t="s">
        <v>93</v>
      </c>
      <c r="C37" s="13"/>
      <c r="D37" s="13"/>
      <c r="E37" s="13"/>
      <c r="F37" s="13"/>
      <c r="G37" s="13" t="s">
        <v>89</v>
      </c>
      <c r="H37" s="24"/>
    </row>
    <row r="38" spans="2:8" ht="15.75" thickBot="1" x14ac:dyDescent="0.3">
      <c r="B38" s="25"/>
      <c r="C38" s="26"/>
      <c r="D38" s="26"/>
      <c r="E38" s="26"/>
      <c r="F38" s="26"/>
      <c r="G38" s="26"/>
      <c r="H38" s="27"/>
    </row>
  </sheetData>
  <mergeCells count="2">
    <mergeCell ref="B3:C3"/>
    <mergeCell ref="B2:F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H22"/>
  <sheetViews>
    <sheetView showZeros="0" workbookViewId="0">
      <selection activeCell="Q6" sqref="Q6"/>
    </sheetView>
  </sheetViews>
  <sheetFormatPr baseColWidth="10" defaultRowHeight="15" x14ac:dyDescent="0.25"/>
  <cols>
    <col min="1" max="1" width="18.85546875" bestFit="1" customWidth="1"/>
    <col min="2" max="2" width="15.42578125" bestFit="1" customWidth="1"/>
    <col min="3" max="33" width="7.7109375" customWidth="1"/>
    <col min="34" max="34" width="6.285156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V0</v>
      </c>
      <c r="E1" s="39" t="str">
        <f>D3&amp;COUNTIF(Feuil1!$C:$C,E$4)</f>
        <v>S0</v>
      </c>
      <c r="F1" s="39" t="str">
        <f>E3&amp;COUNTIF(Feuil1!$C:$C,F$4)</f>
        <v>D0</v>
      </c>
      <c r="G1" s="39" t="str">
        <f>F3&amp;COUNTIF(Feuil1!$C:$C,G$4)</f>
        <v>L0</v>
      </c>
      <c r="H1" s="39" t="str">
        <f>G3&amp;COUNTIF(Feuil1!$C:$C,H$4)</f>
        <v>M0</v>
      </c>
      <c r="I1" s="39" t="str">
        <f>H3&amp;COUNTIF(Feuil1!$C:$C,I$4)</f>
        <v>ME0</v>
      </c>
      <c r="J1" s="39" t="str">
        <f>I3&amp;COUNTIF(Feuil1!$C:$C,J$4)</f>
        <v>J0</v>
      </c>
      <c r="K1" s="39" t="str">
        <f>J3&amp;COUNTIF(Feuil1!$C:$C,K$4)</f>
        <v>V0</v>
      </c>
      <c r="L1" s="39" t="str">
        <f>K3&amp;COUNTIF(Feuil1!$C:$C,L$4)</f>
        <v>S0</v>
      </c>
      <c r="M1" s="39" t="str">
        <f>L3&amp;COUNTIF(Feuil1!$C:$C,M$4)</f>
        <v>D0</v>
      </c>
      <c r="N1" s="39" t="str">
        <f>M3&amp;COUNTIF(Feuil1!$C:$C,N$4)</f>
        <v>L0</v>
      </c>
      <c r="O1" s="39" t="str">
        <f>N3&amp;COUNTIF(Feuil1!$C:$C,O$4)</f>
        <v>M0</v>
      </c>
      <c r="P1" s="39" t="str">
        <f>O3&amp;COUNTIF(Feuil1!$C:$C,P$4)</f>
        <v>ME0</v>
      </c>
      <c r="Q1" s="39" t="str">
        <f>P3&amp;COUNTIF(Feuil1!$C:$C,Q$4)</f>
        <v>J0</v>
      </c>
      <c r="R1" s="39" t="str">
        <f>Q3&amp;COUNTIF(Feuil1!$C:$C,R$4)</f>
        <v>V0</v>
      </c>
      <c r="S1" s="39" t="str">
        <f>R3&amp;COUNTIF(Feuil1!$C:$C,S$4)</f>
        <v>S0</v>
      </c>
      <c r="T1" s="39" t="str">
        <f>S3&amp;COUNTIF(Feuil1!$C:$C,T$4)</f>
        <v>D1</v>
      </c>
      <c r="U1" s="39" t="str">
        <f>T3&amp;COUNTIF(Feuil1!$C:$C,U$4)</f>
        <v>L0</v>
      </c>
      <c r="V1" s="39" t="str">
        <f>U3&amp;COUNTIF(Feuil1!$C:$C,V$4)</f>
        <v>M0</v>
      </c>
      <c r="W1" s="39" t="str">
        <f>V3&amp;COUNTIF(Feuil1!$C:$C,W$4)</f>
        <v>ME0</v>
      </c>
      <c r="X1" s="39" t="str">
        <f>W3&amp;COUNTIF(Feuil1!$C:$C,X$4)</f>
        <v>J0</v>
      </c>
      <c r="Y1" s="39" t="str">
        <f>X3&amp;COUNTIF(Feuil1!$C:$C,Y$4)</f>
        <v>V0</v>
      </c>
      <c r="Z1" s="39" t="str">
        <f>Y3&amp;COUNTIF(Feuil1!$C:$C,Z$4)</f>
        <v>S0</v>
      </c>
      <c r="AA1" s="39" t="str">
        <f>Z3&amp;COUNTIF(Feuil1!$C:$C,AA$4)</f>
        <v>D0</v>
      </c>
      <c r="AB1" s="39" t="str">
        <f>AA3&amp;COUNTIF(Feuil1!$C:$C,AB$4)</f>
        <v>L0</v>
      </c>
      <c r="AC1" s="39" t="str">
        <f>AB3&amp;COUNTIF(Feuil1!$C:$C,AC$4)</f>
        <v>M0</v>
      </c>
      <c r="AD1" s="39" t="str">
        <f>AC3&amp;COUNTIF(Feuil1!$C:$C,AD$4)</f>
        <v>ME0</v>
      </c>
      <c r="AE1" s="39" t="str">
        <f>AD3&amp;COUNTIF(Feuil1!$C:$C,AE$4)</f>
        <v>J0</v>
      </c>
      <c r="AF1" s="39" t="str">
        <f>AE3&amp;COUNTIF(Feuil1!$C:$C,AF$4)</f>
        <v>V0</v>
      </c>
      <c r="AG1" s="39"/>
    </row>
    <row r="2" spans="1:34" ht="23.25" x14ac:dyDescent="0.25">
      <c r="A2" s="52">
        <v>44652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35"/>
      <c r="AH2" s="40" t="s">
        <v>79</v>
      </c>
    </row>
    <row r="3" spans="1:34" ht="23.25" x14ac:dyDescent="0.25">
      <c r="A3" s="52"/>
      <c r="B3" s="1"/>
      <c r="C3" s="2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 t="s">
        <v>15</v>
      </c>
      <c r="I3" s="3" t="s">
        <v>16</v>
      </c>
      <c r="J3" s="2" t="s">
        <v>17</v>
      </c>
      <c r="K3" s="3" t="s">
        <v>18</v>
      </c>
      <c r="L3" s="3" t="s">
        <v>19</v>
      </c>
      <c r="M3" s="3" t="s">
        <v>20</v>
      </c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  <c r="S3" s="3" t="s">
        <v>19</v>
      </c>
      <c r="T3" s="3" t="s">
        <v>20</v>
      </c>
      <c r="U3" s="3" t="s">
        <v>14</v>
      </c>
      <c r="V3" s="3" t="s">
        <v>15</v>
      </c>
      <c r="W3" s="3" t="s">
        <v>16</v>
      </c>
      <c r="X3" s="2" t="s">
        <v>17</v>
      </c>
      <c r="Y3" s="3" t="s">
        <v>18</v>
      </c>
      <c r="Z3" s="3" t="s">
        <v>19</v>
      </c>
      <c r="AA3" s="3" t="s">
        <v>20</v>
      </c>
      <c r="AB3" s="3" t="s">
        <v>14</v>
      </c>
      <c r="AC3" s="3" t="s">
        <v>15</v>
      </c>
      <c r="AD3" s="3" t="s">
        <v>16</v>
      </c>
      <c r="AE3" s="2" t="s">
        <v>17</v>
      </c>
      <c r="AF3" s="3" t="s">
        <v>18</v>
      </c>
      <c r="AG3" s="42"/>
    </row>
    <row r="4" spans="1:34" ht="48" x14ac:dyDescent="0.25">
      <c r="A4" s="28"/>
      <c r="B4" s="1"/>
      <c r="C4" s="31">
        <v>44652</v>
      </c>
      <c r="D4" s="31">
        <v>44653</v>
      </c>
      <c r="E4" s="31">
        <v>44654</v>
      </c>
      <c r="F4" s="31">
        <v>44655</v>
      </c>
      <c r="G4" s="31">
        <v>44656</v>
      </c>
      <c r="H4" s="31">
        <v>44657</v>
      </c>
      <c r="I4" s="31">
        <v>44658</v>
      </c>
      <c r="J4" s="31">
        <v>44659</v>
      </c>
      <c r="K4" s="31">
        <v>44660</v>
      </c>
      <c r="L4" s="31">
        <v>44661</v>
      </c>
      <c r="M4" s="31">
        <v>44662</v>
      </c>
      <c r="N4" s="31">
        <v>44663</v>
      </c>
      <c r="O4" s="31">
        <v>44664</v>
      </c>
      <c r="P4" s="31">
        <v>44665</v>
      </c>
      <c r="Q4" s="31">
        <v>44666</v>
      </c>
      <c r="R4" s="31">
        <v>44667</v>
      </c>
      <c r="S4" s="31">
        <v>44668</v>
      </c>
      <c r="T4" s="31">
        <v>44669</v>
      </c>
      <c r="U4" s="31">
        <v>44670</v>
      </c>
      <c r="V4" s="31">
        <v>44671</v>
      </c>
      <c r="W4" s="31">
        <v>44672</v>
      </c>
      <c r="X4" s="31">
        <v>44673</v>
      </c>
      <c r="Y4" s="31">
        <v>44674</v>
      </c>
      <c r="Z4" s="31">
        <v>44675</v>
      </c>
      <c r="AA4" s="31">
        <v>44676</v>
      </c>
      <c r="AB4" s="31">
        <v>44677</v>
      </c>
      <c r="AC4" s="31">
        <v>44678</v>
      </c>
      <c r="AD4" s="31">
        <v>44679</v>
      </c>
      <c r="AE4" s="31">
        <v>44680</v>
      </c>
      <c r="AF4" s="31">
        <v>44681</v>
      </c>
      <c r="AG4" s="31"/>
    </row>
    <row r="5" spans="1:34" x14ac:dyDescent="0.25">
      <c r="A5" s="54" t="s">
        <v>6</v>
      </c>
      <c r="B5" s="54"/>
      <c r="C5" s="5">
        <v>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/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43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43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43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43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43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43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43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43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43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43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43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43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43"/>
      <c r="AH18" s="41">
        <f t="shared" si="0"/>
        <v>0</v>
      </c>
    </row>
    <row r="22" spans="1:34" ht="15.75" x14ac:dyDescent="0.25"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U22" s="37">
        <f>COUNTIF(Feuil1!$C$1:$C$31,U$4)</f>
        <v>0</v>
      </c>
      <c r="V22" s="37">
        <f>COUNTIF(Feuil1!$C$1:$C$31,V$4)</f>
        <v>0</v>
      </c>
    </row>
  </sheetData>
  <mergeCells count="3">
    <mergeCell ref="A2:A3"/>
    <mergeCell ref="C2:AF2"/>
    <mergeCell ref="A5:B5"/>
  </mergeCells>
  <conditionalFormatting sqref="C6:AG18">
    <cfRule type="containsText" dxfId="77" priority="1" operator="containsText" text="1/2 CP">
      <formula>NOT(ISERROR(SEARCH("1/2 CP",C6)))</formula>
    </cfRule>
    <cfRule type="containsText" dxfId="76" priority="2" operator="containsText" text="1/2 RTT">
      <formula>NOT(ISERROR(SEARCH("1/2 RTT",C6)))</formula>
    </cfRule>
    <cfRule type="containsText" dxfId="75" priority="4" operator="containsText" text="RTT">
      <formula>NOT(ISERROR(SEARCH("RTT",C6)))</formula>
    </cfRule>
    <cfRule type="containsText" dxfId="74" priority="5" operator="containsText" text="CP">
      <formula>NOT(ISERROR(SEARCH("CP",C6)))</formula>
    </cfRule>
  </conditionalFormatting>
  <conditionalFormatting sqref="C3:AG18">
    <cfRule type="expression" dxfId="73" priority="6">
      <formula>OR(C$3="s",C$3="d")</formula>
    </cfRule>
  </conditionalFormatting>
  <pageMargins left="0.7" right="0.7" top="0.75" bottom="0.75" header="0.3" footer="0.3"/>
  <pageSetup paperSize="9" scale="8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9378D7B3-69A7-4F91-AA47-57941352F2CD}">
            <xm:f>COUNTIF(Feuil1!$C$2:$C$14,C$4)&gt;0</xm:f>
            <x14:dxf>
              <fill>
                <patternFill patternType="gray125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C6:AG18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22"/>
  <sheetViews>
    <sheetView showZeros="0" topLeftCell="L1" workbookViewId="0">
      <selection activeCell="AC6" sqref="AC6"/>
    </sheetView>
  </sheetViews>
  <sheetFormatPr baseColWidth="10" defaultRowHeight="15" x14ac:dyDescent="0.25"/>
  <cols>
    <col min="1" max="1" width="15.42578125" bestFit="1" customWidth="1"/>
    <col min="3" max="33" width="7.7109375" customWidth="1"/>
    <col min="34" max="34" width="6" customWidth="1"/>
  </cols>
  <sheetData>
    <row r="1" spans="1:34" x14ac:dyDescent="0.25">
      <c r="C1" s="39" t="str">
        <f>B3&amp;COUNTIF(Feuil1!$C:$C,C$4)</f>
        <v>1</v>
      </c>
      <c r="D1" s="39" t="str">
        <f>C3&amp;COUNTIF(Feuil1!$C:$C,D$4)</f>
        <v>D0</v>
      </c>
      <c r="E1" s="39" t="str">
        <f>D3&amp;COUNTIF(Feuil1!$C:$C,E$4)</f>
        <v>L0</v>
      </c>
      <c r="F1" s="39" t="str">
        <f>E3&amp;COUNTIF(Feuil1!$C:$C,F$4)</f>
        <v>M0</v>
      </c>
      <c r="G1" s="39" t="str">
        <f>F3&amp;COUNTIF(Feuil1!$C:$C,G$4)</f>
        <v>ME0</v>
      </c>
      <c r="H1" s="39" t="str">
        <f>G3&amp;COUNTIF(Feuil1!$C:$C,H$4)</f>
        <v>J0</v>
      </c>
      <c r="I1" s="39" t="str">
        <f>H3&amp;COUNTIF(Feuil1!$C:$C,I$4)</f>
        <v>V0</v>
      </c>
      <c r="J1" s="39" t="str">
        <f>I3&amp;COUNTIF(Feuil1!$C:$C,J$4)</f>
        <v>S1</v>
      </c>
      <c r="K1" s="39" t="str">
        <f>J3&amp;COUNTIF(Feuil1!$C:$C,K$4)</f>
        <v>D0</v>
      </c>
      <c r="L1" s="39" t="str">
        <f>K3&amp;COUNTIF(Feuil1!$C:$C,L$4)</f>
        <v>L0</v>
      </c>
      <c r="M1" s="39" t="str">
        <f>L3&amp;COUNTIF(Feuil1!$C:$C,M$4)</f>
        <v>M0</v>
      </c>
      <c r="N1" s="39" t="str">
        <f>M3&amp;COUNTIF(Feuil1!$C:$C,N$4)</f>
        <v>ME0</v>
      </c>
      <c r="O1" s="39" t="str">
        <f>N3&amp;COUNTIF(Feuil1!$C:$C,O$4)</f>
        <v>J0</v>
      </c>
      <c r="P1" s="39" t="str">
        <f>O3&amp;COUNTIF(Feuil1!$C:$C,P$4)</f>
        <v>V0</v>
      </c>
      <c r="Q1" s="39" t="str">
        <f>P3&amp;COUNTIF(Feuil1!$C:$C,Q$4)</f>
        <v>S0</v>
      </c>
      <c r="R1" s="39" t="str">
        <f>Q3&amp;COUNTIF(Feuil1!$C:$C,R$4)</f>
        <v>D0</v>
      </c>
      <c r="S1" s="39" t="str">
        <f>R3&amp;COUNTIF(Feuil1!$C:$C,S$4)</f>
        <v>L0</v>
      </c>
      <c r="T1" s="39" t="str">
        <f>S3&amp;COUNTIF(Feuil1!$C:$C,T$4)</f>
        <v>M0</v>
      </c>
      <c r="U1" s="39" t="str">
        <f>T3&amp;COUNTIF(Feuil1!$C:$C,U$4)</f>
        <v>ME0</v>
      </c>
      <c r="V1" s="39" t="str">
        <f>U3&amp;COUNTIF(Feuil1!$C:$C,V$4)</f>
        <v>J0</v>
      </c>
      <c r="W1" s="39" t="str">
        <f>V3&amp;COUNTIF(Feuil1!$C:$C,W$4)</f>
        <v>V0</v>
      </c>
      <c r="X1" s="39" t="str">
        <f>W3&amp;COUNTIF(Feuil1!$C:$C,X$4)</f>
        <v>S0</v>
      </c>
      <c r="Y1" s="39" t="str">
        <f>X3&amp;COUNTIF(Feuil1!$C:$C,Y$4)</f>
        <v>D0</v>
      </c>
      <c r="Z1" s="39" t="str">
        <f>Y3&amp;COUNTIF(Feuil1!$C:$C,Z$4)</f>
        <v>L0</v>
      </c>
      <c r="AA1" s="39" t="str">
        <f>Z3&amp;COUNTIF(Feuil1!$C:$C,AA$4)</f>
        <v>M0</v>
      </c>
      <c r="AB1" s="39" t="str">
        <f>AA3&amp;COUNTIF(Feuil1!$C:$C,AB$4)</f>
        <v>ME1</v>
      </c>
      <c r="AC1" s="39" t="str">
        <f>AB3&amp;COUNTIF(Feuil1!$C:$C,AC$4)</f>
        <v>J0</v>
      </c>
      <c r="AD1" s="39" t="str">
        <f>AC3&amp;COUNTIF(Feuil1!$C:$C,AD$4)</f>
        <v>V0</v>
      </c>
      <c r="AE1" s="39" t="str">
        <f>AD3&amp;COUNTIF(Feuil1!$C:$C,AE$4)</f>
        <v>S0</v>
      </c>
      <c r="AF1" s="39" t="str">
        <f>AE3&amp;COUNTIF(Feuil1!$C:$C,AF$4)</f>
        <v>D0</v>
      </c>
      <c r="AG1" s="39" t="str">
        <f>AF3&amp;COUNTIF(Feuil1!$C:$C,AG$4)</f>
        <v>L0</v>
      </c>
    </row>
    <row r="2" spans="1:34" ht="23.25" x14ac:dyDescent="0.25">
      <c r="A2" s="52">
        <v>44682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2" t="s">
        <v>19</v>
      </c>
      <c r="D3" s="3" t="s">
        <v>20</v>
      </c>
      <c r="E3" s="3" t="s">
        <v>14</v>
      </c>
      <c r="F3" s="3" t="s">
        <v>15</v>
      </c>
      <c r="G3" s="3" t="s">
        <v>16</v>
      </c>
      <c r="H3" s="2" t="s">
        <v>17</v>
      </c>
      <c r="I3" s="3" t="s">
        <v>18</v>
      </c>
      <c r="J3" s="3" t="s">
        <v>19</v>
      </c>
      <c r="K3" s="3" t="s">
        <v>20</v>
      </c>
      <c r="L3" s="3" t="s">
        <v>14</v>
      </c>
      <c r="M3" s="3" t="s">
        <v>15</v>
      </c>
      <c r="N3" s="3" t="s">
        <v>16</v>
      </c>
      <c r="O3" s="2" t="s">
        <v>17</v>
      </c>
      <c r="P3" s="3" t="s">
        <v>18</v>
      </c>
      <c r="Q3" s="3" t="s">
        <v>19</v>
      </c>
      <c r="R3" s="3" t="s">
        <v>20</v>
      </c>
      <c r="S3" s="3" t="s">
        <v>14</v>
      </c>
      <c r="T3" s="3" t="s">
        <v>15</v>
      </c>
      <c r="U3" s="3" t="s">
        <v>16</v>
      </c>
      <c r="V3" s="2" t="s">
        <v>17</v>
      </c>
      <c r="W3" s="3" t="s">
        <v>18</v>
      </c>
      <c r="X3" s="3" t="s">
        <v>19</v>
      </c>
      <c r="Y3" s="3" t="s">
        <v>20</v>
      </c>
      <c r="Z3" s="3" t="s">
        <v>14</v>
      </c>
      <c r="AA3" s="3" t="s">
        <v>15</v>
      </c>
      <c r="AB3" s="3" t="s">
        <v>16</v>
      </c>
      <c r="AC3" s="2" t="s">
        <v>17</v>
      </c>
      <c r="AD3" s="3" t="s">
        <v>18</v>
      </c>
      <c r="AE3" s="3" t="s">
        <v>19</v>
      </c>
      <c r="AF3" s="3" t="s">
        <v>20</v>
      </c>
      <c r="AG3" s="3" t="s">
        <v>14</v>
      </c>
    </row>
    <row r="4" spans="1:34" ht="48.75" x14ac:dyDescent="0.25">
      <c r="A4" s="30"/>
      <c r="B4" s="1"/>
      <c r="C4" s="31">
        <v>44682</v>
      </c>
      <c r="D4" s="31">
        <v>44683</v>
      </c>
      <c r="E4" s="31">
        <v>44684</v>
      </c>
      <c r="F4" s="31">
        <v>44685</v>
      </c>
      <c r="G4" s="31">
        <v>44686</v>
      </c>
      <c r="H4" s="31">
        <v>44687</v>
      </c>
      <c r="I4" s="31">
        <v>44688</v>
      </c>
      <c r="J4" s="31">
        <v>44689</v>
      </c>
      <c r="K4" s="31">
        <v>44690</v>
      </c>
      <c r="L4" s="31">
        <v>44691</v>
      </c>
      <c r="M4" s="31">
        <v>44692</v>
      </c>
      <c r="N4" s="31">
        <v>44693</v>
      </c>
      <c r="O4" s="31">
        <v>44694</v>
      </c>
      <c r="P4" s="31">
        <v>44695</v>
      </c>
      <c r="Q4" s="31">
        <v>44696</v>
      </c>
      <c r="R4" s="31">
        <v>44697</v>
      </c>
      <c r="S4" s="31">
        <v>44698</v>
      </c>
      <c r="T4" s="31">
        <v>44699</v>
      </c>
      <c r="U4" s="31">
        <v>44700</v>
      </c>
      <c r="V4" s="31">
        <v>44701</v>
      </c>
      <c r="W4" s="31">
        <v>44702</v>
      </c>
      <c r="X4" s="31">
        <v>44703</v>
      </c>
      <c r="Y4" s="31">
        <v>44704</v>
      </c>
      <c r="Z4" s="31">
        <v>44705</v>
      </c>
      <c r="AA4" s="31">
        <v>44706</v>
      </c>
      <c r="AB4" s="31">
        <v>44707</v>
      </c>
      <c r="AC4" s="31">
        <v>44708</v>
      </c>
      <c r="AD4" s="31">
        <v>44709</v>
      </c>
      <c r="AE4" s="31">
        <v>44710</v>
      </c>
      <c r="AF4" s="31">
        <v>44711</v>
      </c>
      <c r="AG4" s="31">
        <v>44712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 t="s">
        <v>53</v>
      </c>
      <c r="I6" s="32"/>
      <c r="J6" s="32"/>
      <c r="K6" s="32"/>
      <c r="L6" s="32"/>
      <c r="M6" s="32"/>
      <c r="N6" s="32"/>
      <c r="O6" s="32" t="s">
        <v>53</v>
      </c>
      <c r="P6" s="32"/>
      <c r="Q6" s="32"/>
      <c r="R6" s="32"/>
      <c r="S6" s="32"/>
      <c r="T6" s="32"/>
      <c r="U6" s="32"/>
      <c r="V6" s="32" t="s">
        <v>53</v>
      </c>
      <c r="W6" s="32"/>
      <c r="X6" s="32"/>
      <c r="Y6" s="32"/>
      <c r="Z6" s="32"/>
      <c r="AA6" s="32"/>
      <c r="AB6" s="32"/>
      <c r="AC6" s="32" t="s">
        <v>53</v>
      </c>
      <c r="AD6" s="32"/>
      <c r="AE6" s="32"/>
      <c r="AF6" s="32"/>
      <c r="AG6" s="32"/>
      <c r="AH6" s="41">
        <f>COUNTIFS($C6:$AF6,"CP",$C$3:$AF$3,"V") + COUNTIFS($C6:$AF6,"CP",$D$1:$AG$1,"J1")</f>
        <v>4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  <row r="22" spans="1:34" ht="15.75" x14ac:dyDescent="0.25">
      <c r="C22" s="37"/>
      <c r="D22" s="37"/>
      <c r="E22" s="37"/>
      <c r="F22" s="37"/>
      <c r="G22" s="37"/>
      <c r="H22" s="37"/>
      <c r="I22" s="37"/>
      <c r="J22" s="37"/>
      <c r="K22" s="37">
        <f>COUNTIF(Feuil1!$C$1:$C$31,K$4)</f>
        <v>0</v>
      </c>
    </row>
  </sheetData>
  <mergeCells count="3">
    <mergeCell ref="A2:A3"/>
    <mergeCell ref="C2:AG2"/>
    <mergeCell ref="A5:B5"/>
  </mergeCells>
  <conditionalFormatting sqref="C6:AG18">
    <cfRule type="containsText" dxfId="71" priority="1" operator="containsText" text="1/2 CP">
      <formula>NOT(ISERROR(SEARCH("1/2 CP",C6)))</formula>
    </cfRule>
    <cfRule type="containsText" dxfId="70" priority="2" operator="containsText" text="1/2 RTT">
      <formula>NOT(ISERROR(SEARCH("1/2 RTT",C6)))</formula>
    </cfRule>
    <cfRule type="containsText" dxfId="69" priority="4" operator="containsText" text="RTT">
      <formula>NOT(ISERROR(SEARCH("RTT",C6)))</formula>
    </cfRule>
    <cfRule type="containsText" dxfId="68" priority="5" operator="containsText" text="CP">
      <formula>NOT(ISERROR(SEARCH("CP",C6)))</formula>
    </cfRule>
  </conditionalFormatting>
  <conditionalFormatting sqref="C3:AG18">
    <cfRule type="expression" dxfId="67" priority="6">
      <formula>OR(C$3="s",C$3="d")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A8D55B00-EE29-4C12-9ADF-D14718DD6F12}">
            <xm:f>COUNTIF(Feuil1!$C$2:$C$14,C$4)&gt;0</xm:f>
            <x14:dxf>
              <fill>
                <patternFill patternType="gray125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C6:AG18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18"/>
  <sheetViews>
    <sheetView showZeros="0" workbookViewId="0">
      <selection activeCell="L6" sqref="L6"/>
    </sheetView>
  </sheetViews>
  <sheetFormatPr baseColWidth="10" defaultRowHeight="15" x14ac:dyDescent="0.25"/>
  <cols>
    <col min="1" max="1" width="15.5703125" bestFit="1" customWidth="1"/>
    <col min="3" max="32" width="7.7109375" customWidth="1"/>
    <col min="33" max="33" width="5.5703125" customWidth="1"/>
    <col min="34" max="34" width="6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ME0</v>
      </c>
      <c r="E1" s="39" t="str">
        <f>D3&amp;COUNTIF(Feuil1!$C:$C,E$4)</f>
        <v>J0</v>
      </c>
      <c r="F1" s="39" t="str">
        <f>E3&amp;COUNTIF(Feuil1!$C:$C,F$4)</f>
        <v>V0</v>
      </c>
      <c r="G1" s="39" t="str">
        <f>F3&amp;COUNTIF(Feuil1!$C:$C,G$4)</f>
        <v>S0</v>
      </c>
      <c r="H1" s="39" t="str">
        <f>G3&amp;COUNTIF(Feuil1!$C:$C,H$4)</f>
        <v>D1</v>
      </c>
      <c r="I1" s="39" t="str">
        <f>H3&amp;COUNTIF(Feuil1!$C:$C,I$4)</f>
        <v>L0</v>
      </c>
      <c r="J1" s="39" t="str">
        <f>I3&amp;COUNTIF(Feuil1!$C:$C,J$4)</f>
        <v>M0</v>
      </c>
      <c r="K1" s="39" t="str">
        <f>J3&amp;COUNTIF(Feuil1!$C:$C,K$4)</f>
        <v>ME0</v>
      </c>
      <c r="L1" s="39" t="str">
        <f>K3&amp;COUNTIF(Feuil1!$C:$C,L$4)</f>
        <v>J0</v>
      </c>
      <c r="M1" s="39" t="str">
        <f>L3&amp;COUNTIF(Feuil1!$C:$C,M$4)</f>
        <v>V0</v>
      </c>
      <c r="N1" s="39" t="str">
        <f>M3&amp;COUNTIF(Feuil1!$C:$C,N$4)</f>
        <v>S0</v>
      </c>
      <c r="O1" s="39" t="str">
        <f>N3&amp;COUNTIF(Feuil1!$C:$C,O$4)</f>
        <v>D0</v>
      </c>
      <c r="P1" s="39" t="str">
        <f>O3&amp;COUNTIF(Feuil1!$C:$C,P$4)</f>
        <v>L0</v>
      </c>
      <c r="Q1" s="39" t="str">
        <f>P3&amp;COUNTIF(Feuil1!$C:$C,Q$4)</f>
        <v>M0</v>
      </c>
      <c r="R1" s="39" t="str">
        <f>Q3&amp;COUNTIF(Feuil1!$C:$C,R$4)</f>
        <v>ME0</v>
      </c>
      <c r="S1" s="39" t="str">
        <f>R3&amp;COUNTIF(Feuil1!$C:$C,S$4)</f>
        <v>J0</v>
      </c>
      <c r="T1" s="39" t="str">
        <f>S3&amp;COUNTIF(Feuil1!$C:$C,T$4)</f>
        <v>V0</v>
      </c>
      <c r="U1" s="39" t="str">
        <f>T3&amp;COUNTIF(Feuil1!$C:$C,U$4)</f>
        <v>S0</v>
      </c>
      <c r="V1" s="39" t="str">
        <f>U3&amp;COUNTIF(Feuil1!$C:$C,V$4)</f>
        <v>D0</v>
      </c>
      <c r="W1" s="39" t="str">
        <f>V3&amp;COUNTIF(Feuil1!$C:$C,W$4)</f>
        <v>L0</v>
      </c>
      <c r="X1" s="39" t="str">
        <f>W3&amp;COUNTIF(Feuil1!$C:$C,X$4)</f>
        <v>M0</v>
      </c>
      <c r="Y1" s="39" t="str">
        <f>X3&amp;COUNTIF(Feuil1!$C:$C,Y$4)</f>
        <v>ME0</v>
      </c>
      <c r="Z1" s="39" t="str">
        <f>Y3&amp;COUNTIF(Feuil1!$C:$C,Z$4)</f>
        <v>J0</v>
      </c>
      <c r="AA1" s="39" t="str">
        <f>Z3&amp;COUNTIF(Feuil1!$C:$C,AA$4)</f>
        <v>V0</v>
      </c>
      <c r="AB1" s="39" t="str">
        <f>AA3&amp;COUNTIF(Feuil1!$C:$C,AB$4)</f>
        <v>S0</v>
      </c>
      <c r="AC1" s="39" t="str">
        <f>AB3&amp;COUNTIF(Feuil1!$C:$C,AC$4)</f>
        <v>D0</v>
      </c>
      <c r="AD1" s="39" t="str">
        <f>AC3&amp;COUNTIF(Feuil1!$C:$C,AD$4)</f>
        <v>L0</v>
      </c>
      <c r="AE1" s="39" t="str">
        <f>AD3&amp;COUNTIF(Feuil1!$C:$C,AE$4)</f>
        <v>M0</v>
      </c>
      <c r="AF1" s="39" t="str">
        <f>AE3&amp;COUNTIF(Feuil1!$C:$C,AF$4)</f>
        <v>ME0</v>
      </c>
      <c r="AG1" s="39" t="str">
        <f>AF3&amp;COUNTIF(Feuil1!$C:$C,AG$4)</f>
        <v>J0</v>
      </c>
    </row>
    <row r="2" spans="1:34" ht="23.25" x14ac:dyDescent="0.25">
      <c r="A2" s="52">
        <v>44713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H2" s="40" t="s">
        <v>79</v>
      </c>
    </row>
    <row r="3" spans="1:34" ht="23.25" x14ac:dyDescent="0.25">
      <c r="A3" s="52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  <c r="AE3" s="3" t="s">
        <v>15</v>
      </c>
      <c r="AF3" s="3" t="s">
        <v>16</v>
      </c>
    </row>
    <row r="4" spans="1:34" ht="48.75" x14ac:dyDescent="0.25">
      <c r="A4" s="30"/>
      <c r="B4" s="1"/>
      <c r="C4" s="31">
        <v>44713</v>
      </c>
      <c r="D4" s="31">
        <v>44714</v>
      </c>
      <c r="E4" s="31">
        <v>44715</v>
      </c>
      <c r="F4" s="31">
        <v>44716</v>
      </c>
      <c r="G4" s="31">
        <v>44717</v>
      </c>
      <c r="H4" s="31">
        <v>44718</v>
      </c>
      <c r="I4" s="31">
        <v>44719</v>
      </c>
      <c r="J4" s="31">
        <v>44720</v>
      </c>
      <c r="K4" s="31">
        <v>44721</v>
      </c>
      <c r="L4" s="31">
        <v>44722</v>
      </c>
      <c r="M4" s="31">
        <v>44723</v>
      </c>
      <c r="N4" s="31">
        <v>44724</v>
      </c>
      <c r="O4" s="31">
        <v>44725</v>
      </c>
      <c r="P4" s="31">
        <v>44726</v>
      </c>
      <c r="Q4" s="31">
        <v>44727</v>
      </c>
      <c r="R4" s="31">
        <v>44728</v>
      </c>
      <c r="S4" s="31">
        <v>44729</v>
      </c>
      <c r="T4" s="31">
        <v>44730</v>
      </c>
      <c r="U4" s="31">
        <v>44731</v>
      </c>
      <c r="V4" s="31">
        <v>44732</v>
      </c>
      <c r="W4" s="31">
        <v>44733</v>
      </c>
      <c r="X4" s="31">
        <v>44734</v>
      </c>
      <c r="Y4" s="31">
        <v>44735</v>
      </c>
      <c r="Z4" s="31">
        <v>44736</v>
      </c>
      <c r="AA4" s="31">
        <v>44737</v>
      </c>
      <c r="AB4" s="31">
        <v>44738</v>
      </c>
      <c r="AC4" s="31">
        <v>44739</v>
      </c>
      <c r="AD4" s="31">
        <v>44740</v>
      </c>
      <c r="AE4" s="31">
        <v>44741</v>
      </c>
      <c r="AF4" s="31">
        <v>44742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 t="s">
        <v>53</v>
      </c>
      <c r="F6" s="32"/>
      <c r="G6" s="32"/>
      <c r="H6" s="32"/>
      <c r="I6" s="32"/>
      <c r="J6" s="32"/>
      <c r="K6" s="32"/>
      <c r="L6" s="32" t="s">
        <v>53</v>
      </c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1">
        <f>COUNTIFS($C6:$AF6,"CP",$C$3:$AF$3,"V") + COUNTIFS($C6:$AF6,"CP",$D$1:$AG$1,"J1")</f>
        <v>2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1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65" priority="1" operator="containsText" text="1/2 CP">
      <formula>NOT(ISERROR(SEARCH("1/2 CP",C6)))</formula>
    </cfRule>
    <cfRule type="containsText" dxfId="64" priority="2" operator="containsText" text="1/2 RTT">
      <formula>NOT(ISERROR(SEARCH("1/2 RTT",C6)))</formula>
    </cfRule>
    <cfRule type="containsText" dxfId="63" priority="4" operator="containsText" text="RTT">
      <formula>NOT(ISERROR(SEARCH("RTT",C6)))</formula>
    </cfRule>
    <cfRule type="containsText" dxfId="62" priority="5" operator="containsText" text="CP">
      <formula>NOT(ISERROR(SEARCH("CP",C6)))</formula>
    </cfRule>
  </conditionalFormatting>
  <conditionalFormatting sqref="C3:AF18">
    <cfRule type="expression" dxfId="6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52318CD-4071-400C-94A3-108AB5E5B10B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C6:AF18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18"/>
  <sheetViews>
    <sheetView showZeros="0" workbookViewId="0">
      <selection activeCell="S23" sqref="S23"/>
    </sheetView>
  </sheetViews>
  <sheetFormatPr baseColWidth="10" defaultRowHeight="15" x14ac:dyDescent="0.25"/>
  <cols>
    <col min="1" max="1" width="15.42578125" bestFit="1" customWidth="1"/>
    <col min="3" max="33" width="7.7109375" customWidth="1"/>
    <col min="34" max="34" width="5.285156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V0</v>
      </c>
      <c r="E1" s="39" t="str">
        <f>D3&amp;COUNTIF(Feuil1!$C:$C,E$4)</f>
        <v>S0</v>
      </c>
      <c r="F1" s="39" t="str">
        <f>E3&amp;COUNTIF(Feuil1!$C:$C,F$4)</f>
        <v>D0</v>
      </c>
      <c r="G1" s="39" t="str">
        <f>F3&amp;COUNTIF(Feuil1!$C:$C,G$4)</f>
        <v>L0</v>
      </c>
      <c r="H1" s="39" t="str">
        <f>G3&amp;COUNTIF(Feuil1!$C:$C,H$4)</f>
        <v>M0</v>
      </c>
      <c r="I1" s="39" t="str">
        <f>H3&amp;COUNTIF(Feuil1!$C:$C,I$4)</f>
        <v>ME0</v>
      </c>
      <c r="J1" s="39" t="str">
        <f>I3&amp;COUNTIF(Feuil1!$C:$C,J$4)</f>
        <v>J0</v>
      </c>
      <c r="K1" s="39" t="str">
        <f>J3&amp;COUNTIF(Feuil1!$C:$C,K$4)</f>
        <v>V0</v>
      </c>
      <c r="L1" s="39" t="str">
        <f>K3&amp;COUNTIF(Feuil1!$C:$C,L$4)</f>
        <v>S0</v>
      </c>
      <c r="M1" s="39" t="str">
        <f>L3&amp;COUNTIF(Feuil1!$C:$C,M$4)</f>
        <v>D0</v>
      </c>
      <c r="N1" s="39" t="str">
        <f>M3&amp;COUNTIF(Feuil1!$C:$C,N$4)</f>
        <v>L0</v>
      </c>
      <c r="O1" s="39" t="str">
        <f>N3&amp;COUNTIF(Feuil1!$C:$C,O$4)</f>
        <v>M0</v>
      </c>
      <c r="P1" s="39" t="str">
        <f>O3&amp;COUNTIF(Feuil1!$C:$C,P$4)</f>
        <v>ME1</v>
      </c>
      <c r="Q1" s="39" t="str">
        <f>P3&amp;COUNTIF(Feuil1!$C:$C,Q$4)</f>
        <v>J0</v>
      </c>
      <c r="R1" s="39" t="str">
        <f>Q3&amp;COUNTIF(Feuil1!$C:$C,R$4)</f>
        <v>V0</v>
      </c>
      <c r="S1" s="39" t="str">
        <f>R3&amp;COUNTIF(Feuil1!$C:$C,S$4)</f>
        <v>S0</v>
      </c>
      <c r="T1" s="39" t="str">
        <f>S3&amp;COUNTIF(Feuil1!$C:$C,T$4)</f>
        <v>D0</v>
      </c>
      <c r="U1" s="39" t="str">
        <f>T3&amp;COUNTIF(Feuil1!$C:$C,U$4)</f>
        <v>L0</v>
      </c>
      <c r="V1" s="39" t="str">
        <f>U3&amp;COUNTIF(Feuil1!$C:$C,V$4)</f>
        <v>M0</v>
      </c>
      <c r="W1" s="39" t="str">
        <f>V3&amp;COUNTIF(Feuil1!$C:$C,W$4)</f>
        <v>ME0</v>
      </c>
      <c r="X1" s="39" t="str">
        <f>W3&amp;COUNTIF(Feuil1!$C:$C,X$4)</f>
        <v>J0</v>
      </c>
      <c r="Y1" s="39" t="str">
        <f>X3&amp;COUNTIF(Feuil1!$C:$C,Y$4)</f>
        <v>V0</v>
      </c>
      <c r="Z1" s="39" t="str">
        <f>Y3&amp;COUNTIF(Feuil1!$C:$C,Z$4)</f>
        <v>S0</v>
      </c>
      <c r="AA1" s="39" t="str">
        <f>Z3&amp;COUNTIF(Feuil1!$C:$C,AA$4)</f>
        <v>D0</v>
      </c>
      <c r="AB1" s="39" t="str">
        <f>AA3&amp;COUNTIF(Feuil1!$C:$C,AB$4)</f>
        <v>L0</v>
      </c>
      <c r="AC1" s="39" t="str">
        <f>AB3&amp;COUNTIF(Feuil1!$C:$C,AC$4)</f>
        <v>M0</v>
      </c>
      <c r="AD1" s="39" t="str">
        <f>AC3&amp;COUNTIF(Feuil1!$C:$C,AD$4)</f>
        <v>ME0</v>
      </c>
      <c r="AE1" s="39" t="str">
        <f>AD3&amp;COUNTIF(Feuil1!$C:$C,AE$4)</f>
        <v>J0</v>
      </c>
      <c r="AF1" s="39" t="str">
        <f>AE3&amp;COUNTIF(Feuil1!$C:$C,AF$4)</f>
        <v>V0</v>
      </c>
      <c r="AG1" s="39" t="str">
        <f>AF3&amp;COUNTIF(Feuil1!$C:$C,AG$4)</f>
        <v>S0</v>
      </c>
    </row>
    <row r="2" spans="1:34" ht="23.25" x14ac:dyDescent="0.25">
      <c r="A2" s="52">
        <v>44743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2" t="s">
        <v>17</v>
      </c>
      <c r="D3" s="3" t="s">
        <v>18</v>
      </c>
      <c r="E3" s="3" t="s">
        <v>19</v>
      </c>
      <c r="F3" s="3" t="s">
        <v>20</v>
      </c>
      <c r="G3" s="3" t="s">
        <v>14</v>
      </c>
      <c r="H3" s="3" t="s">
        <v>15</v>
      </c>
      <c r="I3" s="3" t="s">
        <v>16</v>
      </c>
      <c r="J3" s="2" t="s">
        <v>17</v>
      </c>
      <c r="K3" s="3" t="s">
        <v>18</v>
      </c>
      <c r="L3" s="3" t="s">
        <v>19</v>
      </c>
      <c r="M3" s="3" t="s">
        <v>20</v>
      </c>
      <c r="N3" s="3" t="s">
        <v>14</v>
      </c>
      <c r="O3" s="3" t="s">
        <v>15</v>
      </c>
      <c r="P3" s="3" t="s">
        <v>16</v>
      </c>
      <c r="Q3" s="2" t="s">
        <v>17</v>
      </c>
      <c r="R3" s="3" t="s">
        <v>18</v>
      </c>
      <c r="S3" s="3" t="s">
        <v>19</v>
      </c>
      <c r="T3" s="3" t="s">
        <v>20</v>
      </c>
      <c r="U3" s="3" t="s">
        <v>14</v>
      </c>
      <c r="V3" s="3" t="s">
        <v>15</v>
      </c>
      <c r="W3" s="3" t="s">
        <v>16</v>
      </c>
      <c r="X3" s="2" t="s">
        <v>17</v>
      </c>
      <c r="Y3" s="3" t="s">
        <v>18</v>
      </c>
      <c r="Z3" s="3" t="s">
        <v>19</v>
      </c>
      <c r="AA3" s="3" t="s">
        <v>20</v>
      </c>
      <c r="AB3" s="3" t="s">
        <v>14</v>
      </c>
      <c r="AC3" s="3" t="s">
        <v>15</v>
      </c>
      <c r="AD3" s="3" t="s">
        <v>16</v>
      </c>
      <c r="AE3" s="2" t="s">
        <v>17</v>
      </c>
      <c r="AF3" s="3" t="s">
        <v>18</v>
      </c>
      <c r="AG3" s="3" t="s">
        <v>19</v>
      </c>
    </row>
    <row r="4" spans="1:34" ht="48.75" x14ac:dyDescent="0.25">
      <c r="A4" s="30"/>
      <c r="B4" s="1"/>
      <c r="C4" s="31">
        <v>44743</v>
      </c>
      <c r="D4" s="31">
        <v>44744</v>
      </c>
      <c r="E4" s="31">
        <v>44745</v>
      </c>
      <c r="F4" s="31">
        <v>44746</v>
      </c>
      <c r="G4" s="31">
        <v>44747</v>
      </c>
      <c r="H4" s="31">
        <v>44748</v>
      </c>
      <c r="I4" s="31">
        <v>44749</v>
      </c>
      <c r="J4" s="31">
        <v>44750</v>
      </c>
      <c r="K4" s="31">
        <v>44751</v>
      </c>
      <c r="L4" s="31">
        <v>44752</v>
      </c>
      <c r="M4" s="31">
        <v>44753</v>
      </c>
      <c r="N4" s="31">
        <v>44754</v>
      </c>
      <c r="O4" s="31">
        <v>44755</v>
      </c>
      <c r="P4" s="31">
        <v>44756</v>
      </c>
      <c r="Q4" s="31">
        <v>44757</v>
      </c>
      <c r="R4" s="31">
        <v>44758</v>
      </c>
      <c r="S4" s="31">
        <v>44759</v>
      </c>
      <c r="T4" s="31">
        <v>44760</v>
      </c>
      <c r="U4" s="31">
        <v>44761</v>
      </c>
      <c r="V4" s="31">
        <v>44762</v>
      </c>
      <c r="W4" s="31">
        <v>44763</v>
      </c>
      <c r="X4" s="31">
        <v>44764</v>
      </c>
      <c r="Y4" s="31">
        <v>44765</v>
      </c>
      <c r="Z4" s="31">
        <v>44766</v>
      </c>
      <c r="AA4" s="31">
        <v>44767</v>
      </c>
      <c r="AB4" s="31">
        <v>44768</v>
      </c>
      <c r="AC4" s="31">
        <v>44769</v>
      </c>
      <c r="AD4" s="31">
        <v>44770</v>
      </c>
      <c r="AE4" s="31">
        <v>44771</v>
      </c>
      <c r="AF4" s="31">
        <v>44772</v>
      </c>
      <c r="AG4" s="31">
        <v>44773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59" priority="1" operator="containsText" text="1/2 CP">
      <formula>NOT(ISERROR(SEARCH("1/2 CP",C6)))</formula>
    </cfRule>
    <cfRule type="containsText" dxfId="58" priority="2" operator="containsText" text="1/2 RTT">
      <formula>NOT(ISERROR(SEARCH("1/2 RTT",C6)))</formula>
    </cfRule>
    <cfRule type="containsText" dxfId="57" priority="4" operator="containsText" text="RTT">
      <formula>NOT(ISERROR(SEARCH("RTT",C6)))</formula>
    </cfRule>
    <cfRule type="containsText" dxfId="56" priority="5" operator="containsText" text="CP">
      <formula>NOT(ISERROR(SEARCH("CP",C6)))</formula>
    </cfRule>
  </conditionalFormatting>
  <conditionalFormatting sqref="C3:AG18">
    <cfRule type="expression" dxfId="55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7B534DC-2DD2-4C97-A6CC-0184F8EC483B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C6:AG18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18"/>
  <sheetViews>
    <sheetView showZeros="0" workbookViewId="0">
      <selection activeCell="Q25" sqref="Q25"/>
    </sheetView>
  </sheetViews>
  <sheetFormatPr baseColWidth="10" defaultRowHeight="15" x14ac:dyDescent="0.25"/>
  <cols>
    <col min="1" max="1" width="17.28515625" bestFit="1" customWidth="1"/>
    <col min="3" max="33" width="7.7109375" customWidth="1"/>
    <col min="34" max="34" width="7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L0</v>
      </c>
      <c r="E1" s="39" t="str">
        <f>D3&amp;COUNTIF(Feuil1!$C:$C,E$4)</f>
        <v>M0</v>
      </c>
      <c r="F1" s="39" t="str">
        <f>E3&amp;COUNTIF(Feuil1!$C:$C,F$4)</f>
        <v>ME0</v>
      </c>
      <c r="G1" s="39" t="str">
        <f>F3&amp;COUNTIF(Feuil1!$C:$C,G$4)</f>
        <v>J0</v>
      </c>
      <c r="H1" s="39" t="str">
        <f>G3&amp;COUNTIF(Feuil1!$C:$C,H$4)</f>
        <v>V0</v>
      </c>
      <c r="I1" s="39" t="str">
        <f>H3&amp;COUNTIF(Feuil1!$C:$C,I$4)</f>
        <v>S0</v>
      </c>
      <c r="J1" s="39" t="str">
        <f>I3&amp;COUNTIF(Feuil1!$C:$C,J$4)</f>
        <v>D0</v>
      </c>
      <c r="K1" s="39" t="str">
        <f>J3&amp;COUNTIF(Feuil1!$C:$C,K$4)</f>
        <v>L0</v>
      </c>
      <c r="L1" s="39" t="str">
        <f>K3&amp;COUNTIF(Feuil1!$C:$C,L$4)</f>
        <v>M0</v>
      </c>
      <c r="M1" s="39" t="str">
        <f>L3&amp;COUNTIF(Feuil1!$C:$C,M$4)</f>
        <v>ME0</v>
      </c>
      <c r="N1" s="39" t="str">
        <f>M3&amp;COUNTIF(Feuil1!$C:$C,N$4)</f>
        <v>J0</v>
      </c>
      <c r="O1" s="39" t="str">
        <f>N3&amp;COUNTIF(Feuil1!$C:$C,O$4)</f>
        <v>V0</v>
      </c>
      <c r="P1" s="39" t="str">
        <f>O3&amp;COUNTIF(Feuil1!$C:$C,P$4)</f>
        <v>S0</v>
      </c>
      <c r="Q1" s="39" t="str">
        <f>P3&amp;COUNTIF(Feuil1!$C:$C,Q$4)</f>
        <v>D1</v>
      </c>
      <c r="R1" s="39" t="str">
        <f>Q3&amp;COUNTIF(Feuil1!$C:$C,R$4)</f>
        <v>L0</v>
      </c>
      <c r="S1" s="39" t="str">
        <f>R3&amp;COUNTIF(Feuil1!$C:$C,S$4)</f>
        <v>M0</v>
      </c>
      <c r="T1" s="39" t="str">
        <f>S3&amp;COUNTIF(Feuil1!$C:$C,T$4)</f>
        <v>ME0</v>
      </c>
      <c r="U1" s="39" t="str">
        <f>T3&amp;COUNTIF(Feuil1!$C:$C,U$4)</f>
        <v>J0</v>
      </c>
      <c r="V1" s="39" t="str">
        <f>U3&amp;COUNTIF(Feuil1!$C:$C,V$4)</f>
        <v>V0</v>
      </c>
      <c r="W1" s="39" t="str">
        <f>V3&amp;COUNTIF(Feuil1!$C:$C,W$4)</f>
        <v>S0</v>
      </c>
      <c r="X1" s="39" t="str">
        <f>W3&amp;COUNTIF(Feuil1!$C:$C,X$4)</f>
        <v>D0</v>
      </c>
      <c r="Y1" s="39" t="str">
        <f>X3&amp;COUNTIF(Feuil1!$C:$C,Y$4)</f>
        <v>L0</v>
      </c>
      <c r="Z1" s="39" t="str">
        <f>Y3&amp;COUNTIF(Feuil1!$C:$C,Z$4)</f>
        <v>M0</v>
      </c>
      <c r="AA1" s="39" t="str">
        <f>Z3&amp;COUNTIF(Feuil1!$C:$C,AA$4)</f>
        <v>ME0</v>
      </c>
      <c r="AB1" s="39" t="str">
        <f>AA3&amp;COUNTIF(Feuil1!$C:$C,AB$4)</f>
        <v>J0</v>
      </c>
      <c r="AC1" s="39" t="str">
        <f>AB3&amp;COUNTIF(Feuil1!$C:$C,AC$4)</f>
        <v>V0</v>
      </c>
      <c r="AD1" s="39" t="str">
        <f>AC3&amp;COUNTIF(Feuil1!$C:$C,AD$4)</f>
        <v>S0</v>
      </c>
      <c r="AE1" s="39" t="str">
        <f>AD3&amp;COUNTIF(Feuil1!$C:$C,AE$4)</f>
        <v>D0</v>
      </c>
      <c r="AF1" s="39" t="str">
        <f>AE3&amp;COUNTIF(Feuil1!$C:$C,AF$4)</f>
        <v>L0</v>
      </c>
      <c r="AG1" s="39" t="str">
        <f>AF3&amp;COUNTIF(Feuil1!$C:$C,AG$4)</f>
        <v>M0</v>
      </c>
    </row>
    <row r="2" spans="1:34" ht="23.25" x14ac:dyDescent="0.25">
      <c r="A2" s="52">
        <v>44774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20</v>
      </c>
      <c r="D3" s="3" t="s">
        <v>14</v>
      </c>
      <c r="E3" s="3" t="s">
        <v>15</v>
      </c>
      <c r="F3" s="3" t="s">
        <v>16</v>
      </c>
      <c r="G3" s="2" t="s">
        <v>17</v>
      </c>
      <c r="H3" s="3" t="s">
        <v>18</v>
      </c>
      <c r="I3" s="3" t="s">
        <v>19</v>
      </c>
      <c r="J3" s="3" t="s">
        <v>20</v>
      </c>
      <c r="K3" s="3" t="s">
        <v>14</v>
      </c>
      <c r="L3" s="3" t="s">
        <v>15</v>
      </c>
      <c r="M3" s="3" t="s">
        <v>16</v>
      </c>
      <c r="N3" s="2" t="s">
        <v>17</v>
      </c>
      <c r="O3" s="3" t="s">
        <v>18</v>
      </c>
      <c r="P3" s="3" t="s">
        <v>19</v>
      </c>
      <c r="Q3" s="3" t="s">
        <v>20</v>
      </c>
      <c r="R3" s="3" t="s">
        <v>14</v>
      </c>
      <c r="S3" s="3" t="s">
        <v>15</v>
      </c>
      <c r="T3" s="3" t="s">
        <v>16</v>
      </c>
      <c r="U3" s="2" t="s">
        <v>17</v>
      </c>
      <c r="V3" s="3" t="s">
        <v>18</v>
      </c>
      <c r="W3" s="3" t="s">
        <v>19</v>
      </c>
      <c r="X3" s="3" t="s">
        <v>20</v>
      </c>
      <c r="Y3" s="3" t="s">
        <v>14</v>
      </c>
      <c r="Z3" s="3" t="s">
        <v>15</v>
      </c>
      <c r="AA3" s="3" t="s">
        <v>16</v>
      </c>
      <c r="AB3" s="2" t="s">
        <v>17</v>
      </c>
      <c r="AC3" s="3" t="s">
        <v>18</v>
      </c>
      <c r="AD3" s="3" t="s">
        <v>19</v>
      </c>
      <c r="AE3" s="3" t="s">
        <v>20</v>
      </c>
      <c r="AF3" s="3" t="s">
        <v>14</v>
      </c>
      <c r="AG3" s="3" t="s">
        <v>15</v>
      </c>
    </row>
    <row r="4" spans="1:34" ht="48.75" x14ac:dyDescent="0.25">
      <c r="A4" s="30"/>
      <c r="B4" s="1"/>
      <c r="C4" s="31">
        <v>44774</v>
      </c>
      <c r="D4" s="31">
        <v>44775</v>
      </c>
      <c r="E4" s="31">
        <v>44776</v>
      </c>
      <c r="F4" s="31">
        <v>44777</v>
      </c>
      <c r="G4" s="31">
        <v>44778</v>
      </c>
      <c r="H4" s="31">
        <v>44779</v>
      </c>
      <c r="I4" s="31">
        <v>44780</v>
      </c>
      <c r="J4" s="31">
        <v>44781</v>
      </c>
      <c r="K4" s="31">
        <v>44782</v>
      </c>
      <c r="L4" s="31">
        <v>44783</v>
      </c>
      <c r="M4" s="31">
        <v>44784</v>
      </c>
      <c r="N4" s="31">
        <v>44785</v>
      </c>
      <c r="O4" s="31">
        <v>44786</v>
      </c>
      <c r="P4" s="31">
        <v>44787</v>
      </c>
      <c r="Q4" s="31">
        <v>44788</v>
      </c>
      <c r="R4" s="31">
        <v>44789</v>
      </c>
      <c r="S4" s="31">
        <v>44790</v>
      </c>
      <c r="T4" s="31">
        <v>44791</v>
      </c>
      <c r="U4" s="31">
        <v>44792</v>
      </c>
      <c r="V4" s="31">
        <v>44793</v>
      </c>
      <c r="W4" s="31">
        <v>44794</v>
      </c>
      <c r="X4" s="31">
        <v>44795</v>
      </c>
      <c r="Y4" s="31">
        <v>44796</v>
      </c>
      <c r="Z4" s="31">
        <v>44797</v>
      </c>
      <c r="AA4" s="31">
        <v>44798</v>
      </c>
      <c r="AB4" s="31">
        <v>44799</v>
      </c>
      <c r="AC4" s="31">
        <v>44800</v>
      </c>
      <c r="AD4" s="31">
        <v>44801</v>
      </c>
      <c r="AE4" s="31">
        <v>44802</v>
      </c>
      <c r="AF4" s="31">
        <v>44803</v>
      </c>
      <c r="AG4" s="31">
        <v>44804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53" priority="1" operator="containsText" text="1/2 CP">
      <formula>NOT(ISERROR(SEARCH("1/2 CP",C6)))</formula>
    </cfRule>
    <cfRule type="containsText" dxfId="52" priority="2" operator="containsText" text="1/2 RTT">
      <formula>NOT(ISERROR(SEARCH("1/2 RTT",C6)))</formula>
    </cfRule>
    <cfRule type="containsText" dxfId="51" priority="4" operator="containsText" text="RTT">
      <formula>NOT(ISERROR(SEARCH("RTT",C6)))</formula>
    </cfRule>
    <cfRule type="containsText" dxfId="50" priority="5" operator="containsText" text="CP">
      <formula>NOT(ISERROR(SEARCH("CP",C6)))</formula>
    </cfRule>
  </conditionalFormatting>
  <conditionalFormatting sqref="C3:AG18">
    <cfRule type="expression" dxfId="49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E84275CC-34A5-4CCE-B650-9C648526E2BE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C6:AG18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H18"/>
  <sheetViews>
    <sheetView showZeros="0" workbookViewId="0">
      <selection activeCell="Q25" sqref="Q25"/>
    </sheetView>
  </sheetViews>
  <sheetFormatPr baseColWidth="10" defaultRowHeight="15" x14ac:dyDescent="0.25"/>
  <cols>
    <col min="1" max="1" width="16.7109375" bestFit="1" customWidth="1"/>
    <col min="3" max="32" width="7.7109375" customWidth="1"/>
    <col min="33" max="33" width="5" customWidth="1"/>
    <col min="34" max="34" width="5.8554687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J0</v>
      </c>
      <c r="E1" s="39" t="str">
        <f>D3&amp;COUNTIF(Feuil1!$C:$C,E$4)</f>
        <v>V0</v>
      </c>
      <c r="F1" s="39" t="str">
        <f>E3&amp;COUNTIF(Feuil1!$C:$C,F$4)</f>
        <v>S0</v>
      </c>
      <c r="G1" s="39" t="str">
        <f>F3&amp;COUNTIF(Feuil1!$C:$C,G$4)</f>
        <v>D0</v>
      </c>
      <c r="H1" s="39" t="str">
        <f>G3&amp;COUNTIF(Feuil1!$C:$C,H$4)</f>
        <v>L0</v>
      </c>
      <c r="I1" s="39" t="str">
        <f>H3&amp;COUNTIF(Feuil1!$C:$C,I$4)</f>
        <v>M0</v>
      </c>
      <c r="J1" s="39" t="str">
        <f>I3&amp;COUNTIF(Feuil1!$C:$C,J$4)</f>
        <v>ME0</v>
      </c>
      <c r="K1" s="39" t="str">
        <f>J3&amp;COUNTIF(Feuil1!$C:$C,K$4)</f>
        <v>J0</v>
      </c>
      <c r="L1" s="39" t="str">
        <f>K3&amp;COUNTIF(Feuil1!$C:$C,L$4)</f>
        <v>V0</v>
      </c>
      <c r="M1" s="39" t="str">
        <f>L3&amp;COUNTIF(Feuil1!$C:$C,M$4)</f>
        <v>S0</v>
      </c>
      <c r="N1" s="39" t="str">
        <f>M3&amp;COUNTIF(Feuil1!$C:$C,N$4)</f>
        <v>D0</v>
      </c>
      <c r="O1" s="39" t="str">
        <f>N3&amp;COUNTIF(Feuil1!$C:$C,O$4)</f>
        <v>L0</v>
      </c>
      <c r="P1" s="39" t="str">
        <f>O3&amp;COUNTIF(Feuil1!$C:$C,P$4)</f>
        <v>M0</v>
      </c>
      <c r="Q1" s="39" t="str">
        <f>P3&amp;COUNTIF(Feuil1!$C:$C,Q$4)</f>
        <v>ME0</v>
      </c>
      <c r="R1" s="39" t="str">
        <f>Q3&amp;COUNTIF(Feuil1!$C:$C,R$4)</f>
        <v>J0</v>
      </c>
      <c r="S1" s="39" t="str">
        <f>R3&amp;COUNTIF(Feuil1!$C:$C,S$4)</f>
        <v>V0</v>
      </c>
      <c r="T1" s="39" t="str">
        <f>S3&amp;COUNTIF(Feuil1!$C:$C,T$4)</f>
        <v>S0</v>
      </c>
      <c r="U1" s="39" t="str">
        <f>T3&amp;COUNTIF(Feuil1!$C:$C,U$4)</f>
        <v>D0</v>
      </c>
      <c r="V1" s="39" t="str">
        <f>U3&amp;COUNTIF(Feuil1!$C:$C,V$4)</f>
        <v>L0</v>
      </c>
      <c r="W1" s="39" t="str">
        <f>V3&amp;COUNTIF(Feuil1!$C:$C,W$4)</f>
        <v>M0</v>
      </c>
      <c r="X1" s="39" t="str">
        <f>W3&amp;COUNTIF(Feuil1!$C:$C,X$4)</f>
        <v>ME0</v>
      </c>
      <c r="Y1" s="39" t="str">
        <f>X3&amp;COUNTIF(Feuil1!$C:$C,Y$4)</f>
        <v>J0</v>
      </c>
      <c r="Z1" s="39" t="str">
        <f>Y3&amp;COUNTIF(Feuil1!$C:$C,Z$4)</f>
        <v>V0</v>
      </c>
      <c r="AA1" s="39" t="str">
        <f>Z3&amp;COUNTIF(Feuil1!$C:$C,AA$4)</f>
        <v>S0</v>
      </c>
      <c r="AB1" s="39" t="str">
        <f>AA3&amp;COUNTIF(Feuil1!$C:$C,AB$4)</f>
        <v>D0</v>
      </c>
      <c r="AC1" s="39" t="str">
        <f>AB3&amp;COUNTIF(Feuil1!$C:$C,AC$4)</f>
        <v>L0</v>
      </c>
      <c r="AD1" s="39" t="str">
        <f>AC3&amp;COUNTIF(Feuil1!$C:$C,AD$4)</f>
        <v>M0</v>
      </c>
      <c r="AE1" s="39" t="str">
        <f>AD3&amp;COUNTIF(Feuil1!$C:$C,AE$4)</f>
        <v>ME0</v>
      </c>
      <c r="AF1" s="39" t="str">
        <f>AE3&amp;COUNTIF(Feuil1!$C:$C,AF$4)</f>
        <v>J0</v>
      </c>
      <c r="AG1" s="39" t="str">
        <f>AF3&amp;COUNTIF(Feuil1!$C:$C,AG$4)</f>
        <v>V0</v>
      </c>
    </row>
    <row r="2" spans="1:34" ht="23.25" x14ac:dyDescent="0.25">
      <c r="A2" s="52">
        <v>44805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H2" s="40" t="s">
        <v>79</v>
      </c>
    </row>
    <row r="3" spans="1:34" ht="23.25" x14ac:dyDescent="0.25">
      <c r="A3" s="52"/>
      <c r="B3" s="1"/>
      <c r="C3" s="3" t="s">
        <v>16</v>
      </c>
      <c r="D3" s="2" t="s">
        <v>17</v>
      </c>
      <c r="E3" s="3" t="s">
        <v>18</v>
      </c>
      <c r="F3" s="3" t="s">
        <v>19</v>
      </c>
      <c r="G3" s="3" t="s">
        <v>20</v>
      </c>
      <c r="H3" s="3" t="s">
        <v>14</v>
      </c>
      <c r="I3" s="3" t="s">
        <v>15</v>
      </c>
      <c r="J3" s="3" t="s">
        <v>16</v>
      </c>
      <c r="K3" s="2" t="s">
        <v>17</v>
      </c>
      <c r="L3" s="3" t="s">
        <v>18</v>
      </c>
      <c r="M3" s="3" t="s">
        <v>19</v>
      </c>
      <c r="N3" s="3" t="s">
        <v>20</v>
      </c>
      <c r="O3" s="3" t="s">
        <v>14</v>
      </c>
      <c r="P3" s="3" t="s">
        <v>15</v>
      </c>
      <c r="Q3" s="3" t="s">
        <v>16</v>
      </c>
      <c r="R3" s="2" t="s">
        <v>17</v>
      </c>
      <c r="S3" s="3" t="s">
        <v>18</v>
      </c>
      <c r="T3" s="3" t="s">
        <v>19</v>
      </c>
      <c r="U3" s="3" t="s">
        <v>20</v>
      </c>
      <c r="V3" s="3" t="s">
        <v>14</v>
      </c>
      <c r="W3" s="3" t="s">
        <v>15</v>
      </c>
      <c r="X3" s="3" t="s">
        <v>16</v>
      </c>
      <c r="Y3" s="2" t="s">
        <v>17</v>
      </c>
      <c r="Z3" s="3" t="s">
        <v>18</v>
      </c>
      <c r="AA3" s="3" t="s">
        <v>19</v>
      </c>
      <c r="AB3" s="3" t="s">
        <v>20</v>
      </c>
      <c r="AC3" s="3" t="s">
        <v>14</v>
      </c>
      <c r="AD3" s="3" t="s">
        <v>15</v>
      </c>
      <c r="AE3" s="3" t="s">
        <v>16</v>
      </c>
      <c r="AF3" s="2" t="s">
        <v>17</v>
      </c>
    </row>
    <row r="4" spans="1:34" ht="48.75" x14ac:dyDescent="0.25">
      <c r="A4" s="30"/>
      <c r="B4" s="1"/>
      <c r="C4" s="31">
        <v>44805</v>
      </c>
      <c r="D4" s="31">
        <v>44806</v>
      </c>
      <c r="E4" s="31">
        <v>44807</v>
      </c>
      <c r="F4" s="31">
        <v>44808</v>
      </c>
      <c r="G4" s="31">
        <v>44809</v>
      </c>
      <c r="H4" s="31">
        <v>44810</v>
      </c>
      <c r="I4" s="31">
        <v>44811</v>
      </c>
      <c r="J4" s="31">
        <v>44812</v>
      </c>
      <c r="K4" s="31">
        <v>44813</v>
      </c>
      <c r="L4" s="31">
        <v>44814</v>
      </c>
      <c r="M4" s="31">
        <v>44815</v>
      </c>
      <c r="N4" s="31">
        <v>44816</v>
      </c>
      <c r="O4" s="31">
        <v>44817</v>
      </c>
      <c r="P4" s="31">
        <v>44818</v>
      </c>
      <c r="Q4" s="31">
        <v>44819</v>
      </c>
      <c r="R4" s="31">
        <v>44820</v>
      </c>
      <c r="S4" s="31">
        <v>44821</v>
      </c>
      <c r="T4" s="31">
        <v>44822</v>
      </c>
      <c r="U4" s="31">
        <v>44823</v>
      </c>
      <c r="V4" s="31">
        <v>44824</v>
      </c>
      <c r="W4" s="31">
        <v>44825</v>
      </c>
      <c r="X4" s="31">
        <v>44826</v>
      </c>
      <c r="Y4" s="31">
        <v>44827</v>
      </c>
      <c r="Z4" s="31">
        <v>44828</v>
      </c>
      <c r="AA4" s="31">
        <v>44829</v>
      </c>
      <c r="AB4" s="31">
        <v>44830</v>
      </c>
      <c r="AC4" s="31">
        <v>44831</v>
      </c>
      <c r="AD4" s="31">
        <v>44832</v>
      </c>
      <c r="AE4" s="31">
        <v>44833</v>
      </c>
      <c r="AF4" s="31">
        <v>44834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1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47" priority="1" operator="containsText" text="1/2 CP">
      <formula>NOT(ISERROR(SEARCH("1/2 CP",C6)))</formula>
    </cfRule>
    <cfRule type="containsText" dxfId="46" priority="2" operator="containsText" text="1/2 RTT">
      <formula>NOT(ISERROR(SEARCH("1/2 RTT",C6)))</formula>
    </cfRule>
    <cfRule type="containsText" dxfId="45" priority="4" operator="containsText" text="RTT">
      <formula>NOT(ISERROR(SEARCH("RTT",C6)))</formula>
    </cfRule>
    <cfRule type="containsText" dxfId="44" priority="5" operator="containsText" text="CP">
      <formula>NOT(ISERROR(SEARCH("CP",C6)))</formula>
    </cfRule>
  </conditionalFormatting>
  <conditionalFormatting sqref="C3:AF18">
    <cfRule type="expression" dxfId="43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2211202-6FF2-4FAC-A1BD-C82011766AD5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C6:AF18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H18"/>
  <sheetViews>
    <sheetView showZeros="0" topLeftCell="J1" workbookViewId="0">
      <selection activeCell="Q25" sqref="Q25"/>
    </sheetView>
  </sheetViews>
  <sheetFormatPr baseColWidth="10" defaultRowHeight="15" x14ac:dyDescent="0.25"/>
  <cols>
    <col min="1" max="1" width="17.28515625" bestFit="1" customWidth="1"/>
    <col min="3" max="33" width="7.7109375" customWidth="1"/>
    <col min="34" max="34" width="5.8554687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S0</v>
      </c>
      <c r="E1" s="39" t="str">
        <f>D3&amp;COUNTIF(Feuil1!$C:$C,E$4)</f>
        <v>D0</v>
      </c>
      <c r="F1" s="39" t="str">
        <f>E3&amp;COUNTIF(Feuil1!$C:$C,F$4)</f>
        <v>L0</v>
      </c>
      <c r="G1" s="39" t="str">
        <f>F3&amp;COUNTIF(Feuil1!$C:$C,G$4)</f>
        <v>M0</v>
      </c>
      <c r="H1" s="39" t="str">
        <f>G3&amp;COUNTIF(Feuil1!$C:$C,H$4)</f>
        <v>ME0</v>
      </c>
      <c r="I1" s="39" t="str">
        <f>H3&amp;COUNTIF(Feuil1!$C:$C,I$4)</f>
        <v>J0</v>
      </c>
      <c r="J1" s="39" t="str">
        <f>I3&amp;COUNTIF(Feuil1!$C:$C,J$4)</f>
        <v>V0</v>
      </c>
      <c r="K1" s="39" t="str">
        <f>J3&amp;COUNTIF(Feuil1!$C:$C,K$4)</f>
        <v>S0</v>
      </c>
      <c r="L1" s="39" t="str">
        <f>K3&amp;COUNTIF(Feuil1!$C:$C,L$4)</f>
        <v>D0</v>
      </c>
      <c r="M1" s="39" t="str">
        <f>L3&amp;COUNTIF(Feuil1!$C:$C,M$4)</f>
        <v>L0</v>
      </c>
      <c r="N1" s="39" t="str">
        <f>M3&amp;COUNTIF(Feuil1!$C:$C,N$4)</f>
        <v>M0</v>
      </c>
      <c r="O1" s="39" t="str">
        <f>N3&amp;COUNTIF(Feuil1!$C:$C,O$4)</f>
        <v>ME0</v>
      </c>
      <c r="P1" s="39" t="str">
        <f>O3&amp;COUNTIF(Feuil1!$C:$C,P$4)</f>
        <v>J0</v>
      </c>
      <c r="Q1" s="39" t="str">
        <f>P3&amp;COUNTIF(Feuil1!$C:$C,Q$4)</f>
        <v>V0</v>
      </c>
      <c r="R1" s="39" t="str">
        <f>Q3&amp;COUNTIF(Feuil1!$C:$C,R$4)</f>
        <v>S0</v>
      </c>
      <c r="S1" s="39" t="str">
        <f>R3&amp;COUNTIF(Feuil1!$C:$C,S$4)</f>
        <v>D0</v>
      </c>
      <c r="T1" s="39" t="str">
        <f>S3&amp;COUNTIF(Feuil1!$C:$C,T$4)</f>
        <v>L0</v>
      </c>
      <c r="U1" s="39" t="str">
        <f>T3&amp;COUNTIF(Feuil1!$C:$C,U$4)</f>
        <v>M0</v>
      </c>
      <c r="V1" s="39" t="str">
        <f>U3&amp;COUNTIF(Feuil1!$C:$C,V$4)</f>
        <v>ME0</v>
      </c>
      <c r="W1" s="39" t="str">
        <f>V3&amp;COUNTIF(Feuil1!$C:$C,W$4)</f>
        <v>J0</v>
      </c>
      <c r="X1" s="39" t="str">
        <f>W3&amp;COUNTIF(Feuil1!$C:$C,X$4)</f>
        <v>V0</v>
      </c>
      <c r="Y1" s="39" t="str">
        <f>X3&amp;COUNTIF(Feuil1!$C:$C,Y$4)</f>
        <v>S0</v>
      </c>
      <c r="Z1" s="39" t="str">
        <f>Y3&amp;COUNTIF(Feuil1!$C:$C,Z$4)</f>
        <v>D0</v>
      </c>
      <c r="AA1" s="39" t="str">
        <f>Z3&amp;COUNTIF(Feuil1!$C:$C,AA$4)</f>
        <v>L0</v>
      </c>
      <c r="AB1" s="39" t="str">
        <f>AA3&amp;COUNTIF(Feuil1!$C:$C,AB$4)</f>
        <v>M0</v>
      </c>
      <c r="AC1" s="39" t="str">
        <f>AB3&amp;COUNTIF(Feuil1!$C:$C,AC$4)</f>
        <v>ME0</v>
      </c>
      <c r="AD1" s="39" t="str">
        <f>AC3&amp;COUNTIF(Feuil1!$C:$C,AD$4)</f>
        <v>J0</v>
      </c>
      <c r="AE1" s="39" t="str">
        <f>AD3&amp;COUNTIF(Feuil1!$C:$C,AE$4)</f>
        <v>V0</v>
      </c>
      <c r="AF1" s="39" t="str">
        <f>AE3&amp;COUNTIF(Feuil1!$C:$C,AF$4)</f>
        <v>S0</v>
      </c>
      <c r="AG1" s="39" t="str">
        <f>AF3&amp;COUNTIF(Feuil1!$C:$C,AG$4)</f>
        <v>D0</v>
      </c>
    </row>
    <row r="2" spans="1:34" ht="23.25" x14ac:dyDescent="0.25">
      <c r="A2" s="52">
        <v>44835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18</v>
      </c>
      <c r="D3" s="3" t="s">
        <v>19</v>
      </c>
      <c r="E3" s="3" t="s">
        <v>20</v>
      </c>
      <c r="F3" s="3" t="s">
        <v>14</v>
      </c>
      <c r="G3" s="3" t="s">
        <v>15</v>
      </c>
      <c r="H3" s="3" t="s">
        <v>16</v>
      </c>
      <c r="I3" s="2" t="s">
        <v>17</v>
      </c>
      <c r="J3" s="3" t="s">
        <v>18</v>
      </c>
      <c r="K3" s="3" t="s">
        <v>19</v>
      </c>
      <c r="L3" s="3" t="s">
        <v>20</v>
      </c>
      <c r="M3" s="3" t="s">
        <v>14</v>
      </c>
      <c r="N3" s="3" t="s">
        <v>15</v>
      </c>
      <c r="O3" s="3" t="s">
        <v>16</v>
      </c>
      <c r="P3" s="2" t="s">
        <v>17</v>
      </c>
      <c r="Q3" s="3" t="s">
        <v>18</v>
      </c>
      <c r="R3" s="3" t="s">
        <v>19</v>
      </c>
      <c r="S3" s="3" t="s">
        <v>20</v>
      </c>
      <c r="T3" s="3" t="s">
        <v>14</v>
      </c>
      <c r="U3" s="3" t="s">
        <v>15</v>
      </c>
      <c r="V3" s="3" t="s">
        <v>16</v>
      </c>
      <c r="W3" s="2" t="s">
        <v>17</v>
      </c>
      <c r="X3" s="3" t="s">
        <v>18</v>
      </c>
      <c r="Y3" s="3" t="s">
        <v>19</v>
      </c>
      <c r="Z3" s="3" t="s">
        <v>20</v>
      </c>
      <c r="AA3" s="3" t="s">
        <v>14</v>
      </c>
      <c r="AB3" s="3" t="s">
        <v>15</v>
      </c>
      <c r="AC3" s="3" t="s">
        <v>16</v>
      </c>
      <c r="AD3" s="2" t="s">
        <v>17</v>
      </c>
      <c r="AE3" s="3" t="s">
        <v>18</v>
      </c>
      <c r="AF3" s="3" t="s">
        <v>19</v>
      </c>
      <c r="AG3" s="3" t="s">
        <v>20</v>
      </c>
    </row>
    <row r="4" spans="1:34" ht="48.75" x14ac:dyDescent="0.25">
      <c r="A4" s="30"/>
      <c r="B4" s="1"/>
      <c r="C4" s="31">
        <v>44835</v>
      </c>
      <c r="D4" s="31">
        <v>44836</v>
      </c>
      <c r="E4" s="31">
        <v>44837</v>
      </c>
      <c r="F4" s="31">
        <v>44838</v>
      </c>
      <c r="G4" s="31">
        <v>44839</v>
      </c>
      <c r="H4" s="31">
        <v>44840</v>
      </c>
      <c r="I4" s="31">
        <v>44841</v>
      </c>
      <c r="J4" s="31">
        <v>44842</v>
      </c>
      <c r="K4" s="31">
        <v>44843</v>
      </c>
      <c r="L4" s="31">
        <v>44844</v>
      </c>
      <c r="M4" s="31">
        <v>44845</v>
      </c>
      <c r="N4" s="31">
        <v>44846</v>
      </c>
      <c r="O4" s="31">
        <v>44847</v>
      </c>
      <c r="P4" s="31">
        <v>44848</v>
      </c>
      <c r="Q4" s="31">
        <v>44849</v>
      </c>
      <c r="R4" s="31">
        <v>44850</v>
      </c>
      <c r="S4" s="31">
        <v>44851</v>
      </c>
      <c r="T4" s="31">
        <v>44852</v>
      </c>
      <c r="U4" s="31">
        <v>44853</v>
      </c>
      <c r="V4" s="31">
        <v>44854</v>
      </c>
      <c r="W4" s="31">
        <v>44855</v>
      </c>
      <c r="X4" s="31">
        <v>44856</v>
      </c>
      <c r="Y4" s="31">
        <v>44857</v>
      </c>
      <c r="Z4" s="31">
        <v>44858</v>
      </c>
      <c r="AA4" s="31">
        <v>44859</v>
      </c>
      <c r="AB4" s="31">
        <v>44860</v>
      </c>
      <c r="AC4" s="31">
        <v>44861</v>
      </c>
      <c r="AD4" s="31">
        <v>44862</v>
      </c>
      <c r="AE4" s="31">
        <v>44863</v>
      </c>
      <c r="AF4" s="31">
        <v>44864</v>
      </c>
      <c r="AG4" s="31">
        <v>44865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41" priority="1" operator="containsText" text="1/2 CP">
      <formula>NOT(ISERROR(SEARCH("1/2 CP",C6)))</formula>
    </cfRule>
    <cfRule type="containsText" dxfId="40" priority="2" operator="containsText" text="1/2 RTT">
      <formula>NOT(ISERROR(SEARCH("1/2 RTT",C6)))</formula>
    </cfRule>
    <cfRule type="containsText" dxfId="39" priority="4" operator="containsText" text="RTT">
      <formula>NOT(ISERROR(SEARCH("RTT",C6)))</formula>
    </cfRule>
    <cfRule type="containsText" dxfId="38" priority="5" operator="containsText" text="CP">
      <formula>NOT(ISERROR(SEARCH("CP",C6)))</formula>
    </cfRule>
  </conditionalFormatting>
  <conditionalFormatting sqref="C3:AG18">
    <cfRule type="expression" dxfId="37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1719E25-CEBD-4EF5-8C1C-BB76B0264FAD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C6:AG18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H18"/>
  <sheetViews>
    <sheetView showZeros="0" workbookViewId="0">
      <selection activeCell="K17" sqref="K17"/>
    </sheetView>
  </sheetViews>
  <sheetFormatPr baseColWidth="10" defaultRowHeight="15" x14ac:dyDescent="0.25"/>
  <cols>
    <col min="1" max="1" width="16.7109375" bestFit="1" customWidth="1"/>
    <col min="3" max="32" width="7.7109375" customWidth="1"/>
    <col min="33" max="33" width="5.85546875" customWidth="1"/>
    <col min="34" max="34" width="4.85546875" customWidth="1"/>
  </cols>
  <sheetData>
    <row r="1" spans="1:34" ht="15.75" x14ac:dyDescent="0.25">
      <c r="B1" s="38"/>
      <c r="C1" s="39" t="str">
        <f>B3&amp;COUNTIF(Feuil1!$C:$C,C$4)</f>
        <v>1</v>
      </c>
      <c r="D1" s="39" t="str">
        <f>C3&amp;COUNTIF(Feuil1!$C:$C,D$4)</f>
        <v>M0</v>
      </c>
      <c r="E1" s="39" t="str">
        <f>D3&amp;COUNTIF(Feuil1!$C:$C,E$4)</f>
        <v>ME0</v>
      </c>
      <c r="F1" s="39" t="str">
        <f>E3&amp;COUNTIF(Feuil1!$C:$C,F$4)</f>
        <v>J0</v>
      </c>
      <c r="G1" s="39" t="str">
        <f>F3&amp;COUNTIF(Feuil1!$C:$C,G$4)</f>
        <v>V0</v>
      </c>
      <c r="H1" s="39" t="str">
        <f>G3&amp;COUNTIF(Feuil1!$C:$C,H$4)</f>
        <v>S0</v>
      </c>
      <c r="I1" s="39" t="str">
        <f>H3&amp;COUNTIF(Feuil1!$C:$C,I$4)</f>
        <v>D0</v>
      </c>
      <c r="J1" s="39" t="str">
        <f>I3&amp;COUNTIF(Feuil1!$C:$C,J$4)</f>
        <v>L0</v>
      </c>
      <c r="K1" s="39" t="str">
        <f>J3&amp;COUNTIF(Feuil1!$C:$C,K$4)</f>
        <v>M0</v>
      </c>
      <c r="L1" s="39" t="str">
        <f>K3&amp;COUNTIF(Feuil1!$C:$C,L$4)</f>
        <v>ME0</v>
      </c>
      <c r="M1" s="39" t="str">
        <f>L3&amp;COUNTIF(Feuil1!$C:$C,M$4)</f>
        <v>J1</v>
      </c>
      <c r="N1" s="39" t="str">
        <f>M3&amp;COUNTIF(Feuil1!$C:$C,N$4)</f>
        <v>V0</v>
      </c>
      <c r="O1" s="39" t="str">
        <f>N3&amp;COUNTIF(Feuil1!$C:$C,O$4)</f>
        <v>S0</v>
      </c>
      <c r="P1" s="39" t="str">
        <f>O3&amp;COUNTIF(Feuil1!$C:$C,P$4)</f>
        <v>D0</v>
      </c>
      <c r="Q1" s="39" t="str">
        <f>P3&amp;COUNTIF(Feuil1!$C:$C,Q$4)</f>
        <v>L0</v>
      </c>
      <c r="R1" s="39" t="str">
        <f>Q3&amp;COUNTIF(Feuil1!$C:$C,R$4)</f>
        <v>M0</v>
      </c>
      <c r="S1" s="39" t="str">
        <f>R3&amp;COUNTIF(Feuil1!$C:$C,S$4)</f>
        <v>ME0</v>
      </c>
      <c r="T1" s="39" t="str">
        <f>S3&amp;COUNTIF(Feuil1!$C:$C,T$4)</f>
        <v>J0</v>
      </c>
      <c r="U1" s="39" t="str">
        <f>T3&amp;COUNTIF(Feuil1!$C:$C,U$4)</f>
        <v>V0</v>
      </c>
      <c r="V1" s="39" t="str">
        <f>U3&amp;COUNTIF(Feuil1!$C:$C,V$4)</f>
        <v>S0</v>
      </c>
      <c r="W1" s="39" t="str">
        <f>V3&amp;COUNTIF(Feuil1!$C:$C,W$4)</f>
        <v>D0</v>
      </c>
      <c r="X1" s="39" t="str">
        <f>W3&amp;COUNTIF(Feuil1!$C:$C,X$4)</f>
        <v>L0</v>
      </c>
      <c r="Y1" s="39" t="str">
        <f>X3&amp;COUNTIF(Feuil1!$C:$C,Y$4)</f>
        <v>M0</v>
      </c>
      <c r="Z1" s="39" t="str">
        <f>Y3&amp;COUNTIF(Feuil1!$C:$C,Z$4)</f>
        <v>ME0</v>
      </c>
      <c r="AA1" s="39" t="str">
        <f>Z3&amp;COUNTIF(Feuil1!$C:$C,AA$4)</f>
        <v>J0</v>
      </c>
      <c r="AB1" s="39" t="str">
        <f>AA3&amp;COUNTIF(Feuil1!$C:$C,AB$4)</f>
        <v>V0</v>
      </c>
      <c r="AC1" s="39" t="str">
        <f>AB3&amp;COUNTIF(Feuil1!$C:$C,AC$4)</f>
        <v>S0</v>
      </c>
      <c r="AD1" s="39" t="str">
        <f>AC3&amp;COUNTIF(Feuil1!$C:$C,AD$4)</f>
        <v>D0</v>
      </c>
      <c r="AE1" s="39" t="str">
        <f>AD3&amp;COUNTIF(Feuil1!$C:$C,AE$4)</f>
        <v>L0</v>
      </c>
      <c r="AF1" s="39" t="str">
        <f>AE3&amp;COUNTIF(Feuil1!$C:$C,AF$4)</f>
        <v>M0</v>
      </c>
      <c r="AG1" s="39" t="str">
        <f>AF3&amp;COUNTIF(Feuil1!$C:$C,AG$4)</f>
        <v>ME0</v>
      </c>
    </row>
    <row r="2" spans="1:34" ht="23.25" x14ac:dyDescent="0.25">
      <c r="A2" s="52">
        <v>44866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H2" s="40" t="s">
        <v>79</v>
      </c>
    </row>
    <row r="3" spans="1:34" ht="23.25" x14ac:dyDescent="0.25">
      <c r="A3" s="52"/>
      <c r="B3" s="1"/>
      <c r="C3" s="3" t="s">
        <v>14</v>
      </c>
      <c r="D3" s="3" t="s">
        <v>15</v>
      </c>
      <c r="E3" s="3" t="s">
        <v>16</v>
      </c>
      <c r="F3" s="2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15</v>
      </c>
      <c r="L3" s="3" t="s">
        <v>16</v>
      </c>
      <c r="M3" s="2" t="s">
        <v>17</v>
      </c>
      <c r="N3" s="3" t="s">
        <v>18</v>
      </c>
      <c r="O3" s="3" t="s">
        <v>19</v>
      </c>
      <c r="P3" s="3" t="s">
        <v>20</v>
      </c>
      <c r="Q3" s="3" t="s">
        <v>14</v>
      </c>
      <c r="R3" s="3" t="s">
        <v>15</v>
      </c>
      <c r="S3" s="3" t="s">
        <v>16</v>
      </c>
      <c r="T3" s="2" t="s">
        <v>17</v>
      </c>
      <c r="U3" s="3" t="s">
        <v>18</v>
      </c>
      <c r="V3" s="3" t="s">
        <v>19</v>
      </c>
      <c r="W3" s="3" t="s">
        <v>20</v>
      </c>
      <c r="X3" s="3" t="s">
        <v>14</v>
      </c>
      <c r="Y3" s="3" t="s">
        <v>15</v>
      </c>
      <c r="Z3" s="3" t="s">
        <v>16</v>
      </c>
      <c r="AA3" s="2" t="s">
        <v>17</v>
      </c>
      <c r="AB3" s="3" t="s">
        <v>18</v>
      </c>
      <c r="AC3" s="3" t="s">
        <v>19</v>
      </c>
      <c r="AD3" s="3" t="s">
        <v>20</v>
      </c>
      <c r="AE3" s="3" t="s">
        <v>14</v>
      </c>
      <c r="AF3" s="3" t="s">
        <v>15</v>
      </c>
    </row>
    <row r="4" spans="1:34" ht="48.75" x14ac:dyDescent="0.25">
      <c r="A4" s="30"/>
      <c r="B4" s="1"/>
      <c r="C4" s="31">
        <v>44866</v>
      </c>
      <c r="D4" s="31">
        <v>44867</v>
      </c>
      <c r="E4" s="31">
        <v>44868</v>
      </c>
      <c r="F4" s="31">
        <v>44869</v>
      </c>
      <c r="G4" s="31">
        <v>44870</v>
      </c>
      <c r="H4" s="31">
        <v>44871</v>
      </c>
      <c r="I4" s="31">
        <v>44872</v>
      </c>
      <c r="J4" s="31">
        <v>44873</v>
      </c>
      <c r="K4" s="31">
        <v>44874</v>
      </c>
      <c r="L4" s="31">
        <v>44875</v>
      </c>
      <c r="M4" s="31">
        <v>44876</v>
      </c>
      <c r="N4" s="31">
        <v>44877</v>
      </c>
      <c r="O4" s="31">
        <v>44878</v>
      </c>
      <c r="P4" s="31">
        <v>44879</v>
      </c>
      <c r="Q4" s="31">
        <v>44880</v>
      </c>
      <c r="R4" s="31">
        <v>44881</v>
      </c>
      <c r="S4" s="31">
        <v>44882</v>
      </c>
      <c r="T4" s="31">
        <v>44883</v>
      </c>
      <c r="U4" s="31">
        <v>44884</v>
      </c>
      <c r="V4" s="31">
        <v>44885</v>
      </c>
      <c r="W4" s="31">
        <v>44886</v>
      </c>
      <c r="X4" s="31">
        <v>44887</v>
      </c>
      <c r="Y4" s="31">
        <v>44888</v>
      </c>
      <c r="Z4" s="31">
        <v>44889</v>
      </c>
      <c r="AA4" s="31">
        <v>44890</v>
      </c>
      <c r="AB4" s="31">
        <v>44891</v>
      </c>
      <c r="AC4" s="31">
        <v>44892</v>
      </c>
      <c r="AD4" s="31">
        <v>44893</v>
      </c>
      <c r="AE4" s="31">
        <v>44894</v>
      </c>
      <c r="AF4" s="31">
        <v>44895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6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1">
        <f t="shared" si="0"/>
        <v>0</v>
      </c>
    </row>
  </sheetData>
  <mergeCells count="3">
    <mergeCell ref="A2:A3"/>
    <mergeCell ref="C2:AF2"/>
    <mergeCell ref="A5:B5"/>
  </mergeCells>
  <conditionalFormatting sqref="C6:AF18">
    <cfRule type="containsText" dxfId="35" priority="1" operator="containsText" text="1/2 CP">
      <formula>NOT(ISERROR(SEARCH("1/2 CP",C6)))</formula>
    </cfRule>
    <cfRule type="containsText" dxfId="34" priority="2" operator="containsText" text="1/2 RTT">
      <formula>NOT(ISERROR(SEARCH("1/2 RTT",C6)))</formula>
    </cfRule>
    <cfRule type="containsText" dxfId="33" priority="4" operator="containsText" text="RTT">
      <formula>NOT(ISERROR(SEARCH("RTT",C6)))</formula>
    </cfRule>
    <cfRule type="containsText" dxfId="32" priority="5" operator="containsText" text="CP">
      <formula>NOT(ISERROR(SEARCH("CP",C6)))</formula>
    </cfRule>
  </conditionalFormatting>
  <conditionalFormatting sqref="C3:AF18">
    <cfRule type="expression" dxfId="3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06AF2386-9853-4966-AB16-39A9BE592B4F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C6:AF18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H18"/>
  <sheetViews>
    <sheetView showZeros="0" topLeftCell="L1" workbookViewId="0">
      <selection activeCell="W23" sqref="W23"/>
    </sheetView>
  </sheetViews>
  <sheetFormatPr baseColWidth="10" defaultRowHeight="15" x14ac:dyDescent="0.25"/>
  <cols>
    <col min="1" max="1" width="15.140625" customWidth="1"/>
    <col min="3" max="33" width="7.7109375" customWidth="1"/>
    <col min="34" max="34" width="6.1406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J0</v>
      </c>
      <c r="E1" s="39" t="str">
        <f>D3&amp;COUNTIF(Feuil1!$C:$C,E$4)</f>
        <v>V0</v>
      </c>
      <c r="F1" s="39" t="str">
        <f>E3&amp;COUNTIF(Feuil1!$C:$C,F$4)</f>
        <v>S0</v>
      </c>
      <c r="G1" s="39" t="str">
        <f>F3&amp;COUNTIF(Feuil1!$C:$C,G$4)</f>
        <v>D0</v>
      </c>
      <c r="H1" s="39" t="str">
        <f>G3&amp;COUNTIF(Feuil1!$C:$C,H$4)</f>
        <v>L0</v>
      </c>
      <c r="I1" s="39" t="str">
        <f>H3&amp;COUNTIF(Feuil1!$C:$C,I$4)</f>
        <v>M0</v>
      </c>
      <c r="J1" s="39" t="str">
        <f>I3&amp;COUNTIF(Feuil1!$C:$C,J$4)</f>
        <v>ME0</v>
      </c>
      <c r="K1" s="39" t="str">
        <f>J3&amp;COUNTIF(Feuil1!$C:$C,K$4)</f>
        <v>J0</v>
      </c>
      <c r="L1" s="39" t="str">
        <f>K3&amp;COUNTIF(Feuil1!$C:$C,L$4)</f>
        <v>V0</v>
      </c>
      <c r="M1" s="39" t="str">
        <f>L3&amp;COUNTIF(Feuil1!$C:$C,M$4)</f>
        <v>S0</v>
      </c>
      <c r="N1" s="39" t="str">
        <f>M3&amp;COUNTIF(Feuil1!$C:$C,N$4)</f>
        <v>D0</v>
      </c>
      <c r="O1" s="39" t="str">
        <f>N3&amp;COUNTIF(Feuil1!$C:$C,O$4)</f>
        <v>L0</v>
      </c>
      <c r="P1" s="39" t="str">
        <f>O3&amp;COUNTIF(Feuil1!$C:$C,P$4)</f>
        <v>M0</v>
      </c>
      <c r="Q1" s="39" t="str">
        <f>P3&amp;COUNTIF(Feuil1!$C:$C,Q$4)</f>
        <v>ME0</v>
      </c>
      <c r="R1" s="39" t="str">
        <f>Q3&amp;COUNTIF(Feuil1!$C:$C,R$4)</f>
        <v>J0</v>
      </c>
      <c r="S1" s="39" t="str">
        <f>R3&amp;COUNTIF(Feuil1!$C:$C,S$4)</f>
        <v>V0</v>
      </c>
      <c r="T1" s="39" t="str">
        <f>S3&amp;COUNTIF(Feuil1!$C:$C,T$4)</f>
        <v>S0</v>
      </c>
      <c r="U1" s="39" t="str">
        <f>T3&amp;COUNTIF(Feuil1!$C:$C,U$4)</f>
        <v>D0</v>
      </c>
      <c r="V1" s="39" t="str">
        <f>U3&amp;COUNTIF(Feuil1!$C:$C,V$4)</f>
        <v>L0</v>
      </c>
      <c r="W1" s="39" t="str">
        <f>V3&amp;COUNTIF(Feuil1!$C:$C,W$4)</f>
        <v>M0</v>
      </c>
      <c r="X1" s="39" t="str">
        <f>W3&amp;COUNTIF(Feuil1!$C:$C,X$4)</f>
        <v>ME0</v>
      </c>
      <c r="Y1" s="39" t="str">
        <f>X3&amp;COUNTIF(Feuil1!$C:$C,Y$4)</f>
        <v>J0</v>
      </c>
      <c r="Z1" s="39" t="str">
        <f>Y3&amp;COUNTIF(Feuil1!$C:$C,Z$4)</f>
        <v>V0</v>
      </c>
      <c r="AA1" s="39" t="str">
        <f>Z3&amp;COUNTIF(Feuil1!$C:$C,AA$4)</f>
        <v>S1</v>
      </c>
      <c r="AB1" s="39" t="str">
        <f>AA3&amp;COUNTIF(Feuil1!$C:$C,AB$4)</f>
        <v>D0</v>
      </c>
      <c r="AC1" s="39" t="str">
        <f>AB3&amp;COUNTIF(Feuil1!$C:$C,AC$4)</f>
        <v>L0</v>
      </c>
      <c r="AD1" s="39" t="str">
        <f>AC3&amp;COUNTIF(Feuil1!$C:$C,AD$4)</f>
        <v>M0</v>
      </c>
      <c r="AE1" s="39" t="str">
        <f>AD3&amp;COUNTIF(Feuil1!$C:$C,AE$4)</f>
        <v>ME0</v>
      </c>
      <c r="AF1" s="39" t="str">
        <f>AE3&amp;COUNTIF(Feuil1!$C:$C,AF$4)</f>
        <v>J0</v>
      </c>
      <c r="AG1" s="39" t="str">
        <f>AF3&amp;COUNTIF(Feuil1!$C:$C,AG$4)</f>
        <v>V0</v>
      </c>
    </row>
    <row r="2" spans="1:34" ht="23.25" x14ac:dyDescent="0.25">
      <c r="A2" s="52">
        <v>44896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16</v>
      </c>
      <c r="D3" s="2" t="s">
        <v>17</v>
      </c>
      <c r="E3" s="3" t="s">
        <v>18</v>
      </c>
      <c r="F3" s="3" t="s">
        <v>19</v>
      </c>
      <c r="G3" s="3" t="s">
        <v>20</v>
      </c>
      <c r="H3" s="3" t="s">
        <v>14</v>
      </c>
      <c r="I3" s="3" t="s">
        <v>15</v>
      </c>
      <c r="J3" s="3" t="s">
        <v>16</v>
      </c>
      <c r="K3" s="2" t="s">
        <v>17</v>
      </c>
      <c r="L3" s="3" t="s">
        <v>18</v>
      </c>
      <c r="M3" s="3" t="s">
        <v>19</v>
      </c>
      <c r="N3" s="3" t="s">
        <v>20</v>
      </c>
      <c r="O3" s="3" t="s">
        <v>14</v>
      </c>
      <c r="P3" s="3" t="s">
        <v>15</v>
      </c>
      <c r="Q3" s="3" t="s">
        <v>16</v>
      </c>
      <c r="R3" s="2" t="s">
        <v>17</v>
      </c>
      <c r="S3" s="3" t="s">
        <v>18</v>
      </c>
      <c r="T3" s="3" t="s">
        <v>19</v>
      </c>
      <c r="U3" s="3" t="s">
        <v>20</v>
      </c>
      <c r="V3" s="3" t="s">
        <v>14</v>
      </c>
      <c r="W3" s="3" t="s">
        <v>15</v>
      </c>
      <c r="X3" s="3" t="s">
        <v>16</v>
      </c>
      <c r="Y3" s="2" t="s">
        <v>17</v>
      </c>
      <c r="Z3" s="3" t="s">
        <v>18</v>
      </c>
      <c r="AA3" s="3" t="s">
        <v>19</v>
      </c>
      <c r="AB3" s="3" t="s">
        <v>20</v>
      </c>
      <c r="AC3" s="3" t="s">
        <v>14</v>
      </c>
      <c r="AD3" s="3" t="s">
        <v>15</v>
      </c>
      <c r="AE3" s="3" t="s">
        <v>16</v>
      </c>
      <c r="AF3" s="2" t="s">
        <v>17</v>
      </c>
      <c r="AG3" s="3" t="s">
        <v>18</v>
      </c>
    </row>
    <row r="4" spans="1:34" ht="48.75" x14ac:dyDescent="0.25">
      <c r="A4" s="30"/>
      <c r="B4" s="1"/>
      <c r="C4" s="31">
        <v>44896</v>
      </c>
      <c r="D4" s="31">
        <v>44897</v>
      </c>
      <c r="E4" s="31">
        <v>44898</v>
      </c>
      <c r="F4" s="31">
        <v>44899</v>
      </c>
      <c r="G4" s="31">
        <v>44900</v>
      </c>
      <c r="H4" s="31">
        <v>44901</v>
      </c>
      <c r="I4" s="31">
        <v>44902</v>
      </c>
      <c r="J4" s="31">
        <v>44903</v>
      </c>
      <c r="K4" s="31">
        <v>44904</v>
      </c>
      <c r="L4" s="31">
        <v>44905</v>
      </c>
      <c r="M4" s="31">
        <v>44906</v>
      </c>
      <c r="N4" s="31">
        <v>44907</v>
      </c>
      <c r="O4" s="31">
        <v>44908</v>
      </c>
      <c r="P4" s="31">
        <v>44909</v>
      </c>
      <c r="Q4" s="31">
        <v>44910</v>
      </c>
      <c r="R4" s="31">
        <v>44911</v>
      </c>
      <c r="S4" s="31">
        <v>44912</v>
      </c>
      <c r="T4" s="31">
        <v>44913</v>
      </c>
      <c r="U4" s="31">
        <v>44914</v>
      </c>
      <c r="V4" s="31">
        <v>44915</v>
      </c>
      <c r="W4" s="31">
        <v>44916</v>
      </c>
      <c r="X4" s="31">
        <v>44917</v>
      </c>
      <c r="Y4" s="31">
        <v>44918</v>
      </c>
      <c r="Z4" s="31">
        <v>44919</v>
      </c>
      <c r="AA4" s="31">
        <v>44920</v>
      </c>
      <c r="AB4" s="31">
        <v>44921</v>
      </c>
      <c r="AC4" s="31">
        <v>44922</v>
      </c>
      <c r="AD4" s="31">
        <v>44923</v>
      </c>
      <c r="AE4" s="31">
        <v>44924</v>
      </c>
      <c r="AF4" s="31">
        <v>44925</v>
      </c>
      <c r="AG4" s="31">
        <v>44926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4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4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</sheetData>
  <mergeCells count="3">
    <mergeCell ref="A2:A3"/>
    <mergeCell ref="C2:AG2"/>
    <mergeCell ref="A5:B5"/>
  </mergeCells>
  <conditionalFormatting sqref="C6:AG18">
    <cfRule type="containsText" dxfId="29" priority="1" operator="containsText" text="1/2 CP">
      <formula>NOT(ISERROR(SEARCH("1/2 CP",C6)))</formula>
    </cfRule>
    <cfRule type="containsText" dxfId="28" priority="2" operator="containsText" text="1/2 RTT">
      <formula>NOT(ISERROR(SEARCH("1/2 RTT",C6)))</formula>
    </cfRule>
    <cfRule type="containsText" dxfId="27" priority="4" operator="containsText" text="RTT">
      <formula>NOT(ISERROR(SEARCH("RTT",C6)))</formula>
    </cfRule>
    <cfRule type="containsText" dxfId="26" priority="5" operator="containsText" text="CP">
      <formula>NOT(ISERROR(SEARCH("CP",C6)))</formula>
    </cfRule>
  </conditionalFormatting>
  <conditionalFormatting sqref="C3:AG18">
    <cfRule type="expression" dxfId="25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7603804-B2B7-4968-BD2E-9D846743236B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C6:AG18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K25"/>
  <sheetViews>
    <sheetView showZeros="0" workbookViewId="0">
      <selection activeCell="G22" sqref="G22"/>
    </sheetView>
  </sheetViews>
  <sheetFormatPr baseColWidth="10" defaultRowHeight="15" x14ac:dyDescent="0.25"/>
  <cols>
    <col min="1" max="1" width="16.42578125" bestFit="1" customWidth="1"/>
    <col min="3" max="33" width="7.7109375" customWidth="1"/>
    <col min="34" max="34" width="6.5703125" customWidth="1"/>
  </cols>
  <sheetData>
    <row r="1" spans="1:34" x14ac:dyDescent="0.25">
      <c r="C1" s="39" t="str">
        <f>B3&amp;COUNTIF(Feuil1!$C:$C,C$4)</f>
        <v>1</v>
      </c>
      <c r="D1" s="39" t="str">
        <f>C3&amp;COUNTIF(Feuil1!$C:$C,D$4)</f>
        <v>D0</v>
      </c>
      <c r="E1" s="39" t="str">
        <f>D3&amp;COUNTIF(Feuil1!$C:$C,E$4)</f>
        <v>L0</v>
      </c>
      <c r="F1" s="39" t="str">
        <f>E3&amp;COUNTIF(Feuil1!$C:$C,F$4)</f>
        <v>M0</v>
      </c>
      <c r="G1" s="39" t="str">
        <f>F3&amp;COUNTIF(Feuil1!$C:$C,G$4)</f>
        <v>ME0</v>
      </c>
      <c r="H1" s="39" t="str">
        <f>G3&amp;COUNTIF(Feuil1!$C:$C,H$4)</f>
        <v>J0</v>
      </c>
      <c r="I1" s="39" t="str">
        <f>H3&amp;COUNTIF(Feuil1!$C:$C,I$4)</f>
        <v>V0</v>
      </c>
      <c r="J1" s="39" t="str">
        <f>I3&amp;COUNTIF(Feuil1!$C:$C,J$4)</f>
        <v>S0</v>
      </c>
      <c r="K1" s="39" t="str">
        <f>J3&amp;COUNTIF(Feuil1!$C:$C,K$4)</f>
        <v>D0</v>
      </c>
      <c r="L1" s="39" t="str">
        <f>K3&amp;COUNTIF(Feuil1!$C:$C,L$4)</f>
        <v>L0</v>
      </c>
      <c r="M1" s="39" t="str">
        <f>L3&amp;COUNTIF(Feuil1!$C:$C,M$4)</f>
        <v>M0</v>
      </c>
      <c r="N1" s="39" t="str">
        <f>M3&amp;COUNTIF(Feuil1!$C:$C,N$4)</f>
        <v>ME0</v>
      </c>
      <c r="O1" s="39" t="str">
        <f>N3&amp;COUNTIF(Feuil1!$C:$C,O$4)</f>
        <v>J0</v>
      </c>
      <c r="P1" s="39" t="str">
        <f>O3&amp;COUNTIF(Feuil1!$C:$C,P$4)</f>
        <v>V0</v>
      </c>
      <c r="Q1" s="39" t="str">
        <f>P3&amp;COUNTIF(Feuil1!$C:$C,Q$4)</f>
        <v>S0</v>
      </c>
      <c r="R1" s="39" t="str">
        <f>Q3&amp;COUNTIF(Feuil1!$C:$C,R$4)</f>
        <v>D0</v>
      </c>
      <c r="S1" s="39" t="str">
        <f>R3&amp;COUNTIF(Feuil1!$C:$C,S$4)</f>
        <v>L0</v>
      </c>
      <c r="T1" s="39" t="str">
        <f>S3&amp;COUNTIF(Feuil1!$C:$C,T$4)</f>
        <v>M0</v>
      </c>
      <c r="U1" s="39" t="str">
        <f>T3&amp;COUNTIF(Feuil1!$C:$C,U$4)</f>
        <v>ME0</v>
      </c>
      <c r="V1" s="39" t="str">
        <f>U3&amp;COUNTIF(Feuil1!$C:$C,V$4)</f>
        <v>J0</v>
      </c>
      <c r="W1" s="39" t="str">
        <f>V3&amp;COUNTIF(Feuil1!$C:$C,W$4)</f>
        <v>V0</v>
      </c>
      <c r="X1" s="39" t="str">
        <f>W3&amp;COUNTIF(Feuil1!$C:$C,X$4)</f>
        <v>S0</v>
      </c>
      <c r="Y1" s="39" t="str">
        <f>X3&amp;COUNTIF(Feuil1!$C:$C,Y$4)</f>
        <v>D0</v>
      </c>
      <c r="Z1" s="39" t="str">
        <f>Y3&amp;COUNTIF(Feuil1!$C:$C,Z$4)</f>
        <v>L0</v>
      </c>
      <c r="AA1" s="39" t="str">
        <f>Z3&amp;COUNTIF(Feuil1!$C:$C,AA$4)</f>
        <v>M0</v>
      </c>
      <c r="AB1" s="39" t="str">
        <f>AA3&amp;COUNTIF(Feuil1!$C:$C,AB$4)</f>
        <v>ME0</v>
      </c>
      <c r="AC1" s="39" t="str">
        <f>AB3&amp;COUNTIF(Feuil1!$C:$C,AC$4)</f>
        <v>J0</v>
      </c>
      <c r="AD1" s="39" t="str">
        <f>AC3&amp;COUNTIF(Feuil1!$C:$C,AD$4)</f>
        <v>V0</v>
      </c>
      <c r="AE1" s="39" t="str">
        <f>AD3&amp;COUNTIF(Feuil1!$C:$C,AE$4)</f>
        <v>S0</v>
      </c>
      <c r="AF1" s="39" t="str">
        <f>AE3&amp;COUNTIF(Feuil1!$C:$C,AF$4)</f>
        <v>D0</v>
      </c>
      <c r="AG1" s="39" t="str">
        <f>AF3&amp;COUNTIF(Feuil1!$C:$C,AG$4)</f>
        <v>L0</v>
      </c>
    </row>
    <row r="2" spans="1:34" ht="23.25" x14ac:dyDescent="0.25">
      <c r="A2" s="52">
        <v>44927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19</v>
      </c>
      <c r="D3" s="3" t="s">
        <v>20</v>
      </c>
      <c r="E3" s="3" t="s">
        <v>14</v>
      </c>
      <c r="F3" s="3" t="s">
        <v>15</v>
      </c>
      <c r="G3" s="3" t="s">
        <v>16</v>
      </c>
      <c r="H3" s="2" t="s">
        <v>17</v>
      </c>
      <c r="I3" s="3" t="s">
        <v>18</v>
      </c>
      <c r="J3" s="3" t="s">
        <v>19</v>
      </c>
      <c r="K3" s="3" t="s">
        <v>20</v>
      </c>
      <c r="L3" s="3" t="s">
        <v>14</v>
      </c>
      <c r="M3" s="3" t="s">
        <v>15</v>
      </c>
      <c r="N3" s="3" t="s">
        <v>16</v>
      </c>
      <c r="O3" s="2" t="s">
        <v>17</v>
      </c>
      <c r="P3" s="3" t="s">
        <v>18</v>
      </c>
      <c r="Q3" s="3" t="s">
        <v>19</v>
      </c>
      <c r="R3" s="3" t="s">
        <v>20</v>
      </c>
      <c r="S3" s="3" t="s">
        <v>14</v>
      </c>
      <c r="T3" s="3" t="s">
        <v>15</v>
      </c>
      <c r="U3" s="3" t="s">
        <v>16</v>
      </c>
      <c r="V3" s="2" t="s">
        <v>17</v>
      </c>
      <c r="W3" s="3" t="s">
        <v>18</v>
      </c>
      <c r="X3" s="3" t="s">
        <v>19</v>
      </c>
      <c r="Y3" s="3" t="s">
        <v>20</v>
      </c>
      <c r="Z3" s="3" t="s">
        <v>14</v>
      </c>
      <c r="AA3" s="3" t="s">
        <v>15</v>
      </c>
      <c r="AB3" s="3" t="s">
        <v>16</v>
      </c>
      <c r="AC3" s="2" t="s">
        <v>17</v>
      </c>
      <c r="AD3" s="3" t="s">
        <v>18</v>
      </c>
      <c r="AE3" s="3" t="s">
        <v>19</v>
      </c>
      <c r="AF3" s="3" t="s">
        <v>20</v>
      </c>
      <c r="AG3" s="3" t="s">
        <v>14</v>
      </c>
    </row>
    <row r="4" spans="1:34" ht="48.75" x14ac:dyDescent="0.25">
      <c r="A4" s="30"/>
      <c r="B4" s="1"/>
      <c r="C4" s="31">
        <v>44927</v>
      </c>
      <c r="D4" s="31">
        <v>44928</v>
      </c>
      <c r="E4" s="31">
        <v>44929</v>
      </c>
      <c r="F4" s="31">
        <v>44930</v>
      </c>
      <c r="G4" s="31">
        <v>44931</v>
      </c>
      <c r="H4" s="31">
        <v>44932</v>
      </c>
      <c r="I4" s="31">
        <v>44933</v>
      </c>
      <c r="J4" s="31">
        <v>44934</v>
      </c>
      <c r="K4" s="31">
        <v>44935</v>
      </c>
      <c r="L4" s="31">
        <v>44936</v>
      </c>
      <c r="M4" s="31">
        <v>44937</v>
      </c>
      <c r="N4" s="31">
        <v>44938</v>
      </c>
      <c r="O4" s="31">
        <v>44939</v>
      </c>
      <c r="P4" s="31">
        <v>44940</v>
      </c>
      <c r="Q4" s="31">
        <v>44941</v>
      </c>
      <c r="R4" s="31">
        <v>44942</v>
      </c>
      <c r="S4" s="31">
        <v>44943</v>
      </c>
      <c r="T4" s="31">
        <v>44944</v>
      </c>
      <c r="U4" s="31">
        <v>44945</v>
      </c>
      <c r="V4" s="31">
        <v>44946</v>
      </c>
      <c r="W4" s="31">
        <v>44947</v>
      </c>
      <c r="X4" s="31">
        <v>44948</v>
      </c>
      <c r="Y4" s="31">
        <v>44949</v>
      </c>
      <c r="Z4" s="31">
        <v>44950</v>
      </c>
      <c r="AA4" s="31">
        <v>44951</v>
      </c>
      <c r="AB4" s="31">
        <v>44952</v>
      </c>
      <c r="AC4" s="31">
        <v>44953</v>
      </c>
      <c r="AD4" s="31">
        <v>44954</v>
      </c>
      <c r="AE4" s="31">
        <v>44955</v>
      </c>
      <c r="AF4" s="31">
        <v>44956</v>
      </c>
      <c r="AG4" s="31">
        <v>44957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  <row r="25" spans="1:37" x14ac:dyDescent="0.25"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</sheetData>
  <mergeCells count="3">
    <mergeCell ref="A2:A3"/>
    <mergeCell ref="C2:AG2"/>
    <mergeCell ref="A5:B5"/>
  </mergeCells>
  <conditionalFormatting sqref="C6:AG18">
    <cfRule type="containsText" dxfId="23" priority="1" operator="containsText" text="1/2 CP">
      <formula>NOT(ISERROR(SEARCH("1/2 CP",C6)))</formula>
    </cfRule>
    <cfRule type="containsText" dxfId="22" priority="2" operator="containsText" text="1/2 RTT">
      <formula>NOT(ISERROR(SEARCH("1/2 RTT",C6)))</formula>
    </cfRule>
    <cfRule type="containsText" dxfId="21" priority="4" operator="containsText" text="RTT">
      <formula>NOT(ISERROR(SEARCH("RTT",C6)))</formula>
    </cfRule>
    <cfRule type="containsText" dxfId="20" priority="5" operator="containsText" text="CP">
      <formula>NOT(ISERROR(SEARCH("CP",C6)))</formula>
    </cfRule>
  </conditionalFormatting>
  <conditionalFormatting sqref="C3:AG18">
    <cfRule type="expression" dxfId="19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F9328BB-B7C6-41C3-A2DF-0FA763669187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C6:AG18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K25"/>
  <sheetViews>
    <sheetView showZeros="0" workbookViewId="0">
      <selection activeCell="G24" sqref="G24"/>
    </sheetView>
  </sheetViews>
  <sheetFormatPr baseColWidth="10" defaultRowHeight="15" x14ac:dyDescent="0.25"/>
  <cols>
    <col min="1" max="1" width="16" bestFit="1" customWidth="1"/>
    <col min="3" max="30" width="7.7109375" customWidth="1"/>
    <col min="31" max="31" width="5.7109375" customWidth="1"/>
    <col min="32" max="33" width="5.85546875" customWidth="1"/>
    <col min="34" max="34" width="6.57031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ME0</v>
      </c>
      <c r="E1" s="39" t="str">
        <f>D3&amp;COUNTIF(Feuil1!$C:$C,E$4)</f>
        <v>J0</v>
      </c>
      <c r="F1" s="39" t="str">
        <f>E3&amp;COUNTIF(Feuil1!$C:$C,F$4)</f>
        <v>V0</v>
      </c>
      <c r="G1" s="39" t="str">
        <f>F3&amp;COUNTIF(Feuil1!$C:$C,G$4)</f>
        <v>S0</v>
      </c>
      <c r="H1" s="39" t="str">
        <f>G3&amp;COUNTIF(Feuil1!$C:$C,H$4)</f>
        <v>D0</v>
      </c>
      <c r="I1" s="39" t="str">
        <f>H3&amp;COUNTIF(Feuil1!$C:$C,I$4)</f>
        <v>L0</v>
      </c>
      <c r="J1" s="39" t="str">
        <f>I3&amp;COUNTIF(Feuil1!$C:$C,J$4)</f>
        <v>M0</v>
      </c>
      <c r="K1" s="39" t="str">
        <f>J3&amp;COUNTIF(Feuil1!$C:$C,K$4)</f>
        <v>ME0</v>
      </c>
      <c r="L1" s="39" t="str">
        <f>K3&amp;COUNTIF(Feuil1!$C:$C,L$4)</f>
        <v>J0</v>
      </c>
      <c r="M1" s="39" t="str">
        <f>L3&amp;COUNTIF(Feuil1!$C:$C,M$4)</f>
        <v>V0</v>
      </c>
      <c r="N1" s="39" t="str">
        <f>M3&amp;COUNTIF(Feuil1!$C:$C,N$4)</f>
        <v>S0</v>
      </c>
      <c r="O1" s="39" t="str">
        <f>N3&amp;COUNTIF(Feuil1!$C:$C,O$4)</f>
        <v>D0</v>
      </c>
      <c r="P1" s="39" t="str">
        <f>O3&amp;COUNTIF(Feuil1!$C:$C,P$4)</f>
        <v>L0</v>
      </c>
      <c r="Q1" s="39" t="str">
        <f>P3&amp;COUNTIF(Feuil1!$C:$C,Q$4)</f>
        <v>M0</v>
      </c>
      <c r="R1" s="39" t="str">
        <f>Q3&amp;COUNTIF(Feuil1!$C:$C,R$4)</f>
        <v>ME0</v>
      </c>
      <c r="S1" s="39" t="str">
        <f>R3&amp;COUNTIF(Feuil1!$C:$C,S$4)</f>
        <v>J0</v>
      </c>
      <c r="T1" s="39" t="str">
        <f>S3&amp;COUNTIF(Feuil1!$C:$C,T$4)</f>
        <v>V0</v>
      </c>
      <c r="U1" s="39" t="str">
        <f>T3&amp;COUNTIF(Feuil1!$C:$C,U$4)</f>
        <v>S0</v>
      </c>
      <c r="V1" s="39" t="str">
        <f>U3&amp;COUNTIF(Feuil1!$C:$C,V$4)</f>
        <v>D0</v>
      </c>
      <c r="W1" s="39" t="str">
        <f>V3&amp;COUNTIF(Feuil1!$C:$C,W$4)</f>
        <v>L0</v>
      </c>
      <c r="X1" s="39" t="str">
        <f>W3&amp;COUNTIF(Feuil1!$C:$C,X$4)</f>
        <v>M0</v>
      </c>
      <c r="Y1" s="39" t="str">
        <f>X3&amp;COUNTIF(Feuil1!$C:$C,Y$4)</f>
        <v>ME0</v>
      </c>
      <c r="Z1" s="39" t="str">
        <f>Y3&amp;COUNTIF(Feuil1!$C:$C,Z$4)</f>
        <v>J0</v>
      </c>
      <c r="AA1" s="39" t="str">
        <f>Z3&amp;COUNTIF(Feuil1!$C:$C,AA$4)</f>
        <v>V0</v>
      </c>
      <c r="AB1" s="39" t="str">
        <f>AA3&amp;COUNTIF(Feuil1!$C:$C,AB$4)</f>
        <v>S0</v>
      </c>
      <c r="AC1" s="39" t="str">
        <f>AB3&amp;COUNTIF(Feuil1!$C:$C,AC$4)</f>
        <v>D0</v>
      </c>
      <c r="AD1" s="39" t="str">
        <f>AC3&amp;COUNTIF(Feuil1!$C:$C,AD$4)</f>
        <v>L0</v>
      </c>
      <c r="AE1" s="39" t="str">
        <f>AD3&amp;COUNTIF(Feuil1!$C:$C,AE$4)</f>
        <v>M0</v>
      </c>
      <c r="AF1" s="39" t="str">
        <f>AE3&amp;COUNTIF(Feuil1!$C:$C,AF$4)</f>
        <v>0</v>
      </c>
      <c r="AG1" s="39" t="str">
        <f>AF3&amp;COUNTIF(Feuil1!$C:$C,AG$4)</f>
        <v>0</v>
      </c>
    </row>
    <row r="2" spans="1:34" ht="23.25" x14ac:dyDescent="0.25">
      <c r="A2" s="52">
        <v>44958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H2" s="40" t="s">
        <v>79</v>
      </c>
    </row>
    <row r="3" spans="1:34" ht="23.25" x14ac:dyDescent="0.25">
      <c r="A3" s="52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</row>
    <row r="4" spans="1:34" ht="48.75" x14ac:dyDescent="0.25">
      <c r="A4" s="30"/>
      <c r="B4" s="1"/>
      <c r="C4" s="31">
        <v>44958</v>
      </c>
      <c r="D4" s="31">
        <v>44959</v>
      </c>
      <c r="E4" s="31">
        <v>44960</v>
      </c>
      <c r="F4" s="31">
        <v>44961</v>
      </c>
      <c r="G4" s="31">
        <v>44962</v>
      </c>
      <c r="H4" s="31">
        <v>44963</v>
      </c>
      <c r="I4" s="31">
        <v>44964</v>
      </c>
      <c r="J4" s="31">
        <v>44965</v>
      </c>
      <c r="K4" s="31">
        <v>44966</v>
      </c>
      <c r="L4" s="31">
        <v>44967</v>
      </c>
      <c r="M4" s="31">
        <v>44968</v>
      </c>
      <c r="N4" s="31">
        <v>44969</v>
      </c>
      <c r="O4" s="31">
        <v>44970</v>
      </c>
      <c r="P4" s="31">
        <v>44971</v>
      </c>
      <c r="Q4" s="31">
        <v>44972</v>
      </c>
      <c r="R4" s="31">
        <v>44973</v>
      </c>
      <c r="S4" s="31">
        <v>44974</v>
      </c>
      <c r="T4" s="31">
        <v>44975</v>
      </c>
      <c r="U4" s="31">
        <v>44976</v>
      </c>
      <c r="V4" s="31">
        <v>44977</v>
      </c>
      <c r="W4" s="31">
        <v>44978</v>
      </c>
      <c r="X4" s="31">
        <v>44979</v>
      </c>
      <c r="Y4" s="31">
        <v>44980</v>
      </c>
      <c r="Z4" s="31">
        <v>44981</v>
      </c>
      <c r="AA4" s="31">
        <v>44982</v>
      </c>
      <c r="AB4" s="31">
        <v>44983</v>
      </c>
      <c r="AC4" s="31">
        <v>44984</v>
      </c>
      <c r="AD4" s="31">
        <v>44985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H16" s="41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H17" s="41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H18" s="41">
        <f t="shared" si="0"/>
        <v>0</v>
      </c>
    </row>
    <row r="25" spans="1:37" x14ac:dyDescent="0.25"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</sheetData>
  <mergeCells count="3">
    <mergeCell ref="A2:A3"/>
    <mergeCell ref="C2:AD2"/>
    <mergeCell ref="A5:B5"/>
  </mergeCells>
  <conditionalFormatting sqref="C6:AD18">
    <cfRule type="containsText" dxfId="17" priority="1" operator="containsText" text="1/2 CP">
      <formula>NOT(ISERROR(SEARCH("1/2 CP",C6)))</formula>
    </cfRule>
    <cfRule type="containsText" dxfId="16" priority="2" operator="containsText" text="1/2 RTT">
      <formula>NOT(ISERROR(SEARCH("1/2 RTT",C6)))</formula>
    </cfRule>
    <cfRule type="containsText" dxfId="15" priority="4" operator="containsText" text="RTT">
      <formula>NOT(ISERROR(SEARCH("RTT",C6)))</formula>
    </cfRule>
    <cfRule type="containsText" dxfId="14" priority="5" operator="containsText" text="CP">
      <formula>NOT(ISERROR(SEARCH("CP",C6)))</formula>
    </cfRule>
  </conditionalFormatting>
  <conditionalFormatting sqref="C3:AD18">
    <cfRule type="expression" dxfId="13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5F8798F6-B3E7-42A9-8AE0-FAD6F40A5AC4}">
            <xm:f>COUNTIF(Feuil1!$C$2:$C$14,C$4)&gt;0</xm:f>
            <x14:dxf>
              <fill>
                <patternFill patternType="lightGray"/>
              </fill>
            </x14:dxf>
          </x14:cfRule>
          <xm:sqref>C3:AD18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C6:AD18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K25"/>
  <sheetViews>
    <sheetView showZeros="0" workbookViewId="0">
      <selection activeCell="G24" sqref="G24"/>
    </sheetView>
  </sheetViews>
  <sheetFormatPr baseColWidth="10" defaultRowHeight="15" x14ac:dyDescent="0.25"/>
  <cols>
    <col min="1" max="1" width="17.85546875" bestFit="1" customWidth="1"/>
    <col min="3" max="33" width="7.7109375" customWidth="1"/>
    <col min="34" max="34" width="6.57031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ME0</v>
      </c>
      <c r="E1" s="39" t="str">
        <f>D3&amp;COUNTIF(Feuil1!$C:$C,E$4)</f>
        <v>J0</v>
      </c>
      <c r="F1" s="39" t="str">
        <f>E3&amp;COUNTIF(Feuil1!$C:$C,F$4)</f>
        <v>V0</v>
      </c>
      <c r="G1" s="39" t="str">
        <f>F3&amp;COUNTIF(Feuil1!$C:$C,G$4)</f>
        <v>S0</v>
      </c>
      <c r="H1" s="39" t="str">
        <f>G3&amp;COUNTIF(Feuil1!$C:$C,H$4)</f>
        <v>D0</v>
      </c>
      <c r="I1" s="39" t="str">
        <f>H3&amp;COUNTIF(Feuil1!$C:$C,I$4)</f>
        <v>L0</v>
      </c>
      <c r="J1" s="39" t="str">
        <f>I3&amp;COUNTIF(Feuil1!$C:$C,J$4)</f>
        <v>M0</v>
      </c>
      <c r="K1" s="39" t="str">
        <f>J3&amp;COUNTIF(Feuil1!$C:$C,K$4)</f>
        <v>ME0</v>
      </c>
      <c r="L1" s="39" t="str">
        <f>K3&amp;COUNTIF(Feuil1!$C:$C,L$4)</f>
        <v>J0</v>
      </c>
      <c r="M1" s="39" t="str">
        <f>L3&amp;COUNTIF(Feuil1!$C:$C,M$4)</f>
        <v>V0</v>
      </c>
      <c r="N1" s="39" t="str">
        <f>M3&amp;COUNTIF(Feuil1!$C:$C,N$4)</f>
        <v>S0</v>
      </c>
      <c r="O1" s="39" t="str">
        <f>N3&amp;COUNTIF(Feuil1!$C:$C,O$4)</f>
        <v>D0</v>
      </c>
      <c r="P1" s="39" t="str">
        <f>O3&amp;COUNTIF(Feuil1!$C:$C,P$4)</f>
        <v>L0</v>
      </c>
      <c r="Q1" s="39" t="str">
        <f>P3&amp;COUNTIF(Feuil1!$C:$C,Q$4)</f>
        <v>M0</v>
      </c>
      <c r="R1" s="39" t="str">
        <f>Q3&amp;COUNTIF(Feuil1!$C:$C,R$4)</f>
        <v>ME0</v>
      </c>
      <c r="S1" s="39" t="str">
        <f>R3&amp;COUNTIF(Feuil1!$C:$C,S$4)</f>
        <v>J0</v>
      </c>
      <c r="T1" s="39" t="str">
        <f>S3&amp;COUNTIF(Feuil1!$C:$C,T$4)</f>
        <v>V0</v>
      </c>
      <c r="U1" s="39" t="str">
        <f>T3&amp;COUNTIF(Feuil1!$C:$C,U$4)</f>
        <v>S0</v>
      </c>
      <c r="V1" s="39" t="str">
        <f>U3&amp;COUNTIF(Feuil1!$C:$C,V$4)</f>
        <v>D0</v>
      </c>
      <c r="W1" s="39" t="str">
        <f>V3&amp;COUNTIF(Feuil1!$C:$C,W$4)</f>
        <v>L0</v>
      </c>
      <c r="X1" s="39" t="str">
        <f>W3&amp;COUNTIF(Feuil1!$C:$C,X$4)</f>
        <v>M0</v>
      </c>
      <c r="Y1" s="39" t="str">
        <f>X3&amp;COUNTIF(Feuil1!$C:$C,Y$4)</f>
        <v>ME0</v>
      </c>
      <c r="Z1" s="39" t="str">
        <f>Y3&amp;COUNTIF(Feuil1!$C:$C,Z$4)</f>
        <v>J0</v>
      </c>
      <c r="AA1" s="39" t="str">
        <f>Z3&amp;COUNTIF(Feuil1!$C:$C,AA$4)</f>
        <v>V0</v>
      </c>
      <c r="AB1" s="39" t="str">
        <f>AA3&amp;COUNTIF(Feuil1!$C:$C,AB$4)</f>
        <v>S0</v>
      </c>
      <c r="AC1" s="39" t="str">
        <f>AB3&amp;COUNTIF(Feuil1!$C:$C,AC$4)</f>
        <v>D0</v>
      </c>
      <c r="AD1" s="39" t="str">
        <f>AC3&amp;COUNTIF(Feuil1!$C:$C,AD$4)</f>
        <v>L0</v>
      </c>
      <c r="AE1" s="39" t="str">
        <f>AD3&amp;COUNTIF(Feuil1!$C:$C,AE$4)</f>
        <v>M0</v>
      </c>
      <c r="AF1" s="39" t="str">
        <f>AE3&amp;COUNTIF(Feuil1!$C:$C,AF$4)</f>
        <v>ME0</v>
      </c>
      <c r="AG1" s="39" t="str">
        <f>AF3&amp;COUNTIF(Feuil1!$C:$C,AG$4)</f>
        <v>J0</v>
      </c>
    </row>
    <row r="2" spans="1:34" ht="23.25" x14ac:dyDescent="0.25">
      <c r="A2" s="52">
        <v>44986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40" t="s">
        <v>79</v>
      </c>
    </row>
    <row r="3" spans="1:34" ht="23.25" x14ac:dyDescent="0.25">
      <c r="A3" s="52"/>
      <c r="B3" s="1"/>
      <c r="C3" s="3" t="s">
        <v>15</v>
      </c>
      <c r="D3" s="3" t="s">
        <v>16</v>
      </c>
      <c r="E3" s="2" t="s">
        <v>17</v>
      </c>
      <c r="F3" s="3" t="s">
        <v>18</v>
      </c>
      <c r="G3" s="3" t="s">
        <v>19</v>
      </c>
      <c r="H3" s="3" t="s">
        <v>20</v>
      </c>
      <c r="I3" s="3" t="s">
        <v>14</v>
      </c>
      <c r="J3" s="3" t="s">
        <v>15</v>
      </c>
      <c r="K3" s="3" t="s">
        <v>16</v>
      </c>
      <c r="L3" s="2" t="s">
        <v>17</v>
      </c>
      <c r="M3" s="3" t="s">
        <v>18</v>
      </c>
      <c r="N3" s="3" t="s">
        <v>19</v>
      </c>
      <c r="O3" s="3" t="s">
        <v>20</v>
      </c>
      <c r="P3" s="3" t="s">
        <v>14</v>
      </c>
      <c r="Q3" s="3" t="s">
        <v>15</v>
      </c>
      <c r="R3" s="3" t="s">
        <v>16</v>
      </c>
      <c r="S3" s="2" t="s">
        <v>17</v>
      </c>
      <c r="T3" s="3" t="s">
        <v>18</v>
      </c>
      <c r="U3" s="3" t="s">
        <v>19</v>
      </c>
      <c r="V3" s="3" t="s">
        <v>20</v>
      </c>
      <c r="W3" s="3" t="s">
        <v>14</v>
      </c>
      <c r="X3" s="3" t="s">
        <v>15</v>
      </c>
      <c r="Y3" s="3" t="s">
        <v>16</v>
      </c>
      <c r="Z3" s="2" t="s">
        <v>17</v>
      </c>
      <c r="AA3" s="3" t="s">
        <v>18</v>
      </c>
      <c r="AB3" s="3" t="s">
        <v>19</v>
      </c>
      <c r="AC3" s="3" t="s">
        <v>20</v>
      </c>
      <c r="AD3" s="3" t="s">
        <v>14</v>
      </c>
      <c r="AE3" s="3" t="s">
        <v>15</v>
      </c>
      <c r="AF3" s="3" t="s">
        <v>16</v>
      </c>
      <c r="AG3" s="2" t="s">
        <v>17</v>
      </c>
    </row>
    <row r="4" spans="1:34" ht="48.75" x14ac:dyDescent="0.25">
      <c r="A4" s="30"/>
      <c r="B4" s="1"/>
      <c r="C4" s="31">
        <v>44986</v>
      </c>
      <c r="D4" s="31">
        <v>44987</v>
      </c>
      <c r="E4" s="31">
        <v>44988</v>
      </c>
      <c r="F4" s="31">
        <v>44989</v>
      </c>
      <c r="G4" s="31">
        <v>44990</v>
      </c>
      <c r="H4" s="31">
        <v>44991</v>
      </c>
      <c r="I4" s="31">
        <v>44992</v>
      </c>
      <c r="J4" s="31">
        <v>44993</v>
      </c>
      <c r="K4" s="31">
        <v>44994</v>
      </c>
      <c r="L4" s="31">
        <v>44995</v>
      </c>
      <c r="M4" s="31">
        <v>44996</v>
      </c>
      <c r="N4" s="31">
        <v>44997</v>
      </c>
      <c r="O4" s="31">
        <v>44998</v>
      </c>
      <c r="P4" s="31">
        <v>44999</v>
      </c>
      <c r="Q4" s="31">
        <v>45000</v>
      </c>
      <c r="R4" s="31">
        <v>45001</v>
      </c>
      <c r="S4" s="31">
        <v>45002</v>
      </c>
      <c r="T4" s="31">
        <v>45003</v>
      </c>
      <c r="U4" s="31">
        <v>45004</v>
      </c>
      <c r="V4" s="31">
        <v>45005</v>
      </c>
      <c r="W4" s="31">
        <v>45006</v>
      </c>
      <c r="X4" s="31">
        <v>45007</v>
      </c>
      <c r="Y4" s="31">
        <v>45008</v>
      </c>
      <c r="Z4" s="31">
        <v>45009</v>
      </c>
      <c r="AA4" s="31">
        <v>45010</v>
      </c>
      <c r="AB4" s="31">
        <v>45011</v>
      </c>
      <c r="AC4" s="31">
        <v>45012</v>
      </c>
      <c r="AD4" s="31">
        <v>45013</v>
      </c>
      <c r="AE4" s="31">
        <v>45014</v>
      </c>
      <c r="AF4" s="31">
        <v>45015</v>
      </c>
      <c r="AG4" s="31">
        <v>45016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  <c r="AG5" s="4" t="s">
        <v>51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41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41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41">
        <f t="shared" si="0"/>
        <v>0</v>
      </c>
    </row>
    <row r="25" spans="1:37" x14ac:dyDescent="0.25"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</sheetData>
  <mergeCells count="3">
    <mergeCell ref="A2:A3"/>
    <mergeCell ref="C2:AG2"/>
    <mergeCell ref="A5:B5"/>
  </mergeCells>
  <conditionalFormatting sqref="C6:AG18">
    <cfRule type="containsText" dxfId="11" priority="1" operator="containsText" text="1/2 CP">
      <formula>NOT(ISERROR(SEARCH("1/2 CP",C6)))</formula>
    </cfRule>
    <cfRule type="containsText" dxfId="10" priority="2" operator="containsText" text="1/2 RTT">
      <formula>NOT(ISERROR(SEARCH("1/2 RTT",C6)))</formula>
    </cfRule>
    <cfRule type="containsText" dxfId="9" priority="4" operator="containsText" text="RTT">
      <formula>NOT(ISERROR(SEARCH("RTT",C6)))</formula>
    </cfRule>
    <cfRule type="containsText" dxfId="8" priority="5" operator="containsText" text="CP">
      <formula>NOT(ISERROR(SEARCH("CP",C6)))</formula>
    </cfRule>
  </conditionalFormatting>
  <conditionalFormatting sqref="C3:AG18">
    <cfRule type="expression" dxfId="7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7953A27-8788-4C39-B70F-B02F63C46222}">
            <xm:f>COUNTIF(Feuil1!$C$2:$C$14,C$4)&gt;0</xm:f>
            <x14:dxf>
              <fill>
                <patternFill patternType="lightGray"/>
              </fill>
            </x14:dxf>
          </x14:cfRule>
          <xm:sqref>C3:AG18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C6:AG18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K25"/>
  <sheetViews>
    <sheetView showZeros="0" workbookViewId="0">
      <selection activeCell="AB23" sqref="AB23"/>
    </sheetView>
  </sheetViews>
  <sheetFormatPr baseColWidth="10" defaultRowHeight="15" x14ac:dyDescent="0.25"/>
  <cols>
    <col min="1" max="1" width="14.5703125" bestFit="1" customWidth="1"/>
    <col min="3" max="32" width="7.7109375" customWidth="1"/>
    <col min="33" max="33" width="5.5703125" customWidth="1"/>
    <col min="34" max="34" width="6.5703125" customWidth="1"/>
  </cols>
  <sheetData>
    <row r="1" spans="1:34" x14ac:dyDescent="0.25">
      <c r="C1" s="39" t="str">
        <f>B3&amp;COUNTIF(Feuil1!$C:$C,C$4)</f>
        <v>0</v>
      </c>
      <c r="D1" s="39" t="str">
        <f>C3&amp;COUNTIF(Feuil1!$C:$C,D$4)</f>
        <v>S0</v>
      </c>
      <c r="E1" s="39" t="str">
        <f>D3&amp;COUNTIF(Feuil1!$C:$C,E$4)</f>
        <v>D0</v>
      </c>
      <c r="F1" s="39" t="str">
        <f>E3&amp;COUNTIF(Feuil1!$C:$C,F$4)</f>
        <v>L0</v>
      </c>
      <c r="G1" s="39" t="str">
        <f>F3&amp;COUNTIF(Feuil1!$C:$C,G$4)</f>
        <v>M0</v>
      </c>
      <c r="H1" s="39" t="str">
        <f>G3&amp;COUNTIF(Feuil1!$C:$C,H$4)</f>
        <v>ME0</v>
      </c>
      <c r="I1" s="39" t="str">
        <f>H3&amp;COUNTIF(Feuil1!$C:$C,I$4)</f>
        <v>J0</v>
      </c>
      <c r="J1" s="39" t="str">
        <f>I3&amp;COUNTIF(Feuil1!$C:$C,J$4)</f>
        <v>V0</v>
      </c>
      <c r="K1" s="39" t="str">
        <f>J3&amp;COUNTIF(Feuil1!$C:$C,K$4)</f>
        <v>S0</v>
      </c>
      <c r="L1" s="39" t="str">
        <f>K3&amp;COUNTIF(Feuil1!$C:$C,L$4)</f>
        <v>D1</v>
      </c>
      <c r="M1" s="39" t="str">
        <f>L3&amp;COUNTIF(Feuil1!$C:$C,M$4)</f>
        <v>L0</v>
      </c>
      <c r="N1" s="39" t="str">
        <f>M3&amp;COUNTIF(Feuil1!$C:$C,N$4)</f>
        <v>M0</v>
      </c>
      <c r="O1" s="39" t="str">
        <f>N3&amp;COUNTIF(Feuil1!$C:$C,O$4)</f>
        <v>ME0</v>
      </c>
      <c r="P1" s="39" t="str">
        <f>O3&amp;COUNTIF(Feuil1!$C:$C,P$4)</f>
        <v>J0</v>
      </c>
      <c r="Q1" s="39" t="str">
        <f>P3&amp;COUNTIF(Feuil1!$C:$C,Q$4)</f>
        <v>V0</v>
      </c>
      <c r="R1" s="39" t="str">
        <f>Q3&amp;COUNTIF(Feuil1!$C:$C,R$4)</f>
        <v>S0</v>
      </c>
      <c r="S1" s="39" t="str">
        <f>R3&amp;COUNTIF(Feuil1!$C:$C,S$4)</f>
        <v>D0</v>
      </c>
      <c r="T1" s="39" t="str">
        <f>S3&amp;COUNTIF(Feuil1!$C:$C,T$4)</f>
        <v>L0</v>
      </c>
      <c r="U1" s="39" t="str">
        <f>T3&amp;COUNTIF(Feuil1!$C:$C,U$4)</f>
        <v>M0</v>
      </c>
      <c r="V1" s="39" t="str">
        <f>U3&amp;COUNTIF(Feuil1!$C:$C,V$4)</f>
        <v>ME0</v>
      </c>
      <c r="W1" s="39" t="str">
        <f>V3&amp;COUNTIF(Feuil1!$C:$C,W$4)</f>
        <v>J0</v>
      </c>
      <c r="X1" s="39" t="str">
        <f>W3&amp;COUNTIF(Feuil1!$C:$C,X$4)</f>
        <v>V0</v>
      </c>
      <c r="Y1" s="39" t="str">
        <f>X3&amp;COUNTIF(Feuil1!$C:$C,Y$4)</f>
        <v>S0</v>
      </c>
      <c r="Z1" s="39" t="str">
        <f>Y3&amp;COUNTIF(Feuil1!$C:$C,Z$4)</f>
        <v>D0</v>
      </c>
      <c r="AA1" s="39" t="str">
        <f>Z3&amp;COUNTIF(Feuil1!$C:$C,AA$4)</f>
        <v>L0</v>
      </c>
      <c r="AB1" s="39" t="str">
        <f>AA3&amp;COUNTIF(Feuil1!$C:$C,AB$4)</f>
        <v>M0</v>
      </c>
      <c r="AC1" s="39" t="str">
        <f>AB3&amp;COUNTIF(Feuil1!$C:$C,AC$4)</f>
        <v>ME0</v>
      </c>
      <c r="AD1" s="39" t="str">
        <f>AC3&amp;COUNTIF(Feuil1!$C:$C,AD$4)</f>
        <v>J0</v>
      </c>
      <c r="AE1" s="39" t="str">
        <f>AD3&amp;COUNTIF(Feuil1!$C:$C,AE$4)</f>
        <v>V0</v>
      </c>
      <c r="AF1" s="39" t="str">
        <f>AE3&amp;COUNTIF(Feuil1!$C:$C,AF$4)</f>
        <v>S0</v>
      </c>
      <c r="AG1" s="39" t="str">
        <f>AF3&amp;COUNTIF(Feuil1!$C:$C,AG$4)</f>
        <v>D0</v>
      </c>
    </row>
    <row r="2" spans="1:34" ht="23.25" x14ac:dyDescent="0.25">
      <c r="A2" s="52">
        <v>45017</v>
      </c>
      <c r="B2" s="1"/>
      <c r="C2" s="53" t="s">
        <v>13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H2" s="40" t="s">
        <v>79</v>
      </c>
    </row>
    <row r="3" spans="1:34" ht="23.25" x14ac:dyDescent="0.25">
      <c r="A3" s="52"/>
      <c r="B3" s="1"/>
      <c r="C3" s="3" t="s">
        <v>18</v>
      </c>
      <c r="D3" s="3" t="s">
        <v>19</v>
      </c>
      <c r="E3" s="3" t="s">
        <v>20</v>
      </c>
      <c r="F3" s="3" t="s">
        <v>14</v>
      </c>
      <c r="G3" s="3" t="s">
        <v>15</v>
      </c>
      <c r="H3" s="3" t="s">
        <v>16</v>
      </c>
      <c r="I3" s="2" t="s">
        <v>17</v>
      </c>
      <c r="J3" s="3" t="s">
        <v>18</v>
      </c>
      <c r="K3" s="3" t="s">
        <v>19</v>
      </c>
      <c r="L3" s="3" t="s">
        <v>20</v>
      </c>
      <c r="M3" s="3" t="s">
        <v>14</v>
      </c>
      <c r="N3" s="3" t="s">
        <v>15</v>
      </c>
      <c r="O3" s="3" t="s">
        <v>16</v>
      </c>
      <c r="P3" s="2" t="s">
        <v>17</v>
      </c>
      <c r="Q3" s="3" t="s">
        <v>18</v>
      </c>
      <c r="R3" s="3" t="s">
        <v>19</v>
      </c>
      <c r="S3" s="3" t="s">
        <v>20</v>
      </c>
      <c r="T3" s="3" t="s">
        <v>14</v>
      </c>
      <c r="U3" s="3" t="s">
        <v>15</v>
      </c>
      <c r="V3" s="3" t="s">
        <v>16</v>
      </c>
      <c r="W3" s="2" t="s">
        <v>17</v>
      </c>
      <c r="X3" s="3" t="s">
        <v>18</v>
      </c>
      <c r="Y3" s="3" t="s">
        <v>19</v>
      </c>
      <c r="Z3" s="3" t="s">
        <v>20</v>
      </c>
      <c r="AA3" s="3" t="s">
        <v>14</v>
      </c>
      <c r="AB3" s="3" t="s">
        <v>15</v>
      </c>
      <c r="AC3" s="3" t="s">
        <v>16</v>
      </c>
      <c r="AD3" s="2" t="s">
        <v>17</v>
      </c>
      <c r="AE3" s="3" t="s">
        <v>18</v>
      </c>
      <c r="AF3" s="3" t="s">
        <v>19</v>
      </c>
    </row>
    <row r="4" spans="1:34" ht="48.75" x14ac:dyDescent="0.25">
      <c r="A4" s="30"/>
      <c r="B4" s="1"/>
      <c r="C4" s="31">
        <v>45017</v>
      </c>
      <c r="D4" s="31">
        <v>45018</v>
      </c>
      <c r="E4" s="31">
        <v>45019</v>
      </c>
      <c r="F4" s="31">
        <v>45020</v>
      </c>
      <c r="G4" s="31">
        <v>45021</v>
      </c>
      <c r="H4" s="31">
        <v>45022</v>
      </c>
      <c r="I4" s="31">
        <v>45023</v>
      </c>
      <c r="J4" s="31">
        <v>45024</v>
      </c>
      <c r="K4" s="31">
        <v>45025</v>
      </c>
      <c r="L4" s="31">
        <v>45026</v>
      </c>
      <c r="M4" s="31">
        <v>45027</v>
      </c>
      <c r="N4" s="31">
        <v>45028</v>
      </c>
      <c r="O4" s="31">
        <v>45029</v>
      </c>
      <c r="P4" s="31">
        <v>45030</v>
      </c>
      <c r="Q4" s="31">
        <v>45031</v>
      </c>
      <c r="R4" s="31">
        <v>45032</v>
      </c>
      <c r="S4" s="31">
        <v>45033</v>
      </c>
      <c r="T4" s="31">
        <v>45034</v>
      </c>
      <c r="U4" s="31">
        <v>45035</v>
      </c>
      <c r="V4" s="31">
        <v>45036</v>
      </c>
      <c r="W4" s="31">
        <v>45037</v>
      </c>
      <c r="X4" s="31">
        <v>45038</v>
      </c>
      <c r="Y4" s="31">
        <v>45039</v>
      </c>
      <c r="Z4" s="31">
        <v>45040</v>
      </c>
      <c r="AA4" s="31">
        <v>45041</v>
      </c>
      <c r="AB4" s="31">
        <v>45042</v>
      </c>
      <c r="AC4" s="31">
        <v>45043</v>
      </c>
      <c r="AD4" s="31">
        <v>45044</v>
      </c>
      <c r="AE4" s="31">
        <v>45045</v>
      </c>
      <c r="AF4" s="31">
        <v>45046</v>
      </c>
    </row>
    <row r="5" spans="1:34" x14ac:dyDescent="0.25">
      <c r="A5" s="54" t="s">
        <v>6</v>
      </c>
      <c r="B5" s="54"/>
      <c r="C5" s="4" t="s">
        <v>21</v>
      </c>
      <c r="D5" s="4" t="s">
        <v>22</v>
      </c>
      <c r="E5" s="4" t="s">
        <v>23</v>
      </c>
      <c r="F5" s="4" t="s">
        <v>24</v>
      </c>
      <c r="G5" s="4" t="s">
        <v>25</v>
      </c>
      <c r="H5" s="4" t="s">
        <v>26</v>
      </c>
      <c r="I5" s="4" t="s">
        <v>27</v>
      </c>
      <c r="J5" s="4" t="s">
        <v>28</v>
      </c>
      <c r="K5" s="4" t="s">
        <v>29</v>
      </c>
      <c r="L5" s="4" t="s">
        <v>30</v>
      </c>
      <c r="M5" s="4" t="s">
        <v>31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  <c r="V5" s="4" t="s">
        <v>40</v>
      </c>
      <c r="W5" s="4" t="s">
        <v>41</v>
      </c>
      <c r="X5" s="4" t="s">
        <v>42</v>
      </c>
      <c r="Y5" s="4" t="s">
        <v>43</v>
      </c>
      <c r="Z5" s="4" t="s">
        <v>44</v>
      </c>
      <c r="AA5" s="4" t="s">
        <v>45</v>
      </c>
      <c r="AB5" s="4" t="s">
        <v>46</v>
      </c>
      <c r="AC5" s="4" t="s">
        <v>47</v>
      </c>
      <c r="AD5" s="4" t="s">
        <v>48</v>
      </c>
      <c r="AE5" s="5" t="s">
        <v>49</v>
      </c>
      <c r="AF5" s="4" t="s">
        <v>50</v>
      </c>
    </row>
    <row r="6" spans="1:34" x14ac:dyDescent="0.25">
      <c r="A6" s="11" t="str">
        <f>Bilan!B4</f>
        <v>C.</v>
      </c>
      <c r="B6" s="14" t="str">
        <f>Bilan!C4</f>
        <v>Bruno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H6" s="41">
        <f>COUNTIFS($C6:$AF6,"CP",$C$3:$AF$3,"V") + COUNTIFS($C6:$AF6,"CP",$D$1:$AG$1,"J1")</f>
        <v>0</v>
      </c>
    </row>
    <row r="7" spans="1:34" x14ac:dyDescent="0.25">
      <c r="A7" s="11" t="str">
        <f>Bilan!B5</f>
        <v>C.</v>
      </c>
      <c r="B7" s="14" t="str">
        <f>Bilan!C5</f>
        <v>Alain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H7" s="41">
        <f t="shared" ref="AH7:AH18" si="0">COUNTIFS($C7:$AF7,"CP",$C$3:$AF$3,"V") + COUNTIFS($C7:$AF7,"CP",$D$1:$AG$1,"J1")</f>
        <v>0</v>
      </c>
    </row>
    <row r="8" spans="1:34" x14ac:dyDescent="0.25">
      <c r="A8" s="11" t="str">
        <f>Bilan!B6</f>
        <v>D.</v>
      </c>
      <c r="B8" s="14" t="str">
        <f>Bilan!C6</f>
        <v>Chrystelle</v>
      </c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H8" s="41">
        <f t="shared" si="0"/>
        <v>0</v>
      </c>
    </row>
    <row r="9" spans="1:34" x14ac:dyDescent="0.25">
      <c r="A9" s="11" t="str">
        <f>Bilan!B7</f>
        <v>G.</v>
      </c>
      <c r="B9" s="14" t="str">
        <f>Bilan!C7</f>
        <v>Romain</v>
      </c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H9" s="41">
        <f t="shared" si="0"/>
        <v>0</v>
      </c>
    </row>
    <row r="10" spans="1:34" x14ac:dyDescent="0.25">
      <c r="A10" s="11" t="str">
        <f>Bilan!B8</f>
        <v>G.</v>
      </c>
      <c r="B10" s="14" t="str">
        <f>Bilan!C8</f>
        <v>Mickaël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H10" s="41">
        <f t="shared" si="0"/>
        <v>0</v>
      </c>
    </row>
    <row r="11" spans="1:34" x14ac:dyDescent="0.25">
      <c r="A11" s="11" t="str">
        <f>Bilan!B9</f>
        <v>G.</v>
      </c>
      <c r="B11" s="14" t="str">
        <f>Bilan!C9</f>
        <v>Daniel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H11" s="41">
        <f t="shared" si="0"/>
        <v>0</v>
      </c>
    </row>
    <row r="12" spans="1:34" x14ac:dyDescent="0.25">
      <c r="A12" s="11" t="str">
        <f>Bilan!B10</f>
        <v>L.</v>
      </c>
      <c r="B12" s="14" t="str">
        <f>Bilan!C10</f>
        <v>Simon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H12" s="41">
        <f t="shared" si="0"/>
        <v>0</v>
      </c>
    </row>
    <row r="13" spans="1:34" x14ac:dyDescent="0.25">
      <c r="A13" s="11" t="str">
        <f>Bilan!B11</f>
        <v>L.</v>
      </c>
      <c r="B13" s="14" t="str">
        <f>Bilan!C11</f>
        <v>Corentin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H13" s="41">
        <f t="shared" si="0"/>
        <v>0</v>
      </c>
    </row>
    <row r="14" spans="1:34" x14ac:dyDescent="0.25">
      <c r="A14" s="11" t="str">
        <f>Bilan!B12</f>
        <v>M.</v>
      </c>
      <c r="B14" s="14" t="str">
        <f>Bilan!C12</f>
        <v>Frédéric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H14" s="41">
        <f t="shared" si="0"/>
        <v>0</v>
      </c>
    </row>
    <row r="15" spans="1:34" x14ac:dyDescent="0.25">
      <c r="A15" s="11" t="str">
        <f>Bilan!B13</f>
        <v>O.</v>
      </c>
      <c r="B15" s="14" t="str">
        <f>Bilan!C13</f>
        <v>Christophe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H15" s="41">
        <f t="shared" si="0"/>
        <v>0</v>
      </c>
    </row>
    <row r="16" spans="1:34" x14ac:dyDescent="0.25">
      <c r="A16" s="11" t="str">
        <f>Bilan!B14</f>
        <v>S.</v>
      </c>
      <c r="B16" s="14" t="str">
        <f>Bilan!C14</f>
        <v>Julien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H16" s="41">
        <f t="shared" si="0"/>
        <v>0</v>
      </c>
    </row>
    <row r="17" spans="1:37" x14ac:dyDescent="0.25">
      <c r="A17" s="11" t="str">
        <f>Bilan!B15</f>
        <v>T.</v>
      </c>
      <c r="B17" s="14" t="str">
        <f>Bilan!C15</f>
        <v>David</v>
      </c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H17" s="41">
        <f t="shared" si="0"/>
        <v>0</v>
      </c>
    </row>
    <row r="18" spans="1:37" x14ac:dyDescent="0.25">
      <c r="A18" s="14">
        <f>Bilan!B16</f>
        <v>0</v>
      </c>
      <c r="B18" s="14">
        <f>Bilan!C16</f>
        <v>0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H18" s="41">
        <f t="shared" si="0"/>
        <v>0</v>
      </c>
    </row>
    <row r="25" spans="1:37" x14ac:dyDescent="0.25"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</row>
  </sheetData>
  <mergeCells count="3">
    <mergeCell ref="A2:A3"/>
    <mergeCell ref="C2:AF2"/>
    <mergeCell ref="A5:B5"/>
  </mergeCells>
  <conditionalFormatting sqref="C6:AF18">
    <cfRule type="containsText" dxfId="5" priority="1" operator="containsText" text="1/2 CP">
      <formula>NOT(ISERROR(SEARCH("1/2 CP",C6)))</formula>
    </cfRule>
    <cfRule type="containsText" dxfId="4" priority="2" operator="containsText" text="1/2 RTT">
      <formula>NOT(ISERROR(SEARCH("1/2 RTT",C6)))</formula>
    </cfRule>
    <cfRule type="containsText" dxfId="3" priority="4" operator="containsText" text="RTT">
      <formula>NOT(ISERROR(SEARCH("RTT",C6)))</formula>
    </cfRule>
    <cfRule type="containsText" dxfId="2" priority="5" operator="containsText" text="CP">
      <formula>NOT(ISERROR(SEARCH("CP",C6)))</formula>
    </cfRule>
  </conditionalFormatting>
  <conditionalFormatting sqref="C3:AF18">
    <cfRule type="expression" dxfId="1" priority="6">
      <formula>OR(C$3="s",C$3="d")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26C05EBB-8AC9-4C74-9851-C4AE0E061D3F}">
            <xm:f>COUNTIF(Feuil1!$C$2:$C$14,C$4)&gt;0</xm:f>
            <x14:dxf>
              <fill>
                <patternFill patternType="lightGray"/>
              </fill>
            </x14:dxf>
          </x14:cfRule>
          <xm:sqref>C3:AF18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Feuil1!$A$2:$A$5</xm:f>
          </x14:formula1>
          <xm:sqref>C6:AF18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D14"/>
  <sheetViews>
    <sheetView workbookViewId="0">
      <selection activeCell="C1" activeCellId="1" sqref="G25 C1"/>
    </sheetView>
  </sheetViews>
  <sheetFormatPr baseColWidth="10" defaultRowHeight="15" x14ac:dyDescent="0.25"/>
  <cols>
    <col min="3" max="3" width="14.5703125" customWidth="1"/>
    <col min="4" max="4" width="20.28515625" customWidth="1"/>
  </cols>
  <sheetData>
    <row r="2" spans="1:4" x14ac:dyDescent="0.25">
      <c r="A2" s="10" t="s">
        <v>52</v>
      </c>
      <c r="B2" t="s">
        <v>62</v>
      </c>
      <c r="C2" s="29">
        <v>44562</v>
      </c>
      <c r="D2" t="s">
        <v>63</v>
      </c>
    </row>
    <row r="3" spans="1:4" x14ac:dyDescent="0.25">
      <c r="A3" t="s">
        <v>53</v>
      </c>
      <c r="B3" t="s">
        <v>64</v>
      </c>
      <c r="C3" s="29">
        <v>44669</v>
      </c>
      <c r="D3" t="s">
        <v>65</v>
      </c>
    </row>
    <row r="4" spans="1:4" x14ac:dyDescent="0.25">
      <c r="A4" t="s">
        <v>82</v>
      </c>
      <c r="B4" t="s">
        <v>66</v>
      </c>
      <c r="C4" s="29">
        <v>44682</v>
      </c>
      <c r="D4" t="s">
        <v>67</v>
      </c>
    </row>
    <row r="5" spans="1:4" x14ac:dyDescent="0.25">
      <c r="A5" t="s">
        <v>83</v>
      </c>
      <c r="B5" t="s">
        <v>66</v>
      </c>
      <c r="C5" s="29">
        <v>44689</v>
      </c>
      <c r="D5" t="s">
        <v>68</v>
      </c>
    </row>
    <row r="6" spans="1:4" x14ac:dyDescent="0.25">
      <c r="B6" t="s">
        <v>69</v>
      </c>
      <c r="C6" s="29">
        <v>44707</v>
      </c>
      <c r="D6" t="s">
        <v>70</v>
      </c>
    </row>
    <row r="7" spans="1:4" x14ac:dyDescent="0.25">
      <c r="B7" t="s">
        <v>64</v>
      </c>
      <c r="C7" s="29">
        <v>44718</v>
      </c>
      <c r="D7" t="s">
        <v>71</v>
      </c>
    </row>
    <row r="8" spans="1:4" x14ac:dyDescent="0.25">
      <c r="B8" t="s">
        <v>69</v>
      </c>
      <c r="C8" s="29">
        <v>44756</v>
      </c>
      <c r="D8" t="s">
        <v>72</v>
      </c>
    </row>
    <row r="9" spans="1:4" x14ac:dyDescent="0.25">
      <c r="B9" t="s">
        <v>64</v>
      </c>
      <c r="C9" s="29">
        <v>44788</v>
      </c>
      <c r="D9" t="s">
        <v>73</v>
      </c>
    </row>
    <row r="10" spans="1:4" x14ac:dyDescent="0.25">
      <c r="B10" t="s">
        <v>74</v>
      </c>
      <c r="C10" s="29">
        <v>44866</v>
      </c>
      <c r="D10" t="s">
        <v>75</v>
      </c>
    </row>
    <row r="11" spans="1:4" x14ac:dyDescent="0.25">
      <c r="B11" t="s">
        <v>76</v>
      </c>
      <c r="C11" s="29">
        <v>44876</v>
      </c>
      <c r="D11" t="s">
        <v>77</v>
      </c>
    </row>
    <row r="12" spans="1:4" x14ac:dyDescent="0.25">
      <c r="B12" t="s">
        <v>66</v>
      </c>
      <c r="C12" s="29">
        <v>44920</v>
      </c>
      <c r="D12" t="s">
        <v>78</v>
      </c>
    </row>
    <row r="13" spans="1:4" x14ac:dyDescent="0.25">
      <c r="B13" t="s">
        <v>66</v>
      </c>
      <c r="C13" s="29">
        <v>44927</v>
      </c>
      <c r="D13" t="s">
        <v>63</v>
      </c>
    </row>
    <row r="14" spans="1:4" x14ac:dyDescent="0.25">
      <c r="B14" t="s">
        <v>64</v>
      </c>
      <c r="C14" s="29">
        <v>45026</v>
      </c>
      <c r="D14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Bilan</vt:lpstr>
      <vt:lpstr>Avril22</vt:lpstr>
      <vt:lpstr>Mai22</vt:lpstr>
      <vt:lpstr>Juin22</vt:lpstr>
      <vt:lpstr>Juil22</vt:lpstr>
      <vt:lpstr>Août22</vt:lpstr>
      <vt:lpstr>Sept22</vt:lpstr>
      <vt:lpstr>Oct22</vt:lpstr>
      <vt:lpstr>Nov22</vt:lpstr>
      <vt:lpstr>Déc22</vt:lpstr>
      <vt:lpstr>Janv23</vt:lpstr>
      <vt:lpstr>Fév23</vt:lpstr>
      <vt:lpstr>Mars23</vt:lpstr>
      <vt:lpstr>Avril23</vt:lpstr>
      <vt:lpstr>Feuil1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DUCASSE Chrystelle CESTA/Actemium</dc:creator>
  <cp:lastModifiedBy>DUCASSE Chrystelle  939520</cp:lastModifiedBy>
  <cp:lastPrinted>2022-01-21T14:24:52Z</cp:lastPrinted>
  <dcterms:created xsi:type="dcterms:W3CDTF">2022-01-20T09:24:25Z</dcterms:created>
  <dcterms:modified xsi:type="dcterms:W3CDTF">2022-02-24T09:35:47Z</dcterms:modified>
</cp:coreProperties>
</file>