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bro\Desktop\"/>
    </mc:Choice>
  </mc:AlternateContent>
  <xr:revisionPtr revIDLastSave="0" documentId="13_ncr:1_{799019E5-EAFC-4C2D-898C-1F1EA14E8B4B}" xr6:coauthVersionLast="47" xr6:coauthVersionMax="47" xr10:uidLastSave="{00000000-0000-0000-0000-000000000000}"/>
  <bookViews>
    <workbookView xWindow="-120" yWindow="-120" windowWidth="51840" windowHeight="21390" xr2:uid="{C7969881-F2BF-4AF4-93D3-1D0D0F995E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10" i="1"/>
  <c r="I11" i="1"/>
  <c r="H7" i="1"/>
  <c r="H8" i="1"/>
  <c r="H10" i="1"/>
  <c r="H11" i="1"/>
  <c r="G7" i="1"/>
  <c r="G8" i="1"/>
  <c r="G10" i="1"/>
  <c r="G11" i="1"/>
  <c r="F7" i="1"/>
  <c r="F8" i="1"/>
  <c r="F10" i="1"/>
  <c r="F11" i="1"/>
  <c r="E11" i="1"/>
  <c r="C11" i="1"/>
  <c r="E10" i="1"/>
  <c r="C10" i="1"/>
  <c r="E9" i="1"/>
  <c r="F9" i="1" s="1"/>
  <c r="H9" i="1" s="1"/>
  <c r="C9" i="1"/>
  <c r="E8" i="1"/>
  <c r="C8" i="1"/>
  <c r="E7" i="1"/>
  <c r="C7" i="1"/>
  <c r="E6" i="1"/>
  <c r="F6" i="1" s="1"/>
  <c r="H6" i="1" s="1"/>
  <c r="C6" i="1"/>
  <c r="E5" i="1"/>
  <c r="G5" i="1" s="1"/>
  <c r="I5" i="1" s="1"/>
  <c r="C5" i="1"/>
  <c r="E4" i="1"/>
  <c r="F4" i="1" s="1"/>
  <c r="H4" i="1" s="1"/>
  <c r="C4" i="1"/>
  <c r="E3" i="1"/>
  <c r="G3" i="1" s="1"/>
  <c r="I3" i="1" s="1"/>
  <c r="C3" i="1"/>
  <c r="E2" i="1"/>
  <c r="C2" i="1"/>
  <c r="F5" i="1" l="1"/>
  <c r="H5" i="1" s="1"/>
  <c r="G4" i="1"/>
  <c r="I4" i="1" s="1"/>
  <c r="G9" i="1"/>
  <c r="I9" i="1" s="1"/>
  <c r="G6" i="1"/>
  <c r="I6" i="1" s="1"/>
  <c r="F3" i="1"/>
  <c r="H3" i="1" s="1"/>
  <c r="F2" i="1"/>
  <c r="H2" i="1" s="1"/>
  <c r="G2" i="1"/>
  <c r="I2" i="1" s="1"/>
  <c r="G12" i="1" l="1"/>
  <c r="I12" i="1" s="1"/>
  <c r="F12" i="1"/>
  <c r="H12" i="1" s="1"/>
  <c r="C12" i="1" l="1"/>
  <c r="B12" i="1" s="1"/>
  <c r="E12" i="1"/>
  <c r="D12" i="1" s="1"/>
</calcChain>
</file>

<file path=xl/sharedStrings.xml><?xml version="1.0" encoding="utf-8"?>
<sst xmlns="http://schemas.openxmlformats.org/spreadsheetml/2006/main" count="21" uniqueCount="21">
  <si>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</si>
  <si>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</si>
  <si>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</si>
  <si>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</si>
  <si>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</si>
  <si>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</si>
  <si>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</si>
  <si>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</si>
  <si>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</si>
  <si>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</si>
  <si>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Valeur (Kg)</t>
  </si>
  <si>
    <t>Valenr (N)</t>
  </si>
  <si>
    <t>Angle (degré)</t>
  </si>
  <si>
    <t>Angle (Radian)</t>
  </si>
  <si>
    <t>Composante horizontale</t>
  </si>
  <si>
    <t>Composante Verticale</t>
  </si>
  <si>
    <t>End_x</t>
  </si>
  <si>
    <t>End_y</t>
  </si>
  <si>
    <t>Start X</t>
  </si>
  <si>
    <t>Start Y</t>
  </si>
  <si>
    <t>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</si>
</sst>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42</xdr:row>
      <xdr:rowOff>114300</xdr:rowOff>
    </xdr:from>
    <xdr:to>
      <xdr:col>6</xdr:col>
      <xdr:colOff>304800</xdr:colOff>
      <xdr:row>53</xdr:row>
      <xdr:rowOff>63500</xdr:rowOff>
    </xdr:to>
    <xdr:cxnSp macro="">
      <xdr:nvCxnSpPr>
        <xdr:cNvPr id="860" name="Connecteur droit 859">
          <a:extLst>
            <a:ext uri="{FF2B5EF4-FFF2-40B4-BE49-F238E27FC236}">
              <a16:creationId xmlns:a16="http://schemas.microsoft.com/office/drawing/2014/main" id="{BFEEFE0F-F13D-4096-8CE8-EC98018A371E}"/>
            </a:ext>
          </a:extLst>
        </xdr:cNvPr>
        <xdr:cNvCxnSpPr/>
      </xdr:nvCxnSpPr>
      <xdr:spPr>
        <a:xfrm flipV="1">
          <a:off x="5270500" y="8115300"/>
          <a:ext cx="749300" cy="2044700"/>
        </a:xfrm>
        <a:prstGeom prst="line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41</xdr:row>
      <xdr:rowOff>50800</xdr:rowOff>
    </xdr:from>
    <xdr:to>
      <xdr:col>6</xdr:col>
      <xdr:colOff>812800</xdr:colOff>
      <xdr:row>42</xdr:row>
      <xdr:rowOff>114300</xdr:rowOff>
    </xdr:to>
    <xdr:sp macro="" textlink="">
      <xdr:nvSpPr>
        <xdr:cNvPr id="861" name="ZoneTexte 860">
          <a:extLst>
            <a:ext uri="{FF2B5EF4-FFF2-40B4-BE49-F238E27FC236}">
              <a16:creationId xmlns:a16="http://schemas.microsoft.com/office/drawing/2014/main" id="{78442BBA-199B-4FAB-B485-5B14F51A5024}"/>
            </a:ext>
          </a:extLst>
        </xdr:cNvPr>
        <xdr:cNvSpPr txBox="1"/>
      </xdr:nvSpPr>
      <xdr:spPr>
        <a:xfrm>
          <a:off x="6019800" y="7861300"/>
          <a:ext cx="508000" cy="25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F1</a:t>
          </a:r>
        </a:p>
      </xdr:txBody>
    </xdr:sp>
    <xdr:clientData/>
  </xdr:twoCellAnchor>
  <xdr:twoCellAnchor>
    <xdr:from>
      <xdr:col>5</xdr:col>
      <xdr:colOff>508000</xdr:colOff>
      <xdr:row>53</xdr:row>
      <xdr:rowOff>63500</xdr:rowOff>
    </xdr:from>
    <xdr:to>
      <xdr:col>6</xdr:col>
      <xdr:colOff>850900</xdr:colOff>
      <xdr:row>60</xdr:row>
      <xdr:rowOff>76200</xdr:rowOff>
    </xdr:to>
    <xdr:cxnSp macro="">
      <xdr:nvCxnSpPr>
        <xdr:cNvPr id="862" name="Connecteur droit 861">
          <a:extLst>
            <a:ext uri="{FF2B5EF4-FFF2-40B4-BE49-F238E27FC236}">
              <a16:creationId xmlns:a16="http://schemas.microsoft.com/office/drawing/2014/main" id="{62BB0BB5-5A78-4855-8BAB-63AABB72C90E}"/>
            </a:ext>
          </a:extLst>
        </xdr:cNvPr>
        <xdr:cNvCxnSpPr/>
      </xdr:nvCxnSpPr>
      <xdr:spPr>
        <a:xfrm>
          <a:off x="5270500" y="10160000"/>
          <a:ext cx="1295400" cy="1346200"/>
        </a:xfrm>
        <a:prstGeom prst="line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850900</xdr:colOff>
      <xdr:row>59</xdr:row>
      <xdr:rowOff>12700</xdr:rowOff>
    </xdr:from>
    <xdr:to>
      <xdr:col>7</xdr:col>
      <xdr:colOff>406400</xdr:colOff>
      <xdr:row>60</xdr:row>
      <xdr:rowOff>76200</xdr:rowOff>
    </xdr:to>
    <xdr:sp macro="" textlink="">
      <xdr:nvSpPr>
        <xdr:cNvPr id="863" name="ZoneTexte 862">
          <a:extLst>
            <a:ext uri="{FF2B5EF4-FFF2-40B4-BE49-F238E27FC236}">
              <a16:creationId xmlns:a16="http://schemas.microsoft.com/office/drawing/2014/main" id="{C434CE13-057A-44F9-B6E2-D3956494A0AA}"/>
            </a:ext>
          </a:extLst>
        </xdr:cNvPr>
        <xdr:cNvSpPr txBox="1"/>
      </xdr:nvSpPr>
      <xdr:spPr>
        <a:xfrm>
          <a:off x="6565900" y="11252200"/>
          <a:ext cx="508000" cy="25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F2</a:t>
          </a:r>
        </a:p>
      </xdr:txBody>
    </xdr:sp>
    <xdr:clientData/>
  </xdr:twoCellAnchor>
  <xdr:twoCellAnchor>
    <xdr:from>
      <xdr:col>4</xdr:col>
      <xdr:colOff>165100</xdr:colOff>
      <xdr:row>47</xdr:row>
      <xdr:rowOff>76200</xdr:rowOff>
    </xdr:from>
    <xdr:to>
      <xdr:col>5</xdr:col>
      <xdr:colOff>508000</xdr:colOff>
      <xdr:row>53</xdr:row>
      <xdr:rowOff>63500</xdr:rowOff>
    </xdr:to>
    <xdr:cxnSp macro="">
      <xdr:nvCxnSpPr>
        <xdr:cNvPr id="864" name="Connecteur droit 863">
          <a:extLst>
            <a:ext uri="{FF2B5EF4-FFF2-40B4-BE49-F238E27FC236}">
              <a16:creationId xmlns:a16="http://schemas.microsoft.com/office/drawing/2014/main" id="{643FC820-251A-4D55-B5D7-C05B3DAEA94F}"/>
            </a:ext>
          </a:extLst>
        </xdr:cNvPr>
        <xdr:cNvCxnSpPr/>
      </xdr:nvCxnSpPr>
      <xdr:spPr>
        <a:xfrm flipH="1" flipV="1">
          <a:off x="3975100" y="9029700"/>
          <a:ext cx="1295400" cy="1130300"/>
        </a:xfrm>
        <a:prstGeom prst="line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165100</xdr:colOff>
      <xdr:row>46</xdr:row>
      <xdr:rowOff>12700</xdr:rowOff>
    </xdr:from>
    <xdr:to>
      <xdr:col>4</xdr:col>
      <xdr:colOff>673100</xdr:colOff>
      <xdr:row>47</xdr:row>
      <xdr:rowOff>76200</xdr:rowOff>
    </xdr:to>
    <xdr:sp macro="" textlink="">
      <xdr:nvSpPr>
        <xdr:cNvPr id="865" name="ZoneTexte 864">
          <a:extLst>
            <a:ext uri="{FF2B5EF4-FFF2-40B4-BE49-F238E27FC236}">
              <a16:creationId xmlns:a16="http://schemas.microsoft.com/office/drawing/2014/main" id="{9F0AEDBB-FD79-4278-8632-11F53E0484DE}"/>
            </a:ext>
          </a:extLst>
        </xdr:cNvPr>
        <xdr:cNvSpPr txBox="1"/>
      </xdr:nvSpPr>
      <xdr:spPr>
        <a:xfrm>
          <a:off x="3975100" y="8775700"/>
          <a:ext cx="508000" cy="25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F3</a:t>
          </a:r>
        </a:p>
      </xdr:txBody>
    </xdr:sp>
    <xdr:clientData/>
  </xdr:twoCellAnchor>
  <xdr:twoCellAnchor>
    <xdr:from>
      <xdr:col>4</xdr:col>
      <xdr:colOff>266700</xdr:colOff>
      <xdr:row>53</xdr:row>
      <xdr:rowOff>63500</xdr:rowOff>
    </xdr:from>
    <xdr:to>
      <xdr:col>5</xdr:col>
      <xdr:colOff>508000</xdr:colOff>
      <xdr:row>54</xdr:row>
      <xdr:rowOff>165100</xdr:rowOff>
    </xdr:to>
    <xdr:cxnSp macro="">
      <xdr:nvCxnSpPr>
        <xdr:cNvPr id="866" name="Connecteur droit 865">
          <a:extLst>
            <a:ext uri="{FF2B5EF4-FFF2-40B4-BE49-F238E27FC236}">
              <a16:creationId xmlns:a16="http://schemas.microsoft.com/office/drawing/2014/main" id="{0A1DAC13-11A5-4ABE-B28E-68E804808148}"/>
            </a:ext>
          </a:extLst>
        </xdr:cNvPr>
        <xdr:cNvCxnSpPr/>
      </xdr:nvCxnSpPr>
      <xdr:spPr>
        <a:xfrm flipH="1">
          <a:off x="4076700" y="10160000"/>
          <a:ext cx="1193800" cy="292100"/>
        </a:xfrm>
        <a:prstGeom prst="line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266700</xdr:colOff>
      <xdr:row>53</xdr:row>
      <xdr:rowOff>101600</xdr:rowOff>
    </xdr:from>
    <xdr:to>
      <xdr:col>4</xdr:col>
      <xdr:colOff>774700</xdr:colOff>
      <xdr:row>54</xdr:row>
      <xdr:rowOff>165100</xdr:rowOff>
    </xdr:to>
    <xdr:sp macro="" textlink="">
      <xdr:nvSpPr>
        <xdr:cNvPr id="867" name="ZoneTexte 866">
          <a:extLst>
            <a:ext uri="{FF2B5EF4-FFF2-40B4-BE49-F238E27FC236}">
              <a16:creationId xmlns:a16="http://schemas.microsoft.com/office/drawing/2014/main" id="{90DD2F44-0E24-4DE8-A0A4-25A9A6A17608}"/>
            </a:ext>
          </a:extLst>
        </xdr:cNvPr>
        <xdr:cNvSpPr txBox="1"/>
      </xdr:nvSpPr>
      <xdr:spPr>
        <a:xfrm>
          <a:off x="4076700" y="10198100"/>
          <a:ext cx="508000" cy="25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F4</a:t>
          </a:r>
        </a:p>
      </xdr:txBody>
    </xdr:sp>
    <xdr:clientData/>
  </xdr:twoCellAnchor>
  <xdr:twoCellAnchor>
    <xdr:from>
      <xdr:col>5</xdr:col>
      <xdr:colOff>57532</xdr:colOff>
      <xdr:row>45</xdr:row>
      <xdr:rowOff>53446</xdr:rowOff>
    </xdr:from>
    <xdr:to>
      <xdr:col>5</xdr:col>
      <xdr:colOff>508000</xdr:colOff>
      <xdr:row>53</xdr:row>
      <xdr:rowOff>63500</xdr:rowOff>
    </xdr:to>
    <xdr:cxnSp macro="">
      <xdr:nvCxnSpPr>
        <xdr:cNvPr id="868" name="Connecteur droit 867">
          <a:extLst>
            <a:ext uri="{FF2B5EF4-FFF2-40B4-BE49-F238E27FC236}">
              <a16:creationId xmlns:a16="http://schemas.microsoft.com/office/drawing/2014/main" id="{2195FC23-B154-4BB3-99F3-3FCC4541D23B}"/>
            </a:ext>
          </a:extLst>
        </xdr:cNvPr>
        <xdr:cNvCxnSpPr/>
      </xdr:nvCxnSpPr>
      <xdr:spPr>
        <a:xfrm flipH="1" flipV="1">
          <a:off x="4820032" y="8625946"/>
          <a:ext cx="450468" cy="1534054"/>
        </a:xfrm>
        <a:prstGeom prst="line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</xdr:colOff>
      <xdr:row>43</xdr:row>
      <xdr:rowOff>177800</xdr:rowOff>
    </xdr:from>
    <xdr:to>
      <xdr:col>5</xdr:col>
      <xdr:colOff>571500</xdr:colOff>
      <xdr:row>45</xdr:row>
      <xdr:rowOff>50800</xdr:rowOff>
    </xdr:to>
    <xdr:sp macro="" textlink="">
      <xdr:nvSpPr>
        <xdr:cNvPr id="869" name="ZoneTexte 868">
          <a:extLst>
            <a:ext uri="{FF2B5EF4-FFF2-40B4-BE49-F238E27FC236}">
              <a16:creationId xmlns:a16="http://schemas.microsoft.com/office/drawing/2014/main" id="{02360B95-46EC-4AFE-A438-208BAA6DEFF5}"/>
            </a:ext>
          </a:extLst>
        </xdr:cNvPr>
        <xdr:cNvSpPr txBox="1"/>
      </xdr:nvSpPr>
      <xdr:spPr>
        <a:xfrm>
          <a:off x="4826000" y="8369300"/>
          <a:ext cx="508000" cy="25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/>
            <a:t>Fres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BB90A-D71B-4D39-8915-D9851715A483}">
  <sheetPr codeName="Feuil1">
    <pageSetUpPr fitToPage="1"/>
  </sheetPr>
  <dimension ref="A1:K14"/>
  <sheetViews>
    <sheetView showGridLines="0" tabSelected="1" view="pageLayout" zoomScale="90" zoomScaleNormal="69" zoomScalePageLayoutView="90" workbookViewId="0">
      <selection activeCell="I19" sqref="I19"/>
    </sheetView>
  </sheetViews>
  <sheetFormatPr baseColWidth="10" defaultRowHeight="15" x14ac:dyDescent="0.25"/>
  <cols>
    <col min="1" max="11" width="13.28515625" customWidth="1"/>
  </cols>
  <sheetData>
    <row r="1" spans="1:11" x14ac:dyDescent="0.25">
      <c r="A1" s="4"/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4" t="s">
        <v>17</v>
      </c>
      <c r="J1" s="4" t="s">
        <v>18</v>
      </c>
      <c r="K1" s="4" t="s">
        <v>19</v>
      </c>
    </row>
    <row r="2" spans="1:11" x14ac:dyDescent="0.25">
      <c r="A2" s="4" t="s">
        <v>0</v>
      </c>
      <c r="B2" s="8">
        <v>350</v>
      </c>
      <c r="C2" s="4">
        <f>B2*9.81</f>
        <v>3433.5</v>
      </c>
      <c r="D2" s="8">
        <v>110</v>
      </c>
      <c r="E2" s="4">
        <f>RADIANS(D2)</f>
        <v>1.9198621771937625</v>
      </c>
      <c r="F2" s="4">
        <f>IF(AND(B2&lt;&gt;0,D2&lt;&gt;0),C2*COS(E2),0)</f>
        <v>-1174.3261621086835</v>
      </c>
      <c r="G2" s="4">
        <f>IF(AND(B2&lt;&gt;0,D2&lt;&gt;0),C2*SIN(E2),0)</f>
        <v>3226.4346134684165</v>
      </c>
      <c r="H2" s="4">
        <f>IF(OR((F2*(-0.05))&lt;=-350,(F2*(-0.05))&gt;=350),SIGN((F2*(-0.05)))*350,(F2*(-0.05)))</f>
        <v>58.71630810543418</v>
      </c>
      <c r="I2" s="4">
        <f>IF(OR((G2*(-0.05))&lt;=-350,(G2*(-0.05))&gt;=350),SIGN((G2*(-0.05)))*350,(G2*(-0.05)))</f>
        <v>-161.32173067342083</v>
      </c>
      <c r="J2" s="4">
        <v>415</v>
      </c>
      <c r="K2" s="4">
        <v>800</v>
      </c>
    </row>
    <row r="3" spans="1:11" x14ac:dyDescent="0.25">
      <c r="A3" s="4" t="s">
        <v>1</v>
      </c>
      <c r="B3" s="9">
        <v>300</v>
      </c>
      <c r="C3" s="4">
        <f t="shared" ref="C3:C11" si="0">B3*9.81</f>
        <v>2943</v>
      </c>
      <c r="D3" s="9">
        <v>226</v>
      </c>
      <c r="E3" s="4">
        <f t="shared" ref="E3:E11" si="1">RADIANS(D3)</f>
        <v>3.9444441095071849</v>
      </c>
      <c r="F3" s="4">
        <f t="shared" ref="F3:F11" si="2">IF(AND(B3&lt;&gt;0,D3&lt;&gt;0),C3*COS(E3),0)</f>
        <v>-2044.379584260829</v>
      </c>
      <c r="G3" s="4">
        <f t="shared" ref="G3:G11" si="3">IF(AND(B3&lt;&gt;0,D3&lt;&gt;0),C3*SIN(E3),0)</f>
        <v>-2117.0170323966504</v>
      </c>
      <c r="H3" s="4">
        <f t="shared" ref="H3:H12" si="4">IF(OR((F3*(-0.05))&lt;=-350,(F3*(-0.05))&gt;=350),SIGN((F3*(-0.05)))*350,(F3*(-0.05)))</f>
        <v>102.21897921304145</v>
      </c>
      <c r="I3" s="4">
        <f t="shared" ref="I3:I12" si="5">IF(OR((G3*(-0.05))&lt;=-350,(G3*(-0.05))&gt;=350),SIGN((G3*(-0.05)))*350,(G3*(-0.05)))</f>
        <v>105.85085161983253</v>
      </c>
      <c r="J3" s="4"/>
      <c r="K3" s="4"/>
    </row>
    <row r="4" spans="1:11" x14ac:dyDescent="0.25">
      <c r="A4" s="4" t="s">
        <v>2</v>
      </c>
      <c r="B4" s="9">
        <v>276</v>
      </c>
      <c r="C4" s="4">
        <f t="shared" si="0"/>
        <v>2707.56</v>
      </c>
      <c r="D4" s="9">
        <v>41</v>
      </c>
      <c r="E4" s="4">
        <f t="shared" si="1"/>
        <v>0.71558499331767511</v>
      </c>
      <c r="F4" s="4">
        <f t="shared" si="2"/>
        <v>2043.4214710279687</v>
      </c>
      <c r="G4" s="4">
        <f t="shared" si="3"/>
        <v>1776.3191845335377</v>
      </c>
      <c r="H4" s="4">
        <f t="shared" si="4"/>
        <v>-102.17107355139844</v>
      </c>
      <c r="I4" s="4">
        <f t="shared" si="5"/>
        <v>-88.815959226676895</v>
      </c>
      <c r="J4" s="4"/>
      <c r="K4" s="4"/>
    </row>
    <row r="5" spans="1:11" x14ac:dyDescent="0.25">
      <c r="A5" s="4" t="s">
        <v>3</v>
      </c>
      <c r="B5" s="9">
        <v>198</v>
      </c>
      <c r="C5" s="4">
        <f t="shared" si="0"/>
        <v>1942.38</v>
      </c>
      <c r="D5" s="9">
        <v>346</v>
      </c>
      <c r="E5" s="4">
        <f t="shared" si="1"/>
        <v>6.0388392119003802</v>
      </c>
      <c r="F5" s="4">
        <f t="shared" si="2"/>
        <v>1884.6830128039701</v>
      </c>
      <c r="G5" s="4">
        <f t="shared" si="3"/>
        <v>-469.90425157488289</v>
      </c>
      <c r="H5" s="4">
        <f t="shared" si="4"/>
        <v>-94.234150640198507</v>
      </c>
      <c r="I5" s="4">
        <f t="shared" si="5"/>
        <v>23.495212578744145</v>
      </c>
      <c r="J5" s="4"/>
      <c r="K5" s="4"/>
    </row>
    <row r="6" spans="1:11" x14ac:dyDescent="0.25">
      <c r="A6" s="4" t="s">
        <v>4</v>
      </c>
      <c r="B6" s="9">
        <v>0</v>
      </c>
      <c r="C6" s="4">
        <f t="shared" si="0"/>
        <v>0</v>
      </c>
      <c r="D6" s="9">
        <v>0</v>
      </c>
      <c r="E6" s="4">
        <f t="shared" si="1"/>
        <v>0</v>
      </c>
      <c r="F6" s="4">
        <f t="shared" si="2"/>
        <v>0</v>
      </c>
      <c r="G6" s="4">
        <f t="shared" si="3"/>
        <v>0</v>
      </c>
      <c r="H6" s="4">
        <f t="shared" si="4"/>
        <v>0</v>
      </c>
      <c r="I6" s="4">
        <f t="shared" si="5"/>
        <v>0</v>
      </c>
      <c r="J6" s="4"/>
      <c r="K6" s="4"/>
    </row>
    <row r="7" spans="1:11" x14ac:dyDescent="0.25">
      <c r="A7" s="4" t="s">
        <v>5</v>
      </c>
      <c r="B7" s="9">
        <v>0</v>
      </c>
      <c r="C7" s="4">
        <f t="shared" si="0"/>
        <v>0</v>
      </c>
      <c r="D7" s="9">
        <v>0</v>
      </c>
      <c r="E7" s="4">
        <f t="shared" si="1"/>
        <v>0</v>
      </c>
      <c r="F7" s="4">
        <f t="shared" si="2"/>
        <v>0</v>
      </c>
      <c r="G7" s="4">
        <f t="shared" si="3"/>
        <v>0</v>
      </c>
      <c r="H7" s="4">
        <f t="shared" si="4"/>
        <v>0</v>
      </c>
      <c r="I7" s="4">
        <f t="shared" si="5"/>
        <v>0</v>
      </c>
      <c r="J7" s="4"/>
      <c r="K7" s="4"/>
    </row>
    <row r="8" spans="1:11" x14ac:dyDescent="0.25">
      <c r="A8" s="4" t="s">
        <v>6</v>
      </c>
      <c r="B8" s="9">
        <v>0</v>
      </c>
      <c r="C8" s="4">
        <f t="shared" si="0"/>
        <v>0</v>
      </c>
      <c r="D8" s="9">
        <v>0</v>
      </c>
      <c r="E8" s="4">
        <f t="shared" si="1"/>
        <v>0</v>
      </c>
      <c r="F8" s="4">
        <f t="shared" si="2"/>
        <v>0</v>
      </c>
      <c r="G8" s="4">
        <f t="shared" si="3"/>
        <v>0</v>
      </c>
      <c r="H8" s="4">
        <f t="shared" si="4"/>
        <v>0</v>
      </c>
      <c r="I8" s="4">
        <f t="shared" si="5"/>
        <v>0</v>
      </c>
      <c r="J8" s="4"/>
      <c r="K8" s="4"/>
    </row>
    <row r="9" spans="1:11" x14ac:dyDescent="0.25">
      <c r="A9" s="4" t="s">
        <v>7</v>
      </c>
      <c r="B9" s="9">
        <v>0</v>
      </c>
      <c r="C9" s="4">
        <f t="shared" si="0"/>
        <v>0</v>
      </c>
      <c r="D9" s="9">
        <v>0</v>
      </c>
      <c r="E9" s="4">
        <f t="shared" si="1"/>
        <v>0</v>
      </c>
      <c r="F9" s="4">
        <f t="shared" si="2"/>
        <v>0</v>
      </c>
      <c r="G9" s="4">
        <f t="shared" si="3"/>
        <v>0</v>
      </c>
      <c r="H9" s="4">
        <f t="shared" si="4"/>
        <v>0</v>
      </c>
      <c r="I9" s="4">
        <f t="shared" si="5"/>
        <v>0</v>
      </c>
      <c r="J9" s="4"/>
      <c r="K9" s="4"/>
    </row>
    <row r="10" spans="1:11" x14ac:dyDescent="0.25">
      <c r="A10" s="4" t="s">
        <v>8</v>
      </c>
      <c r="B10" s="9">
        <v>0</v>
      </c>
      <c r="C10" s="4">
        <f t="shared" si="0"/>
        <v>0</v>
      </c>
      <c r="D10" s="9">
        <v>0</v>
      </c>
      <c r="E10" s="4">
        <f t="shared" si="1"/>
        <v>0</v>
      </c>
      <c r="F10" s="4">
        <f t="shared" si="2"/>
        <v>0</v>
      </c>
      <c r="G10" s="4">
        <f t="shared" si="3"/>
        <v>0</v>
      </c>
      <c r="H10" s="4">
        <f t="shared" si="4"/>
        <v>0</v>
      </c>
      <c r="I10" s="4">
        <f t="shared" si="5"/>
        <v>0</v>
      </c>
      <c r="J10" s="4"/>
      <c r="K10" s="4"/>
    </row>
    <row r="11" spans="1:11" x14ac:dyDescent="0.25">
      <c r="A11" s="4" t="s">
        <v>9</v>
      </c>
      <c r="B11" s="10">
        <v>0</v>
      </c>
      <c r="C11" s="4">
        <f t="shared" si="0"/>
        <v>0</v>
      </c>
      <c r="D11" s="10">
        <v>0</v>
      </c>
      <c r="E11" s="4">
        <f t="shared" si="1"/>
        <v>0</v>
      </c>
      <c r="F11" s="4">
        <f t="shared" si="2"/>
        <v>0</v>
      </c>
      <c r="G11" s="4">
        <f t="shared" si="3"/>
        <v>0</v>
      </c>
      <c r="H11" s="4">
        <f t="shared" si="4"/>
        <v>0</v>
      </c>
      <c r="I11" s="4">
        <f t="shared" si="5"/>
        <v>0</v>
      </c>
      <c r="J11" s="4"/>
      <c r="K11" s="4"/>
    </row>
    <row r="12" spans="1:11" x14ac:dyDescent="0.25">
      <c r="A12" s="4" t="s">
        <v>20</v>
      </c>
      <c r="B12" s="5">
        <f>C12/9.81</f>
        <v>256.66004517421698</v>
      </c>
      <c r="C12" s="5">
        <f>SQRT((F12^2)+(G12^2))</f>
        <v>2517.8350431590684</v>
      </c>
      <c r="D12" s="6">
        <f>DEGREES(E12)</f>
        <v>73.635352520158136</v>
      </c>
      <c r="E12" s="7">
        <f>ATAN(G12/F12)</f>
        <v>1.2851793473434636</v>
      </c>
      <c r="F12" s="4">
        <f>SUM(F2:F11)</f>
        <v>709.39873746242597</v>
      </c>
      <c r="G12" s="4">
        <f>SUM(G2:G11)</f>
        <v>2415.832514030421</v>
      </c>
      <c r="H12" s="4">
        <f t="shared" si="4"/>
        <v>-35.469936873121299</v>
      </c>
      <c r="I12" s="4">
        <f t="shared" si="5"/>
        <v>-120.79162570152106</v>
      </c>
      <c r="J12" s="4"/>
      <c r="K12" s="4"/>
    </row>
    <row r="14" spans="1:11" x14ac:dyDescent="0.25">
      <c r="B14" s="3"/>
      <c r="C14" s="3"/>
      <c r="D14" s="2"/>
      <c r="E14" s="1"/>
    </row>
  </sheetData>
  <phoneticPr fontId="1" type="noConversion"/>
  <pageMargins left="0.70866141732283472" right="0.70866141732283472" top="0.68287037037037035" bottom="0.74803149606299213" header="0.31496062992125984" footer="0.31496062992125984"/>
  <pageSetup paperSize="9" scale="59" orientation="portrait" r:id="rId1"/>
  <headerFooter>
    <oddHeader>&amp;CFORCE RESULTANTE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pebro</dc:creator>
  <cp:lastModifiedBy>pebro</cp:lastModifiedBy>
  <cp:lastPrinted>2022-02-04T00:15:24Z</cp:lastPrinted>
  <dcterms:created xsi:type="dcterms:W3CDTF">2022-02-03T12:12:01Z</dcterms:created>
  <dcterms:modified xsi:type="dcterms:W3CDTF">2022-02-04T17:27:29Z</dcterms:modified>
</cp:coreProperties>
</file>