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840" yWindow="495" windowWidth="27075" windowHeight="10200"/>
  </bookViews>
  <sheets>
    <sheet name="projet" sheetId="1" r:id="rId1"/>
    <sheet name="Liste_mois_boursier" sheetId="2" r:id="rId2"/>
  </sheets>
  <definedNames>
    <definedName name="_xlnm._FilterDatabase" localSheetId="0" hidden="1">projet!$B$1:$F$1</definedName>
    <definedName name="bas">OFFSET(projet!$E$1,1,,COUNTA(projet!$B:$B)-1)</definedName>
    <definedName name="haut">OFFSET(projet!$D$1,1,,COUNTA(projet!$B:$B)-1)</definedName>
    <definedName name="liste_dates">OFFSET(projet!$B$1,1,,COUNTA(projet!$B:$B)-1)</definedName>
    <definedName name="liste_val">OFFSET(projet!$C$1,1,,COUNTA(projet!$C:$C)-1,4)</definedName>
    <definedName name="ouverture">OFFSET(projet!$C$1,1,,COUNTA(projet!$B:$B)-1)</definedName>
  </definedNames>
  <calcPr calcId="152511"/>
</workbook>
</file>

<file path=xl/calcChain.xml><?xml version="1.0" encoding="utf-8"?>
<calcChain xmlns="http://schemas.openxmlformats.org/spreadsheetml/2006/main">
  <c r="M27" i="1" l="1"/>
  <c r="I20" i="1"/>
  <c r="I22" i="1" s="1"/>
  <c r="M18" i="1"/>
  <c r="I13" i="1"/>
  <c r="I11" i="1"/>
  <c r="I12" i="1" s="1"/>
  <c r="I21" i="1" l="1"/>
  <c r="L16" i="1" a="1"/>
  <c r="L16" i="1" s="1"/>
  <c r="M16" i="1" s="1"/>
  <c r="K14" i="1" a="1"/>
  <c r="K14" i="1" s="1"/>
  <c r="K12" i="1" a="1"/>
  <c r="K12" i="1" s="1"/>
  <c r="L14" i="1" a="1"/>
  <c r="L14" i="1" s="1"/>
  <c r="M14" i="1" s="1"/>
  <c r="L17" i="1" a="1"/>
  <c r="L17" i="1" s="1"/>
  <c r="M17" i="1" s="1"/>
  <c r="K15" i="1" a="1"/>
  <c r="K15" i="1" s="1"/>
  <c r="L12" i="1" a="1"/>
  <c r="L12" i="1" s="1"/>
  <c r="K17" i="1" a="1"/>
  <c r="K17" i="1" s="1"/>
  <c r="L15" i="1" a="1"/>
  <c r="L15" i="1" s="1"/>
  <c r="M15" i="1" s="1"/>
  <c r="K16" i="1" a="1"/>
  <c r="K16" i="1" s="1"/>
  <c r="J12" i="1"/>
  <c r="L25" i="1" l="1" a="1"/>
  <c r="L25" i="1" s="1"/>
  <c r="M25" i="1" s="1"/>
  <c r="K23" i="1" a="1"/>
  <c r="K23" i="1" s="1"/>
  <c r="K26" i="1" a="1"/>
  <c r="K26" i="1" s="1"/>
  <c r="L24" i="1" a="1"/>
  <c r="L24" i="1" s="1"/>
  <c r="M24" i="1" s="1"/>
  <c r="K21" i="1" a="1"/>
  <c r="K21" i="1" s="1"/>
  <c r="L23" i="1" a="1"/>
  <c r="L23" i="1" s="1"/>
  <c r="M23" i="1" s="1"/>
  <c r="L26" i="1" a="1"/>
  <c r="L26" i="1" s="1"/>
  <c r="M26" i="1" s="1"/>
  <c r="K24" i="1" a="1"/>
  <c r="K24" i="1" s="1"/>
  <c r="L21" i="1" a="1"/>
  <c r="L21" i="1" s="1"/>
  <c r="K25" i="1" a="1"/>
  <c r="K25" i="1" s="1"/>
  <c r="J21" i="1"/>
  <c r="M9" i="1"/>
  <c r="A2" i="2" l="1"/>
  <c r="B2" i="2" s="1"/>
  <c r="B1" i="2"/>
  <c r="A3" i="2" l="1"/>
  <c r="B3" i="2" l="1"/>
  <c r="A4" i="2"/>
  <c r="A5" i="2" l="1"/>
  <c r="B4" i="2"/>
  <c r="I2" i="1"/>
  <c r="I3" i="1" l="1"/>
  <c r="J3" i="1" s="1"/>
  <c r="L6" i="1" a="1"/>
  <c r="L6" i="1" s="1"/>
  <c r="M6" i="1" s="1"/>
  <c r="B5" i="2"/>
  <c r="A6" i="2"/>
  <c r="I4" i="1"/>
  <c r="K3" i="1" s="1" a="1"/>
  <c r="K3" i="1" s="1"/>
  <c r="K8" i="1" l="1" a="1"/>
  <c r="K8" i="1" s="1"/>
  <c r="K6" i="1" a="1"/>
  <c r="K6" i="1" s="1"/>
  <c r="L7" i="1" a="1"/>
  <c r="L7" i="1" s="1"/>
  <c r="M7" i="1" s="1"/>
  <c r="L8" i="1" a="1"/>
  <c r="L8" i="1" s="1"/>
  <c r="M8" i="1" s="1"/>
  <c r="K7" i="1" a="1"/>
  <c r="K7" i="1" s="1"/>
  <c r="K5" i="1" a="1"/>
  <c r="K5" i="1" s="1"/>
  <c r="L5" i="1" a="1"/>
  <c r="L5" i="1" s="1"/>
  <c r="M5" i="1" s="1"/>
  <c r="L3" i="1" a="1"/>
  <c r="L3" i="1" s="1"/>
  <c r="B6" i="2"/>
  <c r="A7" i="2"/>
  <c r="N2" i="1" l="1"/>
  <c r="P2" i="1"/>
  <c r="Q2" i="1"/>
  <c r="R2" i="1"/>
  <c r="S2" i="1"/>
  <c r="T2" i="1"/>
  <c r="O2" i="1"/>
  <c r="B7" i="2"/>
  <c r="A8" i="2"/>
  <c r="B8" i="2" l="1"/>
  <c r="A9" i="2"/>
  <c r="B9" i="2" l="1"/>
  <c r="A10" i="2"/>
  <c r="B10" i="2" l="1"/>
  <c r="A11" i="2"/>
  <c r="B11" i="2" l="1"/>
  <c r="A12" i="2"/>
  <c r="A13" i="2" l="1"/>
  <c r="B12" i="2"/>
  <c r="A14" i="2" l="1"/>
  <c r="B13" i="2"/>
  <c r="A15" i="2" l="1"/>
  <c r="B14" i="2"/>
  <c r="A16" i="2" l="1"/>
  <c r="B15" i="2"/>
  <c r="A17" i="2" l="1"/>
  <c r="B16" i="2"/>
  <c r="A18" i="2" l="1"/>
  <c r="B17" i="2"/>
  <c r="A19" i="2" l="1"/>
  <c r="B18" i="2"/>
  <c r="A20" i="2" l="1"/>
  <c r="B19" i="2"/>
  <c r="A21" i="2" l="1"/>
  <c r="B20" i="2"/>
  <c r="A22" i="2" l="1"/>
  <c r="B21" i="2"/>
  <c r="A23" i="2" l="1"/>
  <c r="B22" i="2"/>
  <c r="A24" i="2" l="1"/>
  <c r="B23" i="2"/>
  <c r="A25" i="2" l="1"/>
  <c r="B24" i="2"/>
  <c r="A26" i="2" l="1"/>
  <c r="B25" i="2"/>
  <c r="A27" i="2" l="1"/>
  <c r="B26" i="2"/>
  <c r="A28" i="2" l="1"/>
  <c r="B27" i="2"/>
  <c r="A29" i="2" l="1"/>
  <c r="B28" i="2"/>
  <c r="A30" i="2" l="1"/>
  <c r="B29" i="2"/>
  <c r="A31" i="2" l="1"/>
  <c r="B30" i="2"/>
  <c r="A32" i="2" l="1"/>
  <c r="B31" i="2"/>
  <c r="A33" i="2" l="1"/>
  <c r="B32" i="2"/>
  <c r="A34" i="2" l="1"/>
  <c r="B33" i="2"/>
  <c r="A35" i="2" l="1"/>
  <c r="B34" i="2"/>
  <c r="A36" i="2" l="1"/>
  <c r="B35" i="2"/>
  <c r="A37" i="2" l="1"/>
  <c r="B36" i="2"/>
  <c r="A38" i="2" l="1"/>
  <c r="B37" i="2"/>
  <c r="A39" i="2" l="1"/>
  <c r="B38" i="2"/>
  <c r="A40" i="2" l="1"/>
  <c r="B39" i="2"/>
  <c r="A41" i="2" l="1"/>
  <c r="B40" i="2"/>
  <c r="A42" i="2" l="1"/>
  <c r="B41" i="2"/>
  <c r="A43" i="2" l="1"/>
  <c r="B42" i="2"/>
  <c r="A44" i="2" l="1"/>
  <c r="B43" i="2"/>
  <c r="A45" i="2" l="1"/>
  <c r="B44" i="2"/>
  <c r="A46" i="2" l="1"/>
  <c r="B45" i="2"/>
  <c r="A47" i="2" l="1"/>
  <c r="B46" i="2"/>
  <c r="A48" i="2" l="1"/>
  <c r="B47" i="2"/>
  <c r="A49" i="2" l="1"/>
  <c r="B48" i="2"/>
  <c r="A50" i="2" l="1"/>
  <c r="B49" i="2"/>
  <c r="A51" i="2" l="1"/>
  <c r="B50" i="2"/>
  <c r="A52" i="2" l="1"/>
  <c r="B51" i="2"/>
  <c r="A53" i="2" l="1"/>
  <c r="B52" i="2"/>
  <c r="A54" i="2" l="1"/>
  <c r="B53" i="2"/>
  <c r="A55" i="2" l="1"/>
  <c r="B54" i="2"/>
  <c r="A56" i="2" l="1"/>
  <c r="B55" i="2"/>
  <c r="A57" i="2" l="1"/>
  <c r="B56" i="2"/>
  <c r="A58" i="2" l="1"/>
  <c r="B57" i="2"/>
  <c r="A59" i="2" l="1"/>
  <c r="B58" i="2"/>
  <c r="A60" i="2" l="1"/>
  <c r="B59" i="2"/>
  <c r="A61" i="2" l="1"/>
  <c r="B60" i="2"/>
  <c r="A62" i="2" l="1"/>
  <c r="B61" i="2"/>
  <c r="A63" i="2" l="1"/>
  <c r="B62" i="2"/>
  <c r="A64" i="2" l="1"/>
  <c r="B63" i="2"/>
  <c r="A65" i="2" l="1"/>
  <c r="B64" i="2"/>
  <c r="A66" i="2" l="1"/>
  <c r="B65" i="2"/>
  <c r="A67" i="2" l="1"/>
  <c r="B66" i="2"/>
  <c r="A68" i="2" l="1"/>
  <c r="B67" i="2"/>
  <c r="A69" i="2" l="1"/>
  <c r="B68" i="2"/>
  <c r="A70" i="2" l="1"/>
  <c r="B69" i="2"/>
  <c r="A71" i="2" l="1"/>
  <c r="B70" i="2"/>
  <c r="A72" i="2" l="1"/>
  <c r="B71" i="2"/>
  <c r="A73" i="2" l="1"/>
  <c r="B72" i="2"/>
  <c r="A74" i="2" l="1"/>
  <c r="B73" i="2"/>
  <c r="A75" i="2" l="1"/>
  <c r="B74" i="2"/>
  <c r="A76" i="2" l="1"/>
  <c r="B75" i="2"/>
  <c r="A77" i="2" l="1"/>
  <c r="B76" i="2"/>
  <c r="A78" i="2" l="1"/>
  <c r="B77" i="2"/>
  <c r="A79" i="2" l="1"/>
  <c r="B78" i="2"/>
  <c r="A80" i="2" l="1"/>
  <c r="B79" i="2"/>
  <c r="A81" i="2" l="1"/>
  <c r="B80" i="2"/>
  <c r="A82" i="2" l="1"/>
  <c r="B81" i="2"/>
  <c r="A83" i="2" l="1"/>
  <c r="B82" i="2"/>
  <c r="A84" i="2" l="1"/>
  <c r="B83" i="2"/>
  <c r="A85" i="2" l="1"/>
  <c r="B84" i="2"/>
  <c r="A86" i="2" l="1"/>
  <c r="B85" i="2"/>
  <c r="A87" i="2" l="1"/>
  <c r="B86" i="2"/>
  <c r="A88" i="2" l="1"/>
  <c r="B87" i="2"/>
  <c r="A89" i="2" l="1"/>
  <c r="B88" i="2"/>
  <c r="A90" i="2" l="1"/>
  <c r="B89" i="2"/>
  <c r="A91" i="2" l="1"/>
  <c r="B90" i="2"/>
  <c r="A92" i="2" l="1"/>
  <c r="B91" i="2"/>
  <c r="A93" i="2" l="1"/>
  <c r="B92" i="2"/>
  <c r="A94" i="2" l="1"/>
  <c r="B93" i="2"/>
  <c r="A95" i="2" l="1"/>
  <c r="B94" i="2"/>
  <c r="A96" i="2" l="1"/>
  <c r="B95" i="2"/>
  <c r="A97" i="2" l="1"/>
  <c r="B96" i="2"/>
  <c r="A98" i="2" l="1"/>
  <c r="B97" i="2"/>
  <c r="A99" i="2" l="1"/>
  <c r="B98" i="2"/>
  <c r="A100" i="2" l="1"/>
  <c r="B99" i="2"/>
  <c r="A101" i="2" l="1"/>
  <c r="B100" i="2"/>
  <c r="A102" i="2" l="1"/>
  <c r="B101" i="2"/>
  <c r="A103" i="2" l="1"/>
  <c r="B102" i="2"/>
  <c r="A104" i="2" l="1"/>
  <c r="B103" i="2"/>
  <c r="A105" i="2" l="1"/>
  <c r="B104" i="2"/>
  <c r="A106" i="2" l="1"/>
  <c r="B105" i="2"/>
  <c r="A107" i="2" l="1"/>
  <c r="B106" i="2"/>
  <c r="A108" i="2" l="1"/>
  <c r="B107" i="2"/>
  <c r="A109" i="2" l="1"/>
  <c r="B108" i="2"/>
  <c r="A110" i="2" l="1"/>
  <c r="B109" i="2"/>
  <c r="A111" i="2" l="1"/>
  <c r="B110" i="2"/>
  <c r="A112" i="2" l="1"/>
  <c r="B111" i="2"/>
  <c r="A113" i="2" l="1"/>
  <c r="B112" i="2"/>
  <c r="A114" i="2" l="1"/>
  <c r="B113" i="2"/>
  <c r="A115" i="2" l="1"/>
  <c r="B114" i="2"/>
  <c r="A116" i="2" l="1"/>
  <c r="B115" i="2"/>
  <c r="A117" i="2" l="1"/>
  <c r="B116" i="2"/>
  <c r="A118" i="2" l="1"/>
  <c r="B117" i="2"/>
  <c r="A119" i="2" l="1"/>
  <c r="B118" i="2"/>
  <c r="A120" i="2" l="1"/>
  <c r="B119" i="2"/>
  <c r="A121" i="2" l="1"/>
  <c r="B120" i="2"/>
  <c r="A122" i="2" l="1"/>
  <c r="B121" i="2"/>
  <c r="A123" i="2" l="1"/>
  <c r="B122" i="2"/>
  <c r="A124" i="2" l="1"/>
  <c r="B123" i="2"/>
  <c r="A125" i="2" l="1"/>
  <c r="B124" i="2"/>
  <c r="A126" i="2" l="1"/>
  <c r="B125" i="2"/>
  <c r="A127" i="2" l="1"/>
  <c r="B126" i="2"/>
  <c r="A128" i="2" l="1"/>
  <c r="B127" i="2"/>
  <c r="A129" i="2" l="1"/>
  <c r="B128" i="2"/>
  <c r="A130" i="2" l="1"/>
  <c r="B129" i="2"/>
  <c r="A131" i="2" l="1"/>
  <c r="B130" i="2"/>
  <c r="A132" i="2" l="1"/>
  <c r="B131" i="2"/>
  <c r="A133" i="2" l="1"/>
  <c r="B132" i="2"/>
  <c r="A134" i="2" l="1"/>
  <c r="B133" i="2"/>
  <c r="A135" i="2" l="1"/>
  <c r="B134" i="2"/>
  <c r="A136" i="2" l="1"/>
  <c r="B135" i="2"/>
  <c r="A137" i="2" l="1"/>
  <c r="B136" i="2"/>
  <c r="A138" i="2" l="1"/>
  <c r="B137" i="2"/>
  <c r="A139" i="2" l="1"/>
  <c r="B138" i="2"/>
  <c r="A140" i="2" l="1"/>
  <c r="B139" i="2"/>
  <c r="A141" i="2" l="1"/>
  <c r="B140" i="2"/>
  <c r="A142" i="2" l="1"/>
  <c r="B141" i="2"/>
  <c r="A143" i="2" l="1"/>
  <c r="B142" i="2"/>
  <c r="A144" i="2" l="1"/>
  <c r="B143" i="2"/>
  <c r="A145" i="2" l="1"/>
  <c r="B144" i="2"/>
  <c r="A146" i="2" l="1"/>
  <c r="B145" i="2"/>
  <c r="A147" i="2" l="1"/>
  <c r="B146" i="2"/>
  <c r="A148" i="2" l="1"/>
  <c r="B147" i="2"/>
  <c r="A149" i="2" l="1"/>
  <c r="B148" i="2"/>
  <c r="A150" i="2" l="1"/>
  <c r="B150" i="2" s="1"/>
  <c r="B149" i="2"/>
</calcChain>
</file>

<file path=xl/sharedStrings.xml><?xml version="1.0" encoding="utf-8"?>
<sst xmlns="http://schemas.openxmlformats.org/spreadsheetml/2006/main" count="36" uniqueCount="20">
  <si>
    <t>Ouverture</t>
  </si>
  <si>
    <t>le plus haut</t>
  </si>
  <si>
    <t>le plus bas</t>
  </si>
  <si>
    <t>Cloture</t>
  </si>
  <si>
    <t>Valeurs cherchées</t>
  </si>
  <si>
    <t>Valeurs trouvées</t>
  </si>
  <si>
    <t>DATES</t>
  </si>
  <si>
    <t>cours ouverture</t>
  </si>
  <si>
    <t>maxi sur période</t>
  </si>
  <si>
    <t>mini sur période</t>
  </si>
  <si>
    <t>acheteur cours bas &lt;=</t>
  </si>
  <si>
    <t>vendeur cours haut &gt;=</t>
  </si>
  <si>
    <t>DATE</t>
  </si>
  <si>
    <t>attente</t>
  </si>
  <si>
    <t>1 mois</t>
  </si>
  <si>
    <t>2 mois</t>
  </si>
  <si>
    <t>3 mois</t>
  </si>
  <si>
    <t>4 mois</t>
  </si>
  <si>
    <t>5 mois</t>
  </si>
  <si>
    <t>6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</si>
</sst>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0"/>
    <numFmt numFmtId="166" formatCode="[$-40C]mmmm\-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1EEE8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3" borderId="0" xfId="0" applyNumberFormat="1" applyFill="1" applyAlignment="1">
      <alignment horizontal="center" vertical="center" wrapText="1"/>
    </xf>
    <xf numFmtId="164" fontId="0" fillId="0" borderId="0" xfId="0" applyNumberFormat="1"/>
    <xf numFmtId="0" fontId="0" fillId="0" borderId="0" xfId="0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164" fontId="1" fillId="4" borderId="5" xfId="0" applyNumberFormat="1" applyFont="1" applyFill="1" applyBorder="1" applyAlignment="1">
      <alignment horizontal="center" vertical="center"/>
    </xf>
    <xf numFmtId="0" fontId="0" fillId="0" borderId="8" xfId="0" applyBorder="1"/>
    <xf numFmtId="165" fontId="0" fillId="2" borderId="9" xfId="0" applyNumberFormat="1" applyFill="1" applyBorder="1" applyAlignment="1">
      <alignment horizontal="right"/>
    </xf>
    <xf numFmtId="164" fontId="0" fillId="2" borderId="10" xfId="0" applyNumberFormat="1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5" fontId="0" fillId="0" borderId="0" xfId="0" applyNumberFormat="1" applyFill="1" applyBorder="1"/>
    <xf numFmtId="165" fontId="0" fillId="4" borderId="0" xfId="0" applyNumberFormat="1" applyFill="1" applyBorder="1" applyAlignment="1">
      <alignment horizontal="center"/>
    </xf>
    <xf numFmtId="165" fontId="0" fillId="4" borderId="6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right" vertical="center"/>
    </xf>
    <xf numFmtId="164" fontId="0" fillId="0" borderId="0" xfId="0" applyNumberFormat="1" applyFill="1" applyBorder="1" applyAlignment="1">
      <alignment horizontal="right" vertical="center"/>
    </xf>
    <xf numFmtId="164" fontId="0" fillId="2" borderId="7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6" fontId="0" fillId="3" borderId="2" xfId="0" applyNumberForma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3" fillId="0" borderId="5" xfId="0" applyFont="1" applyBorder="1" applyAlignment="1">
      <alignment horizontal="right"/>
    </xf>
    <xf numFmtId="0" fontId="4" fillId="0" borderId="5" xfId="0" applyFont="1" applyBorder="1" applyAlignment="1">
      <alignment horizontal="right"/>
    </xf>
    <xf numFmtId="0" fontId="0" fillId="4" borderId="0" xfId="0" applyFill="1" applyBorder="1"/>
    <xf numFmtId="165" fontId="1" fillId="2" borderId="11" xfId="0" applyNumberFormat="1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0" fillId="4" borderId="6" xfId="0" applyFill="1" applyBorder="1"/>
    <xf numFmtId="0" fontId="1" fillId="4" borderId="1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5" fillId="4" borderId="14" xfId="0" applyFont="1" applyFill="1" applyBorder="1" applyAlignment="1">
      <alignment horizontal="center"/>
    </xf>
    <xf numFmtId="0" fontId="5" fillId="4" borderId="15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30"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ill>
        <patternFill>
          <bgColor rgb="FF002060"/>
        </patternFill>
      </fill>
    </dxf>
    <dxf>
      <fill>
        <patternFill>
          <bgColor rgb="FFFFFF99"/>
        </patternFill>
      </fill>
    </dxf>
    <dxf>
      <fill>
        <patternFill>
          <bgColor rgb="FF002060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494"/>
  <sheetViews>
    <sheetView tabSelected="1" topLeftCell="F1" zoomScale="80" zoomScaleNormal="80" workbookViewId="0">
      <pane ySplit="1" topLeftCell="A2" activePane="bottomLeft" state="frozen"/>
      <selection pane="bottomLeft" activeCell="I1" sqref="I1"/>
    </sheetView>
  </sheetViews>
  <sheetFormatPr baseColWidth="10" defaultRowHeight="15" x14ac:dyDescent="0.25"/>
  <cols>
    <col min="1" max="1" width="4.85546875" style="1" customWidth="1"/>
    <col min="2" max="2" width="28.85546875" style="21" bestFit="1" customWidth="1"/>
    <col min="3" max="3" width="16.42578125" style="19" bestFit="1" customWidth="1"/>
    <col min="4" max="4" width="18.7109375" style="19" bestFit="1" customWidth="1"/>
    <col min="5" max="5" width="17.85546875" style="19" bestFit="1" customWidth="1"/>
    <col min="6" max="6" width="14.42578125" style="19" customWidth="1"/>
    <col min="7" max="7" width="0.140625" style="1" hidden="1" customWidth="1"/>
    <col min="8" max="8" width="7.28515625" style="1" customWidth="1"/>
    <col min="9" max="9" width="28.5703125" customWidth="1"/>
    <col min="10" max="11" width="19.85546875" customWidth="1"/>
    <col min="12" max="12" width="29.5703125" customWidth="1"/>
    <col min="13" max="13" width="11.5703125" customWidth="1"/>
  </cols>
  <sheetData>
    <row r="1" spans="1:20" s="2" customFormat="1" ht="33" customHeight="1" thickBot="1" x14ac:dyDescent="0.3">
      <c r="A1" s="1"/>
      <c r="B1" s="25" t="s">
        <v>12</v>
      </c>
      <c r="C1" s="19" t="s">
        <v>0</v>
      </c>
      <c r="D1" s="19" t="s">
        <v>1</v>
      </c>
      <c r="E1" s="19" t="s">
        <v>2</v>
      </c>
      <c r="F1" s="19" t="s">
        <v>3</v>
      </c>
      <c r="G1" s="1"/>
      <c r="H1" s="25"/>
      <c r="J1" s="31" t="s">
        <v>4</v>
      </c>
      <c r="K1" s="31" t="s">
        <v>5</v>
      </c>
      <c r="L1" s="32" t="s">
        <v>6</v>
      </c>
      <c r="N1" s="34" t="s">
        <v>13</v>
      </c>
      <c r="O1" s="35" t="s">
        <v>14</v>
      </c>
      <c r="P1" s="35" t="s">
        <v>15</v>
      </c>
      <c r="Q1" s="35" t="s">
        <v>16</v>
      </c>
      <c r="R1" s="35" t="s">
        <v>17</v>
      </c>
      <c r="S1" s="35" t="s">
        <v>18</v>
      </c>
      <c r="T1" s="36" t="s">
        <v>19</v>
      </c>
    </row>
    <row r="2" spans="1:20" ht="16.5" thickTop="1" thickBot="1" x14ac:dyDescent="0.3">
      <c r="B2" s="22">
        <v>41302</v>
      </c>
      <c r="C2" s="20">
        <v>7.633</v>
      </c>
      <c r="D2" s="20">
        <v>7.7960000000000003</v>
      </c>
      <c r="E2" s="20">
        <v>7.6040000000000001</v>
      </c>
      <c r="F2" s="20">
        <v>7.7619999999999996</v>
      </c>
      <c r="G2" s="1">
        <v>3769027</v>
      </c>
      <c r="H2" s="41"/>
      <c r="I2" s="26">
        <f>EOMONTH("1/1/2013",ROUNDUP(ROW(A1)/9,0))</f>
        <v>41333</v>
      </c>
      <c r="J2" s="6" t="s">
        <v>7</v>
      </c>
      <c r="K2" s="6" t="s">
        <v>8</v>
      </c>
      <c r="L2" s="7" t="s">
        <v>9</v>
      </c>
      <c r="N2" s="37">
        <f ca="1">COUNTIF($M:$M,"attente")</f>
        <v>0</v>
      </c>
      <c r="O2" s="38">
        <f ca="1">COUNTIF($M:$M,COLUMN()-14)</f>
        <v>1</v>
      </c>
      <c r="P2" s="38">
        <f ca="1">COUNTIF($M:$M,COLUMN()-14)</f>
        <v>0</v>
      </c>
      <c r="Q2" s="38">
        <f ca="1">COUNTIF($M:$M,COLUMN()-14)</f>
        <v>0</v>
      </c>
      <c r="R2" s="38">
        <f ca="1">COUNTIF($M:$M,COLUMN()-14)</f>
        <v>2</v>
      </c>
      <c r="S2" s="38">
        <f ca="1">COUNTIF($M:$M,COLUMN()-14)</f>
        <v>1</v>
      </c>
      <c r="T2" s="38">
        <f ca="1">COUNTIF($M:$M,COLUMN()-14)</f>
        <v>0</v>
      </c>
    </row>
    <row r="3" spans="1:20" x14ac:dyDescent="0.25">
      <c r="B3" s="22">
        <v>41303</v>
      </c>
      <c r="C3" s="20">
        <v>7.7460000000000004</v>
      </c>
      <c r="D3" s="20">
        <v>7.7670000000000003</v>
      </c>
      <c r="E3" s="20">
        <v>7.43</v>
      </c>
      <c r="F3" s="20">
        <v>7.5540000000000003</v>
      </c>
      <c r="G3" s="5">
        <v>3668477</v>
      </c>
      <c r="H3" s="27"/>
      <c r="I3" s="8">
        <f>WORKDAY(EOMONTH(I2,-1)+1,-4)</f>
        <v>41302</v>
      </c>
      <c r="J3" s="16">
        <f>IFERROR(VLOOKUP(I3,B:F,2,0),"Date absente")</f>
        <v>7.633</v>
      </c>
      <c r="K3" s="16">
        <f t="array" aca="1" ref="K3" ca="1">IF(MAX((liste_dates&gt;=I3)*(liste_dates&lt;=I4)*haut)=0,"AUCUNE",MAX((liste_dates&gt;=I3)*(liste_dates&lt;=I4)*haut))</f>
        <v>7.9950000000000001</v>
      </c>
      <c r="L3" s="17">
        <f t="array" aca="1" ref="L3" ca="1">IF(MIN(IF((liste_dates&gt;=I3)*(liste_dates&lt;=I4)*bas,bas))=0,"AUCUNE",MIN(IF((liste_dates&gt;=I3)*(liste_dates&lt;=I4)*bas,bas)))</f>
        <v>6.84</v>
      </c>
      <c r="N3" s="40"/>
      <c r="O3" s="40"/>
      <c r="P3" s="40"/>
      <c r="Q3" s="40"/>
      <c r="R3" s="40"/>
      <c r="S3" s="40"/>
      <c r="T3" s="40"/>
    </row>
    <row r="4" spans="1:20" x14ac:dyDescent="0.25">
      <c r="B4" s="22">
        <v>41304</v>
      </c>
      <c r="C4" s="20">
        <v>7.5720000000000001</v>
      </c>
      <c r="D4" s="20">
        <v>7.5979999999999999</v>
      </c>
      <c r="E4" s="20">
        <v>7.3140000000000001</v>
      </c>
      <c r="F4" s="20">
        <v>7.3940000000000001</v>
      </c>
      <c r="G4" s="5">
        <v>1614013</v>
      </c>
      <c r="H4" s="27"/>
      <c r="I4" s="8">
        <f>WORKDAY(EOMONTH(I2,0)+1,-5)</f>
        <v>41327</v>
      </c>
      <c r="J4" s="30"/>
      <c r="K4" s="30"/>
      <c r="L4" s="33"/>
      <c r="N4" s="40"/>
      <c r="O4" s="40"/>
      <c r="P4" s="40"/>
      <c r="Q4" s="40"/>
      <c r="R4" s="40"/>
      <c r="S4" s="40"/>
      <c r="T4" s="40"/>
    </row>
    <row r="5" spans="1:20" x14ac:dyDescent="0.25">
      <c r="B5" s="22">
        <v>41305</v>
      </c>
      <c r="C5" s="20">
        <v>7.25</v>
      </c>
      <c r="D5" s="20">
        <v>7.35</v>
      </c>
      <c r="E5" s="20">
        <v>7.08</v>
      </c>
      <c r="F5" s="20">
        <v>7.28</v>
      </c>
      <c r="G5" s="5">
        <v>9675569</v>
      </c>
      <c r="H5" s="27"/>
      <c r="I5" s="28" t="s">
        <v>10</v>
      </c>
      <c r="J5" s="18">
        <v>7.6340000000000003</v>
      </c>
      <c r="K5" s="18">
        <f t="array" aca="1" ref="K5" ca="1">IF(MIN(IF((liste_dates&gt;=I3)*(J5&gt;=bas),ROW(liste_dates)))=0,"AUCUNE",INDEX(bas,MIN(IF((liste_dates&gt;=I3)*(J5&gt;=bas),ROW(liste_dates)))-1))</f>
        <v>7.6040000000000001</v>
      </c>
      <c r="L5" s="23">
        <f t="array" aca="1" ref="L5" ca="1">IF(MIN(IF((liste_dates&gt;=I3)*(J5&gt;=bas),ROW(liste_dates)))=0,"PAS DE DATE",INDEX(liste_dates,MIN(IF((liste_dates&gt;=I3)*(J5&gt;=bas),ROW(liste_dates)))-1))</f>
        <v>41302</v>
      </c>
      <c r="M5" s="39" t="str">
        <f ca="1">IF(L5="","",IF(L5="PAS DE DATE","attente",IF(L5&lt;=I4,"rien",MATCH(L5,Liste_mois_boursier!$B:$B)-(MONTH(I2)-1))))</f>
        <v>rien</v>
      </c>
      <c r="N5" s="40"/>
      <c r="O5" s="40"/>
      <c r="P5" s="40"/>
      <c r="Q5" s="40"/>
      <c r="R5" s="40"/>
      <c r="S5" s="40"/>
      <c r="T5" s="40"/>
    </row>
    <row r="6" spans="1:20" x14ac:dyDescent="0.25">
      <c r="B6" s="22">
        <v>41306</v>
      </c>
      <c r="C6" s="20">
        <v>7.1</v>
      </c>
      <c r="D6" s="20">
        <v>7.58</v>
      </c>
      <c r="E6" s="20">
        <v>7.06</v>
      </c>
      <c r="F6" s="20">
        <v>7.5250000000000004</v>
      </c>
      <c r="G6" s="5">
        <v>4621738</v>
      </c>
      <c r="H6" s="27"/>
      <c r="I6" s="29" t="s">
        <v>11</v>
      </c>
      <c r="J6" s="18">
        <v>7.9939999999999998</v>
      </c>
      <c r="K6" s="18">
        <f t="array" aca="1" ref="K6" ca="1">IF(MIN(IF((liste_dates&gt;=I3)*(J6&lt;=haut),ROW(liste_dates)))=0,"AUCUNE",INDEX(haut,MIN(IF((liste_dates&gt;=I3)*(J6&lt;=haut),ROW(liste_dates)))-1))</f>
        <v>7.9950000000000001</v>
      </c>
      <c r="L6" s="23">
        <f t="array" aca="1" ref="L6" ca="1">IF(MIN(IF((liste_dates&gt;=I3)*(J6&lt;=haut),ROW(liste_dates)))=0,"PAS DE DATE",INDEX(liste_dates,MIN(IF((liste_dates&gt;=I3)*(J6&lt;=haut),ROW(liste_dates)))-1))</f>
        <v>41325</v>
      </c>
      <c r="M6" s="39" t="str">
        <f ca="1">IF(L6="","",IF(L6="PAS DE DATE","attente",IF(L6&lt;=I4,"rien",MATCH(L6,Liste_mois_boursier!$B:$B)-(MONTH(I2)-1))))</f>
        <v>rien</v>
      </c>
      <c r="N6" s="40"/>
      <c r="O6" s="40"/>
      <c r="P6" s="40"/>
      <c r="Q6" s="40"/>
      <c r="R6" s="40"/>
      <c r="S6" s="40"/>
      <c r="T6" s="40"/>
    </row>
    <row r="7" spans="1:20" x14ac:dyDescent="0.25">
      <c r="B7" s="22">
        <v>41309</v>
      </c>
      <c r="C7" s="20">
        <v>7.5670000000000002</v>
      </c>
      <c r="D7" s="20">
        <v>7.58</v>
      </c>
      <c r="E7" s="20">
        <v>7.0670000000000002</v>
      </c>
      <c r="F7" s="20">
        <v>7.117</v>
      </c>
      <c r="G7" s="5">
        <v>3291602</v>
      </c>
      <c r="H7" s="27"/>
      <c r="I7" s="28" t="s">
        <v>10</v>
      </c>
      <c r="J7" s="18">
        <v>6.8390000000000004</v>
      </c>
      <c r="K7" s="18">
        <f t="array" aca="1" ref="K7" ca="1">IF(MIN(IF((liste_dates&gt;=I3)*(J7&gt;=bas),ROW(liste_dates)))=0,"AUCUNE",INDEX(bas,MIN(IF((liste_dates&gt;=I3)*(J7&gt;=bas),ROW(liste_dates)))-1))</f>
        <v>6.8159999999999998</v>
      </c>
      <c r="L7" s="23">
        <f t="array" aca="1" ref="L7" ca="1">IF(MIN(IF((liste_dates&gt;=I3)*(J7&gt;=bas),ROW(liste_dates)))=0,"PAS DE DATE",INDEX(liste_dates,MIN(IF((liste_dates&gt;=I3)*(J7&gt;=bas),ROW(liste_dates)))-1))</f>
        <v>41351</v>
      </c>
      <c r="M7" s="39">
        <f ca="1">IF(L7="","",IF(L7="PAS DE DATE","attente",IF(L7&lt;=I4,"rien",MATCH(L7,Liste_mois_boursier!$B:$B)-(MONTH(I2)-1))))</f>
        <v>1</v>
      </c>
      <c r="N7" s="40"/>
      <c r="O7" s="40"/>
      <c r="P7" s="40"/>
      <c r="Q7" s="40"/>
      <c r="R7" s="40"/>
      <c r="S7" s="40"/>
      <c r="T7" s="40"/>
    </row>
    <row r="8" spans="1:20" x14ac:dyDescent="0.25">
      <c r="B8" s="22">
        <v>41310</v>
      </c>
      <c r="C8" s="20">
        <v>7.0830000000000002</v>
      </c>
      <c r="D8" s="20">
        <v>7.2930000000000001</v>
      </c>
      <c r="E8" s="20">
        <v>7.01</v>
      </c>
      <c r="F8" s="20">
        <v>7.2270000000000003</v>
      </c>
      <c r="G8" s="5">
        <v>13750831</v>
      </c>
      <c r="H8" s="27"/>
      <c r="I8" s="29" t="s">
        <v>11</v>
      </c>
      <c r="J8" s="18">
        <v>7.6340000000000003</v>
      </c>
      <c r="K8" s="18">
        <f t="array" aca="1" ref="K8" ca="1">IF(MIN(IF((liste_dates&gt;=I3)*(J8&lt;=haut),ROW(liste_dates)))=0,"AUCUNE",INDEX(haut,MIN(IF((liste_dates&gt;=I3)*(J8&lt;=haut),ROW(liste_dates)))-1))</f>
        <v>7.7960000000000003</v>
      </c>
      <c r="L8" s="23">
        <f t="array" aca="1" ref="L8" ca="1">IF(MIN(IF((liste_dates&gt;=I3)*(J8&lt;=haut),ROW(liste_dates)))=0,"PAS DE DATE",INDEX(liste_dates,MIN(IF((liste_dates&gt;=I3)*(J8&lt;=haut),ROW(liste_dates)))-1))</f>
        <v>41302</v>
      </c>
      <c r="M8" s="39" t="str">
        <f ca="1">IF(L8="","",IF(L8="PAS DE DATE","attente",IF(L8&lt;=I4,"rien",MATCH(L8,Liste_mois_boursier!$B:$B)-(MONTH(I2)-1))))</f>
        <v>rien</v>
      </c>
      <c r="N8" s="40"/>
      <c r="O8" s="40"/>
      <c r="P8" s="40"/>
      <c r="Q8" s="40"/>
      <c r="R8" s="40"/>
      <c r="S8" s="40"/>
      <c r="T8" s="40"/>
    </row>
    <row r="9" spans="1:20" ht="15.75" thickBot="1" x14ac:dyDescent="0.3">
      <c r="B9" s="22">
        <v>41311</v>
      </c>
      <c r="C9" s="20">
        <v>7.2539999999999996</v>
      </c>
      <c r="D9" s="20">
        <v>7.2850000000000001</v>
      </c>
      <c r="E9" s="20">
        <v>6.8689999999999998</v>
      </c>
      <c r="F9" s="20">
        <v>6.9589999999999996</v>
      </c>
      <c r="G9" s="5">
        <v>15150542</v>
      </c>
      <c r="H9" s="27"/>
      <c r="I9" s="9"/>
      <c r="J9" s="10"/>
      <c r="K9" s="10"/>
      <c r="L9" s="11"/>
      <c r="M9" s="39" t="str">
        <f>IF(L9="","",IF(L9="PAS DE DATE","attente",IF(L9&lt;=I4,"rien",MATCH(L9,Liste_mois_boursier!$B:$B)-(MONTH(I2)-1))))</f>
        <v/>
      </c>
      <c r="N9" s="40"/>
      <c r="O9" s="40"/>
      <c r="P9" s="40"/>
      <c r="Q9" s="40"/>
      <c r="R9" s="40"/>
      <c r="S9" s="40"/>
      <c r="T9" s="40"/>
    </row>
    <row r="10" spans="1:20" ht="16.5" thickTop="1" thickBot="1" x14ac:dyDescent="0.3">
      <c r="B10" s="22">
        <v>41312</v>
      </c>
      <c r="C10" s="20">
        <v>6.9740000000000002</v>
      </c>
      <c r="D10" s="20">
        <v>7.0750000000000002</v>
      </c>
      <c r="E10" s="20">
        <v>6.84</v>
      </c>
      <c r="F10" s="20">
        <v>6.8739999999999997</v>
      </c>
      <c r="G10" s="5">
        <v>14324653</v>
      </c>
      <c r="H10" s="27"/>
      <c r="N10" s="40"/>
      <c r="O10" s="40"/>
      <c r="P10" s="40"/>
      <c r="Q10" s="40"/>
      <c r="R10" s="40"/>
      <c r="S10" s="40"/>
      <c r="T10" s="40"/>
    </row>
    <row r="11" spans="1:20" ht="15.75" thickTop="1" x14ac:dyDescent="0.25">
      <c r="B11" s="22">
        <v>41313</v>
      </c>
      <c r="C11" s="20">
        <v>6.9</v>
      </c>
      <c r="D11" s="20">
        <v>7.43</v>
      </c>
      <c r="E11" s="20">
        <v>6.8789999999999996</v>
      </c>
      <c r="F11" s="20">
        <v>7.35</v>
      </c>
      <c r="G11" s="5">
        <v>8534062</v>
      </c>
      <c r="H11" s="27"/>
      <c r="I11" s="26">
        <f>EOMONTH("1/1/2013",ROUNDUP(ROW(A10)/9,0))</f>
        <v>41364</v>
      </c>
      <c r="J11" s="6" t="s">
        <v>7</v>
      </c>
      <c r="K11" s="6" t="s">
        <v>8</v>
      </c>
      <c r="L11" s="7" t="s">
        <v>9</v>
      </c>
      <c r="M11" s="40"/>
      <c r="N11" s="40"/>
      <c r="O11" s="40"/>
      <c r="P11" s="40"/>
      <c r="Q11" s="40"/>
      <c r="R11" s="40"/>
      <c r="S11" s="40"/>
      <c r="T11" s="40"/>
    </row>
    <row r="12" spans="1:20" x14ac:dyDescent="0.25">
      <c r="B12" s="22">
        <v>41316</v>
      </c>
      <c r="C12" s="20">
        <v>7.39</v>
      </c>
      <c r="D12" s="20">
        <v>7.4870000000000001</v>
      </c>
      <c r="E12" s="20">
        <v>7.3159999999999998</v>
      </c>
      <c r="F12" s="20">
        <v>7.4139999999999997</v>
      </c>
      <c r="G12" s="5">
        <v>12284307</v>
      </c>
      <c r="H12" s="27"/>
      <c r="I12" s="8">
        <f>WORKDAY(EOMONTH(I11,-1)+1,-4)</f>
        <v>41330</v>
      </c>
      <c r="J12" s="16">
        <f>IFERROR(VLOOKUP(I12,B:F,2,0),"Date absente")</f>
        <v>7.3360000000000003</v>
      </c>
      <c r="K12" s="16">
        <f t="array" aca="1" ref="K12" ca="1">IF(MAX((liste_dates&gt;=I12)*(liste_dates&lt;=I13)*haut)=0,"AUCUNE",MAX((liste_dates&gt;=I12)*(liste_dates&lt;=I13)*haut))</f>
        <v>7.6479999999999997</v>
      </c>
      <c r="L12" s="17">
        <f t="array" aca="1" ref="L12" ca="1">IF(MIN(IF((liste_dates&gt;=I12)*(liste_dates&lt;=I13)*bas,bas))=0,"AUCUNE",MIN(IF((liste_dates&gt;=I12)*(liste_dates&lt;=I13)*bas,bas)))</f>
        <v>6.101</v>
      </c>
      <c r="M12" s="40"/>
      <c r="N12" s="40"/>
      <c r="O12" s="40"/>
      <c r="P12" s="40"/>
      <c r="Q12" s="40"/>
      <c r="R12" s="40"/>
      <c r="S12" s="40"/>
      <c r="T12" s="40"/>
    </row>
    <row r="13" spans="1:20" x14ac:dyDescent="0.25">
      <c r="B13" s="22">
        <v>41317</v>
      </c>
      <c r="C13" s="20">
        <v>7.4139999999999997</v>
      </c>
      <c r="D13" s="20">
        <v>7.65</v>
      </c>
      <c r="E13" s="20">
        <v>7.35</v>
      </c>
      <c r="F13" s="20">
        <v>7.6360000000000001</v>
      </c>
      <c r="G13" s="5">
        <v>8251431</v>
      </c>
      <c r="H13" s="27"/>
      <c r="I13" s="8">
        <f>WORKDAY(EOMONTH(I11,0)+1,-5)</f>
        <v>41358</v>
      </c>
      <c r="J13" s="30"/>
      <c r="K13" s="30"/>
      <c r="L13" s="33"/>
      <c r="M13" s="40"/>
      <c r="N13" s="40"/>
      <c r="O13" s="40"/>
      <c r="P13" s="40"/>
      <c r="Q13" s="40"/>
      <c r="R13" s="40"/>
      <c r="S13" s="40"/>
      <c r="T13" s="40"/>
    </row>
    <row r="14" spans="1:20" x14ac:dyDescent="0.25">
      <c r="A14" s="12"/>
      <c r="B14" s="22">
        <v>41318</v>
      </c>
      <c r="C14" s="20">
        <v>7.6159999999999997</v>
      </c>
      <c r="D14" s="20">
        <v>7.6280000000000001</v>
      </c>
      <c r="E14" s="20">
        <v>7.4320000000000004</v>
      </c>
      <c r="F14" s="20">
        <v>7.532</v>
      </c>
      <c r="G14" s="13">
        <v>11684990</v>
      </c>
      <c r="H14" s="27"/>
      <c r="I14" s="28" t="s">
        <v>10</v>
      </c>
      <c r="J14" s="18">
        <v>7.6340000000000003</v>
      </c>
      <c r="K14" s="18">
        <f t="array" aca="1" ref="K14" ca="1">IF(MIN(IF((liste_dates&gt;=I12)*(J14&gt;=bas),ROW(liste_dates)))=0,"AUCUNE",INDEX(bas,MIN(IF((liste_dates&gt;=I12)*(J14&gt;=bas),ROW(liste_dates)))-1))</f>
        <v>7.3019999999999996</v>
      </c>
      <c r="L14" s="23">
        <f t="array" aca="1" ref="L14" ca="1">IF(MIN(IF((liste_dates&gt;=I12)*(J14&gt;=bas),ROW(liste_dates)))=0,"PAS DE DATE",INDEX(liste_dates,MIN(IF((liste_dates&gt;=I12)*(J14&gt;=bas),ROW(liste_dates)))-1))</f>
        <v>41330</v>
      </c>
      <c r="M14" s="39" t="str">
        <f ca="1">IF(L14="","",IF(L14="PAS DE DATE","attente",IF(L14&lt;=I13,"rien",MATCH(L14,Liste_mois_boursier!$B:$B)-(MONTH(I11)-1))))</f>
        <v>rien</v>
      </c>
      <c r="N14" s="40"/>
      <c r="O14" s="40"/>
      <c r="P14" s="40"/>
      <c r="Q14" s="40"/>
      <c r="R14" s="40"/>
      <c r="S14" s="40"/>
      <c r="T14" s="40"/>
    </row>
    <row r="15" spans="1:20" s="14" customFormat="1" x14ac:dyDescent="0.25">
      <c r="A15" s="13"/>
      <c r="B15" s="22">
        <v>41319</v>
      </c>
      <c r="C15" s="20">
        <v>7.49</v>
      </c>
      <c r="D15" s="20">
        <v>7.55</v>
      </c>
      <c r="E15" s="20">
        <v>7.2759999999999998</v>
      </c>
      <c r="F15" s="20">
        <v>7.391</v>
      </c>
      <c r="G15" s="13"/>
      <c r="H15" s="27"/>
      <c r="I15" s="29" t="s">
        <v>11</v>
      </c>
      <c r="J15" s="18">
        <v>7.9939999999999998</v>
      </c>
      <c r="K15" s="18">
        <f t="array" aca="1" ref="K15" ca="1">IF(MIN(IF((liste_dates&gt;=I12)*(J15&lt;=haut),ROW(liste_dates)))=0,"AUCUNE",INDEX(haut,MIN(IF((liste_dates&gt;=I12)*(J15&lt;=haut),ROW(liste_dates)))-1))</f>
        <v>8.2439999999999998</v>
      </c>
      <c r="L15" s="23">
        <f t="array" aca="1" ref="L15" ca="1">IF(MIN(IF((liste_dates&gt;=I12)*(J15&lt;=haut),ROW(liste_dates)))=0,"PAS DE DATE",INDEX(liste_dates,MIN(IF((liste_dates&gt;=I12)*(J15&lt;=haut),ROW(liste_dates)))-1))</f>
        <v>41492</v>
      </c>
      <c r="M15" s="39">
        <f ca="1">IF(L15="","",IF(L15="PAS DE DATE","attente",IF(L15&lt;=I13,"rien",MATCH(L15,Liste_mois_boursier!$B:$B)-(MONTH(I11)-1))))</f>
        <v>5</v>
      </c>
      <c r="N15" s="40"/>
      <c r="O15" s="40"/>
      <c r="P15" s="40"/>
      <c r="Q15" s="40"/>
      <c r="R15" s="40"/>
      <c r="S15" s="40"/>
      <c r="T15" s="40"/>
    </row>
    <row r="16" spans="1:20" s="14" customFormat="1" x14ac:dyDescent="0.25">
      <c r="A16" s="13"/>
      <c r="B16" s="22">
        <v>41320</v>
      </c>
      <c r="C16" s="20">
        <v>7.35</v>
      </c>
      <c r="D16" s="20">
        <v>7.351</v>
      </c>
      <c r="E16" s="20">
        <v>7.1859999999999999</v>
      </c>
      <c r="F16" s="20">
        <v>7.1890000000000001</v>
      </c>
      <c r="G16" s="13"/>
      <c r="H16" s="27"/>
      <c r="I16" s="28" t="s">
        <v>10</v>
      </c>
      <c r="J16" s="18">
        <v>6.8390000000000004</v>
      </c>
      <c r="K16" s="18">
        <f t="array" aca="1" ref="K16" ca="1">IF(MIN(IF((liste_dates&gt;=I12)*(J16&gt;=bas),ROW(liste_dates)))=0,"AUCUNE",INDEX(bas,MIN(IF((liste_dates&gt;=I12)*(J16&gt;=bas),ROW(liste_dates)))-1))</f>
        <v>6.8159999999999998</v>
      </c>
      <c r="L16" s="23">
        <f t="array" aca="1" ref="L16" ca="1">IF(MIN(IF((liste_dates&gt;=I12)*(J16&gt;=bas),ROW(liste_dates)))=0,"PAS DE DATE",INDEX(liste_dates,MIN(IF((liste_dates&gt;=I12)*(J16&gt;=bas),ROW(liste_dates)))-1))</f>
        <v>41351</v>
      </c>
      <c r="M16" s="39" t="str">
        <f ca="1">IF(L16="","",IF(L16="PAS DE DATE","attente",IF(L16&lt;=I13,"rien",MATCH(L16,Liste_mois_boursier!$B:$B)-(MONTH(I11)-1))))</f>
        <v>rien</v>
      </c>
      <c r="N16" s="40"/>
      <c r="O16" s="40"/>
      <c r="P16" s="40"/>
      <c r="Q16" s="40"/>
      <c r="R16" s="40"/>
      <c r="S16" s="40"/>
      <c r="T16" s="40"/>
    </row>
    <row r="17" spans="1:20" s="14" customFormat="1" x14ac:dyDescent="0.25">
      <c r="A17" s="13"/>
      <c r="B17" s="22">
        <v>41323</v>
      </c>
      <c r="C17" s="20">
        <v>7.3339999999999996</v>
      </c>
      <c r="D17" s="20">
        <v>7.34</v>
      </c>
      <c r="E17" s="20">
        <v>7.1909999999999998</v>
      </c>
      <c r="F17" s="20">
        <v>7.2510000000000003</v>
      </c>
      <c r="G17" s="13"/>
      <c r="H17" s="27"/>
      <c r="I17" s="29" t="s">
        <v>11</v>
      </c>
      <c r="J17" s="18">
        <v>7.6340000000000003</v>
      </c>
      <c r="K17" s="18">
        <f t="array" aca="1" ref="K17" ca="1">IF(MIN(IF((liste_dates&gt;=I12)*(J17&lt;=haut),ROW(liste_dates)))=0,"AUCUNE",INDEX(haut,MIN(IF((liste_dates&gt;=I12)*(J17&lt;=haut),ROW(liste_dates)))-1))</f>
        <v>7.6479999999999997</v>
      </c>
      <c r="L17" s="23">
        <f t="array" aca="1" ref="L17" ca="1">IF(MIN(IF((liste_dates&gt;=I12)*(J17&lt;=haut),ROW(liste_dates)))=0,"PAS DE DATE",INDEX(liste_dates,MIN(IF((liste_dates&gt;=I12)*(J17&lt;=haut),ROW(liste_dates)))-1))</f>
        <v>41330</v>
      </c>
      <c r="M17" s="39" t="str">
        <f ca="1">IF(L17="","",IF(L17="PAS DE DATE","attente",IF(L17&lt;=I13,"rien",MATCH(L17,Liste_mois_boursier!$B:$B)-(MONTH(I11)-1))))</f>
        <v>rien</v>
      </c>
      <c r="N17" s="40"/>
      <c r="O17" s="40"/>
      <c r="P17" s="40"/>
      <c r="Q17" s="40"/>
      <c r="R17" s="40"/>
      <c r="S17" s="40"/>
      <c r="T17" s="40"/>
    </row>
    <row r="18" spans="1:20" s="14" customFormat="1" ht="15.75" thickBot="1" x14ac:dyDescent="0.3">
      <c r="A18" s="13"/>
      <c r="B18" s="22">
        <v>41324</v>
      </c>
      <c r="C18" s="20">
        <v>7.2480000000000002</v>
      </c>
      <c r="D18" s="20">
        <v>7.3780000000000001</v>
      </c>
      <c r="E18" s="20">
        <v>7.2130000000000001</v>
      </c>
      <c r="F18" s="20">
        <v>7.3230000000000004</v>
      </c>
      <c r="G18" s="13"/>
      <c r="H18" s="27"/>
      <c r="I18" s="9"/>
      <c r="J18" s="10"/>
      <c r="K18" s="10"/>
      <c r="L18" s="11"/>
      <c r="M18" s="39" t="str">
        <f>IF(L18="","",IF(L18="PAS DE DATE","attente",IF(L18&lt;=I13,"rien",MATCH(L18,Liste_mois_boursier!$B:$B)-(MONTH(I11)-1))))</f>
        <v/>
      </c>
      <c r="N18" s="40"/>
      <c r="O18" s="40"/>
      <c r="P18" s="40"/>
      <c r="Q18" s="40"/>
      <c r="R18" s="40"/>
      <c r="S18" s="40"/>
      <c r="T18" s="40"/>
    </row>
    <row r="19" spans="1:20" s="14" customFormat="1" ht="16.5" thickTop="1" thickBot="1" x14ac:dyDescent="0.3">
      <c r="A19" s="13"/>
      <c r="B19" s="22">
        <v>41325</v>
      </c>
      <c r="C19" s="20">
        <v>7.24</v>
      </c>
      <c r="D19" s="20">
        <v>7.9950000000000001</v>
      </c>
      <c r="E19" s="20">
        <v>7.2</v>
      </c>
      <c r="F19" s="20">
        <v>7.6079999999999997</v>
      </c>
      <c r="G19" s="13"/>
      <c r="H19" s="27"/>
      <c r="I19"/>
      <c r="J19"/>
      <c r="K19"/>
      <c r="L19"/>
      <c r="M19"/>
      <c r="N19" s="40"/>
      <c r="O19" s="40"/>
      <c r="P19" s="40"/>
      <c r="Q19" s="40"/>
      <c r="R19" s="40"/>
      <c r="S19" s="40"/>
      <c r="T19" s="40"/>
    </row>
    <row r="20" spans="1:20" s="14" customFormat="1" ht="15.75" thickTop="1" x14ac:dyDescent="0.25">
      <c r="A20" s="13"/>
      <c r="B20" s="22">
        <v>41326</v>
      </c>
      <c r="C20" s="20">
        <v>7.55</v>
      </c>
      <c r="D20" s="20">
        <v>7.5590000000000002</v>
      </c>
      <c r="E20" s="20">
        <v>7.2210000000000001</v>
      </c>
      <c r="F20" s="20">
        <v>7.2709999999999999</v>
      </c>
      <c r="G20" s="13"/>
      <c r="H20" s="27"/>
      <c r="I20" s="26">
        <f>EOMONTH("1/1/2013",ROUNDUP(ROW(A19)/9,0))</f>
        <v>41394</v>
      </c>
      <c r="J20" s="6" t="s">
        <v>7</v>
      </c>
      <c r="K20" s="6" t="s">
        <v>8</v>
      </c>
      <c r="L20" s="7" t="s">
        <v>9</v>
      </c>
      <c r="M20" s="40"/>
      <c r="N20" s="40"/>
      <c r="O20" s="40"/>
      <c r="P20" s="40"/>
      <c r="Q20" s="40"/>
      <c r="R20" s="40"/>
      <c r="S20" s="40"/>
      <c r="T20" s="40"/>
    </row>
    <row r="21" spans="1:20" s="14" customFormat="1" x14ac:dyDescent="0.25">
      <c r="A21" s="13"/>
      <c r="B21" s="22">
        <v>41327</v>
      </c>
      <c r="C21" s="20">
        <v>7.3860000000000001</v>
      </c>
      <c r="D21" s="20">
        <v>7.4249999999999998</v>
      </c>
      <c r="E21" s="20">
        <v>7.18</v>
      </c>
      <c r="F21" s="20">
        <v>7.2770000000000001</v>
      </c>
      <c r="G21" s="13"/>
      <c r="H21" s="27"/>
      <c r="I21" s="8">
        <f>WORKDAY(EOMONTH(I20,-1)+1,-4)</f>
        <v>41359</v>
      </c>
      <c r="J21" s="16">
        <f>IFERROR(VLOOKUP(I21,B:F,2,0),"Date absente")</f>
        <v>6.2</v>
      </c>
      <c r="K21" s="16">
        <f t="array" aca="1" ref="K21" ca="1">IF(MAX((liste_dates&gt;=I21)*(liste_dates&lt;=I22)*haut)=0,"AUCUNE",MAX((liste_dates&gt;=I21)*(liste_dates&lt;=I22)*haut))</f>
        <v>6.9</v>
      </c>
      <c r="L21" s="17">
        <f t="array" aca="1" ref="L21" ca="1">IF(MIN(IF((liste_dates&gt;=I21)*(liste_dates&lt;=I22)*bas,bas))=0,"AUCUNE",MIN(IF((liste_dates&gt;=I21)*(liste_dates&lt;=I22)*bas,bas)))</f>
        <v>5.952</v>
      </c>
      <c r="M21" s="40"/>
      <c r="N21"/>
      <c r="O21"/>
      <c r="P21"/>
      <c r="Q21"/>
      <c r="R21"/>
    </row>
    <row r="22" spans="1:20" s="14" customFormat="1" x14ac:dyDescent="0.25">
      <c r="A22" s="13"/>
      <c r="B22" s="22">
        <v>41330</v>
      </c>
      <c r="C22" s="20">
        <v>7.3360000000000003</v>
      </c>
      <c r="D22" s="20">
        <v>7.6479999999999997</v>
      </c>
      <c r="E22" s="20">
        <v>7.3019999999999996</v>
      </c>
      <c r="F22" s="20">
        <v>7.4749999999999996</v>
      </c>
      <c r="G22" s="13"/>
      <c r="H22" s="13"/>
      <c r="I22" s="8">
        <f>WORKDAY(EOMONTH(I20,0)+1,-5)</f>
        <v>41388</v>
      </c>
      <c r="J22" s="30"/>
      <c r="K22" s="30"/>
      <c r="L22" s="33"/>
      <c r="M22" s="40"/>
      <c r="N22"/>
      <c r="O22"/>
      <c r="P22"/>
      <c r="Q22"/>
      <c r="R22"/>
    </row>
    <row r="23" spans="1:20" s="14" customFormat="1" x14ac:dyDescent="0.25">
      <c r="A23" s="13"/>
      <c r="B23" s="22">
        <v>41331</v>
      </c>
      <c r="C23" s="20">
        <v>7.04</v>
      </c>
      <c r="D23" s="20">
        <v>7.173</v>
      </c>
      <c r="E23" s="20">
        <v>6.98</v>
      </c>
      <c r="F23" s="20">
        <v>7.0369999999999999</v>
      </c>
      <c r="G23" s="13"/>
      <c r="H23" s="13"/>
      <c r="I23" s="28" t="s">
        <v>10</v>
      </c>
      <c r="J23" s="18">
        <v>7.6340000000000003</v>
      </c>
      <c r="K23" s="18">
        <f t="array" aca="1" ref="K23" ca="1">IF(MIN(IF((liste_dates&gt;=I21)*(J23&gt;=bas),ROW(liste_dates)))=0,"AUCUNE",INDEX(bas,MIN(IF((liste_dates&gt;=I21)*(J23&gt;=bas),ROW(liste_dates)))-1))</f>
        <v>6.0629999999999997</v>
      </c>
      <c r="L23" s="23">
        <f t="array" aca="1" ref="L23" ca="1">IF(MIN(IF((liste_dates&gt;=I21)*(J23&gt;=bas),ROW(liste_dates)))=0,"PAS DE DATE",INDEX(liste_dates,MIN(IF((liste_dates&gt;=I21)*(J23&gt;=bas),ROW(liste_dates)))-1))</f>
        <v>41359</v>
      </c>
      <c r="M23" s="39" t="str">
        <f ca="1">IF(L23="","",IF(L23="PAS DE DATE","attente",IF(L23&lt;=I22,"rien",MATCH(L23,Liste_mois_boursier!$B:$B)-(MONTH(I20)-1))))</f>
        <v>rien</v>
      </c>
      <c r="N23"/>
      <c r="O23"/>
      <c r="P23"/>
      <c r="Q23"/>
      <c r="R23"/>
    </row>
    <row r="24" spans="1:20" s="14" customFormat="1" x14ac:dyDescent="0.25">
      <c r="A24" s="13"/>
      <c r="B24" s="22">
        <v>41332</v>
      </c>
      <c r="C24" s="20">
        <v>7.1230000000000002</v>
      </c>
      <c r="D24" s="20">
        <v>7.14</v>
      </c>
      <c r="E24" s="20">
        <v>6.92</v>
      </c>
      <c r="F24" s="20">
        <v>7.0949999999999998</v>
      </c>
      <c r="G24" s="13"/>
      <c r="H24" s="13"/>
      <c r="I24" s="29" t="s">
        <v>11</v>
      </c>
      <c r="J24" s="18">
        <v>7.9939999999999998</v>
      </c>
      <c r="K24" s="18">
        <f t="array" aca="1" ref="K24" ca="1">IF(MIN(IF((liste_dates&gt;=I21)*(J24&lt;=haut),ROW(liste_dates)))=0,"AUCUNE",INDEX(haut,MIN(IF((liste_dates&gt;=I21)*(J24&lt;=haut),ROW(liste_dates)))-1))</f>
        <v>8.2439999999999998</v>
      </c>
      <c r="L24" s="23">
        <f t="array" aca="1" ref="L24" ca="1">IF(MIN(IF((liste_dates&gt;=I21)*(J24&lt;=haut),ROW(liste_dates)))=0,"PAS DE DATE",INDEX(liste_dates,MIN(IF((liste_dates&gt;=I21)*(J24&lt;=haut),ROW(liste_dates)))-1))</f>
        <v>41492</v>
      </c>
      <c r="M24" s="39">
        <f ca="1">IF(L24="","",IF(L24="PAS DE DATE","attente",IF(L24&lt;=I22,"rien",MATCH(L24,Liste_mois_boursier!$B:$B)-(MONTH(I20)-1))))</f>
        <v>4</v>
      </c>
      <c r="N24"/>
      <c r="O24"/>
      <c r="P24"/>
      <c r="Q24"/>
      <c r="R24"/>
    </row>
    <row r="25" spans="1:20" s="14" customFormat="1" x14ac:dyDescent="0.25">
      <c r="A25" s="13"/>
      <c r="B25" s="22">
        <v>41333</v>
      </c>
      <c r="C25" s="20">
        <v>7.2149999999999999</v>
      </c>
      <c r="D25" s="20">
        <v>7.2190000000000003</v>
      </c>
      <c r="E25" s="20">
        <v>7.0410000000000004</v>
      </c>
      <c r="F25" s="20">
        <v>7.2</v>
      </c>
      <c r="G25" s="13"/>
      <c r="H25" s="13"/>
      <c r="I25" s="28" t="s">
        <v>10</v>
      </c>
      <c r="J25" s="18">
        <v>6.8390000000000004</v>
      </c>
      <c r="K25" s="18">
        <f t="array" aca="1" ref="K25" ca="1">IF(MIN(IF((liste_dates&gt;=I21)*(J25&gt;=bas),ROW(liste_dates)))=0,"AUCUNE",INDEX(bas,MIN(IF((liste_dates&gt;=I21)*(J25&gt;=bas),ROW(liste_dates)))-1))</f>
        <v>6.0629999999999997</v>
      </c>
      <c r="L25" s="23">
        <f t="array" aca="1" ref="L25" ca="1">IF(MIN(IF((liste_dates&gt;=I21)*(J25&gt;=bas),ROW(liste_dates)))=0,"PAS DE DATE",INDEX(liste_dates,MIN(IF((liste_dates&gt;=I21)*(J25&gt;=bas),ROW(liste_dates)))-1))</f>
        <v>41359</v>
      </c>
      <c r="M25" s="39" t="str">
        <f ca="1">IF(L25="","",IF(L25="PAS DE DATE","attente",IF(L25&lt;=I22,"rien",MATCH(L25,Liste_mois_boursier!$B:$B)-(MONTH(I20)-1))))</f>
        <v>rien</v>
      </c>
      <c r="N25"/>
      <c r="O25"/>
      <c r="P25"/>
      <c r="Q25"/>
      <c r="R25"/>
    </row>
    <row r="26" spans="1:20" s="14" customFormat="1" x14ac:dyDescent="0.25">
      <c r="A26" s="13"/>
      <c r="B26" s="22">
        <v>41334</v>
      </c>
      <c r="C26" s="20">
        <v>7.15</v>
      </c>
      <c r="D26" s="20">
        <v>7.2240000000000002</v>
      </c>
      <c r="E26" s="20">
        <v>6.9009999999999998</v>
      </c>
      <c r="F26" s="20">
        <v>7.0250000000000004</v>
      </c>
      <c r="G26" s="13"/>
      <c r="H26" s="13"/>
      <c r="I26" s="29" t="s">
        <v>11</v>
      </c>
      <c r="J26" s="18">
        <v>7.6340000000000003</v>
      </c>
      <c r="K26" s="18">
        <f t="array" aca="1" ref="K26" ca="1">IF(MIN(IF((liste_dates&gt;=I21)*(J26&lt;=haut),ROW(liste_dates)))=0,"AUCUNE",INDEX(haut,MIN(IF((liste_dates&gt;=I21)*(J26&lt;=haut),ROW(liste_dates)))-1))</f>
        <v>7.6769999999999996</v>
      </c>
      <c r="L26" s="23">
        <f t="array" aca="1" ref="L26" ca="1">IF(MIN(IF((liste_dates&gt;=I21)*(J26&lt;=haut),ROW(liste_dates)))=0,"PAS DE DATE",INDEX(liste_dates,MIN(IF((liste_dates&gt;=I21)*(J26&lt;=haut),ROW(liste_dates)))-1))</f>
        <v>41488</v>
      </c>
      <c r="M26" s="39">
        <f ca="1">IF(L26="","",IF(L26="PAS DE DATE","attente",IF(L26&lt;=I22,"rien",MATCH(L26,Liste_mois_boursier!$B:$B)-(MONTH(I20)-1))))</f>
        <v>4</v>
      </c>
      <c r="N26"/>
      <c r="O26"/>
      <c r="P26"/>
      <c r="Q26"/>
      <c r="R26"/>
    </row>
    <row r="27" spans="1:20" s="14" customFormat="1" ht="15.75" thickBot="1" x14ac:dyDescent="0.3">
      <c r="A27" s="13"/>
      <c r="B27" s="22">
        <v>41337</v>
      </c>
      <c r="C27" s="20">
        <v>6.9809999999999999</v>
      </c>
      <c r="D27" s="20">
        <v>7.1440000000000001</v>
      </c>
      <c r="E27" s="20">
        <v>6.9009999999999998</v>
      </c>
      <c r="F27" s="20">
        <v>7.0369999999999999</v>
      </c>
      <c r="G27" s="13"/>
      <c r="H27" s="13"/>
      <c r="I27" s="9"/>
      <c r="J27" s="10"/>
      <c r="K27" s="10"/>
      <c r="L27" s="11"/>
      <c r="M27" s="39" t="str">
        <f>IF(L27="","",IF(L27="PAS DE DATE","attente",IF(L27&lt;=I22,"rien",MATCH(L27,Liste_mois_boursier!$B:$B)-(MONTH(I20)-1))))</f>
        <v/>
      </c>
      <c r="N27"/>
      <c r="O27"/>
      <c r="P27"/>
      <c r="Q27"/>
      <c r="R27"/>
    </row>
    <row r="28" spans="1:20" s="14" customFormat="1" ht="15.75" thickTop="1" x14ac:dyDescent="0.25">
      <c r="A28" s="13"/>
      <c r="B28" s="22">
        <v>41338</v>
      </c>
      <c r="C28" s="20">
        <v>7.1719999999999997</v>
      </c>
      <c r="D28" s="20">
        <v>7.2789999999999999</v>
      </c>
      <c r="E28" s="20">
        <v>7.1070000000000002</v>
      </c>
      <c r="F28" s="20">
        <v>7.2489999999999997</v>
      </c>
      <c r="G28" s="13"/>
      <c r="H28" s="13"/>
      <c r="I28"/>
      <c r="J28"/>
      <c r="K28"/>
      <c r="L28"/>
      <c r="M28"/>
      <c r="N28"/>
      <c r="O28"/>
      <c r="P28"/>
      <c r="Q28"/>
      <c r="R28"/>
    </row>
    <row r="29" spans="1:20" s="14" customFormat="1" x14ac:dyDescent="0.25">
      <c r="A29" s="13"/>
      <c r="B29" s="22">
        <v>41339</v>
      </c>
      <c r="C29" s="20">
        <v>7.2709999999999999</v>
      </c>
      <c r="D29" s="20">
        <v>7.3449999999999998</v>
      </c>
      <c r="E29" s="20">
        <v>7.2149999999999999</v>
      </c>
      <c r="F29" s="20">
        <v>7.2240000000000002</v>
      </c>
      <c r="G29" s="13"/>
      <c r="H29" s="13"/>
      <c r="I29"/>
      <c r="J29"/>
      <c r="K29"/>
      <c r="L29"/>
      <c r="M29"/>
      <c r="N29"/>
      <c r="O29"/>
      <c r="P29"/>
      <c r="Q29"/>
      <c r="R29"/>
    </row>
    <row r="30" spans="1:20" s="14" customFormat="1" x14ac:dyDescent="0.25">
      <c r="A30" s="13"/>
      <c r="B30" s="22">
        <v>41340</v>
      </c>
      <c r="C30" s="20">
        <v>7.298</v>
      </c>
      <c r="D30" s="20">
        <v>7.3289999999999997</v>
      </c>
      <c r="E30" s="20">
        <v>7.1680000000000001</v>
      </c>
      <c r="F30" s="20">
        <v>7.1749999999999998</v>
      </c>
      <c r="G30" s="13"/>
      <c r="H30" s="13"/>
      <c r="I30"/>
      <c r="J30"/>
      <c r="K30"/>
      <c r="L30"/>
      <c r="M30"/>
      <c r="N30"/>
      <c r="O30"/>
      <c r="P30"/>
      <c r="Q30"/>
      <c r="R30"/>
      <c r="S30" s="15"/>
      <c r="T30" s="15"/>
    </row>
    <row r="31" spans="1:20" s="14" customFormat="1" x14ac:dyDescent="0.25">
      <c r="A31" s="13"/>
      <c r="B31" s="22">
        <v>41341</v>
      </c>
      <c r="C31" s="20">
        <v>7.2640000000000002</v>
      </c>
      <c r="D31" s="20">
        <v>7.3079999999999998</v>
      </c>
      <c r="E31" s="20">
        <v>7.1920000000000002</v>
      </c>
      <c r="F31" s="20">
        <v>7.2569999999999997</v>
      </c>
      <c r="G31" s="13"/>
      <c r="H31" s="13"/>
      <c r="I31"/>
      <c r="J31"/>
      <c r="K31"/>
      <c r="L31"/>
      <c r="M31"/>
      <c r="N31"/>
      <c r="O31"/>
      <c r="P31"/>
      <c r="Q31"/>
      <c r="R31"/>
      <c r="S31" s="15"/>
      <c r="T31" s="15"/>
    </row>
    <row r="32" spans="1:20" s="14" customFormat="1" x14ac:dyDescent="0.25">
      <c r="A32" s="13"/>
      <c r="B32" s="22">
        <v>41344</v>
      </c>
      <c r="C32" s="20">
        <v>7.2190000000000003</v>
      </c>
      <c r="D32" s="20">
        <v>7.2370000000000001</v>
      </c>
      <c r="E32" s="20">
        <v>7.1059999999999999</v>
      </c>
      <c r="F32" s="20">
        <v>7.1929999999999996</v>
      </c>
      <c r="G32" s="13"/>
      <c r="H32" s="13"/>
      <c r="I32"/>
      <c r="J32"/>
      <c r="K32"/>
      <c r="L32"/>
      <c r="M32"/>
      <c r="N32"/>
      <c r="O32"/>
      <c r="P32"/>
      <c r="Q32"/>
      <c r="R32"/>
      <c r="S32" s="15"/>
      <c r="T32" s="15"/>
    </row>
    <row r="33" spans="1:20" s="14" customFormat="1" x14ac:dyDescent="0.25">
      <c r="A33" s="13"/>
      <c r="B33" s="22">
        <v>41345</v>
      </c>
      <c r="C33" s="20">
        <v>7.1710000000000003</v>
      </c>
      <c r="D33" s="20">
        <v>7.2869999999999999</v>
      </c>
      <c r="E33" s="20">
        <v>7.17</v>
      </c>
      <c r="F33" s="20">
        <v>7.173</v>
      </c>
      <c r="G33" s="13"/>
      <c r="H33" s="13"/>
      <c r="I33"/>
      <c r="J33"/>
      <c r="K33"/>
      <c r="L33"/>
      <c r="M33"/>
      <c r="N33"/>
      <c r="O33"/>
      <c r="P33"/>
      <c r="Q33"/>
      <c r="R33"/>
      <c r="S33" s="15"/>
      <c r="T33" s="15"/>
    </row>
    <row r="34" spans="1:20" s="14" customFormat="1" x14ac:dyDescent="0.25">
      <c r="A34" s="13"/>
      <c r="B34" s="21">
        <v>41346</v>
      </c>
      <c r="C34" s="19">
        <v>7.173</v>
      </c>
      <c r="D34" s="19">
        <v>7.2869999999999999</v>
      </c>
      <c r="E34" s="19">
        <v>7.1310000000000002</v>
      </c>
      <c r="F34" s="19">
        <v>7.1859999999999999</v>
      </c>
      <c r="G34" s="13"/>
      <c r="H34" s="13"/>
      <c r="I34"/>
      <c r="J34"/>
      <c r="K34"/>
      <c r="L34"/>
      <c r="M34"/>
      <c r="N34"/>
      <c r="O34"/>
      <c r="P34"/>
      <c r="Q34"/>
      <c r="R34"/>
      <c r="S34" s="15"/>
      <c r="T34" s="15"/>
    </row>
    <row r="35" spans="1:20" s="14" customFormat="1" x14ac:dyDescent="0.25">
      <c r="A35" s="13"/>
      <c r="B35" s="21">
        <v>41347</v>
      </c>
      <c r="C35" s="19">
        <v>7.2450000000000001</v>
      </c>
      <c r="D35" s="19">
        <v>7.3150000000000004</v>
      </c>
      <c r="E35" s="19">
        <v>7.1849999999999996</v>
      </c>
      <c r="F35" s="19">
        <v>7.24</v>
      </c>
      <c r="G35" s="13"/>
      <c r="H35" s="13"/>
      <c r="I35"/>
      <c r="J35"/>
      <c r="K35"/>
      <c r="L35"/>
      <c r="M35"/>
      <c r="N35"/>
      <c r="O35"/>
      <c r="P35"/>
      <c r="Q35"/>
      <c r="R35"/>
      <c r="S35" s="15"/>
      <c r="T35" s="15"/>
    </row>
    <row r="36" spans="1:20" s="14" customFormat="1" x14ac:dyDescent="0.25">
      <c r="A36" s="13"/>
      <c r="B36" s="21">
        <v>41348</v>
      </c>
      <c r="C36" s="19">
        <v>7.3029999999999999</v>
      </c>
      <c r="D36" s="19">
        <v>7.31</v>
      </c>
      <c r="E36" s="19">
        <v>7.181</v>
      </c>
      <c r="F36" s="19">
        <v>7.1829999999999998</v>
      </c>
      <c r="G36" s="13"/>
      <c r="H36" s="13"/>
      <c r="I36"/>
      <c r="J36"/>
      <c r="K36"/>
      <c r="L36"/>
      <c r="M36"/>
      <c r="N36"/>
      <c r="O36"/>
      <c r="P36"/>
      <c r="Q36"/>
      <c r="R36"/>
      <c r="S36" s="15"/>
      <c r="T36" s="15"/>
    </row>
    <row r="37" spans="1:20" s="14" customFormat="1" x14ac:dyDescent="0.25">
      <c r="A37" s="13"/>
      <c r="B37" s="21">
        <v>41351</v>
      </c>
      <c r="C37" s="19">
        <v>7.0010000000000003</v>
      </c>
      <c r="D37" s="19">
        <v>7.0069999999999997</v>
      </c>
      <c r="E37" s="19">
        <v>6.8159999999999998</v>
      </c>
      <c r="F37" s="19">
        <v>6.9560000000000004</v>
      </c>
      <c r="G37" s="13"/>
      <c r="H37" s="13"/>
      <c r="I37"/>
      <c r="J37"/>
      <c r="K37"/>
      <c r="L37"/>
      <c r="M37"/>
      <c r="N37"/>
      <c r="O37"/>
      <c r="P37"/>
      <c r="Q37"/>
      <c r="R37"/>
      <c r="S37" s="15"/>
      <c r="T37" s="15"/>
    </row>
    <row r="38" spans="1:20" s="14" customFormat="1" x14ac:dyDescent="0.25">
      <c r="A38" s="13"/>
      <c r="B38" s="21">
        <v>41352</v>
      </c>
      <c r="C38" s="19">
        <v>6.968</v>
      </c>
      <c r="D38" s="19">
        <v>6.98</v>
      </c>
      <c r="E38" s="19">
        <v>6.5010000000000003</v>
      </c>
      <c r="F38" s="19">
        <v>6.5620000000000003</v>
      </c>
      <c r="G38" s="13"/>
      <c r="H38" s="13"/>
      <c r="I38"/>
      <c r="J38"/>
      <c r="K38"/>
      <c r="L38"/>
      <c r="M38"/>
      <c r="N38"/>
      <c r="O38"/>
      <c r="P38"/>
      <c r="Q38"/>
      <c r="R38"/>
      <c r="S38" s="15"/>
      <c r="T38" s="15"/>
    </row>
    <row r="39" spans="1:20" s="14" customFormat="1" x14ac:dyDescent="0.25">
      <c r="A39" s="13"/>
      <c r="B39" s="21">
        <v>41353</v>
      </c>
      <c r="C39" s="19">
        <v>6.6420000000000003</v>
      </c>
      <c r="D39" s="19">
        <v>6.78</v>
      </c>
      <c r="E39" s="19">
        <v>6.5919999999999996</v>
      </c>
      <c r="F39" s="19">
        <v>6.6959999999999997</v>
      </c>
      <c r="G39" s="13"/>
      <c r="H39" s="13"/>
      <c r="I39"/>
      <c r="J39"/>
      <c r="K39"/>
      <c r="L39"/>
      <c r="M39"/>
      <c r="N39"/>
      <c r="O39"/>
      <c r="P39"/>
      <c r="Q39"/>
      <c r="R39"/>
      <c r="S39" s="15"/>
      <c r="T39" s="15"/>
    </row>
    <row r="40" spans="1:20" s="14" customFormat="1" x14ac:dyDescent="0.25">
      <c r="A40" s="13"/>
      <c r="B40" s="21">
        <v>41354</v>
      </c>
      <c r="C40" s="19">
        <v>6.7190000000000003</v>
      </c>
      <c r="D40" s="19">
        <v>6.7430000000000003</v>
      </c>
      <c r="E40" s="19">
        <v>6.5650000000000004</v>
      </c>
      <c r="F40" s="19">
        <v>6.641</v>
      </c>
      <c r="G40" s="13"/>
      <c r="H40" s="13"/>
      <c r="I40"/>
      <c r="J40"/>
      <c r="K40"/>
      <c r="L40"/>
      <c r="M40"/>
      <c r="N40"/>
      <c r="O40"/>
      <c r="P40"/>
      <c r="Q40"/>
      <c r="R40"/>
      <c r="S40" s="15"/>
      <c r="T40" s="15"/>
    </row>
    <row r="41" spans="1:20" s="14" customFormat="1" x14ac:dyDescent="0.25">
      <c r="A41" s="13"/>
      <c r="B41" s="21">
        <v>41355</v>
      </c>
      <c r="C41" s="19">
        <v>6.6459999999999999</v>
      </c>
      <c r="D41" s="19">
        <v>6.6669999999999998</v>
      </c>
      <c r="E41" s="19">
        <v>6.476</v>
      </c>
      <c r="F41" s="19">
        <v>6.5629999999999997</v>
      </c>
      <c r="G41" s="13"/>
      <c r="H41" s="13"/>
      <c r="I41"/>
      <c r="J41"/>
      <c r="K41"/>
      <c r="L41"/>
      <c r="M41"/>
      <c r="N41"/>
      <c r="O41"/>
      <c r="P41"/>
      <c r="Q41"/>
      <c r="R41"/>
      <c r="S41" s="15"/>
      <c r="T41" s="15"/>
    </row>
    <row r="42" spans="1:20" s="14" customFormat="1" x14ac:dyDescent="0.25">
      <c r="A42" s="13"/>
      <c r="B42" s="21">
        <v>41358</v>
      </c>
      <c r="C42" s="19">
        <v>6.8239999999999998</v>
      </c>
      <c r="D42" s="19">
        <v>6.827</v>
      </c>
      <c r="E42" s="19">
        <v>6.101</v>
      </c>
      <c r="F42" s="19">
        <v>6.18</v>
      </c>
      <c r="G42" s="13"/>
      <c r="H42" s="13"/>
      <c r="I42"/>
      <c r="J42"/>
      <c r="K42"/>
      <c r="L42"/>
      <c r="M42"/>
      <c r="N42"/>
      <c r="O42"/>
      <c r="P42"/>
      <c r="Q42"/>
      <c r="R42"/>
      <c r="S42" s="15"/>
      <c r="T42" s="15"/>
    </row>
    <row r="43" spans="1:20" s="14" customFormat="1" x14ac:dyDescent="0.25">
      <c r="A43" s="13"/>
      <c r="B43" s="21">
        <v>41359</v>
      </c>
      <c r="C43" s="19">
        <v>6.2</v>
      </c>
      <c r="D43" s="19">
        <v>6.3129999999999997</v>
      </c>
      <c r="E43" s="19">
        <v>6.0629999999999997</v>
      </c>
      <c r="F43" s="19">
        <v>6.1479999999999997</v>
      </c>
      <c r="G43" s="13"/>
      <c r="H43" s="13"/>
      <c r="I43"/>
      <c r="J43"/>
      <c r="K43"/>
      <c r="L43"/>
      <c r="M43"/>
      <c r="N43"/>
      <c r="O43"/>
      <c r="P43"/>
      <c r="Q43"/>
      <c r="R43"/>
      <c r="S43" s="15"/>
      <c r="T43" s="15"/>
    </row>
    <row r="44" spans="1:20" s="14" customFormat="1" x14ac:dyDescent="0.25">
      <c r="A44" s="13"/>
      <c r="B44" s="21">
        <v>41360</v>
      </c>
      <c r="C44" s="19">
        <v>6.1749999999999998</v>
      </c>
      <c r="D44" s="19">
        <v>6.3550000000000004</v>
      </c>
      <c r="E44" s="19">
        <v>5.952</v>
      </c>
      <c r="F44" s="19">
        <v>6.2759999999999998</v>
      </c>
      <c r="G44" s="13"/>
      <c r="H44" s="13"/>
      <c r="I44"/>
      <c r="J44"/>
      <c r="K44"/>
      <c r="L44"/>
      <c r="M44"/>
      <c r="N44"/>
      <c r="O44"/>
      <c r="P44"/>
      <c r="Q44"/>
      <c r="R44"/>
      <c r="S44" s="15"/>
      <c r="T44" s="15"/>
    </row>
    <row r="45" spans="1:20" s="14" customFormat="1" x14ac:dyDescent="0.25">
      <c r="A45" s="13"/>
      <c r="B45" s="21">
        <v>41361</v>
      </c>
      <c r="C45" s="19">
        <v>6.2750000000000004</v>
      </c>
      <c r="D45" s="19">
        <v>6.5</v>
      </c>
      <c r="E45" s="19">
        <v>6.27</v>
      </c>
      <c r="F45" s="19">
        <v>6.4260000000000002</v>
      </c>
      <c r="G45" s="13"/>
      <c r="H45" s="13"/>
      <c r="I45"/>
      <c r="J45"/>
      <c r="K45"/>
      <c r="L45"/>
      <c r="M45"/>
      <c r="N45"/>
      <c r="O45"/>
      <c r="P45"/>
      <c r="Q45"/>
      <c r="R45"/>
      <c r="S45" s="15"/>
      <c r="T45" s="15"/>
    </row>
    <row r="46" spans="1:20" s="14" customFormat="1" x14ac:dyDescent="0.25">
      <c r="A46" s="13"/>
      <c r="B46" s="21">
        <v>41366</v>
      </c>
      <c r="C46" s="19">
        <v>6.4420000000000002</v>
      </c>
      <c r="D46" s="19">
        <v>6.56</v>
      </c>
      <c r="E46" s="19">
        <v>6.3150000000000004</v>
      </c>
      <c r="F46" s="19">
        <v>6.5279999999999996</v>
      </c>
      <c r="G46" s="13"/>
      <c r="H46" s="13"/>
      <c r="I46"/>
      <c r="J46"/>
      <c r="K46"/>
      <c r="L46"/>
      <c r="M46"/>
      <c r="N46"/>
      <c r="O46"/>
      <c r="P46"/>
      <c r="Q46"/>
      <c r="R46"/>
    </row>
    <row r="47" spans="1:20" s="14" customFormat="1" x14ac:dyDescent="0.25">
      <c r="A47" s="13"/>
      <c r="B47" s="21">
        <v>41367</v>
      </c>
      <c r="C47" s="19">
        <v>6.5049999999999999</v>
      </c>
      <c r="D47" s="19">
        <v>6.5229999999999997</v>
      </c>
      <c r="E47" s="19">
        <v>6.3419999999999996</v>
      </c>
      <c r="F47" s="19">
        <v>6.36</v>
      </c>
      <c r="G47" s="13"/>
      <c r="H47" s="13"/>
      <c r="I47"/>
      <c r="J47"/>
      <c r="K47"/>
      <c r="L47"/>
      <c r="M47"/>
      <c r="N47"/>
      <c r="O47"/>
      <c r="P47"/>
      <c r="Q47"/>
      <c r="R47"/>
    </row>
    <row r="48" spans="1:20" s="14" customFormat="1" x14ac:dyDescent="0.25">
      <c r="A48" s="13"/>
      <c r="B48" s="21">
        <v>41368</v>
      </c>
      <c r="C48" s="19">
        <v>6.43</v>
      </c>
      <c r="D48" s="19">
        <v>6.5750000000000002</v>
      </c>
      <c r="E48" s="19">
        <v>6.306</v>
      </c>
      <c r="F48" s="19">
        <v>6.3650000000000002</v>
      </c>
      <c r="G48" s="13"/>
      <c r="H48" s="13"/>
      <c r="I48"/>
      <c r="J48"/>
      <c r="K48"/>
      <c r="L48"/>
      <c r="M48"/>
      <c r="N48"/>
      <c r="O48"/>
      <c r="P48"/>
      <c r="Q48"/>
      <c r="R48"/>
    </row>
    <row r="49" spans="1:18" s="14" customFormat="1" x14ac:dyDescent="0.25">
      <c r="A49" s="13"/>
      <c r="B49" s="21">
        <v>41369</v>
      </c>
      <c r="C49" s="19">
        <v>6.3810000000000002</v>
      </c>
      <c r="D49" s="19">
        <v>6.4249999999999998</v>
      </c>
      <c r="E49" s="19">
        <v>6.165</v>
      </c>
      <c r="F49" s="19">
        <v>6.266</v>
      </c>
      <c r="G49" s="13"/>
      <c r="H49" s="13"/>
      <c r="I49"/>
      <c r="J49"/>
      <c r="K49"/>
      <c r="L49"/>
      <c r="M49"/>
      <c r="N49"/>
      <c r="O49"/>
      <c r="P49"/>
      <c r="Q49"/>
      <c r="R49"/>
    </row>
    <row r="50" spans="1:18" s="14" customFormat="1" x14ac:dyDescent="0.25">
      <c r="A50" s="13"/>
      <c r="B50" s="21">
        <v>41372</v>
      </c>
      <c r="C50" s="19">
        <v>6.327</v>
      </c>
      <c r="D50" s="19">
        <v>6.3490000000000002</v>
      </c>
      <c r="E50" s="19">
        <v>6.1</v>
      </c>
      <c r="F50" s="19">
        <v>6.1180000000000003</v>
      </c>
      <c r="G50" s="13"/>
      <c r="H50" s="13"/>
      <c r="I50"/>
      <c r="J50"/>
      <c r="K50"/>
      <c r="L50"/>
      <c r="M50"/>
      <c r="N50"/>
      <c r="O50"/>
      <c r="P50"/>
      <c r="Q50"/>
      <c r="R50"/>
    </row>
    <row r="51" spans="1:18" s="14" customFormat="1" x14ac:dyDescent="0.25">
      <c r="A51" s="13"/>
      <c r="B51" s="21">
        <v>41373</v>
      </c>
      <c r="C51" s="19">
        <v>6.1749999999999998</v>
      </c>
      <c r="D51" s="19">
        <v>6.31</v>
      </c>
      <c r="E51" s="19">
        <v>6.1559999999999997</v>
      </c>
      <c r="F51" s="19">
        <v>6.2190000000000003</v>
      </c>
      <c r="G51" s="13"/>
      <c r="H51" s="13"/>
      <c r="I51"/>
      <c r="J51"/>
      <c r="K51"/>
      <c r="L51"/>
      <c r="M51"/>
      <c r="N51"/>
      <c r="O51"/>
      <c r="P51"/>
      <c r="Q51"/>
      <c r="R51"/>
    </row>
    <row r="52" spans="1:18" s="14" customFormat="1" x14ac:dyDescent="0.25">
      <c r="A52" s="13"/>
      <c r="B52" s="21">
        <v>41374</v>
      </c>
      <c r="C52" s="19">
        <v>6.2869999999999999</v>
      </c>
      <c r="D52" s="19">
        <v>6.6849999999999996</v>
      </c>
      <c r="E52" s="19">
        <v>6.2450000000000001</v>
      </c>
      <c r="F52" s="19">
        <v>6.6020000000000003</v>
      </c>
      <c r="G52" s="13"/>
      <c r="H52" s="13"/>
      <c r="I52"/>
      <c r="J52"/>
      <c r="K52"/>
      <c r="L52"/>
      <c r="M52"/>
      <c r="N52"/>
      <c r="O52"/>
      <c r="P52"/>
      <c r="Q52"/>
      <c r="R52"/>
    </row>
    <row r="53" spans="1:18" s="14" customFormat="1" x14ac:dyDescent="0.25">
      <c r="A53" s="13"/>
      <c r="B53" s="21">
        <v>41375</v>
      </c>
      <c r="C53" s="19">
        <v>6.5880000000000001</v>
      </c>
      <c r="D53" s="19">
        <v>6.7430000000000003</v>
      </c>
      <c r="E53" s="19">
        <v>6.5250000000000004</v>
      </c>
      <c r="F53" s="19">
        <v>6.6929999999999996</v>
      </c>
      <c r="G53" s="13"/>
      <c r="H53" s="13"/>
      <c r="I53"/>
      <c r="J53"/>
      <c r="K53"/>
      <c r="L53"/>
      <c r="M53"/>
      <c r="N53"/>
      <c r="O53"/>
      <c r="P53"/>
      <c r="Q53"/>
      <c r="R53"/>
    </row>
    <row r="54" spans="1:18" s="14" customFormat="1" x14ac:dyDescent="0.25">
      <c r="A54" s="13"/>
      <c r="B54" s="21">
        <v>41376</v>
      </c>
      <c r="C54" s="19">
        <v>6.6470000000000002</v>
      </c>
      <c r="D54" s="19">
        <v>6.6630000000000003</v>
      </c>
      <c r="E54" s="19">
        <v>6.4139999999999997</v>
      </c>
      <c r="F54" s="19">
        <v>6.5049999999999999</v>
      </c>
      <c r="G54" s="13"/>
      <c r="H54" s="13"/>
      <c r="I54"/>
      <c r="J54"/>
      <c r="K54"/>
      <c r="L54"/>
      <c r="M54"/>
      <c r="N54"/>
      <c r="O54"/>
      <c r="P54"/>
      <c r="Q54"/>
      <c r="R54"/>
    </row>
    <row r="55" spans="1:18" s="14" customFormat="1" ht="18.75" x14ac:dyDescent="0.25">
      <c r="A55" s="13"/>
      <c r="B55" s="21">
        <v>41379</v>
      </c>
      <c r="C55" s="19">
        <v>6.5</v>
      </c>
      <c r="D55" s="19">
        <v>6.5730000000000004</v>
      </c>
      <c r="E55" s="19">
        <v>6.2709999999999999</v>
      </c>
      <c r="F55" s="19">
        <v>6.3849999999999998</v>
      </c>
      <c r="G55" s="13"/>
      <c r="H55" s="24"/>
      <c r="I55"/>
      <c r="J55"/>
      <c r="K55"/>
      <c r="L55"/>
      <c r="M55"/>
      <c r="N55"/>
      <c r="O55"/>
      <c r="P55"/>
      <c r="Q55"/>
      <c r="R55"/>
    </row>
    <row r="56" spans="1:18" s="14" customFormat="1" x14ac:dyDescent="0.25">
      <c r="A56" s="13"/>
      <c r="B56" s="21">
        <v>41380</v>
      </c>
      <c r="C56" s="19">
        <v>6.3</v>
      </c>
      <c r="D56" s="19">
        <v>6.5750000000000002</v>
      </c>
      <c r="E56" s="19">
        <v>6.2619999999999996</v>
      </c>
      <c r="F56" s="19">
        <v>6.4059999999999997</v>
      </c>
      <c r="G56" s="13"/>
      <c r="H56" s="13"/>
      <c r="I56"/>
      <c r="J56"/>
      <c r="K56"/>
      <c r="L56"/>
      <c r="M56"/>
      <c r="N56"/>
      <c r="O56"/>
      <c r="P56"/>
      <c r="Q56"/>
      <c r="R56"/>
    </row>
    <row r="57" spans="1:18" s="14" customFormat="1" x14ac:dyDescent="0.25">
      <c r="A57" s="13"/>
      <c r="B57" s="21">
        <v>41381</v>
      </c>
      <c r="C57" s="19">
        <v>6.4969999999999999</v>
      </c>
      <c r="D57" s="19">
        <v>6.5</v>
      </c>
      <c r="E57" s="19">
        <v>6.1790000000000003</v>
      </c>
      <c r="F57" s="19">
        <v>6.21</v>
      </c>
      <c r="G57" s="13"/>
      <c r="H57" s="13"/>
      <c r="I57"/>
      <c r="J57"/>
      <c r="K57"/>
      <c r="L57"/>
      <c r="M57"/>
      <c r="N57"/>
      <c r="O57"/>
      <c r="P57"/>
      <c r="Q57"/>
      <c r="R57"/>
    </row>
    <row r="58" spans="1:18" s="14" customFormat="1" x14ac:dyDescent="0.25">
      <c r="A58" s="13"/>
      <c r="B58" s="21">
        <v>41382</v>
      </c>
      <c r="C58" s="19">
        <v>6.2649999999999997</v>
      </c>
      <c r="D58" s="19">
        <v>6.39</v>
      </c>
      <c r="E58" s="19">
        <v>6.0140000000000002</v>
      </c>
      <c r="F58" s="19">
        <v>6.1440000000000001</v>
      </c>
      <c r="G58" s="13"/>
      <c r="H58" s="13"/>
      <c r="I58"/>
      <c r="J58"/>
      <c r="K58"/>
      <c r="L58"/>
      <c r="M58"/>
      <c r="N58"/>
      <c r="O58"/>
      <c r="P58"/>
      <c r="Q58"/>
      <c r="R58"/>
    </row>
    <row r="59" spans="1:18" s="14" customFormat="1" x14ac:dyDescent="0.25">
      <c r="A59" s="13"/>
      <c r="B59" s="21">
        <v>41383</v>
      </c>
      <c r="C59" s="19">
        <v>6.2530000000000001</v>
      </c>
      <c r="D59" s="19">
        <v>6.2939999999999996</v>
      </c>
      <c r="E59" s="19">
        <v>6.1529999999999996</v>
      </c>
      <c r="F59" s="19">
        <v>6.2359999999999998</v>
      </c>
      <c r="G59" s="13"/>
      <c r="H59" s="13"/>
      <c r="I59"/>
      <c r="J59"/>
      <c r="K59"/>
      <c r="L59"/>
      <c r="M59"/>
      <c r="N59"/>
      <c r="O59"/>
      <c r="P59"/>
      <c r="Q59"/>
      <c r="R59"/>
    </row>
    <row r="60" spans="1:18" s="14" customFormat="1" x14ac:dyDescent="0.25">
      <c r="A60" s="13"/>
      <c r="B60" s="21">
        <v>41386</v>
      </c>
      <c r="C60" s="19">
        <v>6.2809999999999997</v>
      </c>
      <c r="D60" s="19">
        <v>6.42</v>
      </c>
      <c r="E60" s="19">
        <v>6.24</v>
      </c>
      <c r="F60" s="19">
        <v>6.3</v>
      </c>
      <c r="G60" s="13"/>
      <c r="H60" s="13"/>
      <c r="I60"/>
      <c r="J60"/>
      <c r="K60"/>
      <c r="L60"/>
      <c r="M60"/>
      <c r="N60"/>
      <c r="O60"/>
      <c r="P60"/>
      <c r="Q60"/>
      <c r="R60"/>
    </row>
    <row r="61" spans="1:18" s="14" customFormat="1" x14ac:dyDescent="0.25">
      <c r="A61" s="13"/>
      <c r="B61" s="21">
        <v>41387</v>
      </c>
      <c r="C61" s="19">
        <v>6.2839999999999998</v>
      </c>
      <c r="D61" s="19">
        <v>6.75</v>
      </c>
      <c r="E61" s="19">
        <v>6.282</v>
      </c>
      <c r="F61" s="19">
        <v>6.73</v>
      </c>
      <c r="G61" s="13"/>
      <c r="H61" s="13"/>
      <c r="I61"/>
      <c r="J61"/>
      <c r="K61"/>
      <c r="L61"/>
      <c r="M61"/>
      <c r="N61"/>
      <c r="O61"/>
      <c r="P61"/>
      <c r="Q61"/>
      <c r="R61"/>
    </row>
    <row r="62" spans="1:18" s="14" customFormat="1" x14ac:dyDescent="0.25">
      <c r="A62" s="13"/>
      <c r="B62" s="21">
        <v>41388</v>
      </c>
      <c r="C62" s="19">
        <v>6.74</v>
      </c>
      <c r="D62" s="19">
        <v>6.9</v>
      </c>
      <c r="E62" s="19">
        <v>6.5730000000000004</v>
      </c>
      <c r="F62" s="19">
        <v>6.782</v>
      </c>
      <c r="G62" s="13"/>
      <c r="H62" s="13"/>
      <c r="I62"/>
      <c r="J62"/>
      <c r="K62"/>
      <c r="L62"/>
      <c r="M62"/>
      <c r="N62"/>
      <c r="O62"/>
      <c r="P62"/>
      <c r="Q62"/>
      <c r="R62"/>
    </row>
    <row r="63" spans="1:18" s="14" customFormat="1" x14ac:dyDescent="0.25">
      <c r="A63" s="13"/>
      <c r="B63" s="21">
        <v>41389</v>
      </c>
      <c r="C63" s="19">
        <v>6.7629999999999999</v>
      </c>
      <c r="D63" s="19">
        <v>6.9009999999999998</v>
      </c>
      <c r="E63" s="19">
        <v>6.7140000000000004</v>
      </c>
      <c r="F63" s="19">
        <v>6.867</v>
      </c>
      <c r="G63" s="13"/>
      <c r="H63" s="13"/>
      <c r="I63"/>
      <c r="J63"/>
      <c r="K63"/>
      <c r="L63"/>
      <c r="M63"/>
      <c r="N63"/>
      <c r="O63"/>
      <c r="P63"/>
      <c r="Q63"/>
      <c r="R63"/>
    </row>
    <row r="64" spans="1:18" s="14" customFormat="1" x14ac:dyDescent="0.25">
      <c r="A64" s="13"/>
      <c r="B64" s="21">
        <v>41390</v>
      </c>
      <c r="C64" s="19">
        <v>6.8470000000000004</v>
      </c>
      <c r="D64" s="19">
        <v>6.9489999999999998</v>
      </c>
      <c r="E64" s="19">
        <v>6.8029999999999999</v>
      </c>
      <c r="F64" s="19">
        <v>6.8929999999999998</v>
      </c>
      <c r="G64" s="13"/>
      <c r="H64" s="13"/>
      <c r="I64"/>
      <c r="J64"/>
      <c r="K64"/>
      <c r="L64"/>
      <c r="M64"/>
      <c r="N64"/>
      <c r="O64"/>
      <c r="P64"/>
      <c r="Q64"/>
      <c r="R64"/>
    </row>
    <row r="65" spans="1:20" s="14" customFormat="1" x14ac:dyDescent="0.25">
      <c r="A65" s="13"/>
      <c r="B65" s="21">
        <v>41393</v>
      </c>
      <c r="C65" s="19">
        <v>6.92</v>
      </c>
      <c r="D65" s="19">
        <v>7.0940000000000003</v>
      </c>
      <c r="E65" s="19">
        <v>6.92</v>
      </c>
      <c r="F65" s="19">
        <v>7.0469999999999997</v>
      </c>
      <c r="G65" s="13"/>
      <c r="H65" s="13"/>
      <c r="I65"/>
      <c r="J65"/>
      <c r="K65"/>
      <c r="L65"/>
      <c r="M65"/>
      <c r="N65"/>
      <c r="O65"/>
      <c r="P65"/>
      <c r="Q65"/>
      <c r="R65"/>
    </row>
    <row r="66" spans="1:20" s="14" customFormat="1" x14ac:dyDescent="0.25">
      <c r="A66" s="13"/>
      <c r="B66" s="21">
        <v>41394</v>
      </c>
      <c r="C66" s="19">
        <v>7.07</v>
      </c>
      <c r="D66" s="19">
        <v>7.149</v>
      </c>
      <c r="E66" s="19">
        <v>6.95</v>
      </c>
      <c r="F66" s="19">
        <v>6.9509999999999996</v>
      </c>
      <c r="G66" s="13"/>
      <c r="H66" s="13"/>
      <c r="I66"/>
      <c r="J66"/>
      <c r="K66"/>
      <c r="L66"/>
      <c r="M66"/>
      <c r="N66"/>
      <c r="O66"/>
      <c r="P66"/>
      <c r="Q66"/>
      <c r="R66"/>
    </row>
    <row r="67" spans="1:20" s="14" customFormat="1" x14ac:dyDescent="0.25">
      <c r="A67" s="13"/>
      <c r="B67" s="21">
        <v>41396</v>
      </c>
      <c r="C67" s="19">
        <v>6.86</v>
      </c>
      <c r="D67" s="19">
        <v>7.14</v>
      </c>
      <c r="E67" s="19">
        <v>6.8179999999999996</v>
      </c>
      <c r="F67" s="19">
        <v>7.01</v>
      </c>
      <c r="G67" s="13"/>
      <c r="H67" s="13"/>
      <c r="I67"/>
      <c r="J67"/>
      <c r="K67"/>
      <c r="L67"/>
      <c r="M67"/>
      <c r="N67"/>
      <c r="O67"/>
      <c r="P67"/>
      <c r="Q67"/>
      <c r="R67"/>
    </row>
    <row r="68" spans="1:20" s="14" customFormat="1" x14ac:dyDescent="0.25">
      <c r="A68" s="13"/>
      <c r="B68" s="21">
        <v>41397</v>
      </c>
      <c r="C68" s="19">
        <v>7.05</v>
      </c>
      <c r="D68" s="19">
        <v>7.1929999999999996</v>
      </c>
      <c r="E68" s="19">
        <v>7.0430000000000001</v>
      </c>
      <c r="F68" s="19">
        <v>7.1580000000000004</v>
      </c>
      <c r="G68" s="13"/>
      <c r="H68" s="13"/>
      <c r="I68"/>
      <c r="J68"/>
      <c r="K68"/>
      <c r="L68"/>
      <c r="M68"/>
      <c r="N68"/>
      <c r="O68"/>
      <c r="P68"/>
      <c r="Q68"/>
      <c r="R68"/>
    </row>
    <row r="69" spans="1:20" s="14" customFormat="1" x14ac:dyDescent="0.25">
      <c r="A69" s="13"/>
      <c r="B69" s="21">
        <v>41400</v>
      </c>
      <c r="C69" s="19">
        <v>7.1139999999999999</v>
      </c>
      <c r="D69" s="19">
        <v>7.226</v>
      </c>
      <c r="E69" s="19">
        <v>7.1059999999999999</v>
      </c>
      <c r="F69" s="19">
        <v>7.202</v>
      </c>
      <c r="G69" s="13"/>
      <c r="H69" s="13"/>
      <c r="I69"/>
      <c r="J69"/>
      <c r="K69"/>
      <c r="L69"/>
      <c r="M69"/>
      <c r="N69"/>
      <c r="O69"/>
      <c r="P69"/>
      <c r="Q69"/>
      <c r="R69"/>
    </row>
    <row r="70" spans="1:20" s="14" customFormat="1" x14ac:dyDescent="0.25">
      <c r="A70" s="13"/>
      <c r="B70" s="21">
        <v>41401</v>
      </c>
      <c r="C70" s="19">
        <v>7.2830000000000004</v>
      </c>
      <c r="D70" s="19">
        <v>7.3129999999999997</v>
      </c>
      <c r="E70" s="19">
        <v>6.851</v>
      </c>
      <c r="F70" s="19">
        <v>7.0880000000000001</v>
      </c>
      <c r="G70" s="13"/>
      <c r="H70" s="13"/>
      <c r="I70"/>
      <c r="J70"/>
      <c r="K70"/>
      <c r="L70"/>
      <c r="M70"/>
      <c r="N70"/>
      <c r="O70"/>
      <c r="P70"/>
      <c r="Q70"/>
      <c r="R70"/>
    </row>
    <row r="71" spans="1:20" s="14" customFormat="1" x14ac:dyDescent="0.25">
      <c r="A71" s="13"/>
      <c r="B71" s="21">
        <v>41402</v>
      </c>
      <c r="C71" s="19">
        <v>7.0460000000000003</v>
      </c>
      <c r="D71" s="19">
        <v>7.1159999999999997</v>
      </c>
      <c r="E71" s="19">
        <v>6.9779999999999998</v>
      </c>
      <c r="F71" s="19">
        <v>7.05</v>
      </c>
      <c r="G71" s="13"/>
      <c r="H71" s="13"/>
      <c r="I71"/>
      <c r="J71"/>
      <c r="K71"/>
      <c r="L71"/>
      <c r="M71"/>
      <c r="N71"/>
      <c r="O71"/>
      <c r="P71"/>
      <c r="Q71"/>
      <c r="R71"/>
    </row>
    <row r="72" spans="1:20" s="14" customFormat="1" x14ac:dyDescent="0.25">
      <c r="A72" s="13"/>
      <c r="B72" s="21">
        <v>41403</v>
      </c>
      <c r="C72" s="19">
        <v>7.0609999999999999</v>
      </c>
      <c r="D72" s="19">
        <v>7.101</v>
      </c>
      <c r="E72" s="19">
        <v>6.9720000000000004</v>
      </c>
      <c r="F72" s="19">
        <v>7.0449999999999999</v>
      </c>
      <c r="G72" s="13"/>
      <c r="H72" s="13"/>
      <c r="I72"/>
      <c r="J72"/>
      <c r="K72"/>
      <c r="L72"/>
      <c r="M72"/>
      <c r="N72"/>
      <c r="O72"/>
      <c r="P72"/>
      <c r="Q72"/>
      <c r="R72"/>
    </row>
    <row r="73" spans="1:20" s="14" customFormat="1" x14ac:dyDescent="0.25">
      <c r="A73" s="13"/>
      <c r="B73" s="21">
        <v>41404</v>
      </c>
      <c r="C73" s="19">
        <v>7.04</v>
      </c>
      <c r="D73" s="19">
        <v>7.0990000000000002</v>
      </c>
      <c r="E73" s="19">
        <v>6.8460000000000001</v>
      </c>
      <c r="F73" s="19">
        <v>6.9119999999999999</v>
      </c>
      <c r="G73" s="13"/>
      <c r="H73" s="13"/>
      <c r="I73"/>
      <c r="J73"/>
      <c r="K73"/>
      <c r="L73"/>
      <c r="M73"/>
      <c r="N73"/>
      <c r="O73"/>
      <c r="P73"/>
      <c r="Q73"/>
      <c r="R73"/>
    </row>
    <row r="74" spans="1:20" s="15" customFormat="1" x14ac:dyDescent="0.25">
      <c r="A74" s="13"/>
      <c r="B74" s="21">
        <v>41407</v>
      </c>
      <c r="C74" s="19">
        <v>6.9349999999999996</v>
      </c>
      <c r="D74" s="19">
        <v>6.95</v>
      </c>
      <c r="E74" s="19">
        <v>6.7450000000000001</v>
      </c>
      <c r="F74" s="19">
        <v>6.79</v>
      </c>
      <c r="G74" s="13"/>
      <c r="H74" s="13"/>
      <c r="I74"/>
      <c r="J74"/>
      <c r="K74"/>
      <c r="L74"/>
      <c r="M74"/>
      <c r="N74"/>
      <c r="O74"/>
      <c r="P74"/>
      <c r="Q74"/>
      <c r="R74"/>
      <c r="S74" s="14"/>
      <c r="T74" s="14"/>
    </row>
    <row r="75" spans="1:20" s="15" customFormat="1" x14ac:dyDescent="0.25">
      <c r="A75" s="13"/>
      <c r="B75" s="21">
        <v>41408</v>
      </c>
      <c r="C75" s="19">
        <v>6.84</v>
      </c>
      <c r="D75" s="19">
        <v>6.9409999999999998</v>
      </c>
      <c r="E75" s="19">
        <v>6.7629999999999999</v>
      </c>
      <c r="F75" s="19">
        <v>6.9169999999999998</v>
      </c>
      <c r="G75" s="13"/>
      <c r="H75" s="13"/>
      <c r="I75"/>
      <c r="J75"/>
      <c r="K75"/>
      <c r="L75"/>
      <c r="M75"/>
      <c r="N75"/>
      <c r="O75"/>
      <c r="P75"/>
      <c r="Q75"/>
      <c r="R75"/>
      <c r="S75" s="14"/>
      <c r="T75" s="14"/>
    </row>
    <row r="76" spans="1:20" s="15" customFormat="1" x14ac:dyDescent="0.25">
      <c r="A76" s="13"/>
      <c r="B76" s="21">
        <v>41409</v>
      </c>
      <c r="C76" s="19">
        <v>6.9740000000000002</v>
      </c>
      <c r="D76" s="19">
        <v>7.2279999999999998</v>
      </c>
      <c r="E76" s="19">
        <v>6.9429999999999996</v>
      </c>
      <c r="F76" s="19">
        <v>7.1870000000000003</v>
      </c>
      <c r="G76" s="13"/>
      <c r="H76" s="13"/>
      <c r="I76"/>
      <c r="J76"/>
      <c r="K76"/>
      <c r="L76"/>
      <c r="M76"/>
      <c r="N76"/>
      <c r="O76"/>
      <c r="P76"/>
      <c r="Q76"/>
      <c r="R76"/>
      <c r="S76" s="14"/>
      <c r="T76" s="14"/>
    </row>
    <row r="77" spans="1:20" s="15" customFormat="1" x14ac:dyDescent="0.25">
      <c r="A77" s="13"/>
      <c r="B77" s="21">
        <v>41410</v>
      </c>
      <c r="C77" s="19">
        <v>7.1340000000000003</v>
      </c>
      <c r="D77" s="19">
        <v>7.3449999999999998</v>
      </c>
      <c r="E77" s="19">
        <v>7.13</v>
      </c>
      <c r="F77" s="19">
        <v>7.2809999999999997</v>
      </c>
      <c r="G77" s="13"/>
      <c r="H77" s="13"/>
      <c r="I77"/>
      <c r="J77"/>
      <c r="K77"/>
      <c r="L77"/>
      <c r="M77"/>
      <c r="N77"/>
      <c r="O77"/>
      <c r="P77"/>
      <c r="Q77"/>
      <c r="R77"/>
      <c r="S77" s="14"/>
      <c r="T77" s="14"/>
    </row>
    <row r="78" spans="1:20" s="15" customFormat="1" x14ac:dyDescent="0.25">
      <c r="A78" s="13"/>
      <c r="B78" s="21">
        <v>41411</v>
      </c>
      <c r="C78" s="19">
        <v>7.2149999999999999</v>
      </c>
      <c r="D78" s="19">
        <v>7.36</v>
      </c>
      <c r="E78" s="19">
        <v>7.2089999999999996</v>
      </c>
      <c r="F78" s="19">
        <v>7.36</v>
      </c>
      <c r="G78" s="13"/>
      <c r="H78" s="13"/>
      <c r="I78"/>
      <c r="J78"/>
      <c r="K78"/>
      <c r="L78"/>
      <c r="M78"/>
      <c r="N78"/>
      <c r="O78"/>
      <c r="P78"/>
      <c r="Q78"/>
      <c r="R78"/>
      <c r="S78" s="14"/>
      <c r="T78" s="14"/>
    </row>
    <row r="79" spans="1:20" s="15" customFormat="1" x14ac:dyDescent="0.25">
      <c r="A79" s="13"/>
      <c r="B79" s="21">
        <v>41414</v>
      </c>
      <c r="C79" s="19">
        <v>7.36</v>
      </c>
      <c r="D79" s="19">
        <v>7.4960000000000004</v>
      </c>
      <c r="E79" s="19">
        <v>7.3220000000000001</v>
      </c>
      <c r="F79" s="19">
        <v>7.4870000000000001</v>
      </c>
      <c r="G79" s="13"/>
      <c r="H79" s="13"/>
      <c r="I79"/>
      <c r="J79"/>
      <c r="K79"/>
      <c r="L79"/>
      <c r="M79"/>
      <c r="N79"/>
      <c r="O79"/>
      <c r="P79"/>
      <c r="Q79"/>
      <c r="R79"/>
      <c r="S79" s="14"/>
      <c r="T79" s="14"/>
    </row>
    <row r="80" spans="1:20" s="15" customFormat="1" x14ac:dyDescent="0.25">
      <c r="A80" s="13"/>
      <c r="B80" s="21">
        <v>41415</v>
      </c>
      <c r="C80" s="19">
        <v>7.4569999999999999</v>
      </c>
      <c r="D80" s="19">
        <v>7.5</v>
      </c>
      <c r="E80" s="19">
        <v>7.3010000000000002</v>
      </c>
      <c r="F80" s="19">
        <v>7.3789999999999996</v>
      </c>
      <c r="G80" s="13"/>
      <c r="H80" s="13"/>
      <c r="I80"/>
      <c r="J80"/>
      <c r="K80"/>
      <c r="L80"/>
      <c r="M80"/>
      <c r="N80"/>
      <c r="O80"/>
      <c r="P80"/>
      <c r="Q80"/>
      <c r="R80"/>
      <c r="S80" s="14"/>
      <c r="T80" s="14"/>
    </row>
    <row r="81" spans="1:20" s="15" customFormat="1" x14ac:dyDescent="0.25">
      <c r="A81" s="13"/>
      <c r="B81" s="21">
        <v>41416</v>
      </c>
      <c r="C81" s="19">
        <v>7.3650000000000002</v>
      </c>
      <c r="D81" s="19">
        <v>7.5359999999999996</v>
      </c>
      <c r="E81" s="19">
        <v>7.3109999999999999</v>
      </c>
      <c r="F81" s="19">
        <v>7.4980000000000002</v>
      </c>
      <c r="G81" s="13"/>
      <c r="H81" s="13"/>
      <c r="I81"/>
      <c r="J81"/>
      <c r="K81"/>
      <c r="L81"/>
      <c r="M81"/>
      <c r="N81"/>
      <c r="O81"/>
      <c r="P81"/>
      <c r="Q81"/>
      <c r="R81"/>
      <c r="S81" s="14"/>
      <c r="T81" s="14"/>
    </row>
    <row r="82" spans="1:20" s="15" customFormat="1" x14ac:dyDescent="0.25">
      <c r="A82" s="13"/>
      <c r="B82" s="21">
        <v>41417</v>
      </c>
      <c r="C82" s="19">
        <v>7.2140000000000004</v>
      </c>
      <c r="D82" s="19">
        <v>7.3490000000000002</v>
      </c>
      <c r="E82" s="19">
        <v>7.14</v>
      </c>
      <c r="F82" s="19">
        <v>7.2569999999999997</v>
      </c>
      <c r="G82" s="13"/>
      <c r="H82" s="13"/>
      <c r="I82"/>
      <c r="J82"/>
      <c r="K82"/>
      <c r="L82"/>
      <c r="M82"/>
      <c r="N82"/>
      <c r="O82"/>
      <c r="P82"/>
      <c r="Q82"/>
      <c r="R82"/>
      <c r="S82" s="14"/>
      <c r="T82" s="14"/>
    </row>
    <row r="83" spans="1:20" s="15" customFormat="1" x14ac:dyDescent="0.25">
      <c r="A83" s="13"/>
      <c r="B83" s="21">
        <v>41418</v>
      </c>
      <c r="C83" s="19">
        <v>7.3330000000000002</v>
      </c>
      <c r="D83" s="19">
        <v>7.3460000000000001</v>
      </c>
      <c r="E83" s="19">
        <v>7.12</v>
      </c>
      <c r="F83" s="19">
        <v>7.12</v>
      </c>
      <c r="G83" s="13"/>
      <c r="H83" s="13"/>
      <c r="I83"/>
      <c r="J83"/>
      <c r="K83"/>
      <c r="L83"/>
      <c r="M83"/>
      <c r="N83"/>
      <c r="O83"/>
      <c r="P83"/>
      <c r="Q83"/>
      <c r="R83"/>
      <c r="S83" s="14"/>
      <c r="T83" s="14"/>
    </row>
    <row r="84" spans="1:20" s="15" customFormat="1" x14ac:dyDescent="0.25">
      <c r="A84" s="13"/>
      <c r="B84" s="21">
        <v>41421</v>
      </c>
      <c r="C84" s="19">
        <v>7.1790000000000003</v>
      </c>
      <c r="D84" s="19">
        <v>7.23</v>
      </c>
      <c r="E84" s="19">
        <v>7.1580000000000004</v>
      </c>
      <c r="F84" s="19">
        <v>7.1950000000000003</v>
      </c>
      <c r="G84" s="13"/>
      <c r="H84" s="13"/>
      <c r="I84"/>
      <c r="J84"/>
      <c r="K84"/>
      <c r="L84"/>
      <c r="M84"/>
      <c r="N84"/>
      <c r="O84"/>
      <c r="P84"/>
      <c r="Q84"/>
      <c r="R84"/>
      <c r="S84" s="14"/>
      <c r="T84" s="14"/>
    </row>
    <row r="85" spans="1:20" s="15" customFormat="1" x14ac:dyDescent="0.25">
      <c r="A85" s="13"/>
      <c r="B85" s="21">
        <v>41422</v>
      </c>
      <c r="C85" s="19">
        <v>7.2530000000000001</v>
      </c>
      <c r="D85" s="19">
        <v>7.3920000000000003</v>
      </c>
      <c r="E85" s="19">
        <v>7.25</v>
      </c>
      <c r="F85" s="19">
        <v>7.3449999999999998</v>
      </c>
      <c r="G85" s="13"/>
      <c r="H85" s="13"/>
      <c r="I85"/>
      <c r="J85"/>
      <c r="K85"/>
      <c r="L85"/>
      <c r="M85"/>
      <c r="N85"/>
      <c r="O85"/>
      <c r="P85"/>
      <c r="Q85"/>
      <c r="R85"/>
      <c r="S85" s="14"/>
      <c r="T85" s="14"/>
    </row>
    <row r="86" spans="1:20" s="15" customFormat="1" x14ac:dyDescent="0.25">
      <c r="A86" s="13"/>
      <c r="B86" s="21">
        <v>41423</v>
      </c>
      <c r="C86" s="19">
        <v>7.32</v>
      </c>
      <c r="D86" s="19">
        <v>7.36</v>
      </c>
      <c r="E86" s="19">
        <v>7.218</v>
      </c>
      <c r="F86" s="19">
        <v>7.2889999999999997</v>
      </c>
      <c r="G86" s="13"/>
      <c r="H86" s="13"/>
      <c r="I86"/>
      <c r="J86"/>
      <c r="K86"/>
      <c r="L86"/>
      <c r="M86"/>
      <c r="N86"/>
      <c r="O86"/>
      <c r="P86"/>
      <c r="Q86"/>
      <c r="R86"/>
      <c r="S86" s="14"/>
      <c r="T86" s="14"/>
    </row>
    <row r="87" spans="1:20" s="15" customFormat="1" x14ac:dyDescent="0.25">
      <c r="A87" s="13"/>
      <c r="B87" s="21">
        <v>41424</v>
      </c>
      <c r="C87" s="19">
        <v>7.2380000000000004</v>
      </c>
      <c r="D87" s="19">
        <v>7.4470000000000001</v>
      </c>
      <c r="E87" s="19">
        <v>7.22</v>
      </c>
      <c r="F87" s="19">
        <v>7.3840000000000003</v>
      </c>
      <c r="G87" s="13"/>
      <c r="H87" s="13"/>
      <c r="I87"/>
      <c r="J87"/>
      <c r="K87"/>
      <c r="L87"/>
      <c r="M87"/>
      <c r="N87"/>
      <c r="O87"/>
      <c r="P87"/>
      <c r="Q87"/>
      <c r="R87"/>
      <c r="S87" s="14"/>
      <c r="T87" s="14"/>
    </row>
    <row r="88" spans="1:20" s="15" customFormat="1" x14ac:dyDescent="0.25">
      <c r="A88" s="13"/>
      <c r="B88" s="21">
        <v>41425</v>
      </c>
      <c r="C88" s="19">
        <v>7.38</v>
      </c>
      <c r="D88" s="19">
        <v>7.39</v>
      </c>
      <c r="E88" s="19">
        <v>7.2519999999999998</v>
      </c>
      <c r="F88" s="19">
        <v>7.2969999999999997</v>
      </c>
      <c r="G88" s="13"/>
      <c r="H88" s="13"/>
      <c r="I88"/>
      <c r="J88"/>
      <c r="K88"/>
      <c r="L88"/>
      <c r="M88"/>
      <c r="N88"/>
      <c r="O88"/>
      <c r="P88"/>
      <c r="Q88"/>
      <c r="R88"/>
      <c r="S88" s="14"/>
      <c r="T88" s="14"/>
    </row>
    <row r="89" spans="1:20" s="15" customFormat="1" x14ac:dyDescent="0.25">
      <c r="A89" s="13"/>
      <c r="B89" s="21">
        <v>41428</v>
      </c>
      <c r="C89" s="19">
        <v>7.24</v>
      </c>
      <c r="D89" s="19">
        <v>7.3380000000000001</v>
      </c>
      <c r="E89" s="19">
        <v>7.1740000000000004</v>
      </c>
      <c r="F89" s="19">
        <v>7.2290000000000001</v>
      </c>
      <c r="G89" s="13"/>
      <c r="H89" s="13"/>
      <c r="I89"/>
      <c r="J89"/>
      <c r="K89"/>
      <c r="L89"/>
      <c r="M89"/>
      <c r="N89"/>
      <c r="O89"/>
      <c r="P89"/>
      <c r="Q89"/>
      <c r="R89"/>
      <c r="S89" s="14"/>
      <c r="T89" s="14"/>
    </row>
    <row r="90" spans="1:20" s="14" customFormat="1" x14ac:dyDescent="0.25">
      <c r="A90" s="13"/>
      <c r="B90" s="21">
        <v>41429</v>
      </c>
      <c r="C90" s="19">
        <v>7.3</v>
      </c>
      <c r="D90" s="19">
        <v>7.367</v>
      </c>
      <c r="E90" s="19">
        <v>7.2</v>
      </c>
      <c r="F90" s="19">
        <v>7.2229999999999999</v>
      </c>
      <c r="G90" s="13"/>
      <c r="H90" s="13"/>
      <c r="I90"/>
      <c r="J90"/>
      <c r="K90"/>
      <c r="L90"/>
      <c r="M90"/>
      <c r="N90"/>
      <c r="O90"/>
      <c r="P90"/>
      <c r="Q90"/>
      <c r="R90"/>
    </row>
    <row r="91" spans="1:20" s="14" customFormat="1" x14ac:dyDescent="0.25">
      <c r="A91" s="13"/>
      <c r="B91" s="21">
        <v>41430</v>
      </c>
      <c r="C91" s="19">
        <v>7.1920000000000002</v>
      </c>
      <c r="D91" s="19">
        <v>7.2510000000000003</v>
      </c>
      <c r="E91" s="19">
        <v>7.0650000000000004</v>
      </c>
      <c r="F91" s="19">
        <v>7.0819999999999999</v>
      </c>
      <c r="G91" s="13"/>
      <c r="H91" s="13"/>
      <c r="I91"/>
      <c r="J91"/>
      <c r="K91"/>
      <c r="L91"/>
      <c r="M91"/>
      <c r="N91"/>
      <c r="O91"/>
      <c r="P91"/>
      <c r="Q91"/>
      <c r="R91"/>
    </row>
    <row r="92" spans="1:20" s="14" customFormat="1" x14ac:dyDescent="0.25">
      <c r="A92" s="13"/>
      <c r="B92" s="21">
        <v>41431</v>
      </c>
      <c r="C92" s="19">
        <v>7.06</v>
      </c>
      <c r="D92" s="19">
        <v>7.085</v>
      </c>
      <c r="E92" s="19">
        <v>6.875</v>
      </c>
      <c r="F92" s="19">
        <v>6.9119999999999999</v>
      </c>
      <c r="G92" s="13"/>
      <c r="H92" s="13"/>
      <c r="I92"/>
      <c r="J92"/>
      <c r="K92"/>
      <c r="L92"/>
      <c r="M92"/>
      <c r="N92"/>
      <c r="O92"/>
      <c r="P92"/>
      <c r="Q92"/>
      <c r="R92"/>
    </row>
    <row r="93" spans="1:20" s="14" customFormat="1" x14ac:dyDescent="0.25">
      <c r="A93" s="13"/>
      <c r="B93" s="21">
        <v>41432</v>
      </c>
      <c r="C93" s="19">
        <v>6.9580000000000002</v>
      </c>
      <c r="D93" s="19">
        <v>7.1479999999999997</v>
      </c>
      <c r="E93" s="19">
        <v>6.8739999999999997</v>
      </c>
      <c r="F93" s="19">
        <v>7.1130000000000004</v>
      </c>
      <c r="G93" s="13"/>
      <c r="H93" s="13"/>
      <c r="I93"/>
      <c r="J93"/>
      <c r="K93"/>
      <c r="L93"/>
      <c r="M93"/>
      <c r="N93"/>
      <c r="O93"/>
      <c r="P93"/>
      <c r="Q93"/>
      <c r="R93"/>
    </row>
    <row r="94" spans="1:20" s="14" customFormat="1" x14ac:dyDescent="0.25">
      <c r="A94" s="13"/>
      <c r="B94" s="21">
        <v>41435</v>
      </c>
      <c r="C94" s="19">
        <v>7.12</v>
      </c>
      <c r="D94" s="19">
        <v>7.1950000000000003</v>
      </c>
      <c r="E94" s="19">
        <v>6.9690000000000003</v>
      </c>
      <c r="F94" s="19">
        <v>7.0069999999999997</v>
      </c>
      <c r="G94" s="13"/>
      <c r="H94" s="13"/>
      <c r="I94"/>
      <c r="J94"/>
      <c r="K94"/>
      <c r="L94"/>
      <c r="M94"/>
      <c r="N94"/>
      <c r="O94"/>
      <c r="P94"/>
      <c r="Q94"/>
      <c r="R94"/>
    </row>
    <row r="95" spans="1:20" s="14" customFormat="1" x14ac:dyDescent="0.25">
      <c r="A95" s="13"/>
      <c r="B95" s="21">
        <v>41436</v>
      </c>
      <c r="C95" s="19">
        <v>7</v>
      </c>
      <c r="D95" s="19">
        <v>7.03</v>
      </c>
      <c r="E95" s="19">
        <v>6.8029999999999999</v>
      </c>
      <c r="F95" s="19">
        <v>6.9420000000000002</v>
      </c>
      <c r="G95" s="13"/>
      <c r="H95" s="13"/>
      <c r="I95"/>
      <c r="J95"/>
      <c r="K95"/>
      <c r="L95"/>
      <c r="M95"/>
      <c r="N95"/>
      <c r="O95"/>
      <c r="P95"/>
      <c r="Q95"/>
      <c r="R95"/>
    </row>
    <row r="96" spans="1:20" s="14" customFormat="1" x14ac:dyDescent="0.25">
      <c r="A96" s="13"/>
      <c r="B96" s="21">
        <v>41437</v>
      </c>
      <c r="C96" s="19">
        <v>6.883</v>
      </c>
      <c r="D96" s="19">
        <v>6.97</v>
      </c>
      <c r="E96" s="19">
        <v>6.76</v>
      </c>
      <c r="F96" s="19">
        <v>6.7939999999999996</v>
      </c>
      <c r="G96" s="13"/>
      <c r="H96" s="13"/>
      <c r="I96"/>
      <c r="J96"/>
      <c r="K96"/>
      <c r="L96"/>
      <c r="M96"/>
      <c r="N96"/>
      <c r="O96"/>
      <c r="P96"/>
      <c r="Q96"/>
      <c r="R96"/>
    </row>
    <row r="97" spans="1:18" s="14" customFormat="1" x14ac:dyDescent="0.25">
      <c r="A97" s="13"/>
      <c r="B97" s="21">
        <v>41438</v>
      </c>
      <c r="C97" s="19">
        <v>6.72</v>
      </c>
      <c r="D97" s="19">
        <v>6.86</v>
      </c>
      <c r="E97" s="19">
        <v>6.55</v>
      </c>
      <c r="F97" s="19">
        <v>6.83</v>
      </c>
      <c r="G97" s="13"/>
      <c r="H97" s="13"/>
      <c r="I97"/>
      <c r="J97"/>
      <c r="K97"/>
      <c r="L97"/>
      <c r="M97"/>
      <c r="N97"/>
      <c r="O97"/>
      <c r="P97"/>
      <c r="Q97"/>
      <c r="R97"/>
    </row>
    <row r="98" spans="1:18" s="14" customFormat="1" x14ac:dyDescent="0.25">
      <c r="A98" s="13"/>
      <c r="B98" s="21">
        <v>41439</v>
      </c>
      <c r="C98" s="19">
        <v>6.93</v>
      </c>
      <c r="D98" s="19">
        <v>6.9779999999999998</v>
      </c>
      <c r="E98" s="19">
        <v>6.86</v>
      </c>
      <c r="F98" s="19">
        <v>6.899</v>
      </c>
      <c r="G98" s="13"/>
      <c r="H98" s="13"/>
      <c r="I98"/>
      <c r="J98"/>
      <c r="K98"/>
      <c r="L98"/>
      <c r="M98"/>
      <c r="N98"/>
      <c r="O98"/>
      <c r="P98"/>
      <c r="Q98"/>
      <c r="R98"/>
    </row>
    <row r="99" spans="1:18" s="14" customFormat="1" x14ac:dyDescent="0.25">
      <c r="A99" s="13"/>
      <c r="B99" s="21">
        <v>41442</v>
      </c>
      <c r="C99" s="19">
        <v>6.95</v>
      </c>
      <c r="D99" s="19">
        <v>7.0170000000000003</v>
      </c>
      <c r="E99" s="19">
        <v>6.8179999999999996</v>
      </c>
      <c r="F99" s="19">
        <v>6.9530000000000003</v>
      </c>
      <c r="G99" s="13"/>
      <c r="H99" s="13"/>
      <c r="I99"/>
      <c r="J99"/>
      <c r="K99"/>
      <c r="L99"/>
      <c r="M99"/>
      <c r="N99"/>
      <c r="O99"/>
      <c r="P99"/>
      <c r="Q99"/>
      <c r="R99"/>
    </row>
    <row r="100" spans="1:18" s="14" customFormat="1" x14ac:dyDescent="0.25">
      <c r="A100" s="13"/>
      <c r="B100" s="21">
        <v>41443</v>
      </c>
      <c r="C100" s="19">
        <v>6.9279999999999999</v>
      </c>
      <c r="D100" s="19">
        <v>7.0880000000000001</v>
      </c>
      <c r="E100" s="19">
        <v>6.8920000000000003</v>
      </c>
      <c r="F100" s="19">
        <v>6.984</v>
      </c>
      <c r="G100" s="13"/>
      <c r="H100" s="13"/>
      <c r="I100"/>
      <c r="J100"/>
      <c r="K100"/>
      <c r="L100"/>
      <c r="M100"/>
      <c r="N100"/>
      <c r="O100"/>
      <c r="P100"/>
      <c r="Q100"/>
      <c r="R100"/>
    </row>
    <row r="101" spans="1:18" s="14" customFormat="1" x14ac:dyDescent="0.25">
      <c r="A101" s="13"/>
      <c r="B101" s="21">
        <v>41444</v>
      </c>
      <c r="C101" s="19">
        <v>6.9850000000000003</v>
      </c>
      <c r="D101" s="19">
        <v>7.0460000000000003</v>
      </c>
      <c r="E101" s="19">
        <v>6.843</v>
      </c>
      <c r="F101" s="19">
        <v>6.8710000000000004</v>
      </c>
      <c r="G101" s="13"/>
      <c r="H101" s="13"/>
      <c r="I101"/>
      <c r="J101"/>
      <c r="K101"/>
      <c r="L101"/>
      <c r="M101"/>
      <c r="N101"/>
      <c r="O101"/>
      <c r="P101"/>
      <c r="Q101"/>
      <c r="R101"/>
    </row>
    <row r="102" spans="1:18" s="14" customFormat="1" x14ac:dyDescent="0.25">
      <c r="A102" s="13"/>
      <c r="B102" s="21">
        <v>41445</v>
      </c>
      <c r="C102" s="19">
        <v>6.742</v>
      </c>
      <c r="D102" s="19">
        <v>6.806</v>
      </c>
      <c r="E102" s="19">
        <v>6.5919999999999996</v>
      </c>
      <c r="F102" s="19">
        <v>6.6369999999999996</v>
      </c>
      <c r="G102" s="13"/>
      <c r="H102" s="13"/>
      <c r="I102"/>
      <c r="J102"/>
      <c r="K102"/>
      <c r="L102"/>
      <c r="M102"/>
      <c r="N102"/>
      <c r="O102"/>
      <c r="P102"/>
      <c r="Q102"/>
      <c r="R102"/>
    </row>
    <row r="103" spans="1:18" s="14" customFormat="1" x14ac:dyDescent="0.25">
      <c r="A103" s="13"/>
      <c r="B103" s="21">
        <v>41446</v>
      </c>
      <c r="C103" s="19">
        <v>6.6150000000000002</v>
      </c>
      <c r="D103" s="19">
        <v>6.7320000000000002</v>
      </c>
      <c r="E103" s="19">
        <v>6.4859999999999998</v>
      </c>
      <c r="F103" s="19">
        <v>6.4859999999999998</v>
      </c>
      <c r="G103" s="13"/>
      <c r="H103" s="13"/>
      <c r="I103"/>
      <c r="J103"/>
      <c r="K103"/>
      <c r="L103"/>
      <c r="M103"/>
      <c r="N103"/>
      <c r="O103"/>
      <c r="P103"/>
      <c r="Q103"/>
      <c r="R103"/>
    </row>
    <row r="104" spans="1:18" s="14" customFormat="1" x14ac:dyDescent="0.25">
      <c r="A104" s="13"/>
      <c r="B104" s="21">
        <v>41449</v>
      </c>
      <c r="C104" s="19">
        <v>6.4850000000000003</v>
      </c>
      <c r="D104" s="19">
        <v>6.5629999999999997</v>
      </c>
      <c r="E104" s="19">
        <v>6.3029999999999999</v>
      </c>
      <c r="F104" s="19">
        <v>6.3460000000000001</v>
      </c>
      <c r="G104" s="13"/>
      <c r="H104" s="13"/>
      <c r="I104"/>
      <c r="J104"/>
      <c r="K104"/>
      <c r="L104"/>
      <c r="M104"/>
      <c r="N104"/>
      <c r="O104"/>
      <c r="P104"/>
      <c r="Q104"/>
      <c r="R104"/>
    </row>
    <row r="105" spans="1:18" s="14" customFormat="1" x14ac:dyDescent="0.25">
      <c r="A105" s="13"/>
      <c r="B105" s="21">
        <v>41450</v>
      </c>
      <c r="C105" s="19">
        <v>6.4249999999999998</v>
      </c>
      <c r="D105" s="19">
        <v>6.5090000000000003</v>
      </c>
      <c r="E105" s="19">
        <v>6.3609999999999998</v>
      </c>
      <c r="F105" s="19">
        <v>6.42</v>
      </c>
      <c r="G105" s="13"/>
      <c r="H105" s="13"/>
      <c r="I105"/>
      <c r="J105"/>
      <c r="K105"/>
      <c r="L105"/>
      <c r="M105"/>
      <c r="N105"/>
      <c r="O105"/>
      <c r="P105"/>
      <c r="Q105"/>
      <c r="R105"/>
    </row>
    <row r="106" spans="1:18" s="14" customFormat="1" x14ac:dyDescent="0.25">
      <c r="A106" s="13"/>
      <c r="B106" s="21">
        <v>41451</v>
      </c>
      <c r="C106" s="19">
        <v>6.4779999999999998</v>
      </c>
      <c r="D106" s="19">
        <v>6.69</v>
      </c>
      <c r="E106" s="19">
        <v>6.3849999999999998</v>
      </c>
      <c r="F106" s="19">
        <v>6.6420000000000003</v>
      </c>
      <c r="G106" s="13"/>
      <c r="H106" s="13"/>
      <c r="I106"/>
      <c r="J106"/>
      <c r="K106"/>
      <c r="L106"/>
      <c r="M106"/>
      <c r="N106"/>
      <c r="O106"/>
      <c r="P106"/>
      <c r="Q106"/>
      <c r="R106"/>
    </row>
    <row r="107" spans="1:18" s="14" customFormat="1" x14ac:dyDescent="0.25">
      <c r="A107" s="13"/>
      <c r="B107" s="21">
        <v>41452</v>
      </c>
      <c r="C107" s="19">
        <v>6.6520000000000001</v>
      </c>
      <c r="D107" s="19">
        <v>6.8730000000000002</v>
      </c>
      <c r="E107" s="19">
        <v>6.6070000000000002</v>
      </c>
      <c r="F107" s="19">
        <v>6.7389999999999999</v>
      </c>
      <c r="G107" s="13"/>
      <c r="H107" s="13"/>
      <c r="I107"/>
      <c r="J107"/>
      <c r="K107"/>
      <c r="L107"/>
      <c r="M107"/>
      <c r="N107"/>
      <c r="O107"/>
      <c r="P107"/>
      <c r="Q107"/>
      <c r="R107"/>
    </row>
    <row r="108" spans="1:18" s="14" customFormat="1" x14ac:dyDescent="0.25">
      <c r="A108" s="13"/>
      <c r="B108" s="21">
        <v>41453</v>
      </c>
      <c r="C108" s="19">
        <v>6.7439999999999998</v>
      </c>
      <c r="D108" s="19">
        <v>6.8</v>
      </c>
      <c r="E108" s="19">
        <v>6.5330000000000004</v>
      </c>
      <c r="F108" s="19">
        <v>6.6029999999999998</v>
      </c>
      <c r="G108" s="13"/>
      <c r="H108" s="13"/>
      <c r="I108"/>
      <c r="J108"/>
      <c r="K108"/>
      <c r="L108"/>
      <c r="M108"/>
      <c r="N108"/>
      <c r="O108"/>
      <c r="P108"/>
      <c r="Q108"/>
      <c r="R108"/>
    </row>
    <row r="109" spans="1:18" s="14" customFormat="1" x14ac:dyDescent="0.25">
      <c r="A109" s="13"/>
      <c r="B109" s="21">
        <v>41456</v>
      </c>
      <c r="C109" s="19">
        <v>6.6529999999999996</v>
      </c>
      <c r="D109" s="19">
        <v>6.7279999999999998</v>
      </c>
      <c r="E109" s="19">
        <v>6.4550000000000001</v>
      </c>
      <c r="F109" s="19">
        <v>6.6749999999999998</v>
      </c>
      <c r="G109" s="13"/>
      <c r="H109" s="13"/>
      <c r="I109"/>
      <c r="J109"/>
      <c r="K109"/>
      <c r="L109"/>
      <c r="M109"/>
      <c r="N109"/>
      <c r="O109"/>
      <c r="P109"/>
      <c r="Q109"/>
      <c r="R109"/>
    </row>
    <row r="110" spans="1:18" s="14" customFormat="1" x14ac:dyDescent="0.25">
      <c r="A110" s="13"/>
      <c r="B110" s="21">
        <v>41457</v>
      </c>
      <c r="C110" s="19">
        <v>6.694</v>
      </c>
      <c r="D110" s="19">
        <v>6.7</v>
      </c>
      <c r="E110" s="19">
        <v>6.5549999999999997</v>
      </c>
      <c r="F110" s="19">
        <v>6.6</v>
      </c>
      <c r="G110" s="13"/>
      <c r="H110" s="13"/>
      <c r="I110"/>
      <c r="J110"/>
      <c r="K110"/>
      <c r="L110"/>
      <c r="M110"/>
      <c r="N110"/>
      <c r="O110"/>
      <c r="P110"/>
      <c r="Q110"/>
      <c r="R110"/>
    </row>
    <row r="111" spans="1:18" s="14" customFormat="1" x14ac:dyDescent="0.25">
      <c r="A111" s="13"/>
      <c r="B111" s="21">
        <v>41458</v>
      </c>
      <c r="C111" s="19">
        <v>6.5</v>
      </c>
      <c r="D111" s="19">
        <v>6.532</v>
      </c>
      <c r="E111" s="19">
        <v>6.2539999999999996</v>
      </c>
      <c r="F111" s="19">
        <v>6.4870000000000001</v>
      </c>
      <c r="G111" s="13"/>
      <c r="H111" s="13"/>
      <c r="I111"/>
      <c r="J111"/>
      <c r="K111"/>
      <c r="L111"/>
      <c r="M111"/>
      <c r="N111"/>
      <c r="O111"/>
      <c r="P111"/>
      <c r="Q111"/>
      <c r="R111"/>
    </row>
    <row r="112" spans="1:18" s="14" customFormat="1" x14ac:dyDescent="0.25">
      <c r="A112" s="13"/>
      <c r="B112" s="21">
        <v>41459</v>
      </c>
      <c r="C112" s="19">
        <v>6.54</v>
      </c>
      <c r="D112" s="19">
        <v>6.9059999999999997</v>
      </c>
      <c r="E112" s="19">
        <v>6.5110000000000001</v>
      </c>
      <c r="F112" s="19">
        <v>6.9059999999999997</v>
      </c>
      <c r="G112" s="13"/>
      <c r="H112" s="13"/>
      <c r="I112"/>
      <c r="J112"/>
      <c r="K112"/>
      <c r="L112"/>
      <c r="M112"/>
      <c r="N112"/>
      <c r="O112"/>
      <c r="P112"/>
      <c r="Q112"/>
      <c r="R112"/>
    </row>
    <row r="113" spans="1:18" s="14" customFormat="1" x14ac:dyDescent="0.25">
      <c r="A113" s="13"/>
      <c r="B113" s="21">
        <v>41460</v>
      </c>
      <c r="C113" s="19">
        <v>6.9169999999999998</v>
      </c>
      <c r="D113" s="19">
        <v>7.0359999999999996</v>
      </c>
      <c r="E113" s="19">
        <v>6.7649999999999997</v>
      </c>
      <c r="F113" s="19">
        <v>6.7649999999999997</v>
      </c>
      <c r="G113" s="13"/>
      <c r="H113" s="13"/>
      <c r="I113"/>
      <c r="J113"/>
      <c r="K113"/>
      <c r="L113"/>
      <c r="M113"/>
      <c r="N113"/>
      <c r="O113"/>
      <c r="P113"/>
      <c r="Q113"/>
      <c r="R113"/>
    </row>
    <row r="114" spans="1:18" s="14" customFormat="1" x14ac:dyDescent="0.25">
      <c r="A114" s="13"/>
      <c r="B114" s="21">
        <v>41463</v>
      </c>
      <c r="C114" s="19">
        <v>6.8250000000000002</v>
      </c>
      <c r="D114" s="19">
        <v>6.9930000000000003</v>
      </c>
      <c r="E114" s="19">
        <v>6.8140000000000001</v>
      </c>
      <c r="F114" s="19">
        <v>6.9059999999999997</v>
      </c>
      <c r="G114" s="13"/>
      <c r="H114" s="13"/>
      <c r="I114"/>
      <c r="J114"/>
      <c r="K114"/>
      <c r="L114"/>
      <c r="M114"/>
      <c r="N114"/>
      <c r="O114"/>
      <c r="P114"/>
      <c r="Q114"/>
      <c r="R114"/>
    </row>
    <row r="115" spans="1:18" s="14" customFormat="1" x14ac:dyDescent="0.25">
      <c r="A115" s="13"/>
      <c r="B115" s="21">
        <v>41464</v>
      </c>
      <c r="C115" s="19">
        <v>6.9489999999999998</v>
      </c>
      <c r="D115" s="19">
        <v>6.9669999999999996</v>
      </c>
      <c r="E115" s="19">
        <v>6.72</v>
      </c>
      <c r="F115" s="19">
        <v>6.7779999999999996</v>
      </c>
      <c r="G115" s="13"/>
      <c r="H115" s="13"/>
      <c r="I115"/>
      <c r="J115"/>
      <c r="K115"/>
      <c r="L115"/>
      <c r="M115"/>
      <c r="N115"/>
      <c r="O115"/>
      <c r="P115"/>
      <c r="Q115"/>
      <c r="R115"/>
    </row>
    <row r="116" spans="1:18" s="14" customFormat="1" x14ac:dyDescent="0.25">
      <c r="A116" s="13"/>
      <c r="B116" s="21">
        <v>41465</v>
      </c>
      <c r="C116" s="19">
        <v>6.7519999999999998</v>
      </c>
      <c r="D116" s="19">
        <v>6.8090000000000002</v>
      </c>
      <c r="E116" s="19">
        <v>6.6680000000000001</v>
      </c>
      <c r="F116" s="19">
        <v>6.7510000000000003</v>
      </c>
      <c r="G116" s="13"/>
      <c r="H116" s="13"/>
      <c r="I116"/>
      <c r="J116"/>
      <c r="K116"/>
      <c r="L116"/>
      <c r="M116"/>
      <c r="N116"/>
      <c r="O116"/>
      <c r="P116"/>
      <c r="Q116"/>
      <c r="R116"/>
    </row>
    <row r="117" spans="1:18" s="14" customFormat="1" x14ac:dyDescent="0.25">
      <c r="A117" s="13"/>
      <c r="B117" s="21">
        <v>41466</v>
      </c>
      <c r="C117" s="19">
        <v>6.8849999999999998</v>
      </c>
      <c r="D117" s="19">
        <v>6.8949999999999996</v>
      </c>
      <c r="E117" s="19">
        <v>6.7649999999999997</v>
      </c>
      <c r="F117" s="19">
        <v>6.8040000000000003</v>
      </c>
      <c r="G117" s="13"/>
      <c r="H117" s="13"/>
      <c r="I117"/>
      <c r="J117"/>
      <c r="K117"/>
      <c r="L117"/>
      <c r="M117"/>
      <c r="N117"/>
      <c r="O117"/>
      <c r="P117"/>
      <c r="Q117"/>
      <c r="R117"/>
    </row>
    <row r="118" spans="1:18" s="14" customFormat="1" x14ac:dyDescent="0.25">
      <c r="A118" s="13"/>
      <c r="B118" s="21">
        <v>41467</v>
      </c>
      <c r="C118" s="19">
        <v>6.8129999999999997</v>
      </c>
      <c r="D118" s="19">
        <v>6.8719999999999999</v>
      </c>
      <c r="E118" s="19">
        <v>6.7009999999999996</v>
      </c>
      <c r="F118" s="19">
        <v>6.7450000000000001</v>
      </c>
      <c r="G118" s="13"/>
      <c r="H118" s="13"/>
      <c r="I118"/>
      <c r="J118"/>
      <c r="K118"/>
      <c r="L118"/>
      <c r="M118"/>
      <c r="N118"/>
      <c r="O118"/>
      <c r="P118"/>
      <c r="Q118"/>
      <c r="R118"/>
    </row>
    <row r="119" spans="1:18" s="14" customFormat="1" x14ac:dyDescent="0.25">
      <c r="A119" s="13"/>
      <c r="B119" s="21">
        <v>41470</v>
      </c>
      <c r="C119" s="19">
        <v>6.7560000000000002</v>
      </c>
      <c r="D119" s="19">
        <v>6.8330000000000002</v>
      </c>
      <c r="E119" s="19">
        <v>6.7560000000000002</v>
      </c>
      <c r="F119" s="19">
        <v>6.7880000000000003</v>
      </c>
      <c r="G119" s="13"/>
      <c r="H119" s="13"/>
      <c r="I119"/>
      <c r="J119"/>
      <c r="K119"/>
      <c r="L119"/>
      <c r="M119"/>
      <c r="N119"/>
      <c r="O119"/>
      <c r="P119"/>
      <c r="Q119"/>
      <c r="R119"/>
    </row>
    <row r="120" spans="1:18" s="14" customFormat="1" x14ac:dyDescent="0.25">
      <c r="A120" s="13"/>
      <c r="B120" s="21">
        <v>41471</v>
      </c>
      <c r="C120" s="19">
        <v>6.7830000000000004</v>
      </c>
      <c r="D120" s="19">
        <v>6.81</v>
      </c>
      <c r="E120" s="19">
        <v>6.71</v>
      </c>
      <c r="F120" s="19">
        <v>6.71</v>
      </c>
      <c r="G120" s="13"/>
      <c r="H120" s="13"/>
      <c r="I120"/>
      <c r="J120"/>
      <c r="K120"/>
      <c r="L120"/>
      <c r="M120"/>
      <c r="N120"/>
      <c r="O120"/>
      <c r="P120"/>
      <c r="Q120"/>
      <c r="R120"/>
    </row>
    <row r="121" spans="1:18" s="14" customFormat="1" x14ac:dyDescent="0.25">
      <c r="A121" s="13"/>
      <c r="B121" s="21">
        <v>41472</v>
      </c>
      <c r="C121" s="19">
        <v>6.7770000000000001</v>
      </c>
      <c r="D121" s="19">
        <v>6.8159999999999998</v>
      </c>
      <c r="E121" s="19">
        <v>6.6970000000000001</v>
      </c>
      <c r="F121" s="19">
        <v>6.766</v>
      </c>
      <c r="G121" s="13"/>
      <c r="H121" s="13"/>
      <c r="I121"/>
      <c r="J121"/>
      <c r="K121"/>
      <c r="L121"/>
      <c r="M121"/>
      <c r="N121"/>
      <c r="O121"/>
      <c r="P121"/>
      <c r="Q121"/>
      <c r="R121"/>
    </row>
    <row r="122" spans="1:18" s="14" customFormat="1" x14ac:dyDescent="0.25">
      <c r="A122" s="13"/>
      <c r="B122" s="21">
        <v>41473</v>
      </c>
      <c r="C122" s="19">
        <v>6.8490000000000002</v>
      </c>
      <c r="D122" s="19">
        <v>7.1470000000000002</v>
      </c>
      <c r="E122" s="19">
        <v>6.827</v>
      </c>
      <c r="F122" s="19">
        <v>7.1239999999999997</v>
      </c>
      <c r="G122" s="13"/>
      <c r="H122" s="13"/>
      <c r="I122"/>
      <c r="J122"/>
      <c r="K122"/>
      <c r="L122"/>
      <c r="M122"/>
      <c r="N122"/>
      <c r="O122"/>
      <c r="P122"/>
      <c r="Q122"/>
      <c r="R122"/>
    </row>
    <row r="123" spans="1:18" s="14" customFormat="1" x14ac:dyDescent="0.25">
      <c r="A123" s="13"/>
      <c r="B123" s="21">
        <v>41474</v>
      </c>
      <c r="C123" s="19">
        <v>7.11</v>
      </c>
      <c r="D123" s="19">
        <v>7.2930000000000001</v>
      </c>
      <c r="E123" s="19">
        <v>7.0730000000000004</v>
      </c>
      <c r="F123" s="19">
        <v>7.2560000000000002</v>
      </c>
      <c r="G123" s="13"/>
      <c r="H123" s="13"/>
      <c r="I123"/>
      <c r="J123"/>
      <c r="K123"/>
      <c r="L123"/>
      <c r="M123"/>
      <c r="N123"/>
      <c r="O123"/>
      <c r="P123"/>
      <c r="Q123"/>
      <c r="R123"/>
    </row>
    <row r="124" spans="1:18" s="14" customFormat="1" x14ac:dyDescent="0.25">
      <c r="A124" s="13"/>
      <c r="B124" s="21">
        <v>41477</v>
      </c>
      <c r="C124" s="19">
        <v>7.2359999999999998</v>
      </c>
      <c r="D124" s="19">
        <v>7.3890000000000002</v>
      </c>
      <c r="E124" s="19">
        <v>7.22</v>
      </c>
      <c r="F124" s="19">
        <v>7.3070000000000004</v>
      </c>
      <c r="G124" s="13"/>
      <c r="H124" s="13"/>
      <c r="I124"/>
      <c r="J124"/>
      <c r="K124"/>
      <c r="L124"/>
      <c r="M124"/>
      <c r="N124"/>
      <c r="O124"/>
      <c r="P124"/>
      <c r="Q124"/>
      <c r="R124"/>
    </row>
    <row r="125" spans="1:18" s="14" customFormat="1" x14ac:dyDescent="0.25">
      <c r="A125" s="13"/>
      <c r="B125" s="21">
        <v>41478</v>
      </c>
      <c r="C125" s="19">
        <v>7.3659999999999997</v>
      </c>
      <c r="D125" s="19">
        <v>7.39</v>
      </c>
      <c r="E125" s="19">
        <v>7.266</v>
      </c>
      <c r="F125" s="19">
        <v>7.266</v>
      </c>
      <c r="G125" s="13"/>
      <c r="H125" s="13"/>
      <c r="I125"/>
      <c r="J125"/>
      <c r="K125"/>
      <c r="L125"/>
      <c r="M125"/>
      <c r="N125"/>
      <c r="O125"/>
      <c r="P125"/>
      <c r="Q125"/>
      <c r="R125"/>
    </row>
    <row r="126" spans="1:18" s="14" customFormat="1" x14ac:dyDescent="0.25">
      <c r="A126" s="13"/>
      <c r="B126" s="21">
        <v>41479</v>
      </c>
      <c r="C126" s="19">
        <v>7.2249999999999996</v>
      </c>
      <c r="D126" s="19">
        <v>7.3659999999999997</v>
      </c>
      <c r="E126" s="19">
        <v>7.202</v>
      </c>
      <c r="F126" s="19">
        <v>7.3449999999999998</v>
      </c>
      <c r="G126" s="13"/>
      <c r="H126" s="13"/>
      <c r="I126"/>
      <c r="J126"/>
      <c r="K126"/>
      <c r="L126"/>
      <c r="M126"/>
      <c r="N126"/>
      <c r="O126"/>
      <c r="P126"/>
      <c r="Q126"/>
      <c r="R126"/>
    </row>
    <row r="127" spans="1:18" s="14" customFormat="1" x14ac:dyDescent="0.25">
      <c r="A127" s="13"/>
      <c r="B127" s="21">
        <v>41480</v>
      </c>
      <c r="C127" s="19">
        <v>7.3209999999999997</v>
      </c>
      <c r="D127" s="19">
        <v>7.4</v>
      </c>
      <c r="E127" s="19">
        <v>7.2229999999999999</v>
      </c>
      <c r="F127" s="19">
        <v>7.3949999999999996</v>
      </c>
      <c r="G127" s="13"/>
      <c r="H127" s="13"/>
      <c r="I127"/>
      <c r="J127"/>
      <c r="K127"/>
      <c r="L127"/>
      <c r="M127"/>
      <c r="N127"/>
      <c r="O127"/>
      <c r="P127"/>
      <c r="Q127"/>
      <c r="R127"/>
    </row>
    <row r="128" spans="1:18" s="14" customFormat="1" x14ac:dyDescent="0.25">
      <c r="A128" s="13"/>
      <c r="B128" s="21">
        <v>41481</v>
      </c>
      <c r="C128" s="19">
        <v>7.399</v>
      </c>
      <c r="D128" s="19">
        <v>7.4850000000000003</v>
      </c>
      <c r="E128" s="19">
        <v>7.2320000000000002</v>
      </c>
      <c r="F128" s="19">
        <v>7.2770000000000001</v>
      </c>
      <c r="G128" s="13"/>
      <c r="H128" s="13"/>
      <c r="I128"/>
      <c r="J128"/>
      <c r="K128"/>
      <c r="L128"/>
      <c r="M128"/>
      <c r="N128"/>
      <c r="O128"/>
      <c r="P128"/>
      <c r="Q128"/>
      <c r="R128"/>
    </row>
    <row r="129" spans="1:18" s="14" customFormat="1" x14ac:dyDescent="0.25">
      <c r="A129" s="13"/>
      <c r="B129" s="21">
        <v>41484</v>
      </c>
      <c r="C129" s="19">
        <v>7.1959999999999997</v>
      </c>
      <c r="D129" s="19">
        <v>7.21</v>
      </c>
      <c r="E129" s="19">
        <v>7.0750000000000002</v>
      </c>
      <c r="F129" s="19">
        <v>7.173</v>
      </c>
      <c r="G129" s="13"/>
      <c r="H129" s="13"/>
      <c r="I129"/>
      <c r="J129"/>
      <c r="K129"/>
      <c r="L129"/>
      <c r="M129"/>
      <c r="N129"/>
      <c r="O129"/>
      <c r="P129"/>
      <c r="Q129"/>
      <c r="R129"/>
    </row>
    <row r="130" spans="1:18" s="14" customFormat="1" x14ac:dyDescent="0.25">
      <c r="A130" s="13"/>
      <c r="B130" s="21">
        <v>41485</v>
      </c>
      <c r="C130" s="19">
        <v>7.1929999999999996</v>
      </c>
      <c r="D130" s="19">
        <v>7.2290000000000001</v>
      </c>
      <c r="E130" s="19">
        <v>7.1159999999999997</v>
      </c>
      <c r="F130" s="19">
        <v>7.1669999999999998</v>
      </c>
      <c r="G130" s="13"/>
      <c r="H130" s="13"/>
      <c r="I130"/>
      <c r="J130"/>
      <c r="K130"/>
      <c r="L130"/>
      <c r="M130"/>
      <c r="N130"/>
      <c r="O130"/>
      <c r="P130"/>
      <c r="Q130"/>
      <c r="R130"/>
    </row>
    <row r="131" spans="1:18" s="14" customFormat="1" x14ac:dyDescent="0.25">
      <c r="A131" s="13"/>
      <c r="B131" s="21">
        <v>41486</v>
      </c>
      <c r="C131" s="19">
        <v>7.17</v>
      </c>
      <c r="D131" s="19">
        <v>7.23</v>
      </c>
      <c r="E131" s="19">
        <v>7.0830000000000002</v>
      </c>
      <c r="F131" s="19">
        <v>7.1779999999999999</v>
      </c>
      <c r="G131" s="13"/>
      <c r="H131" s="13"/>
      <c r="I131"/>
      <c r="J131"/>
      <c r="K131"/>
      <c r="L131"/>
      <c r="M131"/>
      <c r="N131"/>
      <c r="O131"/>
      <c r="P131"/>
      <c r="Q131"/>
      <c r="R131"/>
    </row>
    <row r="132" spans="1:18" s="14" customFormat="1" x14ac:dyDescent="0.25">
      <c r="A132" s="13"/>
      <c r="B132" s="21">
        <v>41487</v>
      </c>
      <c r="C132" s="19">
        <v>7.23</v>
      </c>
      <c r="D132" s="19">
        <v>7.625</v>
      </c>
      <c r="E132" s="19">
        <v>7.1840000000000002</v>
      </c>
      <c r="F132" s="19">
        <v>7.57</v>
      </c>
      <c r="G132" s="13"/>
      <c r="H132" s="13"/>
      <c r="I132"/>
      <c r="J132"/>
      <c r="K132"/>
      <c r="L132"/>
      <c r="M132"/>
      <c r="N132"/>
      <c r="O132"/>
      <c r="P132"/>
      <c r="Q132"/>
      <c r="R132"/>
    </row>
    <row r="133" spans="1:18" s="14" customFormat="1" x14ac:dyDescent="0.25">
      <c r="A133" s="13"/>
      <c r="B133" s="21">
        <v>41488</v>
      </c>
      <c r="C133" s="19">
        <v>7.5659999999999998</v>
      </c>
      <c r="D133" s="19">
        <v>7.6769999999999996</v>
      </c>
      <c r="E133" s="19">
        <v>7.4160000000000004</v>
      </c>
      <c r="F133" s="19">
        <v>7.65</v>
      </c>
      <c r="G133" s="13"/>
      <c r="H133" s="13"/>
      <c r="I133"/>
      <c r="J133"/>
      <c r="K133"/>
      <c r="L133"/>
      <c r="M133"/>
      <c r="N133"/>
      <c r="O133"/>
      <c r="P133"/>
      <c r="Q133"/>
      <c r="R133"/>
    </row>
    <row r="134" spans="1:18" s="14" customFormat="1" x14ac:dyDescent="0.25">
      <c r="A134" s="13"/>
      <c r="B134" s="21">
        <v>41491</v>
      </c>
      <c r="C134" s="19">
        <v>7.66</v>
      </c>
      <c r="D134" s="19">
        <v>7.8449999999999998</v>
      </c>
      <c r="E134" s="19">
        <v>7.66</v>
      </c>
      <c r="F134" s="19">
        <v>7.8390000000000004</v>
      </c>
      <c r="G134" s="13"/>
      <c r="H134" s="13"/>
      <c r="I134"/>
      <c r="J134"/>
      <c r="K134"/>
      <c r="L134"/>
      <c r="M134"/>
      <c r="N134"/>
      <c r="O134"/>
      <c r="P134"/>
      <c r="Q134"/>
      <c r="R134"/>
    </row>
    <row r="135" spans="1:18" s="14" customFormat="1" x14ac:dyDescent="0.25">
      <c r="A135" s="13"/>
      <c r="B135" s="21">
        <v>41492</v>
      </c>
      <c r="C135" s="19">
        <v>8</v>
      </c>
      <c r="D135" s="19">
        <v>8.2439999999999998</v>
      </c>
      <c r="E135" s="19">
        <v>7.7009999999999996</v>
      </c>
      <c r="F135" s="19">
        <v>7.766</v>
      </c>
      <c r="G135" s="13"/>
      <c r="H135" s="13"/>
      <c r="I135"/>
      <c r="J135"/>
      <c r="K135"/>
      <c r="L135"/>
      <c r="M135"/>
      <c r="N135"/>
      <c r="O135"/>
      <c r="P135"/>
      <c r="Q135"/>
      <c r="R135"/>
    </row>
    <row r="136" spans="1:18" s="14" customFormat="1" x14ac:dyDescent="0.25">
      <c r="A136" s="13"/>
      <c r="B136" s="21">
        <v>41493</v>
      </c>
      <c r="C136" s="19">
        <v>7.7160000000000002</v>
      </c>
      <c r="D136" s="19">
        <v>8.02</v>
      </c>
      <c r="E136" s="19">
        <v>7.601</v>
      </c>
      <c r="F136" s="19">
        <v>7.9429999999999996</v>
      </c>
      <c r="G136" s="13"/>
      <c r="H136" s="13"/>
      <c r="I136"/>
      <c r="J136"/>
      <c r="K136"/>
      <c r="L136"/>
      <c r="M136"/>
      <c r="N136"/>
      <c r="O136"/>
      <c r="P136"/>
      <c r="Q136"/>
      <c r="R136"/>
    </row>
    <row r="137" spans="1:18" s="14" customFormat="1" x14ac:dyDescent="0.25">
      <c r="A137" s="13"/>
      <c r="B137" s="21">
        <v>41494</v>
      </c>
      <c r="C137" s="19">
        <v>7.9960000000000004</v>
      </c>
      <c r="D137" s="19">
        <v>8.1419999999999995</v>
      </c>
      <c r="E137" s="19">
        <v>7.9880000000000004</v>
      </c>
      <c r="F137" s="19">
        <v>8.0869999999999997</v>
      </c>
      <c r="G137" s="13"/>
      <c r="H137" s="13"/>
      <c r="I137"/>
      <c r="J137"/>
      <c r="K137"/>
      <c r="L137"/>
      <c r="M137"/>
      <c r="N137"/>
      <c r="O137"/>
      <c r="P137"/>
      <c r="Q137"/>
      <c r="R137"/>
    </row>
    <row r="138" spans="1:18" s="14" customFormat="1" x14ac:dyDescent="0.25">
      <c r="A138" s="13"/>
      <c r="B138" s="21">
        <v>41495</v>
      </c>
      <c r="C138" s="19">
        <v>8.1020000000000003</v>
      </c>
      <c r="D138" s="19">
        <v>8.2200000000000006</v>
      </c>
      <c r="E138" s="19">
        <v>8.0960000000000001</v>
      </c>
      <c r="F138" s="19">
        <v>8.1760000000000002</v>
      </c>
      <c r="G138" s="13"/>
      <c r="H138" s="13"/>
      <c r="I138"/>
      <c r="J138"/>
      <c r="K138"/>
      <c r="L138"/>
      <c r="M138"/>
      <c r="N138"/>
      <c r="O138"/>
      <c r="P138"/>
      <c r="Q138"/>
      <c r="R138"/>
    </row>
    <row r="139" spans="1:18" s="14" customFormat="1" x14ac:dyDescent="0.25">
      <c r="A139" s="13"/>
      <c r="B139" s="21">
        <v>41498</v>
      </c>
      <c r="C139" s="19">
        <v>8.1999999999999993</v>
      </c>
      <c r="D139" s="19">
        <v>8.2680000000000007</v>
      </c>
      <c r="E139" s="19">
        <v>8.1189999999999998</v>
      </c>
      <c r="F139" s="19">
        <v>8.2430000000000003</v>
      </c>
      <c r="G139" s="13"/>
      <c r="H139" s="13"/>
      <c r="I139"/>
      <c r="J139"/>
      <c r="K139"/>
      <c r="L139"/>
      <c r="M139"/>
      <c r="N139"/>
      <c r="O139"/>
      <c r="P139"/>
      <c r="Q139"/>
      <c r="R139"/>
    </row>
    <row r="140" spans="1:18" s="14" customFormat="1" x14ac:dyDescent="0.25">
      <c r="A140" s="13"/>
      <c r="B140" s="21">
        <v>41499</v>
      </c>
      <c r="C140" s="19">
        <v>8.25</v>
      </c>
      <c r="D140" s="19">
        <v>8.282</v>
      </c>
      <c r="E140" s="19">
        <v>8.1539999999999999</v>
      </c>
      <c r="F140" s="19">
        <v>8.2319999999999993</v>
      </c>
      <c r="G140" s="13"/>
      <c r="H140" s="13"/>
      <c r="I140"/>
      <c r="J140"/>
      <c r="K140"/>
      <c r="L140"/>
      <c r="M140"/>
      <c r="N140"/>
      <c r="O140"/>
      <c r="P140"/>
      <c r="Q140"/>
      <c r="R140"/>
    </row>
    <row r="141" spans="1:18" s="14" customFormat="1" x14ac:dyDescent="0.25">
      <c r="A141" s="13"/>
      <c r="B141" s="21">
        <v>41500</v>
      </c>
      <c r="C141" s="19">
        <v>8.2409999999999997</v>
      </c>
      <c r="D141" s="19">
        <v>8.3279999999999994</v>
      </c>
      <c r="E141" s="19">
        <v>8.1820000000000004</v>
      </c>
      <c r="F141" s="19">
        <v>8.3140000000000001</v>
      </c>
      <c r="G141" s="13"/>
      <c r="H141" s="13"/>
      <c r="I141"/>
      <c r="J141"/>
      <c r="K141"/>
      <c r="L141"/>
      <c r="M141"/>
      <c r="N141"/>
      <c r="O141"/>
      <c r="P141"/>
      <c r="Q141"/>
      <c r="R141"/>
    </row>
    <row r="142" spans="1:18" s="14" customFormat="1" x14ac:dyDescent="0.25">
      <c r="A142" s="13"/>
      <c r="B142" s="21">
        <v>41501</v>
      </c>
      <c r="C142" s="19">
        <v>8.2680000000000007</v>
      </c>
      <c r="D142" s="19">
        <v>8.3759999999999994</v>
      </c>
      <c r="E142" s="19">
        <v>8.1059999999999999</v>
      </c>
      <c r="F142" s="19">
        <v>8.2080000000000002</v>
      </c>
      <c r="G142" s="13"/>
      <c r="H142" s="13"/>
      <c r="I142"/>
      <c r="J142"/>
      <c r="K142"/>
      <c r="L142"/>
      <c r="M142"/>
      <c r="N142"/>
      <c r="O142"/>
      <c r="P142"/>
      <c r="Q142"/>
      <c r="R142"/>
    </row>
    <row r="143" spans="1:18" s="14" customFormat="1" x14ac:dyDescent="0.25">
      <c r="A143" s="13"/>
      <c r="B143" s="21">
        <v>41502</v>
      </c>
      <c r="C143" s="19">
        <v>8.1829999999999998</v>
      </c>
      <c r="D143" s="19">
        <v>8.3780000000000001</v>
      </c>
      <c r="E143" s="19">
        <v>8.1509999999999998</v>
      </c>
      <c r="F143" s="19">
        <v>8.3780000000000001</v>
      </c>
      <c r="G143" s="13"/>
      <c r="H143" s="13"/>
      <c r="I143"/>
      <c r="J143"/>
      <c r="K143"/>
      <c r="L143"/>
      <c r="M143"/>
      <c r="N143"/>
      <c r="O143"/>
      <c r="P143"/>
      <c r="Q143"/>
      <c r="R143"/>
    </row>
    <row r="144" spans="1:18" s="14" customFormat="1" x14ac:dyDescent="0.25">
      <c r="A144" s="13"/>
      <c r="B144" s="21">
        <v>41505</v>
      </c>
      <c r="C144" s="19">
        <v>8.3620000000000001</v>
      </c>
      <c r="D144" s="19">
        <v>8.3759999999999994</v>
      </c>
      <c r="E144" s="19">
        <v>8.14</v>
      </c>
      <c r="F144" s="19">
        <v>8.1509999999999998</v>
      </c>
      <c r="G144" s="13"/>
      <c r="H144" s="13"/>
      <c r="I144"/>
      <c r="J144"/>
      <c r="K144"/>
      <c r="L144"/>
      <c r="M144"/>
      <c r="N144"/>
      <c r="O144"/>
      <c r="P144"/>
      <c r="Q144"/>
      <c r="R144"/>
    </row>
    <row r="145" spans="1:18" s="14" customFormat="1" x14ac:dyDescent="0.25">
      <c r="A145" s="13"/>
      <c r="B145" s="21">
        <v>41506</v>
      </c>
      <c r="C145" s="19">
        <v>8.1</v>
      </c>
      <c r="D145" s="19">
        <v>8.1</v>
      </c>
      <c r="E145" s="19">
        <v>7.851</v>
      </c>
      <c r="F145" s="19">
        <v>8.016</v>
      </c>
      <c r="G145" s="13"/>
      <c r="H145" s="13"/>
      <c r="I145"/>
      <c r="J145"/>
      <c r="K145"/>
      <c r="L145"/>
      <c r="M145"/>
      <c r="N145"/>
      <c r="O145"/>
      <c r="P145"/>
      <c r="Q145"/>
      <c r="R145"/>
    </row>
    <row r="146" spans="1:18" s="14" customFormat="1" x14ac:dyDescent="0.25">
      <c r="A146" s="13"/>
      <c r="B146" s="21">
        <v>41507</v>
      </c>
      <c r="C146" s="19">
        <v>8.0470000000000006</v>
      </c>
      <c r="D146" s="19">
        <v>8.1129999999999995</v>
      </c>
      <c r="E146" s="19">
        <v>7.9109999999999996</v>
      </c>
      <c r="F146" s="19">
        <v>7.97</v>
      </c>
      <c r="G146" s="13"/>
      <c r="H146" s="13"/>
      <c r="I146"/>
      <c r="J146"/>
      <c r="K146"/>
      <c r="L146"/>
      <c r="M146"/>
      <c r="N146"/>
      <c r="O146"/>
      <c r="P146"/>
      <c r="Q146"/>
      <c r="R146"/>
    </row>
    <row r="147" spans="1:18" s="14" customFormat="1" x14ac:dyDescent="0.25">
      <c r="A147" s="13"/>
      <c r="B147" s="21">
        <v>41508</v>
      </c>
      <c r="C147" s="19">
        <v>7.99</v>
      </c>
      <c r="D147" s="19">
        <v>8.19</v>
      </c>
      <c r="E147" s="19">
        <v>7.9829999999999997</v>
      </c>
      <c r="F147" s="19">
        <v>8.1519999999999992</v>
      </c>
      <c r="G147" s="13"/>
      <c r="H147" s="13"/>
      <c r="I147"/>
      <c r="J147"/>
      <c r="K147"/>
      <c r="L147"/>
      <c r="M147"/>
      <c r="N147"/>
      <c r="O147"/>
      <c r="P147"/>
      <c r="Q147"/>
      <c r="R147"/>
    </row>
    <row r="148" spans="1:18" s="14" customFormat="1" x14ac:dyDescent="0.25">
      <c r="A148" s="13"/>
      <c r="B148" s="21">
        <v>41509</v>
      </c>
      <c r="C148" s="19">
        <v>8.18</v>
      </c>
      <c r="D148" s="19">
        <v>8.2270000000000003</v>
      </c>
      <c r="E148" s="19">
        <v>8.0579999999999998</v>
      </c>
      <c r="F148" s="19">
        <v>8.1669999999999998</v>
      </c>
      <c r="G148" s="13"/>
      <c r="H148" s="13"/>
      <c r="I148"/>
      <c r="J148"/>
      <c r="K148"/>
      <c r="L148"/>
      <c r="M148"/>
      <c r="N148"/>
      <c r="O148"/>
      <c r="P148"/>
      <c r="Q148"/>
      <c r="R148"/>
    </row>
    <row r="149" spans="1:18" s="14" customFormat="1" x14ac:dyDescent="0.25">
      <c r="A149" s="13"/>
      <c r="B149" s="21">
        <v>41512</v>
      </c>
      <c r="C149" s="19">
        <v>8.1660000000000004</v>
      </c>
      <c r="D149" s="19">
        <v>8.1660000000000004</v>
      </c>
      <c r="E149" s="19">
        <v>7.9980000000000002</v>
      </c>
      <c r="F149" s="19">
        <v>8.0440000000000005</v>
      </c>
      <c r="G149" s="13"/>
      <c r="H149" s="13"/>
      <c r="I149"/>
      <c r="J149"/>
      <c r="K149"/>
      <c r="L149"/>
      <c r="M149"/>
      <c r="N149"/>
      <c r="O149"/>
      <c r="P149"/>
      <c r="Q149"/>
      <c r="R149"/>
    </row>
    <row r="150" spans="1:18" s="14" customFormat="1" x14ac:dyDescent="0.25">
      <c r="A150" s="13"/>
      <c r="B150" s="21">
        <v>41513</v>
      </c>
      <c r="C150" s="19">
        <v>7.9859999999999998</v>
      </c>
      <c r="D150" s="19">
        <v>8.02</v>
      </c>
      <c r="E150" s="19">
        <v>7.6710000000000003</v>
      </c>
      <c r="F150" s="19">
        <v>7.7030000000000003</v>
      </c>
      <c r="G150" s="13"/>
      <c r="H150" s="13"/>
      <c r="I150"/>
      <c r="J150"/>
      <c r="K150"/>
      <c r="L150"/>
      <c r="M150"/>
      <c r="N150"/>
      <c r="O150"/>
      <c r="P150"/>
      <c r="Q150"/>
      <c r="R150"/>
    </row>
    <row r="151" spans="1:18" s="14" customFormat="1" x14ac:dyDescent="0.25">
      <c r="A151" s="13"/>
      <c r="B151" s="21">
        <v>41514</v>
      </c>
      <c r="C151" s="19">
        <v>7.64</v>
      </c>
      <c r="D151" s="19">
        <v>7.7850000000000001</v>
      </c>
      <c r="E151" s="19">
        <v>7.56</v>
      </c>
      <c r="F151" s="19">
        <v>7.7560000000000002</v>
      </c>
      <c r="G151" s="13"/>
      <c r="H151" s="13"/>
      <c r="I151"/>
      <c r="J151"/>
      <c r="K151"/>
      <c r="L151"/>
      <c r="M151"/>
      <c r="N151"/>
      <c r="O151"/>
      <c r="P151"/>
      <c r="Q151"/>
      <c r="R151"/>
    </row>
    <row r="152" spans="1:18" s="14" customFormat="1" x14ac:dyDescent="0.25">
      <c r="A152" s="13"/>
      <c r="B152" s="21">
        <v>41515</v>
      </c>
      <c r="C152" s="19">
        <v>7.82</v>
      </c>
      <c r="D152" s="19">
        <v>7.9080000000000004</v>
      </c>
      <c r="E152" s="19">
        <v>7.7560000000000002</v>
      </c>
      <c r="F152" s="19">
        <v>7.85</v>
      </c>
      <c r="G152" s="13"/>
      <c r="H152" s="13"/>
      <c r="I152"/>
      <c r="J152"/>
      <c r="K152"/>
      <c r="L152"/>
      <c r="M152"/>
      <c r="N152"/>
      <c r="O152"/>
      <c r="P152"/>
      <c r="Q152"/>
      <c r="R152"/>
    </row>
    <row r="153" spans="1:18" s="14" customFormat="1" x14ac:dyDescent="0.25">
      <c r="A153" s="13"/>
      <c r="B153" s="21">
        <v>41516</v>
      </c>
      <c r="C153" s="19">
        <v>7.86</v>
      </c>
      <c r="D153" s="19">
        <v>7.88</v>
      </c>
      <c r="E153" s="19">
        <v>7.6440000000000001</v>
      </c>
      <c r="F153" s="19">
        <v>7.6449999999999996</v>
      </c>
      <c r="G153" s="13"/>
      <c r="H153" s="13"/>
      <c r="I153"/>
      <c r="J153"/>
      <c r="K153"/>
      <c r="L153"/>
      <c r="M153"/>
      <c r="N153"/>
      <c r="O153"/>
      <c r="P153"/>
      <c r="Q153"/>
      <c r="R153"/>
    </row>
    <row r="154" spans="1:18" s="14" customFormat="1" x14ac:dyDescent="0.25">
      <c r="A154" s="13"/>
      <c r="B154" s="21">
        <v>41519</v>
      </c>
      <c r="C154" s="19">
        <v>7.7720000000000002</v>
      </c>
      <c r="D154" s="19">
        <v>7.8620000000000001</v>
      </c>
      <c r="E154" s="19">
        <v>7.7640000000000002</v>
      </c>
      <c r="F154" s="19">
        <v>7.8040000000000003</v>
      </c>
      <c r="G154" s="13"/>
      <c r="H154" s="13"/>
      <c r="I154"/>
      <c r="J154"/>
      <c r="K154"/>
      <c r="L154"/>
      <c r="M154"/>
      <c r="N154"/>
      <c r="O154"/>
      <c r="P154"/>
      <c r="Q154"/>
      <c r="R154"/>
    </row>
    <row r="155" spans="1:18" s="14" customFormat="1" x14ac:dyDescent="0.25">
      <c r="A155" s="13"/>
      <c r="B155" s="21">
        <v>41520</v>
      </c>
      <c r="C155" s="19">
        <v>7.899</v>
      </c>
      <c r="D155" s="19">
        <v>7.92</v>
      </c>
      <c r="E155" s="19">
        <v>7.7069999999999999</v>
      </c>
      <c r="F155" s="19">
        <v>7.8789999999999996</v>
      </c>
      <c r="G155" s="13"/>
      <c r="H155" s="13"/>
      <c r="I155"/>
      <c r="J155"/>
      <c r="K155"/>
      <c r="L155"/>
      <c r="M155"/>
      <c r="N155"/>
      <c r="O155"/>
      <c r="P155"/>
      <c r="Q155"/>
      <c r="R155"/>
    </row>
    <row r="156" spans="1:18" s="14" customFormat="1" x14ac:dyDescent="0.25">
      <c r="A156" s="13"/>
      <c r="B156" s="21">
        <v>41521</v>
      </c>
      <c r="C156" s="19">
        <v>7.93</v>
      </c>
      <c r="D156" s="19">
        <v>7.94</v>
      </c>
      <c r="E156" s="19">
        <v>7.7050000000000001</v>
      </c>
      <c r="F156" s="19">
        <v>7.8419999999999996</v>
      </c>
      <c r="G156" s="13"/>
      <c r="H156" s="13"/>
      <c r="I156"/>
      <c r="J156"/>
      <c r="K156"/>
      <c r="L156"/>
      <c r="M156"/>
      <c r="N156"/>
      <c r="O156"/>
      <c r="P156"/>
      <c r="Q156"/>
      <c r="R156"/>
    </row>
    <row r="157" spans="1:18" s="14" customFormat="1" x14ac:dyDescent="0.25">
      <c r="A157" s="13"/>
      <c r="B157" s="21">
        <v>41522</v>
      </c>
      <c r="C157" s="19">
        <v>7.8689999999999998</v>
      </c>
      <c r="D157" s="19">
        <v>7.9290000000000003</v>
      </c>
      <c r="E157" s="19">
        <v>7.75</v>
      </c>
      <c r="F157" s="19">
        <v>7.7839999999999998</v>
      </c>
      <c r="G157" s="13"/>
      <c r="H157" s="13"/>
      <c r="I157"/>
      <c r="J157"/>
      <c r="K157"/>
      <c r="L157"/>
      <c r="M157"/>
      <c r="N157"/>
      <c r="O157"/>
      <c r="P157"/>
      <c r="Q157"/>
      <c r="R157"/>
    </row>
    <row r="158" spans="1:18" s="14" customFormat="1" x14ac:dyDescent="0.25">
      <c r="A158" s="13"/>
      <c r="B158" s="21">
        <v>41523</v>
      </c>
      <c r="C158" s="19">
        <v>7.7649999999999997</v>
      </c>
      <c r="D158" s="19">
        <v>7.8940000000000001</v>
      </c>
      <c r="E158" s="19">
        <v>7.65</v>
      </c>
      <c r="F158" s="19">
        <v>7.8460000000000001</v>
      </c>
      <c r="G158" s="13"/>
      <c r="H158" s="13"/>
      <c r="I158"/>
      <c r="J158"/>
      <c r="K158"/>
      <c r="L158"/>
      <c r="M158"/>
      <c r="N158"/>
      <c r="O158"/>
      <c r="P158"/>
      <c r="Q158"/>
      <c r="R158"/>
    </row>
    <row r="159" spans="1:18" s="14" customFormat="1" x14ac:dyDescent="0.25">
      <c r="A159" s="13"/>
      <c r="B159" s="21">
        <v>41526</v>
      </c>
      <c r="C159" s="19">
        <v>7.86</v>
      </c>
      <c r="D159" s="19">
        <v>7.99</v>
      </c>
      <c r="E159" s="19">
        <v>7.86</v>
      </c>
      <c r="F159" s="19">
        <v>7.9809999999999999</v>
      </c>
      <c r="G159" s="13"/>
      <c r="H159" s="13"/>
      <c r="I159"/>
      <c r="J159"/>
      <c r="K159"/>
      <c r="L159"/>
      <c r="M159"/>
      <c r="N159"/>
      <c r="O159"/>
      <c r="P159"/>
      <c r="Q159"/>
      <c r="R159"/>
    </row>
    <row r="160" spans="1:18" s="14" customFormat="1" x14ac:dyDescent="0.25">
      <c r="A160" s="13"/>
      <c r="B160" s="21">
        <v>41527</v>
      </c>
      <c r="C160" s="19">
        <v>8.07</v>
      </c>
      <c r="D160" s="19">
        <v>8.26</v>
      </c>
      <c r="E160" s="19">
        <v>8.0549999999999997</v>
      </c>
      <c r="F160" s="19">
        <v>8.1859999999999999</v>
      </c>
      <c r="G160" s="13"/>
      <c r="H160" s="13"/>
      <c r="I160"/>
      <c r="J160"/>
      <c r="K160"/>
      <c r="L160"/>
      <c r="M160"/>
      <c r="N160"/>
      <c r="O160"/>
      <c r="P160"/>
      <c r="Q160"/>
      <c r="R160"/>
    </row>
    <row r="161" spans="1:18" s="14" customFormat="1" x14ac:dyDescent="0.25">
      <c r="A161" s="13"/>
      <c r="B161" s="21">
        <v>41528</v>
      </c>
      <c r="C161" s="19">
        <v>8.2249999999999996</v>
      </c>
      <c r="D161" s="19">
        <v>8.25</v>
      </c>
      <c r="E161" s="19">
        <v>8.1340000000000003</v>
      </c>
      <c r="F161" s="19">
        <v>8.25</v>
      </c>
      <c r="G161" s="13"/>
      <c r="H161" s="13"/>
      <c r="I161"/>
      <c r="J161"/>
      <c r="K161"/>
      <c r="L161"/>
      <c r="M161"/>
      <c r="N161"/>
      <c r="O161"/>
      <c r="P161"/>
      <c r="Q161"/>
      <c r="R161"/>
    </row>
    <row r="162" spans="1:18" s="14" customFormat="1" x14ac:dyDescent="0.25">
      <c r="A162" s="13"/>
      <c r="B162" s="21">
        <v>41529</v>
      </c>
      <c r="C162" s="19">
        <v>8.2460000000000004</v>
      </c>
      <c r="D162" s="19">
        <v>8.2690000000000001</v>
      </c>
      <c r="E162" s="19">
        <v>8.1609999999999996</v>
      </c>
      <c r="F162" s="19">
        <v>8.2080000000000002</v>
      </c>
      <c r="G162" s="13"/>
      <c r="H162" s="13"/>
      <c r="I162"/>
      <c r="J162"/>
      <c r="K162"/>
      <c r="L162"/>
      <c r="M162"/>
      <c r="N162"/>
      <c r="O162"/>
      <c r="P162"/>
      <c r="Q162"/>
      <c r="R162"/>
    </row>
    <row r="163" spans="1:18" s="14" customFormat="1" x14ac:dyDescent="0.25">
      <c r="A163" s="13"/>
      <c r="B163" s="21">
        <v>41530</v>
      </c>
      <c r="C163" s="19">
        <v>8.1690000000000005</v>
      </c>
      <c r="D163" s="19">
        <v>8.1750000000000007</v>
      </c>
      <c r="E163" s="19">
        <v>8.0380000000000003</v>
      </c>
      <c r="F163" s="19">
        <v>8.17</v>
      </c>
      <c r="G163" s="13"/>
      <c r="H163" s="13"/>
      <c r="I163"/>
      <c r="J163"/>
      <c r="K163"/>
      <c r="L163"/>
      <c r="M163"/>
      <c r="N163"/>
      <c r="O163"/>
      <c r="P163"/>
      <c r="Q163"/>
      <c r="R163"/>
    </row>
    <row r="164" spans="1:18" s="14" customFormat="1" x14ac:dyDescent="0.25">
      <c r="A164" s="13"/>
      <c r="B164" s="21">
        <v>41533</v>
      </c>
      <c r="C164" s="19">
        <v>8.27</v>
      </c>
      <c r="D164" s="19">
        <v>8.343</v>
      </c>
      <c r="E164" s="19">
        <v>8.2059999999999995</v>
      </c>
      <c r="F164" s="19">
        <v>8.3339999999999996</v>
      </c>
      <c r="G164" s="13"/>
      <c r="H164" s="13"/>
      <c r="I164"/>
      <c r="J164"/>
      <c r="K164"/>
      <c r="L164"/>
      <c r="M164"/>
      <c r="N164"/>
      <c r="O164"/>
      <c r="P164"/>
      <c r="Q164"/>
      <c r="R164"/>
    </row>
    <row r="165" spans="1:18" s="14" customFormat="1" x14ac:dyDescent="0.25">
      <c r="A165" s="13"/>
      <c r="B165" s="21">
        <v>41534</v>
      </c>
      <c r="C165" s="19">
        <v>8.3239999999999998</v>
      </c>
      <c r="D165" s="19">
        <v>8.34</v>
      </c>
      <c r="E165" s="19">
        <v>8.2119999999999997</v>
      </c>
      <c r="F165" s="19">
        <v>8.3019999999999996</v>
      </c>
      <c r="G165" s="13"/>
      <c r="H165" s="13"/>
      <c r="I165"/>
      <c r="J165"/>
      <c r="K165"/>
      <c r="L165"/>
      <c r="M165"/>
      <c r="N165"/>
      <c r="O165"/>
      <c r="P165"/>
      <c r="Q165"/>
      <c r="R165"/>
    </row>
    <row r="166" spans="1:18" s="14" customFormat="1" x14ac:dyDescent="0.25">
      <c r="A166" s="13"/>
      <c r="B166" s="21">
        <v>41535</v>
      </c>
      <c r="C166" s="19">
        <v>8.31</v>
      </c>
      <c r="D166" s="19">
        <v>8.3989999999999991</v>
      </c>
      <c r="E166" s="19">
        <v>8.26</v>
      </c>
      <c r="F166" s="19">
        <v>8.359</v>
      </c>
      <c r="G166" s="13"/>
      <c r="H166" s="13"/>
      <c r="I166"/>
      <c r="J166"/>
      <c r="K166"/>
      <c r="L166"/>
      <c r="M166"/>
      <c r="N166"/>
      <c r="O166"/>
      <c r="P166"/>
      <c r="Q166"/>
      <c r="R166"/>
    </row>
    <row r="167" spans="1:18" s="14" customFormat="1" x14ac:dyDescent="0.25">
      <c r="A167" s="13"/>
      <c r="B167" s="21">
        <v>41536</v>
      </c>
      <c r="C167" s="19">
        <v>8.48</v>
      </c>
      <c r="D167" s="19">
        <v>8.5</v>
      </c>
      <c r="E167" s="19">
        <v>8.3330000000000002</v>
      </c>
      <c r="F167" s="19">
        <v>8.3480000000000008</v>
      </c>
      <c r="G167" s="13"/>
      <c r="H167" s="13"/>
      <c r="I167"/>
      <c r="J167"/>
      <c r="K167"/>
      <c r="L167"/>
      <c r="M167"/>
      <c r="N167"/>
      <c r="O167"/>
      <c r="P167"/>
      <c r="Q167"/>
      <c r="R167"/>
    </row>
    <row r="168" spans="1:18" s="14" customFormat="1" x14ac:dyDescent="0.25">
      <c r="A168" s="13"/>
      <c r="B168" s="21">
        <v>41537</v>
      </c>
      <c r="C168" s="19">
        <v>8.2769999999999992</v>
      </c>
      <c r="D168" s="19">
        <v>8.4019999999999992</v>
      </c>
      <c r="E168" s="19">
        <v>8.2189999999999994</v>
      </c>
      <c r="F168" s="19">
        <v>8.27</v>
      </c>
      <c r="G168" s="13"/>
      <c r="H168" s="13"/>
      <c r="I168"/>
      <c r="J168"/>
      <c r="K168"/>
      <c r="L168"/>
      <c r="M168"/>
      <c r="N168"/>
      <c r="O168"/>
      <c r="P168"/>
      <c r="Q168"/>
      <c r="R168"/>
    </row>
    <row r="169" spans="1:18" s="14" customFormat="1" x14ac:dyDescent="0.25">
      <c r="A169" s="13"/>
      <c r="B169" s="21">
        <v>41540</v>
      </c>
      <c r="C169" s="19">
        <v>8.2319999999999993</v>
      </c>
      <c r="D169" s="19">
        <v>8.2970000000000006</v>
      </c>
      <c r="E169" s="19">
        <v>8.1170000000000009</v>
      </c>
      <c r="F169" s="19">
        <v>8.1519999999999992</v>
      </c>
      <c r="G169" s="13"/>
      <c r="H169" s="13"/>
      <c r="I169"/>
      <c r="J169"/>
      <c r="K169"/>
      <c r="L169"/>
      <c r="M169"/>
      <c r="N169"/>
      <c r="O169"/>
      <c r="P169"/>
      <c r="Q169"/>
      <c r="R169"/>
    </row>
    <row r="170" spans="1:18" s="14" customFormat="1" x14ac:dyDescent="0.25">
      <c r="A170" s="13"/>
      <c r="B170" s="21">
        <v>41541</v>
      </c>
      <c r="C170" s="19">
        <v>8.1509999999999998</v>
      </c>
      <c r="D170" s="19">
        <v>8.359</v>
      </c>
      <c r="E170" s="19">
        <v>8.1509999999999998</v>
      </c>
      <c r="F170" s="19">
        <v>8.3260000000000005</v>
      </c>
      <c r="G170" s="13"/>
      <c r="H170" s="13"/>
      <c r="I170"/>
      <c r="J170"/>
      <c r="K170"/>
      <c r="L170"/>
      <c r="M170"/>
      <c r="N170"/>
      <c r="O170"/>
      <c r="P170"/>
      <c r="Q170"/>
      <c r="R170"/>
    </row>
    <row r="171" spans="1:18" s="14" customFormat="1" x14ac:dyDescent="0.25">
      <c r="A171" s="13"/>
      <c r="B171" s="21">
        <v>41542</v>
      </c>
      <c r="C171" s="19">
        <v>8.2780000000000005</v>
      </c>
      <c r="D171" s="19">
        <v>8.3680000000000003</v>
      </c>
      <c r="E171" s="19">
        <v>8.2539999999999996</v>
      </c>
      <c r="F171" s="19">
        <v>8.32</v>
      </c>
      <c r="G171" s="13"/>
      <c r="H171" s="13"/>
      <c r="I171"/>
      <c r="J171"/>
      <c r="K171"/>
      <c r="L171"/>
      <c r="M171"/>
      <c r="N171"/>
      <c r="O171"/>
      <c r="P171"/>
      <c r="Q171"/>
      <c r="R171"/>
    </row>
    <row r="172" spans="1:18" s="14" customFormat="1" x14ac:dyDescent="0.25">
      <c r="A172" s="13"/>
      <c r="B172" s="21">
        <v>41543</v>
      </c>
      <c r="C172" s="19">
        <v>8.3149999999999995</v>
      </c>
      <c r="D172" s="19">
        <v>8.3390000000000004</v>
      </c>
      <c r="E172" s="19">
        <v>8.1519999999999992</v>
      </c>
      <c r="F172" s="19">
        <v>8.2409999999999997</v>
      </c>
      <c r="G172" s="13"/>
      <c r="H172" s="13"/>
      <c r="I172"/>
      <c r="J172"/>
      <c r="K172"/>
      <c r="L172"/>
      <c r="M172"/>
      <c r="N172"/>
      <c r="O172"/>
      <c r="P172"/>
      <c r="Q172"/>
      <c r="R172"/>
    </row>
    <row r="173" spans="1:18" s="14" customFormat="1" x14ac:dyDescent="0.25">
      <c r="A173" s="13"/>
      <c r="B173" s="21">
        <v>41544</v>
      </c>
      <c r="C173" s="19">
        <v>8.2530000000000001</v>
      </c>
      <c r="D173" s="19">
        <v>8.3209999999999997</v>
      </c>
      <c r="E173" s="19">
        <v>8.2100000000000009</v>
      </c>
      <c r="F173" s="19">
        <v>8.2780000000000005</v>
      </c>
      <c r="G173" s="13"/>
      <c r="H173" s="13"/>
      <c r="I173"/>
      <c r="J173"/>
      <c r="K173"/>
      <c r="L173"/>
      <c r="M173"/>
      <c r="N173"/>
      <c r="O173"/>
      <c r="P173"/>
      <c r="Q173"/>
      <c r="R173"/>
    </row>
    <row r="174" spans="1:18" s="14" customFormat="1" x14ac:dyDescent="0.25">
      <c r="A174" s="13"/>
      <c r="B174" s="21">
        <v>41547</v>
      </c>
      <c r="C174" s="19">
        <v>8.1219999999999999</v>
      </c>
      <c r="D174" s="19">
        <v>8.1940000000000008</v>
      </c>
      <c r="E174" s="19">
        <v>8.0549999999999997</v>
      </c>
      <c r="F174" s="19">
        <v>8.1509999999999998</v>
      </c>
      <c r="G174" s="13"/>
      <c r="H174" s="13"/>
      <c r="I174"/>
      <c r="J174"/>
      <c r="K174"/>
      <c r="L174"/>
      <c r="M174"/>
      <c r="N174"/>
      <c r="O174"/>
      <c r="P174"/>
      <c r="Q174"/>
      <c r="R174"/>
    </row>
    <row r="175" spans="1:18" s="14" customFormat="1" x14ac:dyDescent="0.25">
      <c r="A175" s="13"/>
      <c r="B175" s="21">
        <v>41548</v>
      </c>
      <c r="C175" s="19">
        <v>8.1479999999999997</v>
      </c>
      <c r="D175" s="19">
        <v>8.3580000000000005</v>
      </c>
      <c r="E175" s="19">
        <v>8.1440000000000001</v>
      </c>
      <c r="F175" s="19">
        <v>8.3520000000000003</v>
      </c>
      <c r="G175" s="13"/>
      <c r="H175" s="13"/>
      <c r="I175"/>
      <c r="J175"/>
      <c r="K175"/>
      <c r="L175"/>
      <c r="M175"/>
      <c r="N175"/>
      <c r="O175"/>
      <c r="P175"/>
      <c r="Q175"/>
      <c r="R175"/>
    </row>
    <row r="176" spans="1:18" s="14" customFormat="1" x14ac:dyDescent="0.25">
      <c r="A176" s="13"/>
      <c r="B176" s="21">
        <v>41549</v>
      </c>
      <c r="C176" s="19">
        <v>8.3149999999999995</v>
      </c>
      <c r="D176" s="19">
        <v>8.4990000000000006</v>
      </c>
      <c r="E176" s="19">
        <v>8.3000000000000007</v>
      </c>
      <c r="F176" s="19">
        <v>8.4499999999999993</v>
      </c>
      <c r="G176" s="13"/>
      <c r="H176" s="13"/>
      <c r="I176"/>
      <c r="J176"/>
      <c r="K176"/>
      <c r="L176"/>
      <c r="M176"/>
      <c r="N176"/>
      <c r="O176"/>
      <c r="P176"/>
      <c r="Q176"/>
      <c r="R176"/>
    </row>
    <row r="177" spans="1:18" s="14" customFormat="1" x14ac:dyDescent="0.25">
      <c r="A177" s="13"/>
      <c r="B177" s="21">
        <v>41550</v>
      </c>
      <c r="C177" s="19">
        <v>8.4580000000000002</v>
      </c>
      <c r="D177" s="19">
        <v>8.4760000000000009</v>
      </c>
      <c r="E177" s="19">
        <v>8.3059999999999992</v>
      </c>
      <c r="F177" s="19">
        <v>8.3190000000000008</v>
      </c>
      <c r="G177" s="13"/>
      <c r="H177" s="13"/>
      <c r="I177"/>
      <c r="J177"/>
      <c r="K177"/>
      <c r="L177"/>
      <c r="M177"/>
      <c r="N177"/>
      <c r="O177"/>
      <c r="P177"/>
      <c r="Q177"/>
      <c r="R177"/>
    </row>
    <row r="178" spans="1:18" s="14" customFormat="1" x14ac:dyDescent="0.25">
      <c r="A178" s="13"/>
      <c r="B178" s="21">
        <v>41551</v>
      </c>
      <c r="C178" s="19">
        <v>8.3000000000000007</v>
      </c>
      <c r="D178" s="19">
        <v>8.4960000000000004</v>
      </c>
      <c r="E178" s="19">
        <v>8.2639999999999993</v>
      </c>
      <c r="F178" s="19">
        <v>8.468</v>
      </c>
      <c r="G178" s="13"/>
      <c r="H178" s="13"/>
      <c r="I178"/>
      <c r="J178"/>
      <c r="K178"/>
      <c r="L178"/>
      <c r="M178"/>
      <c r="N178"/>
      <c r="O178"/>
      <c r="P178"/>
      <c r="Q178"/>
      <c r="R178"/>
    </row>
    <row r="179" spans="1:18" s="14" customFormat="1" x14ac:dyDescent="0.25">
      <c r="A179" s="13"/>
      <c r="B179" s="21">
        <v>41554</v>
      </c>
      <c r="C179" s="19">
        <v>8.4139999999999997</v>
      </c>
      <c r="D179" s="19">
        <v>8.4730000000000008</v>
      </c>
      <c r="E179" s="19">
        <v>8.31</v>
      </c>
      <c r="F179" s="19">
        <v>8.4730000000000008</v>
      </c>
      <c r="G179" s="13"/>
      <c r="H179" s="13"/>
      <c r="I179"/>
      <c r="J179"/>
      <c r="K179"/>
      <c r="L179"/>
      <c r="M179"/>
      <c r="N179"/>
      <c r="O179"/>
      <c r="P179"/>
      <c r="Q179"/>
      <c r="R179"/>
    </row>
    <row r="180" spans="1:18" s="14" customFormat="1" x14ac:dyDescent="0.25">
      <c r="A180" s="13"/>
      <c r="B180" s="21">
        <v>41555</v>
      </c>
      <c r="C180" s="19">
        <v>8.4689999999999994</v>
      </c>
      <c r="D180" s="19">
        <v>8.61</v>
      </c>
      <c r="E180" s="19">
        <v>8.4410000000000007</v>
      </c>
      <c r="F180" s="19">
        <v>8.5500000000000007</v>
      </c>
      <c r="G180" s="13"/>
      <c r="H180" s="13"/>
      <c r="I180"/>
      <c r="J180"/>
      <c r="K180"/>
      <c r="L180"/>
      <c r="M180"/>
      <c r="N180"/>
      <c r="O180"/>
      <c r="P180"/>
      <c r="Q180"/>
      <c r="R180"/>
    </row>
    <row r="181" spans="1:18" s="14" customFormat="1" x14ac:dyDescent="0.25">
      <c r="A181" s="13"/>
      <c r="B181" s="21">
        <v>41556</v>
      </c>
      <c r="C181" s="19">
        <v>8.5500000000000007</v>
      </c>
      <c r="D181" s="19">
        <v>8.8409999999999993</v>
      </c>
      <c r="E181" s="19">
        <v>8.5370000000000008</v>
      </c>
      <c r="F181" s="19">
        <v>8.6920000000000002</v>
      </c>
      <c r="G181" s="13"/>
      <c r="H181" s="13"/>
      <c r="I181"/>
      <c r="J181"/>
      <c r="K181"/>
      <c r="L181"/>
      <c r="M181"/>
      <c r="N181"/>
      <c r="O181"/>
      <c r="P181"/>
      <c r="Q181"/>
      <c r="R181"/>
    </row>
    <row r="182" spans="1:18" s="14" customFormat="1" x14ac:dyDescent="0.25">
      <c r="A182" s="13"/>
      <c r="B182" s="21">
        <v>41557</v>
      </c>
      <c r="C182" s="19">
        <v>8.782</v>
      </c>
      <c r="D182" s="19">
        <v>9.0050000000000008</v>
      </c>
      <c r="E182" s="19">
        <v>8.734</v>
      </c>
      <c r="F182" s="19">
        <v>8.968</v>
      </c>
      <c r="G182" s="13"/>
      <c r="H182" s="13"/>
      <c r="I182"/>
      <c r="J182"/>
      <c r="K182"/>
      <c r="L182"/>
      <c r="M182"/>
      <c r="N182"/>
      <c r="O182"/>
      <c r="P182"/>
      <c r="Q182"/>
      <c r="R182"/>
    </row>
    <row r="183" spans="1:18" s="14" customFormat="1" x14ac:dyDescent="0.25">
      <c r="A183" s="13"/>
      <c r="B183" s="21">
        <v>41558</v>
      </c>
      <c r="C183" s="19">
        <v>9.0269999999999992</v>
      </c>
      <c r="D183" s="19">
        <v>9.1440000000000001</v>
      </c>
      <c r="E183" s="19">
        <v>8.8800000000000008</v>
      </c>
      <c r="F183" s="19">
        <v>8.9789999999999992</v>
      </c>
      <c r="G183" s="13"/>
      <c r="H183" s="13"/>
      <c r="I183"/>
      <c r="J183"/>
      <c r="K183"/>
      <c r="L183"/>
      <c r="M183"/>
      <c r="N183"/>
      <c r="O183"/>
      <c r="P183"/>
      <c r="Q183"/>
      <c r="R183"/>
    </row>
    <row r="184" spans="1:18" s="14" customFormat="1" x14ac:dyDescent="0.25">
      <c r="A184" s="13"/>
      <c r="B184" s="21">
        <v>41561</v>
      </c>
      <c r="C184" s="19">
        <v>8.9</v>
      </c>
      <c r="D184" s="19">
        <v>8.9499999999999993</v>
      </c>
      <c r="E184" s="19">
        <v>8.82</v>
      </c>
      <c r="F184" s="19">
        <v>8.9410000000000007</v>
      </c>
      <c r="G184" s="13"/>
      <c r="H184" s="13"/>
      <c r="I184"/>
      <c r="J184"/>
      <c r="K184"/>
      <c r="L184"/>
      <c r="M184"/>
      <c r="N184"/>
      <c r="O184"/>
      <c r="P184"/>
      <c r="Q184"/>
      <c r="R184"/>
    </row>
    <row r="185" spans="1:18" s="14" customFormat="1" x14ac:dyDescent="0.25">
      <c r="A185" s="13"/>
      <c r="B185" s="21">
        <v>41562</v>
      </c>
      <c r="C185" s="19">
        <v>9</v>
      </c>
      <c r="D185" s="19">
        <v>9.11</v>
      </c>
      <c r="E185" s="19">
        <v>8.984</v>
      </c>
      <c r="F185" s="19">
        <v>9.0790000000000006</v>
      </c>
      <c r="G185" s="13"/>
      <c r="H185" s="13"/>
      <c r="I185"/>
      <c r="J185"/>
      <c r="K185"/>
      <c r="L185"/>
      <c r="M185"/>
      <c r="N185"/>
      <c r="O185"/>
      <c r="P185"/>
      <c r="Q185"/>
      <c r="R185"/>
    </row>
    <row r="186" spans="1:18" s="14" customFormat="1" x14ac:dyDescent="0.25">
      <c r="A186" s="13"/>
      <c r="B186" s="21">
        <v>41563</v>
      </c>
      <c r="C186" s="19">
        <v>9.0440000000000005</v>
      </c>
      <c r="D186" s="19">
        <v>9.2289999999999992</v>
      </c>
      <c r="E186" s="19">
        <v>9.016</v>
      </c>
      <c r="F186" s="19">
        <v>9.1509999999999998</v>
      </c>
      <c r="G186" s="13"/>
      <c r="H186" s="13"/>
      <c r="I186"/>
      <c r="J186"/>
      <c r="K186"/>
      <c r="L186"/>
      <c r="M186"/>
      <c r="N186"/>
      <c r="O186"/>
      <c r="P186"/>
      <c r="Q186"/>
      <c r="R186"/>
    </row>
    <row r="187" spans="1:18" s="14" customFormat="1" x14ac:dyDescent="0.25">
      <c r="A187" s="13"/>
      <c r="B187" s="21">
        <v>41564</v>
      </c>
      <c r="C187" s="19">
        <v>9.1379999999999999</v>
      </c>
      <c r="D187" s="19">
        <v>9.1999999999999993</v>
      </c>
      <c r="E187" s="19">
        <v>8.9849999999999994</v>
      </c>
      <c r="F187" s="19">
        <v>9.1999999999999993</v>
      </c>
      <c r="G187" s="13"/>
      <c r="H187" s="13"/>
      <c r="I187"/>
      <c r="J187"/>
      <c r="K187"/>
      <c r="L187"/>
      <c r="M187"/>
      <c r="N187"/>
      <c r="O187"/>
      <c r="P187"/>
      <c r="Q187"/>
      <c r="R187"/>
    </row>
    <row r="188" spans="1:18" s="14" customFormat="1" x14ac:dyDescent="0.25">
      <c r="A188" s="13"/>
      <c r="B188" s="21">
        <v>41565</v>
      </c>
      <c r="C188" s="19">
        <v>9.24</v>
      </c>
      <c r="D188" s="19">
        <v>9.2539999999999996</v>
      </c>
      <c r="E188" s="19">
        <v>9.1140000000000008</v>
      </c>
      <c r="F188" s="19">
        <v>9.141</v>
      </c>
      <c r="G188" s="13"/>
      <c r="H188" s="13"/>
      <c r="I188"/>
      <c r="J188"/>
      <c r="K188"/>
      <c r="L188"/>
      <c r="M188"/>
      <c r="N188"/>
      <c r="O188"/>
      <c r="P188"/>
      <c r="Q188"/>
      <c r="R188"/>
    </row>
    <row r="189" spans="1:18" s="14" customFormat="1" x14ac:dyDescent="0.25">
      <c r="A189" s="13"/>
      <c r="B189" s="21">
        <v>41568</v>
      </c>
      <c r="C189" s="19">
        <v>9.1549999999999994</v>
      </c>
      <c r="D189" s="19">
        <v>9.173</v>
      </c>
      <c r="E189" s="19">
        <v>9.0419999999999998</v>
      </c>
      <c r="F189" s="19">
        <v>9.1470000000000002</v>
      </c>
      <c r="G189" s="13"/>
      <c r="H189" s="13"/>
      <c r="I189"/>
      <c r="J189"/>
      <c r="K189"/>
      <c r="L189"/>
      <c r="M189"/>
      <c r="N189"/>
      <c r="O189"/>
      <c r="P189"/>
      <c r="Q189"/>
      <c r="R189"/>
    </row>
    <row r="190" spans="1:18" s="14" customFormat="1" x14ac:dyDescent="0.25">
      <c r="A190" s="13"/>
      <c r="B190" s="21">
        <v>41569</v>
      </c>
      <c r="C190" s="19">
        <v>9.1159999999999997</v>
      </c>
      <c r="D190" s="19">
        <v>9.1679999999999993</v>
      </c>
      <c r="E190" s="19">
        <v>9.0559999999999992</v>
      </c>
      <c r="F190" s="19">
        <v>9.1229999999999993</v>
      </c>
      <c r="G190" s="13"/>
      <c r="H190" s="13"/>
      <c r="I190"/>
      <c r="J190"/>
      <c r="K190"/>
      <c r="L190"/>
      <c r="M190"/>
      <c r="N190"/>
      <c r="O190"/>
      <c r="P190"/>
      <c r="Q190"/>
      <c r="R190"/>
    </row>
    <row r="191" spans="1:18" s="14" customFormat="1" x14ac:dyDescent="0.25">
      <c r="A191" s="13"/>
      <c r="B191" s="21">
        <v>41570</v>
      </c>
      <c r="C191" s="19">
        <v>9.0449999999999999</v>
      </c>
      <c r="D191" s="19">
        <v>9.0879999999999992</v>
      </c>
      <c r="E191" s="19">
        <v>8.8800000000000008</v>
      </c>
      <c r="F191" s="19">
        <v>8.9039999999999999</v>
      </c>
      <c r="G191" s="13"/>
      <c r="H191" s="13"/>
      <c r="I191"/>
      <c r="J191"/>
      <c r="K191"/>
      <c r="L191"/>
      <c r="M191"/>
      <c r="N191"/>
      <c r="O191"/>
      <c r="P191"/>
      <c r="Q191"/>
      <c r="R191"/>
    </row>
    <row r="192" spans="1:18" s="14" customFormat="1" x14ac:dyDescent="0.25">
      <c r="A192" s="13"/>
      <c r="B192" s="21">
        <v>41571</v>
      </c>
      <c r="C192" s="19">
        <v>8.9749999999999996</v>
      </c>
      <c r="D192" s="19">
        <v>9.1590000000000007</v>
      </c>
      <c r="E192" s="19">
        <v>8.9489999999999998</v>
      </c>
      <c r="F192" s="19">
        <v>9.1189999999999998</v>
      </c>
      <c r="G192" s="13"/>
      <c r="H192" s="13"/>
      <c r="I192"/>
      <c r="J192"/>
      <c r="K192"/>
      <c r="L192"/>
      <c r="M192"/>
      <c r="N192"/>
      <c r="O192"/>
      <c r="P192"/>
      <c r="Q192"/>
      <c r="R192"/>
    </row>
    <row r="193" spans="1:18" s="14" customFormat="1" x14ac:dyDescent="0.25">
      <c r="A193" s="13"/>
      <c r="B193" s="21">
        <v>41572</v>
      </c>
      <c r="C193" s="19">
        <v>8.9420000000000002</v>
      </c>
      <c r="D193" s="19">
        <v>8.9730000000000008</v>
      </c>
      <c r="E193" s="19">
        <v>8.7560000000000002</v>
      </c>
      <c r="F193" s="19">
        <v>8.8480000000000008</v>
      </c>
      <c r="G193" s="13"/>
      <c r="H193" s="13"/>
      <c r="I193"/>
      <c r="J193"/>
      <c r="K193"/>
      <c r="L193"/>
      <c r="M193"/>
      <c r="N193"/>
      <c r="O193"/>
      <c r="P193"/>
      <c r="Q193"/>
      <c r="R193"/>
    </row>
    <row r="194" spans="1:18" s="14" customFormat="1" x14ac:dyDescent="0.25">
      <c r="A194" s="13"/>
      <c r="B194" s="21">
        <v>41575</v>
      </c>
      <c r="C194" s="19">
        <v>8.8800000000000008</v>
      </c>
      <c r="D194" s="19">
        <v>8.91</v>
      </c>
      <c r="E194" s="19">
        <v>8.6</v>
      </c>
      <c r="F194" s="19">
        <v>8.6140000000000008</v>
      </c>
      <c r="G194" s="13"/>
      <c r="H194" s="13"/>
      <c r="I194"/>
      <c r="J194"/>
      <c r="K194"/>
      <c r="L194"/>
      <c r="M194"/>
      <c r="N194"/>
      <c r="O194"/>
      <c r="P194"/>
      <c r="Q194"/>
      <c r="R194"/>
    </row>
    <row r="195" spans="1:18" s="14" customFormat="1" x14ac:dyDescent="0.25">
      <c r="A195" s="13"/>
      <c r="B195" s="21">
        <v>41576</v>
      </c>
      <c r="C195" s="19">
        <v>8.6</v>
      </c>
      <c r="D195" s="19">
        <v>8.7750000000000004</v>
      </c>
      <c r="E195" s="19">
        <v>8.5</v>
      </c>
      <c r="F195" s="19">
        <v>8.734</v>
      </c>
      <c r="G195" s="13"/>
      <c r="H195" s="13"/>
      <c r="I195"/>
      <c r="J195"/>
      <c r="K195"/>
      <c r="L195"/>
      <c r="M195"/>
      <c r="N195"/>
      <c r="O195"/>
      <c r="P195"/>
      <c r="Q195"/>
      <c r="R195"/>
    </row>
    <row r="196" spans="1:18" s="14" customFormat="1" x14ac:dyDescent="0.25">
      <c r="A196" s="13"/>
      <c r="B196" s="21">
        <v>41577</v>
      </c>
      <c r="C196" s="19">
        <v>8.7319999999999993</v>
      </c>
      <c r="D196" s="19">
        <v>8.85</v>
      </c>
      <c r="E196" s="19">
        <v>8.6359999999999992</v>
      </c>
      <c r="F196" s="19">
        <v>8.6920000000000002</v>
      </c>
      <c r="G196" s="13"/>
      <c r="H196" s="13"/>
      <c r="I196"/>
      <c r="J196"/>
      <c r="K196"/>
      <c r="L196"/>
      <c r="M196"/>
      <c r="N196"/>
      <c r="O196"/>
      <c r="P196"/>
      <c r="Q196"/>
      <c r="R196"/>
    </row>
    <row r="197" spans="1:18" s="14" customFormat="1" x14ac:dyDescent="0.25">
      <c r="A197" s="13"/>
      <c r="B197" s="21">
        <v>41578</v>
      </c>
      <c r="C197" s="19">
        <v>8.7780000000000005</v>
      </c>
      <c r="D197" s="19">
        <v>8.9619999999999997</v>
      </c>
      <c r="E197" s="19">
        <v>8.75</v>
      </c>
      <c r="F197" s="19">
        <v>8.8970000000000002</v>
      </c>
      <c r="G197" s="13"/>
      <c r="H197" s="13"/>
      <c r="I197"/>
      <c r="J197"/>
      <c r="K197"/>
      <c r="L197"/>
      <c r="M197"/>
      <c r="N197"/>
      <c r="O197"/>
      <c r="P197"/>
      <c r="Q197"/>
      <c r="R197"/>
    </row>
    <row r="198" spans="1:18" s="14" customFormat="1" x14ac:dyDescent="0.25">
      <c r="A198" s="13"/>
      <c r="B198" s="21">
        <v>41579</v>
      </c>
      <c r="C198" s="19">
        <v>8.9380000000000006</v>
      </c>
      <c r="D198" s="19">
        <v>9.0169999999999995</v>
      </c>
      <c r="E198" s="19">
        <v>8.859</v>
      </c>
      <c r="F198" s="19">
        <v>8.9</v>
      </c>
      <c r="G198" s="13"/>
      <c r="H198" s="13"/>
      <c r="I198"/>
      <c r="J198"/>
      <c r="K198"/>
      <c r="L198"/>
      <c r="M198"/>
      <c r="N198"/>
      <c r="O198"/>
      <c r="P198"/>
      <c r="Q198"/>
      <c r="R198"/>
    </row>
    <row r="199" spans="1:18" s="14" customFormat="1" x14ac:dyDescent="0.25">
      <c r="A199" s="13"/>
      <c r="B199" s="21">
        <v>41582</v>
      </c>
      <c r="C199" s="19">
        <v>8.9559999999999995</v>
      </c>
      <c r="D199" s="19">
        <v>8.9700000000000006</v>
      </c>
      <c r="E199" s="19">
        <v>8.7799999999999994</v>
      </c>
      <c r="F199" s="19">
        <v>8.7970000000000006</v>
      </c>
      <c r="G199" s="13"/>
      <c r="H199" s="13"/>
      <c r="I199"/>
      <c r="J199"/>
      <c r="K199"/>
      <c r="L199"/>
      <c r="M199"/>
      <c r="N199"/>
      <c r="O199"/>
      <c r="P199"/>
      <c r="Q199"/>
      <c r="R199"/>
    </row>
    <row r="200" spans="1:18" s="14" customFormat="1" x14ac:dyDescent="0.25">
      <c r="A200" s="13"/>
      <c r="B200" s="21">
        <v>41583</v>
      </c>
      <c r="C200" s="19">
        <v>8.8059999999999992</v>
      </c>
      <c r="D200" s="19">
        <v>8.8369999999999997</v>
      </c>
      <c r="E200" s="19">
        <v>8.6</v>
      </c>
      <c r="F200" s="19">
        <v>8.7539999999999996</v>
      </c>
      <c r="G200" s="13"/>
      <c r="H200" s="13"/>
      <c r="I200"/>
      <c r="J200"/>
      <c r="K200"/>
      <c r="L200"/>
      <c r="M200"/>
      <c r="N200"/>
      <c r="O200"/>
      <c r="P200"/>
      <c r="Q200"/>
      <c r="R200"/>
    </row>
    <row r="201" spans="1:18" s="14" customFormat="1" x14ac:dyDescent="0.25">
      <c r="A201" s="13"/>
      <c r="B201" s="21">
        <v>41584</v>
      </c>
      <c r="C201" s="19">
        <v>8.76</v>
      </c>
      <c r="D201" s="19">
        <v>8.8480000000000008</v>
      </c>
      <c r="E201" s="19">
        <v>8.73</v>
      </c>
      <c r="F201" s="19">
        <v>8.8049999999999997</v>
      </c>
      <c r="G201" s="13"/>
      <c r="H201" s="13"/>
      <c r="I201"/>
      <c r="J201"/>
      <c r="K201"/>
      <c r="L201"/>
      <c r="M201"/>
      <c r="N201"/>
      <c r="O201"/>
      <c r="P201"/>
      <c r="Q201"/>
      <c r="R201"/>
    </row>
    <row r="202" spans="1:18" s="14" customFormat="1" x14ac:dyDescent="0.25">
      <c r="A202" s="13"/>
      <c r="B202" s="21">
        <v>41585</v>
      </c>
      <c r="C202" s="19">
        <v>8.9949999999999992</v>
      </c>
      <c r="D202" s="19">
        <v>9.5</v>
      </c>
      <c r="E202" s="19">
        <v>8.9</v>
      </c>
      <c r="F202" s="19">
        <v>9.16</v>
      </c>
      <c r="G202" s="13"/>
      <c r="H202" s="13"/>
      <c r="I202"/>
      <c r="J202"/>
      <c r="K202"/>
      <c r="L202"/>
      <c r="M202"/>
      <c r="N202"/>
      <c r="O202"/>
      <c r="P202"/>
      <c r="Q202"/>
      <c r="R202"/>
    </row>
    <row r="203" spans="1:18" s="14" customFormat="1" x14ac:dyDescent="0.25">
      <c r="A203" s="13"/>
      <c r="B203" s="21">
        <v>41586</v>
      </c>
      <c r="C203" s="19">
        <v>9.0579999999999998</v>
      </c>
      <c r="D203" s="19">
        <v>9.18</v>
      </c>
      <c r="E203" s="19">
        <v>8.9610000000000003</v>
      </c>
      <c r="F203" s="19">
        <v>9.1180000000000003</v>
      </c>
      <c r="G203" s="13"/>
      <c r="H203" s="13"/>
      <c r="I203"/>
      <c r="J203"/>
      <c r="K203"/>
      <c r="L203"/>
      <c r="M203"/>
      <c r="N203"/>
      <c r="O203"/>
      <c r="P203"/>
      <c r="Q203"/>
      <c r="R203"/>
    </row>
    <row r="204" spans="1:18" s="14" customFormat="1" x14ac:dyDescent="0.25">
      <c r="A204" s="13"/>
      <c r="B204" s="21">
        <v>41589</v>
      </c>
      <c r="C204" s="19">
        <v>9.14</v>
      </c>
      <c r="D204" s="19">
        <v>9.17</v>
      </c>
      <c r="E204" s="19">
        <v>9.0250000000000004</v>
      </c>
      <c r="F204" s="19">
        <v>9.0969999999999995</v>
      </c>
      <c r="G204" s="13"/>
      <c r="H204" s="13"/>
      <c r="I204"/>
      <c r="J204"/>
      <c r="K204"/>
      <c r="L204"/>
      <c r="M204"/>
      <c r="N204"/>
      <c r="O204"/>
      <c r="P204"/>
      <c r="Q204"/>
      <c r="R204"/>
    </row>
    <row r="205" spans="1:18" s="14" customFormat="1" x14ac:dyDescent="0.25">
      <c r="A205" s="13"/>
      <c r="B205" s="21">
        <v>41590</v>
      </c>
      <c r="C205" s="19">
        <v>9.1259999999999994</v>
      </c>
      <c r="D205" s="19">
        <v>9.1560000000000006</v>
      </c>
      <c r="E205" s="19">
        <v>9</v>
      </c>
      <c r="F205" s="19">
        <v>9.0109999999999992</v>
      </c>
      <c r="G205" s="13"/>
      <c r="H205" s="13"/>
      <c r="I205"/>
      <c r="J205"/>
      <c r="K205"/>
      <c r="L205"/>
      <c r="M205"/>
      <c r="N205"/>
      <c r="O205"/>
      <c r="P205"/>
      <c r="Q205"/>
      <c r="R205"/>
    </row>
    <row r="206" spans="1:18" s="14" customFormat="1" x14ac:dyDescent="0.25">
      <c r="A206" s="13"/>
      <c r="B206" s="21">
        <v>41591</v>
      </c>
      <c r="C206" s="19">
        <v>9</v>
      </c>
      <c r="D206" s="19">
        <v>9</v>
      </c>
      <c r="E206" s="19">
        <v>8.7720000000000002</v>
      </c>
      <c r="F206" s="19">
        <v>8.8989999999999991</v>
      </c>
      <c r="G206" s="13"/>
      <c r="H206" s="13"/>
      <c r="I206"/>
      <c r="J206"/>
      <c r="K206"/>
      <c r="L206"/>
      <c r="M206"/>
      <c r="N206"/>
      <c r="O206"/>
      <c r="P206"/>
      <c r="Q206"/>
      <c r="R206"/>
    </row>
    <row r="207" spans="1:18" s="14" customFormat="1" x14ac:dyDescent="0.25">
      <c r="A207" s="13"/>
      <c r="B207" s="21">
        <v>41592</v>
      </c>
      <c r="C207" s="19">
        <v>9.0129999999999999</v>
      </c>
      <c r="D207" s="19">
        <v>9.0500000000000007</v>
      </c>
      <c r="E207" s="19">
        <v>8.7110000000000003</v>
      </c>
      <c r="F207" s="19">
        <v>8.8640000000000008</v>
      </c>
      <c r="G207" s="13"/>
      <c r="H207" s="13"/>
      <c r="I207"/>
      <c r="J207"/>
      <c r="K207"/>
      <c r="L207"/>
      <c r="M207"/>
      <c r="N207"/>
      <c r="O207"/>
      <c r="P207"/>
      <c r="Q207"/>
      <c r="R207"/>
    </row>
    <row r="208" spans="1:18" s="14" customFormat="1" x14ac:dyDescent="0.25">
      <c r="A208" s="13"/>
      <c r="B208" s="21">
        <v>41593</v>
      </c>
      <c r="C208" s="19">
        <v>8.9160000000000004</v>
      </c>
      <c r="D208" s="19">
        <v>8.9239999999999995</v>
      </c>
      <c r="E208" s="19">
        <v>8.7669999999999995</v>
      </c>
      <c r="F208" s="19">
        <v>8.7910000000000004</v>
      </c>
      <c r="G208" s="13"/>
      <c r="H208" s="13"/>
      <c r="I208"/>
      <c r="J208"/>
      <c r="K208"/>
      <c r="L208"/>
      <c r="M208"/>
      <c r="N208"/>
      <c r="O208"/>
      <c r="P208"/>
      <c r="Q208"/>
      <c r="R208"/>
    </row>
    <row r="209" spans="1:18" s="14" customFormat="1" x14ac:dyDescent="0.25">
      <c r="A209" s="13"/>
      <c r="B209" s="21">
        <v>41596</v>
      </c>
      <c r="C209" s="19">
        <v>8.7759999999999998</v>
      </c>
      <c r="D209" s="19">
        <v>8.9649999999999999</v>
      </c>
      <c r="E209" s="19">
        <v>8.7159999999999993</v>
      </c>
      <c r="F209" s="19">
        <v>8.9209999999999994</v>
      </c>
      <c r="G209" s="13"/>
      <c r="H209" s="13"/>
      <c r="I209"/>
      <c r="J209"/>
      <c r="K209"/>
      <c r="L209"/>
      <c r="M209"/>
      <c r="N209"/>
      <c r="O209"/>
      <c r="P209"/>
      <c r="Q209"/>
      <c r="R209"/>
    </row>
    <row r="210" spans="1:18" s="14" customFormat="1" x14ac:dyDescent="0.25">
      <c r="A210" s="13"/>
      <c r="B210" s="21">
        <v>41597</v>
      </c>
      <c r="C210" s="19">
        <v>8.8810000000000002</v>
      </c>
      <c r="D210" s="19">
        <v>8.9049999999999994</v>
      </c>
      <c r="E210" s="19">
        <v>8.7230000000000008</v>
      </c>
      <c r="F210" s="19">
        <v>8.7889999999999997</v>
      </c>
      <c r="G210" s="13"/>
      <c r="H210" s="13"/>
      <c r="I210"/>
      <c r="J210"/>
      <c r="K210"/>
      <c r="L210"/>
      <c r="M210"/>
      <c r="N210"/>
      <c r="O210"/>
      <c r="P210"/>
      <c r="Q210"/>
      <c r="R210"/>
    </row>
    <row r="211" spans="1:18" s="14" customFormat="1" x14ac:dyDescent="0.25">
      <c r="A211" s="13"/>
      <c r="B211" s="21">
        <v>41598</v>
      </c>
      <c r="C211" s="19">
        <v>8.7569999999999997</v>
      </c>
      <c r="D211" s="19">
        <v>8.86</v>
      </c>
      <c r="E211" s="19">
        <v>8.7210000000000001</v>
      </c>
      <c r="F211" s="19">
        <v>8.7789999999999999</v>
      </c>
      <c r="G211" s="13"/>
      <c r="H211" s="13"/>
      <c r="I211"/>
      <c r="J211"/>
      <c r="K211"/>
      <c r="L211"/>
      <c r="M211"/>
      <c r="N211"/>
      <c r="O211"/>
      <c r="P211"/>
      <c r="Q211"/>
      <c r="R211"/>
    </row>
    <row r="212" spans="1:18" s="14" customFormat="1" x14ac:dyDescent="0.25">
      <c r="A212" s="13"/>
      <c r="B212" s="21">
        <v>41599</v>
      </c>
      <c r="C212" s="19">
        <v>8.7189999999999994</v>
      </c>
      <c r="D212" s="19">
        <v>8.8699999999999992</v>
      </c>
      <c r="E212" s="19">
        <v>8.6809999999999992</v>
      </c>
      <c r="F212" s="19">
        <v>8.827</v>
      </c>
      <c r="G212" s="13"/>
      <c r="H212" s="13"/>
      <c r="I212"/>
      <c r="J212"/>
      <c r="K212"/>
      <c r="L212"/>
      <c r="M212"/>
      <c r="N212"/>
      <c r="O212"/>
      <c r="P212"/>
      <c r="Q212"/>
      <c r="R212"/>
    </row>
    <row r="213" spans="1:18" s="14" customFormat="1" x14ac:dyDescent="0.25">
      <c r="A213" s="13"/>
      <c r="B213" s="21">
        <v>41600</v>
      </c>
      <c r="C213" s="19">
        <v>8.8439999999999994</v>
      </c>
      <c r="D213" s="19">
        <v>8.9190000000000005</v>
      </c>
      <c r="E213" s="19">
        <v>8.7650000000000006</v>
      </c>
      <c r="F213" s="19">
        <v>8.8670000000000009</v>
      </c>
      <c r="G213" s="13"/>
      <c r="H213" s="13"/>
      <c r="I213"/>
      <c r="J213"/>
      <c r="K213"/>
      <c r="L213"/>
      <c r="M213"/>
      <c r="N213"/>
      <c r="O213"/>
      <c r="P213"/>
      <c r="Q213"/>
      <c r="R213"/>
    </row>
    <row r="214" spans="1:18" s="14" customFormat="1" x14ac:dyDescent="0.25">
      <c r="A214" s="13"/>
      <c r="B214" s="22">
        <v>41603</v>
      </c>
      <c r="C214" s="20">
        <v>8.8919999999999995</v>
      </c>
      <c r="D214" s="20">
        <v>8.9990000000000006</v>
      </c>
      <c r="E214" s="20">
        <v>8.8539999999999992</v>
      </c>
      <c r="F214" s="20">
        <v>8.8620000000000001</v>
      </c>
      <c r="G214" s="13"/>
      <c r="H214" s="13"/>
      <c r="I214"/>
      <c r="J214"/>
      <c r="K214"/>
      <c r="L214"/>
      <c r="M214"/>
      <c r="N214"/>
      <c r="O214"/>
      <c r="P214"/>
      <c r="Q214"/>
      <c r="R214"/>
    </row>
    <row r="215" spans="1:18" s="14" customFormat="1" x14ac:dyDescent="0.25">
      <c r="A215" s="13"/>
      <c r="B215" s="22">
        <v>41604</v>
      </c>
      <c r="C215" s="20">
        <v>8.84</v>
      </c>
      <c r="D215" s="20">
        <v>8.9670000000000005</v>
      </c>
      <c r="E215" s="20">
        <v>8.8089999999999993</v>
      </c>
      <c r="F215" s="20">
        <v>8.83</v>
      </c>
      <c r="G215" s="13"/>
      <c r="H215" s="13"/>
      <c r="I215"/>
      <c r="J215"/>
      <c r="K215"/>
      <c r="L215"/>
      <c r="M215"/>
      <c r="N215"/>
      <c r="O215"/>
      <c r="P215"/>
      <c r="Q215"/>
      <c r="R215"/>
    </row>
    <row r="216" spans="1:18" s="14" customFormat="1" x14ac:dyDescent="0.25">
      <c r="A216" s="13"/>
      <c r="B216" s="22">
        <v>41605</v>
      </c>
      <c r="C216" s="20">
        <v>8.8610000000000007</v>
      </c>
      <c r="D216" s="20">
        <v>8.9480000000000004</v>
      </c>
      <c r="E216" s="20">
        <v>8.8239999999999998</v>
      </c>
      <c r="F216" s="20">
        <v>8.9039999999999999</v>
      </c>
      <c r="G216" s="13"/>
      <c r="H216" s="13"/>
      <c r="I216"/>
      <c r="J216"/>
      <c r="K216"/>
      <c r="L216"/>
      <c r="M216"/>
      <c r="N216"/>
      <c r="O216"/>
      <c r="P216"/>
      <c r="Q216"/>
      <c r="R216"/>
    </row>
    <row r="217" spans="1:18" s="14" customFormat="1" x14ac:dyDescent="0.25">
      <c r="A217" s="13"/>
      <c r="B217" s="22">
        <v>41606</v>
      </c>
      <c r="C217" s="20">
        <v>8.9019999999999992</v>
      </c>
      <c r="D217" s="20">
        <v>8.9740000000000002</v>
      </c>
      <c r="E217" s="20">
        <v>8.8699999999999992</v>
      </c>
      <c r="F217" s="20">
        <v>8.9440000000000008</v>
      </c>
      <c r="G217" s="13"/>
      <c r="H217" s="13"/>
      <c r="I217"/>
      <c r="J217"/>
      <c r="K217"/>
      <c r="L217"/>
      <c r="M217"/>
      <c r="N217"/>
      <c r="O217"/>
      <c r="P217"/>
      <c r="Q217"/>
      <c r="R217"/>
    </row>
    <row r="218" spans="1:18" s="14" customFormat="1" x14ac:dyDescent="0.25">
      <c r="A218" s="13"/>
      <c r="B218" s="22">
        <v>41607</v>
      </c>
      <c r="C218" s="20">
        <v>9.0500000000000007</v>
      </c>
      <c r="D218" s="20">
        <v>9.3919999999999995</v>
      </c>
      <c r="E218" s="20">
        <v>9.0370000000000008</v>
      </c>
      <c r="F218" s="20">
        <v>9.23</v>
      </c>
      <c r="G218" s="13"/>
      <c r="H218" s="13"/>
      <c r="I218"/>
      <c r="J218"/>
      <c r="K218"/>
      <c r="L218"/>
      <c r="M218"/>
      <c r="N218"/>
      <c r="O218"/>
      <c r="P218"/>
      <c r="Q218"/>
      <c r="R218"/>
    </row>
    <row r="219" spans="1:18" s="14" customFormat="1" x14ac:dyDescent="0.25">
      <c r="A219" s="13"/>
      <c r="B219" s="22">
        <v>41610</v>
      </c>
      <c r="C219" s="20">
        <v>9.2349999999999994</v>
      </c>
      <c r="D219" s="20">
        <v>9.3390000000000004</v>
      </c>
      <c r="E219" s="20">
        <v>9.1969999999999992</v>
      </c>
      <c r="F219" s="20">
        <v>9.2349999999999994</v>
      </c>
      <c r="G219" s="13"/>
      <c r="H219" s="13"/>
      <c r="I219"/>
      <c r="J219"/>
      <c r="K219"/>
      <c r="L219"/>
      <c r="M219"/>
      <c r="N219"/>
      <c r="O219"/>
      <c r="P219"/>
      <c r="Q219"/>
      <c r="R219"/>
    </row>
    <row r="220" spans="1:18" s="14" customFormat="1" x14ac:dyDescent="0.25">
      <c r="A220" s="13"/>
      <c r="B220" s="22">
        <v>41611</v>
      </c>
      <c r="C220" s="20">
        <v>9.3379999999999992</v>
      </c>
      <c r="D220" s="20">
        <v>9.3480000000000008</v>
      </c>
      <c r="E220" s="20">
        <v>9.1419999999999995</v>
      </c>
      <c r="F220" s="20">
        <v>9.1419999999999995</v>
      </c>
      <c r="G220" s="13"/>
      <c r="H220" s="13"/>
      <c r="I220"/>
      <c r="J220"/>
      <c r="K220"/>
      <c r="L220"/>
      <c r="M220"/>
      <c r="N220"/>
      <c r="O220"/>
      <c r="P220"/>
      <c r="Q220"/>
      <c r="R220"/>
    </row>
    <row r="221" spans="1:18" s="14" customFormat="1" x14ac:dyDescent="0.25">
      <c r="A221" s="13"/>
      <c r="B221" s="22">
        <v>41612</v>
      </c>
      <c r="C221" s="20">
        <v>9.1069999999999993</v>
      </c>
      <c r="D221" s="20">
        <v>9.1329999999999991</v>
      </c>
      <c r="E221" s="20">
        <v>8.8829999999999991</v>
      </c>
      <c r="F221" s="20">
        <v>9.01</v>
      </c>
      <c r="G221" s="13"/>
      <c r="H221" s="13"/>
      <c r="I221"/>
      <c r="J221"/>
      <c r="K221"/>
      <c r="L221"/>
      <c r="M221"/>
      <c r="N221"/>
      <c r="O221"/>
      <c r="P221"/>
      <c r="Q221"/>
      <c r="R221"/>
    </row>
    <row r="222" spans="1:18" s="14" customFormat="1" x14ac:dyDescent="0.25">
      <c r="A222" s="13"/>
      <c r="B222" s="22"/>
      <c r="C222" s="20"/>
      <c r="D222" s="20"/>
      <c r="E222" s="20"/>
      <c r="F222" s="20"/>
      <c r="G222" s="13"/>
      <c r="H222" s="13"/>
      <c r="I222"/>
      <c r="J222"/>
      <c r="K222"/>
      <c r="L222"/>
      <c r="M222"/>
      <c r="N222"/>
      <c r="O222"/>
      <c r="P222"/>
      <c r="Q222"/>
      <c r="R222"/>
    </row>
    <row r="223" spans="1:18" s="14" customFormat="1" x14ac:dyDescent="0.25">
      <c r="A223" s="13"/>
      <c r="B223" s="22"/>
      <c r="C223" s="20"/>
      <c r="D223" s="20"/>
      <c r="E223" s="20"/>
      <c r="F223" s="20"/>
      <c r="G223" s="13"/>
      <c r="H223" s="13"/>
      <c r="I223"/>
      <c r="J223"/>
      <c r="K223"/>
      <c r="L223"/>
      <c r="M223"/>
      <c r="N223"/>
      <c r="O223"/>
      <c r="P223"/>
      <c r="Q223"/>
      <c r="R223"/>
    </row>
    <row r="224" spans="1:18" s="14" customFormat="1" x14ac:dyDescent="0.25">
      <c r="A224" s="13"/>
      <c r="B224" s="22"/>
      <c r="C224" s="20"/>
      <c r="D224" s="20"/>
      <c r="E224" s="20"/>
      <c r="F224" s="20"/>
      <c r="G224" s="13"/>
      <c r="H224" s="13"/>
      <c r="I224"/>
      <c r="J224"/>
      <c r="K224"/>
      <c r="L224"/>
      <c r="M224"/>
      <c r="N224"/>
      <c r="O224"/>
      <c r="P224"/>
      <c r="Q224"/>
      <c r="R224"/>
    </row>
    <row r="225" spans="1:18" s="14" customFormat="1" x14ac:dyDescent="0.25">
      <c r="A225" s="13"/>
      <c r="B225" s="22"/>
      <c r="C225" s="20"/>
      <c r="D225" s="20"/>
      <c r="E225" s="20"/>
      <c r="F225" s="20"/>
      <c r="G225" s="13"/>
      <c r="H225" s="13"/>
      <c r="I225"/>
      <c r="J225"/>
      <c r="K225"/>
      <c r="L225"/>
      <c r="M225"/>
      <c r="N225"/>
      <c r="O225"/>
      <c r="P225"/>
      <c r="Q225"/>
      <c r="R225"/>
    </row>
    <row r="226" spans="1:18" s="14" customFormat="1" x14ac:dyDescent="0.25">
      <c r="A226" s="13"/>
      <c r="B226" s="22"/>
      <c r="C226" s="20"/>
      <c r="D226" s="20"/>
      <c r="E226" s="20"/>
      <c r="F226" s="20"/>
      <c r="G226" s="13"/>
      <c r="H226" s="13"/>
      <c r="I226"/>
      <c r="J226"/>
      <c r="K226"/>
      <c r="L226"/>
      <c r="M226"/>
      <c r="N226"/>
      <c r="O226"/>
      <c r="P226"/>
      <c r="Q226"/>
      <c r="R226"/>
    </row>
    <row r="227" spans="1:18" s="14" customFormat="1" x14ac:dyDescent="0.25">
      <c r="A227" s="13"/>
      <c r="B227" s="22"/>
      <c r="C227" s="20"/>
      <c r="D227" s="20"/>
      <c r="E227" s="20"/>
      <c r="F227" s="20"/>
      <c r="G227" s="13"/>
      <c r="H227" s="13"/>
      <c r="I227"/>
      <c r="J227"/>
      <c r="K227"/>
      <c r="L227"/>
      <c r="M227"/>
      <c r="N227"/>
      <c r="O227"/>
      <c r="P227"/>
      <c r="Q227"/>
      <c r="R227"/>
    </row>
    <row r="228" spans="1:18" s="14" customFormat="1" x14ac:dyDescent="0.25">
      <c r="A228" s="13"/>
      <c r="B228" s="22"/>
      <c r="C228" s="20"/>
      <c r="D228" s="20"/>
      <c r="E228" s="20"/>
      <c r="F228" s="20"/>
      <c r="G228" s="13"/>
      <c r="H228" s="13"/>
      <c r="I228"/>
      <c r="J228"/>
      <c r="K228"/>
      <c r="L228"/>
      <c r="M228"/>
      <c r="N228"/>
      <c r="O228"/>
      <c r="P228"/>
      <c r="Q228"/>
      <c r="R228"/>
    </row>
    <row r="229" spans="1:18" s="14" customFormat="1" x14ac:dyDescent="0.25">
      <c r="A229" s="13"/>
      <c r="B229" s="22"/>
      <c r="C229" s="20"/>
      <c r="D229" s="20"/>
      <c r="E229" s="20"/>
      <c r="F229" s="20"/>
      <c r="G229" s="13"/>
      <c r="H229" s="13"/>
      <c r="I229"/>
      <c r="J229"/>
      <c r="K229"/>
      <c r="L229"/>
      <c r="M229"/>
      <c r="N229"/>
      <c r="O229"/>
      <c r="P229"/>
      <c r="Q229"/>
      <c r="R229"/>
    </row>
    <row r="230" spans="1:18" s="14" customFormat="1" x14ac:dyDescent="0.25">
      <c r="A230" s="13"/>
      <c r="B230" s="22"/>
      <c r="C230" s="20"/>
      <c r="D230" s="20"/>
      <c r="E230" s="20"/>
      <c r="F230" s="20"/>
      <c r="G230" s="13"/>
      <c r="H230" s="13"/>
      <c r="I230"/>
      <c r="J230"/>
      <c r="K230"/>
      <c r="L230"/>
      <c r="M230"/>
      <c r="N230"/>
      <c r="O230"/>
      <c r="P230"/>
      <c r="Q230"/>
      <c r="R230"/>
    </row>
    <row r="231" spans="1:18" s="14" customFormat="1" x14ac:dyDescent="0.25">
      <c r="A231" s="13"/>
      <c r="B231" s="22"/>
      <c r="C231" s="20"/>
      <c r="D231" s="20"/>
      <c r="E231" s="20"/>
      <c r="F231" s="20"/>
      <c r="G231" s="13"/>
      <c r="H231" s="13"/>
      <c r="I231"/>
      <c r="J231"/>
      <c r="K231"/>
      <c r="L231"/>
      <c r="M231"/>
      <c r="N231"/>
      <c r="O231"/>
      <c r="P231"/>
      <c r="Q231"/>
      <c r="R231"/>
    </row>
    <row r="232" spans="1:18" s="14" customFormat="1" x14ac:dyDescent="0.25">
      <c r="A232" s="13"/>
      <c r="B232" s="22"/>
      <c r="C232" s="20"/>
      <c r="D232" s="20"/>
      <c r="E232" s="20"/>
      <c r="F232" s="20"/>
      <c r="G232" s="13"/>
      <c r="H232" s="13"/>
      <c r="I232"/>
      <c r="J232"/>
      <c r="K232"/>
      <c r="L232"/>
      <c r="M232"/>
      <c r="N232"/>
      <c r="O232"/>
      <c r="P232"/>
      <c r="Q232"/>
      <c r="R232"/>
    </row>
    <row r="233" spans="1:18" s="14" customFormat="1" x14ac:dyDescent="0.25">
      <c r="A233" s="13"/>
      <c r="B233" s="22"/>
      <c r="C233" s="20"/>
      <c r="D233" s="20"/>
      <c r="E233" s="20"/>
      <c r="F233" s="20"/>
      <c r="G233" s="13"/>
      <c r="H233" s="13"/>
      <c r="I233"/>
      <c r="J233"/>
      <c r="K233"/>
      <c r="L233"/>
      <c r="M233"/>
      <c r="N233"/>
      <c r="O233"/>
      <c r="P233"/>
      <c r="Q233"/>
      <c r="R233"/>
    </row>
    <row r="234" spans="1:18" s="14" customFormat="1" x14ac:dyDescent="0.25">
      <c r="A234" s="13"/>
      <c r="B234" s="22"/>
      <c r="C234" s="20"/>
      <c r="D234" s="20"/>
      <c r="E234" s="20"/>
      <c r="F234" s="20"/>
      <c r="G234" s="13"/>
      <c r="H234" s="13"/>
      <c r="I234"/>
      <c r="J234"/>
      <c r="K234"/>
      <c r="L234"/>
      <c r="M234"/>
      <c r="N234"/>
      <c r="O234"/>
      <c r="P234"/>
      <c r="Q234"/>
      <c r="R234"/>
    </row>
    <row r="235" spans="1:18" s="14" customFormat="1" x14ac:dyDescent="0.25">
      <c r="A235" s="13"/>
      <c r="B235" s="22"/>
      <c r="C235" s="20"/>
      <c r="D235" s="20"/>
      <c r="E235" s="20"/>
      <c r="F235" s="20"/>
      <c r="G235" s="13"/>
      <c r="H235" s="13"/>
      <c r="I235"/>
      <c r="J235"/>
      <c r="K235"/>
      <c r="L235"/>
      <c r="M235"/>
      <c r="N235"/>
      <c r="O235"/>
      <c r="P235"/>
      <c r="Q235"/>
      <c r="R235"/>
    </row>
    <row r="236" spans="1:18" s="14" customFormat="1" x14ac:dyDescent="0.25">
      <c r="A236" s="13"/>
      <c r="B236" s="22"/>
      <c r="C236" s="20"/>
      <c r="D236" s="20"/>
      <c r="E236" s="20"/>
      <c r="F236" s="20"/>
      <c r="G236" s="13"/>
      <c r="H236" s="13"/>
      <c r="I236"/>
      <c r="J236"/>
      <c r="K236"/>
      <c r="L236"/>
      <c r="M236"/>
      <c r="N236"/>
      <c r="O236"/>
      <c r="P236"/>
      <c r="Q236"/>
      <c r="R236"/>
    </row>
    <row r="237" spans="1:18" s="14" customFormat="1" x14ac:dyDescent="0.25">
      <c r="A237" s="13"/>
      <c r="B237" s="22"/>
      <c r="C237" s="20"/>
      <c r="D237" s="20"/>
      <c r="E237" s="20"/>
      <c r="F237" s="20"/>
      <c r="G237" s="13"/>
      <c r="H237" s="13"/>
      <c r="I237"/>
      <c r="J237"/>
      <c r="K237"/>
      <c r="L237"/>
      <c r="M237"/>
      <c r="N237"/>
      <c r="O237"/>
      <c r="P237"/>
      <c r="Q237"/>
      <c r="R237"/>
    </row>
    <row r="238" spans="1:18" s="14" customFormat="1" x14ac:dyDescent="0.25">
      <c r="A238" s="13"/>
      <c r="B238" s="22"/>
      <c r="C238" s="20"/>
      <c r="D238" s="20"/>
      <c r="E238" s="20"/>
      <c r="F238" s="20"/>
      <c r="G238" s="13"/>
      <c r="H238" s="13"/>
      <c r="I238"/>
      <c r="J238"/>
      <c r="K238"/>
      <c r="L238"/>
      <c r="M238"/>
      <c r="N238"/>
      <c r="O238"/>
      <c r="P238"/>
      <c r="Q238"/>
      <c r="R238"/>
    </row>
    <row r="239" spans="1:18" s="14" customFormat="1" x14ac:dyDescent="0.25">
      <c r="A239" s="13"/>
      <c r="B239" s="22"/>
      <c r="C239" s="20"/>
      <c r="D239" s="20"/>
      <c r="E239" s="20"/>
      <c r="F239" s="20"/>
      <c r="G239" s="13"/>
      <c r="H239" s="13"/>
      <c r="I239"/>
      <c r="J239"/>
      <c r="K239"/>
      <c r="L239"/>
      <c r="M239"/>
      <c r="N239"/>
      <c r="O239"/>
      <c r="P239"/>
      <c r="Q239"/>
      <c r="R239"/>
    </row>
    <row r="240" spans="1:18" s="14" customFormat="1" x14ac:dyDescent="0.25">
      <c r="A240" s="13"/>
      <c r="B240" s="22"/>
      <c r="C240" s="20"/>
      <c r="D240" s="20"/>
      <c r="E240" s="20"/>
      <c r="F240" s="20"/>
      <c r="G240" s="13"/>
      <c r="H240" s="13"/>
      <c r="I240"/>
      <c r="J240"/>
      <c r="K240"/>
      <c r="L240"/>
      <c r="M240"/>
      <c r="N240"/>
      <c r="O240"/>
      <c r="P240"/>
      <c r="Q240"/>
      <c r="R240"/>
    </row>
    <row r="241" spans="1:18" s="14" customFormat="1" x14ac:dyDescent="0.25">
      <c r="A241" s="13"/>
      <c r="B241" s="22"/>
      <c r="C241" s="20"/>
      <c r="D241" s="20"/>
      <c r="E241" s="20"/>
      <c r="F241" s="20"/>
      <c r="G241" s="13"/>
      <c r="H241" s="13"/>
      <c r="I241"/>
      <c r="J241"/>
      <c r="K241"/>
      <c r="L241"/>
      <c r="M241"/>
      <c r="N241"/>
      <c r="O241"/>
      <c r="P241"/>
      <c r="Q241"/>
      <c r="R241"/>
    </row>
    <row r="242" spans="1:18" s="14" customFormat="1" x14ac:dyDescent="0.25">
      <c r="A242" s="13"/>
      <c r="B242" s="22"/>
      <c r="C242" s="20"/>
      <c r="D242" s="20"/>
      <c r="E242" s="20"/>
      <c r="F242" s="20"/>
      <c r="G242" s="13"/>
      <c r="H242" s="13"/>
      <c r="I242"/>
      <c r="J242"/>
      <c r="K242"/>
      <c r="L242"/>
      <c r="M242"/>
      <c r="N242"/>
      <c r="O242"/>
      <c r="P242"/>
      <c r="Q242"/>
      <c r="R242"/>
    </row>
    <row r="243" spans="1:18" s="14" customFormat="1" x14ac:dyDescent="0.25">
      <c r="A243" s="13"/>
      <c r="B243" s="22"/>
      <c r="C243" s="20"/>
      <c r="D243" s="20"/>
      <c r="E243" s="20"/>
      <c r="F243" s="20"/>
      <c r="G243" s="13"/>
      <c r="H243" s="13"/>
      <c r="I243"/>
      <c r="J243"/>
      <c r="K243"/>
      <c r="L243"/>
      <c r="M243"/>
      <c r="N243"/>
      <c r="O243"/>
      <c r="P243"/>
      <c r="Q243"/>
      <c r="R243"/>
    </row>
    <row r="244" spans="1:18" s="14" customFormat="1" x14ac:dyDescent="0.25">
      <c r="A244" s="13"/>
      <c r="B244" s="22"/>
      <c r="C244" s="20"/>
      <c r="D244" s="20"/>
      <c r="E244" s="20"/>
      <c r="F244" s="20"/>
      <c r="G244" s="13"/>
      <c r="H244" s="13"/>
      <c r="I244"/>
      <c r="J244"/>
      <c r="K244"/>
      <c r="L244"/>
      <c r="M244"/>
      <c r="N244"/>
      <c r="O244"/>
      <c r="P244"/>
      <c r="Q244"/>
      <c r="R244"/>
    </row>
    <row r="245" spans="1:18" s="14" customFormat="1" x14ac:dyDescent="0.25">
      <c r="A245" s="13"/>
      <c r="B245" s="22"/>
      <c r="C245" s="20"/>
      <c r="D245" s="20"/>
      <c r="E245" s="20"/>
      <c r="F245" s="20"/>
      <c r="G245" s="13"/>
      <c r="H245" s="13"/>
      <c r="I245"/>
      <c r="J245"/>
      <c r="K245"/>
      <c r="L245"/>
      <c r="M245"/>
      <c r="N245"/>
      <c r="O245"/>
      <c r="P245"/>
      <c r="Q245"/>
      <c r="R245"/>
    </row>
    <row r="246" spans="1:18" s="14" customFormat="1" x14ac:dyDescent="0.25">
      <c r="A246" s="13"/>
      <c r="B246" s="22"/>
      <c r="C246" s="20"/>
      <c r="D246" s="20"/>
      <c r="E246" s="20"/>
      <c r="F246" s="20"/>
      <c r="G246" s="13"/>
      <c r="H246" s="13"/>
      <c r="I246"/>
      <c r="J246"/>
      <c r="K246"/>
      <c r="L246"/>
      <c r="M246"/>
      <c r="N246"/>
      <c r="O246"/>
      <c r="P246"/>
      <c r="Q246"/>
      <c r="R246"/>
    </row>
    <row r="247" spans="1:18" s="14" customFormat="1" x14ac:dyDescent="0.25">
      <c r="A247" s="13"/>
      <c r="B247" s="22"/>
      <c r="C247" s="20"/>
      <c r="D247" s="20"/>
      <c r="E247" s="20"/>
      <c r="F247" s="20"/>
      <c r="G247" s="13"/>
      <c r="H247" s="13"/>
      <c r="I247"/>
      <c r="J247"/>
      <c r="K247"/>
      <c r="L247"/>
      <c r="M247"/>
      <c r="N247"/>
      <c r="O247"/>
      <c r="P247"/>
      <c r="Q247"/>
      <c r="R247"/>
    </row>
    <row r="248" spans="1:18" s="14" customFormat="1" x14ac:dyDescent="0.25">
      <c r="A248" s="13"/>
      <c r="B248" s="22"/>
      <c r="C248" s="20"/>
      <c r="D248" s="20"/>
      <c r="E248" s="20"/>
      <c r="F248" s="20"/>
      <c r="G248" s="13"/>
      <c r="H248" s="13"/>
      <c r="I248"/>
      <c r="J248"/>
      <c r="K248"/>
      <c r="L248"/>
      <c r="M248"/>
      <c r="N248"/>
      <c r="O248"/>
      <c r="P248"/>
      <c r="Q248"/>
      <c r="R248"/>
    </row>
    <row r="249" spans="1:18" s="14" customFormat="1" x14ac:dyDescent="0.25">
      <c r="A249" s="13"/>
      <c r="B249" s="22"/>
      <c r="C249" s="20"/>
      <c r="D249" s="20"/>
      <c r="E249" s="20"/>
      <c r="F249" s="20"/>
      <c r="G249" s="13"/>
      <c r="H249" s="13"/>
      <c r="I249"/>
      <c r="J249"/>
      <c r="K249"/>
      <c r="L249"/>
      <c r="M249"/>
      <c r="N249"/>
      <c r="O249"/>
      <c r="P249"/>
      <c r="Q249"/>
      <c r="R249"/>
    </row>
    <row r="250" spans="1:18" s="14" customFormat="1" x14ac:dyDescent="0.25">
      <c r="A250" s="13"/>
      <c r="B250" s="22"/>
      <c r="C250" s="20"/>
      <c r="D250" s="20"/>
      <c r="E250" s="20"/>
      <c r="F250" s="20"/>
      <c r="G250" s="13"/>
      <c r="H250" s="13"/>
      <c r="I250"/>
      <c r="J250"/>
      <c r="K250"/>
      <c r="L250"/>
      <c r="M250"/>
      <c r="N250"/>
      <c r="O250"/>
      <c r="P250"/>
      <c r="Q250"/>
      <c r="R250"/>
    </row>
    <row r="251" spans="1:18" s="14" customFormat="1" x14ac:dyDescent="0.25">
      <c r="A251" s="13"/>
      <c r="B251" s="22"/>
      <c r="C251" s="20"/>
      <c r="D251" s="20"/>
      <c r="E251" s="20"/>
      <c r="F251" s="20"/>
      <c r="G251" s="13"/>
      <c r="H251" s="13"/>
      <c r="I251"/>
      <c r="J251"/>
      <c r="K251"/>
      <c r="L251"/>
      <c r="M251"/>
      <c r="N251"/>
      <c r="O251"/>
      <c r="P251"/>
      <c r="Q251"/>
      <c r="R251"/>
    </row>
    <row r="252" spans="1:18" s="14" customFormat="1" x14ac:dyDescent="0.25">
      <c r="A252" s="13"/>
      <c r="B252" s="22"/>
      <c r="C252" s="20"/>
      <c r="D252" s="20"/>
      <c r="E252" s="20"/>
      <c r="F252" s="20"/>
      <c r="G252" s="13"/>
      <c r="H252" s="13"/>
      <c r="I252"/>
      <c r="J252"/>
      <c r="K252"/>
      <c r="L252"/>
      <c r="M252"/>
      <c r="N252"/>
      <c r="O252"/>
      <c r="P252"/>
      <c r="Q252"/>
      <c r="R252"/>
    </row>
    <row r="253" spans="1:18" s="14" customFormat="1" x14ac:dyDescent="0.25">
      <c r="A253" s="13"/>
      <c r="B253" s="22"/>
      <c r="C253" s="20"/>
      <c r="D253" s="20"/>
      <c r="E253" s="20"/>
      <c r="F253" s="20"/>
      <c r="G253" s="13"/>
      <c r="H253" s="13"/>
      <c r="I253"/>
      <c r="J253"/>
      <c r="K253"/>
      <c r="L253"/>
      <c r="M253"/>
      <c r="N253"/>
      <c r="O253"/>
      <c r="P253"/>
      <c r="Q253"/>
      <c r="R253"/>
    </row>
    <row r="254" spans="1:18" s="14" customFormat="1" x14ac:dyDescent="0.25">
      <c r="A254" s="13"/>
      <c r="B254" s="22"/>
      <c r="C254" s="20"/>
      <c r="D254" s="20"/>
      <c r="E254" s="20"/>
      <c r="F254" s="20"/>
      <c r="G254" s="13"/>
      <c r="H254" s="13"/>
      <c r="I254"/>
      <c r="J254"/>
      <c r="K254"/>
      <c r="L254"/>
      <c r="M254"/>
      <c r="N254"/>
      <c r="O254"/>
      <c r="P254"/>
      <c r="Q254"/>
      <c r="R254"/>
    </row>
    <row r="255" spans="1:18" s="14" customFormat="1" x14ac:dyDescent="0.25">
      <c r="A255" s="13"/>
      <c r="B255" s="22"/>
      <c r="C255" s="20"/>
      <c r="D255" s="20"/>
      <c r="E255" s="20"/>
      <c r="F255" s="20"/>
      <c r="G255" s="13"/>
      <c r="H255" s="13"/>
      <c r="I255"/>
      <c r="J255"/>
      <c r="K255"/>
      <c r="L255"/>
      <c r="M255"/>
      <c r="N255"/>
      <c r="O255"/>
      <c r="P255"/>
      <c r="Q255"/>
      <c r="R255"/>
    </row>
    <row r="256" spans="1:18" s="14" customFormat="1" x14ac:dyDescent="0.25">
      <c r="A256" s="13"/>
      <c r="B256" s="22"/>
      <c r="C256" s="20"/>
      <c r="D256" s="20"/>
      <c r="E256" s="20"/>
      <c r="F256" s="20"/>
      <c r="G256" s="13"/>
      <c r="H256" s="13"/>
      <c r="I256"/>
      <c r="J256"/>
      <c r="K256"/>
      <c r="L256"/>
      <c r="M256"/>
      <c r="N256"/>
      <c r="O256"/>
      <c r="P256"/>
      <c r="Q256"/>
      <c r="R256"/>
    </row>
    <row r="257" spans="1:18" s="14" customFormat="1" x14ac:dyDescent="0.25">
      <c r="A257" s="13"/>
      <c r="B257" s="22"/>
      <c r="C257" s="20"/>
      <c r="D257" s="20"/>
      <c r="E257" s="20"/>
      <c r="F257" s="20"/>
      <c r="G257" s="13"/>
      <c r="H257" s="13"/>
      <c r="I257"/>
      <c r="J257"/>
      <c r="K257"/>
      <c r="L257"/>
      <c r="M257"/>
      <c r="N257"/>
      <c r="O257"/>
      <c r="P257"/>
      <c r="Q257"/>
      <c r="R257"/>
    </row>
    <row r="258" spans="1:18" s="14" customFormat="1" x14ac:dyDescent="0.25">
      <c r="A258" s="13"/>
      <c r="B258" s="22"/>
      <c r="C258" s="20"/>
      <c r="D258" s="20"/>
      <c r="E258" s="20"/>
      <c r="F258" s="20"/>
      <c r="G258" s="13"/>
      <c r="H258" s="13"/>
      <c r="I258"/>
      <c r="J258"/>
      <c r="K258"/>
      <c r="L258"/>
      <c r="M258"/>
      <c r="N258"/>
      <c r="O258"/>
      <c r="P258"/>
      <c r="Q258"/>
      <c r="R258"/>
    </row>
    <row r="259" spans="1:18" s="14" customFormat="1" x14ac:dyDescent="0.25">
      <c r="A259" s="13"/>
      <c r="B259" s="22"/>
      <c r="C259" s="20"/>
      <c r="D259" s="20"/>
      <c r="E259" s="20"/>
      <c r="F259" s="20"/>
      <c r="G259" s="13"/>
      <c r="H259" s="13"/>
      <c r="I259"/>
      <c r="J259"/>
      <c r="K259"/>
      <c r="L259"/>
      <c r="M259"/>
      <c r="N259"/>
      <c r="O259"/>
      <c r="P259"/>
      <c r="Q259"/>
      <c r="R259"/>
    </row>
    <row r="260" spans="1:18" s="14" customFormat="1" x14ac:dyDescent="0.25">
      <c r="A260" s="13"/>
      <c r="B260" s="22"/>
      <c r="C260" s="20"/>
      <c r="D260" s="20"/>
      <c r="E260" s="20"/>
      <c r="F260" s="20"/>
      <c r="G260" s="13"/>
      <c r="H260" s="13"/>
      <c r="I260"/>
      <c r="J260"/>
      <c r="K260"/>
      <c r="L260"/>
      <c r="M260"/>
      <c r="N260"/>
      <c r="O260"/>
      <c r="P260"/>
      <c r="Q260"/>
      <c r="R260"/>
    </row>
    <row r="261" spans="1:18" s="14" customFormat="1" x14ac:dyDescent="0.25">
      <c r="A261" s="13"/>
      <c r="B261" s="22"/>
      <c r="C261" s="20"/>
      <c r="D261" s="20"/>
      <c r="E261" s="20"/>
      <c r="F261" s="20"/>
      <c r="G261" s="13"/>
      <c r="H261" s="13"/>
      <c r="I261"/>
      <c r="J261"/>
      <c r="K261"/>
      <c r="L261"/>
      <c r="M261"/>
      <c r="N261"/>
      <c r="O261"/>
      <c r="P261"/>
      <c r="Q261"/>
      <c r="R261"/>
    </row>
    <row r="262" spans="1:18" s="14" customFormat="1" x14ac:dyDescent="0.25">
      <c r="A262" s="13"/>
      <c r="B262" s="22"/>
      <c r="C262" s="20"/>
      <c r="D262" s="20"/>
      <c r="E262" s="20"/>
      <c r="F262" s="20"/>
      <c r="G262" s="13"/>
      <c r="H262" s="13"/>
      <c r="I262"/>
      <c r="J262"/>
      <c r="K262"/>
      <c r="L262"/>
      <c r="M262"/>
      <c r="N262"/>
      <c r="O262"/>
      <c r="P262"/>
      <c r="Q262"/>
      <c r="R262"/>
    </row>
    <row r="263" spans="1:18" s="14" customFormat="1" x14ac:dyDescent="0.25">
      <c r="A263" s="13"/>
      <c r="B263" s="22"/>
      <c r="C263" s="20"/>
      <c r="D263" s="20"/>
      <c r="E263" s="20"/>
      <c r="F263" s="20"/>
      <c r="G263" s="13"/>
      <c r="H263" s="13"/>
      <c r="I263"/>
      <c r="J263"/>
      <c r="K263"/>
      <c r="L263"/>
      <c r="M263"/>
      <c r="N263"/>
      <c r="O263"/>
      <c r="P263"/>
      <c r="Q263"/>
      <c r="R263"/>
    </row>
    <row r="264" spans="1:18" s="14" customFormat="1" x14ac:dyDescent="0.25">
      <c r="A264" s="13"/>
      <c r="B264" s="22"/>
      <c r="C264" s="20"/>
      <c r="D264" s="20"/>
      <c r="E264" s="20"/>
      <c r="F264" s="20"/>
      <c r="G264" s="13"/>
      <c r="H264" s="13"/>
      <c r="I264"/>
      <c r="J264"/>
      <c r="K264"/>
      <c r="L264"/>
      <c r="M264"/>
      <c r="N264"/>
      <c r="O264"/>
      <c r="P264"/>
      <c r="Q264"/>
      <c r="R264"/>
    </row>
    <row r="265" spans="1:18" s="14" customFormat="1" x14ac:dyDescent="0.25">
      <c r="A265" s="13"/>
      <c r="B265" s="22"/>
      <c r="C265" s="20"/>
      <c r="D265" s="20"/>
      <c r="E265" s="20"/>
      <c r="F265" s="20"/>
      <c r="G265" s="13"/>
      <c r="H265" s="13"/>
      <c r="I265"/>
      <c r="J265"/>
      <c r="K265"/>
      <c r="L265"/>
      <c r="M265"/>
      <c r="N265"/>
      <c r="O265"/>
      <c r="P265"/>
      <c r="Q265"/>
      <c r="R265"/>
    </row>
    <row r="266" spans="1:18" s="14" customFormat="1" x14ac:dyDescent="0.25">
      <c r="A266" s="13"/>
      <c r="B266" s="22"/>
      <c r="C266" s="20"/>
      <c r="D266" s="20"/>
      <c r="E266" s="20"/>
      <c r="F266" s="20"/>
      <c r="G266" s="13"/>
      <c r="H266" s="13"/>
      <c r="I266"/>
      <c r="J266"/>
      <c r="K266"/>
      <c r="L266"/>
      <c r="M266"/>
      <c r="N266"/>
      <c r="O266"/>
      <c r="P266"/>
      <c r="Q266"/>
      <c r="R266"/>
    </row>
    <row r="267" spans="1:18" s="14" customFormat="1" x14ac:dyDescent="0.25">
      <c r="A267" s="13"/>
      <c r="B267" s="22"/>
      <c r="C267" s="20"/>
      <c r="D267" s="20"/>
      <c r="E267" s="20"/>
      <c r="F267" s="20"/>
      <c r="G267" s="13"/>
      <c r="H267" s="13"/>
      <c r="I267"/>
      <c r="J267"/>
      <c r="K267"/>
      <c r="L267"/>
      <c r="M267"/>
      <c r="N267"/>
      <c r="O267"/>
      <c r="P267"/>
      <c r="Q267"/>
      <c r="R267"/>
    </row>
    <row r="268" spans="1:18" s="14" customFormat="1" x14ac:dyDescent="0.25">
      <c r="A268" s="13"/>
      <c r="B268" s="22"/>
      <c r="C268" s="20"/>
      <c r="D268" s="20"/>
      <c r="E268" s="20"/>
      <c r="F268" s="20"/>
      <c r="G268" s="13"/>
      <c r="H268" s="13"/>
      <c r="I268"/>
      <c r="J268"/>
      <c r="K268"/>
      <c r="L268"/>
      <c r="M268"/>
      <c r="N268"/>
      <c r="O268"/>
      <c r="P268"/>
      <c r="Q268"/>
      <c r="R268"/>
    </row>
    <row r="269" spans="1:18" s="14" customFormat="1" x14ac:dyDescent="0.25">
      <c r="A269" s="13"/>
      <c r="B269" s="22"/>
      <c r="C269" s="20"/>
      <c r="D269" s="20"/>
      <c r="E269" s="20"/>
      <c r="F269" s="20"/>
      <c r="G269" s="13"/>
      <c r="H269" s="13"/>
      <c r="I269"/>
      <c r="J269"/>
      <c r="K269"/>
      <c r="L269"/>
      <c r="M269"/>
      <c r="N269"/>
      <c r="O269"/>
      <c r="P269"/>
      <c r="Q269"/>
      <c r="R269"/>
    </row>
    <row r="270" spans="1:18" s="14" customFormat="1" x14ac:dyDescent="0.25">
      <c r="A270" s="13"/>
      <c r="B270" s="22"/>
      <c r="C270" s="20"/>
      <c r="D270" s="20"/>
      <c r="E270" s="20"/>
      <c r="F270" s="20"/>
      <c r="G270" s="13"/>
      <c r="H270" s="13"/>
      <c r="I270"/>
      <c r="J270"/>
      <c r="K270"/>
      <c r="L270"/>
      <c r="M270"/>
      <c r="N270"/>
      <c r="O270"/>
      <c r="P270"/>
      <c r="Q270"/>
      <c r="R270"/>
    </row>
    <row r="271" spans="1:18" s="14" customFormat="1" x14ac:dyDescent="0.25">
      <c r="A271" s="13"/>
      <c r="B271" s="22"/>
      <c r="C271" s="20"/>
      <c r="D271" s="20"/>
      <c r="E271" s="20"/>
      <c r="F271" s="20"/>
      <c r="G271" s="13"/>
      <c r="H271" s="13"/>
      <c r="I271"/>
      <c r="J271"/>
      <c r="K271"/>
      <c r="L271"/>
      <c r="M271"/>
      <c r="N271"/>
      <c r="O271"/>
      <c r="P271"/>
      <c r="Q271"/>
      <c r="R271"/>
    </row>
    <row r="272" spans="1:18" s="14" customFormat="1" x14ac:dyDescent="0.25">
      <c r="A272" s="13"/>
      <c r="B272" s="22"/>
      <c r="C272" s="20"/>
      <c r="D272" s="20"/>
      <c r="E272" s="20"/>
      <c r="F272" s="20"/>
      <c r="G272" s="13"/>
      <c r="H272" s="13"/>
      <c r="I272"/>
      <c r="J272"/>
      <c r="K272"/>
      <c r="L272"/>
      <c r="M272"/>
      <c r="N272"/>
      <c r="O272"/>
      <c r="P272"/>
      <c r="Q272"/>
      <c r="R272"/>
    </row>
    <row r="273" spans="1:18" s="14" customFormat="1" x14ac:dyDescent="0.25">
      <c r="A273" s="13"/>
      <c r="B273" s="22"/>
      <c r="C273" s="20"/>
      <c r="D273" s="20"/>
      <c r="E273" s="20"/>
      <c r="F273" s="20"/>
      <c r="G273" s="13"/>
      <c r="H273" s="13"/>
      <c r="I273"/>
      <c r="J273"/>
      <c r="K273"/>
      <c r="L273"/>
      <c r="M273"/>
      <c r="N273"/>
      <c r="O273"/>
      <c r="P273"/>
      <c r="Q273"/>
      <c r="R273"/>
    </row>
    <row r="274" spans="1:18" s="14" customFormat="1" x14ac:dyDescent="0.25">
      <c r="A274" s="13"/>
      <c r="B274" s="22"/>
      <c r="C274" s="20"/>
      <c r="D274" s="20"/>
      <c r="E274" s="20"/>
      <c r="F274" s="20"/>
      <c r="G274" s="13"/>
      <c r="H274" s="13"/>
      <c r="I274"/>
      <c r="J274"/>
      <c r="K274"/>
      <c r="L274"/>
      <c r="M274"/>
      <c r="N274"/>
      <c r="O274"/>
      <c r="P274"/>
      <c r="Q274"/>
      <c r="R274"/>
    </row>
    <row r="275" spans="1:18" s="14" customFormat="1" x14ac:dyDescent="0.25">
      <c r="A275" s="13"/>
      <c r="B275" s="22"/>
      <c r="C275" s="20"/>
      <c r="D275" s="20"/>
      <c r="E275" s="20"/>
      <c r="F275" s="20"/>
      <c r="G275" s="13"/>
      <c r="H275" s="13"/>
      <c r="I275"/>
      <c r="J275"/>
      <c r="K275"/>
      <c r="L275"/>
      <c r="M275"/>
      <c r="N275"/>
      <c r="O275"/>
      <c r="P275"/>
      <c r="Q275"/>
      <c r="R275"/>
    </row>
    <row r="276" spans="1:18" s="14" customFormat="1" x14ac:dyDescent="0.25">
      <c r="A276" s="13"/>
      <c r="B276" s="22"/>
      <c r="C276" s="20"/>
      <c r="D276" s="20"/>
      <c r="E276" s="20"/>
      <c r="F276" s="20"/>
      <c r="G276" s="13"/>
      <c r="H276" s="13"/>
      <c r="I276"/>
      <c r="J276"/>
      <c r="K276"/>
      <c r="L276"/>
      <c r="M276"/>
      <c r="N276"/>
      <c r="O276"/>
      <c r="P276"/>
      <c r="Q276"/>
      <c r="R276"/>
    </row>
    <row r="277" spans="1:18" s="14" customFormat="1" x14ac:dyDescent="0.25">
      <c r="A277" s="13"/>
      <c r="B277" s="22"/>
      <c r="C277" s="20"/>
      <c r="D277" s="20"/>
      <c r="E277" s="20"/>
      <c r="F277" s="20"/>
      <c r="G277" s="13"/>
      <c r="H277" s="13"/>
      <c r="I277"/>
      <c r="J277"/>
      <c r="K277"/>
      <c r="L277"/>
      <c r="M277"/>
      <c r="N277"/>
      <c r="O277"/>
      <c r="P277"/>
      <c r="Q277"/>
      <c r="R277"/>
    </row>
    <row r="278" spans="1:18" s="14" customFormat="1" x14ac:dyDescent="0.25">
      <c r="A278" s="13"/>
      <c r="B278" s="22"/>
      <c r="C278" s="20"/>
      <c r="D278" s="20"/>
      <c r="E278" s="20"/>
      <c r="F278" s="20"/>
      <c r="G278" s="13"/>
      <c r="H278" s="13"/>
      <c r="I278"/>
      <c r="J278"/>
      <c r="K278"/>
      <c r="L278"/>
      <c r="M278"/>
      <c r="N278"/>
      <c r="O278"/>
      <c r="P278"/>
      <c r="Q278"/>
      <c r="R278"/>
    </row>
    <row r="279" spans="1:18" s="14" customFormat="1" x14ac:dyDescent="0.25">
      <c r="A279" s="13"/>
      <c r="B279" s="22"/>
      <c r="C279" s="20"/>
      <c r="D279" s="20"/>
      <c r="E279" s="20"/>
      <c r="F279" s="20"/>
      <c r="G279" s="13"/>
      <c r="H279" s="13"/>
      <c r="I279"/>
      <c r="J279"/>
      <c r="K279"/>
      <c r="L279"/>
      <c r="M279"/>
      <c r="N279"/>
      <c r="O279"/>
      <c r="P279"/>
      <c r="Q279"/>
      <c r="R279"/>
    </row>
    <row r="280" spans="1:18" s="14" customFormat="1" x14ac:dyDescent="0.25">
      <c r="A280" s="13"/>
      <c r="B280" s="22"/>
      <c r="C280" s="20"/>
      <c r="D280" s="20"/>
      <c r="E280" s="20"/>
      <c r="F280" s="20"/>
      <c r="G280" s="13"/>
      <c r="H280" s="13"/>
      <c r="I280"/>
      <c r="J280"/>
      <c r="K280"/>
      <c r="L280"/>
      <c r="M280"/>
      <c r="N280"/>
      <c r="O280"/>
      <c r="P280"/>
      <c r="Q280"/>
      <c r="R280"/>
    </row>
    <row r="281" spans="1:18" s="14" customFormat="1" x14ac:dyDescent="0.25">
      <c r="A281" s="13"/>
      <c r="B281" s="22"/>
      <c r="C281" s="20"/>
      <c r="D281" s="20"/>
      <c r="E281" s="20"/>
      <c r="F281" s="20"/>
      <c r="G281" s="13"/>
      <c r="H281" s="13"/>
      <c r="I281"/>
      <c r="J281"/>
      <c r="K281"/>
      <c r="L281"/>
      <c r="M281"/>
      <c r="N281"/>
      <c r="O281"/>
      <c r="P281"/>
      <c r="Q281"/>
      <c r="R281"/>
    </row>
    <row r="282" spans="1:18" s="14" customFormat="1" x14ac:dyDescent="0.25">
      <c r="A282" s="13"/>
      <c r="B282" s="22"/>
      <c r="C282" s="20"/>
      <c r="D282" s="20"/>
      <c r="E282" s="20"/>
      <c r="F282" s="20"/>
      <c r="G282" s="13"/>
      <c r="H282" s="13"/>
      <c r="I282"/>
      <c r="J282"/>
      <c r="K282"/>
      <c r="L282"/>
      <c r="M282"/>
      <c r="N282"/>
      <c r="O282"/>
      <c r="P282"/>
      <c r="Q282"/>
      <c r="R282"/>
    </row>
    <row r="283" spans="1:18" s="14" customFormat="1" x14ac:dyDescent="0.25">
      <c r="A283" s="13"/>
      <c r="B283" s="22"/>
      <c r="C283" s="20"/>
      <c r="D283" s="20"/>
      <c r="E283" s="20"/>
      <c r="F283" s="20"/>
      <c r="G283" s="13"/>
      <c r="H283" s="13"/>
      <c r="I283"/>
      <c r="J283"/>
      <c r="K283"/>
      <c r="L283"/>
      <c r="M283"/>
      <c r="N283"/>
      <c r="O283"/>
      <c r="P283"/>
      <c r="Q283"/>
      <c r="R283"/>
    </row>
    <row r="284" spans="1:18" s="14" customFormat="1" x14ac:dyDescent="0.25">
      <c r="A284" s="13"/>
      <c r="B284" s="22"/>
      <c r="C284" s="20"/>
      <c r="D284" s="20"/>
      <c r="E284" s="20"/>
      <c r="F284" s="20"/>
      <c r="G284" s="13"/>
      <c r="H284" s="13"/>
      <c r="I284"/>
      <c r="J284"/>
      <c r="K284"/>
      <c r="L284"/>
      <c r="M284"/>
      <c r="N284"/>
      <c r="O284"/>
      <c r="P284"/>
      <c r="Q284"/>
      <c r="R284"/>
    </row>
    <row r="285" spans="1:18" s="14" customFormat="1" x14ac:dyDescent="0.25">
      <c r="A285" s="13"/>
      <c r="B285" s="22"/>
      <c r="C285" s="20"/>
      <c r="D285" s="20"/>
      <c r="E285" s="20"/>
      <c r="F285" s="20"/>
      <c r="G285" s="13"/>
      <c r="H285" s="13"/>
      <c r="I285"/>
      <c r="J285"/>
      <c r="K285"/>
      <c r="L285"/>
      <c r="M285"/>
      <c r="N285"/>
      <c r="O285"/>
      <c r="P285"/>
      <c r="Q285"/>
      <c r="R285"/>
    </row>
    <row r="286" spans="1:18" s="14" customFormat="1" x14ac:dyDescent="0.25">
      <c r="A286" s="13"/>
      <c r="B286" s="22"/>
      <c r="C286" s="20"/>
      <c r="D286" s="20"/>
      <c r="E286" s="20"/>
      <c r="F286" s="20"/>
      <c r="G286" s="13"/>
      <c r="H286" s="13"/>
      <c r="I286"/>
      <c r="J286"/>
      <c r="K286"/>
      <c r="L286"/>
      <c r="M286"/>
      <c r="N286"/>
      <c r="O286"/>
      <c r="P286"/>
      <c r="Q286"/>
      <c r="R286"/>
    </row>
    <row r="287" spans="1:18" s="14" customFormat="1" x14ac:dyDescent="0.25">
      <c r="A287" s="13"/>
      <c r="B287" s="22"/>
      <c r="C287" s="20"/>
      <c r="D287" s="20"/>
      <c r="E287" s="20"/>
      <c r="F287" s="20"/>
      <c r="G287" s="13"/>
      <c r="H287" s="13"/>
      <c r="I287"/>
      <c r="J287"/>
      <c r="K287"/>
      <c r="L287"/>
      <c r="M287"/>
      <c r="N287"/>
      <c r="O287"/>
      <c r="P287"/>
      <c r="Q287"/>
      <c r="R287"/>
    </row>
    <row r="288" spans="1:18" s="14" customFormat="1" x14ac:dyDescent="0.25">
      <c r="A288" s="13"/>
      <c r="B288" s="22"/>
      <c r="C288" s="20"/>
      <c r="D288" s="20"/>
      <c r="E288" s="20"/>
      <c r="F288" s="20"/>
      <c r="G288" s="13"/>
      <c r="H288" s="13"/>
      <c r="I288"/>
      <c r="J288"/>
      <c r="K288"/>
      <c r="L288"/>
      <c r="M288"/>
      <c r="N288"/>
      <c r="O288"/>
      <c r="P288"/>
      <c r="Q288"/>
      <c r="R288"/>
    </row>
    <row r="289" spans="1:18" s="14" customFormat="1" x14ac:dyDescent="0.25">
      <c r="A289" s="13"/>
      <c r="B289" s="22"/>
      <c r="C289" s="20"/>
      <c r="D289" s="20"/>
      <c r="E289" s="20"/>
      <c r="F289" s="20"/>
      <c r="G289" s="13"/>
      <c r="H289" s="13"/>
      <c r="I289"/>
      <c r="J289"/>
      <c r="K289"/>
      <c r="L289"/>
      <c r="M289"/>
      <c r="N289"/>
      <c r="O289"/>
      <c r="P289"/>
      <c r="Q289"/>
      <c r="R289"/>
    </row>
    <row r="290" spans="1:18" s="14" customFormat="1" x14ac:dyDescent="0.25">
      <c r="A290" s="13"/>
      <c r="B290" s="22"/>
      <c r="C290" s="20"/>
      <c r="D290" s="20"/>
      <c r="E290" s="20"/>
      <c r="F290" s="20"/>
      <c r="G290" s="13"/>
      <c r="H290" s="13"/>
      <c r="I290"/>
      <c r="J290"/>
      <c r="K290"/>
      <c r="L290"/>
      <c r="M290"/>
      <c r="N290"/>
      <c r="O290"/>
      <c r="P290"/>
      <c r="Q290"/>
      <c r="R290"/>
    </row>
    <row r="291" spans="1:18" s="14" customFormat="1" x14ac:dyDescent="0.25">
      <c r="A291" s="13"/>
      <c r="B291" s="22"/>
      <c r="C291" s="20"/>
      <c r="D291" s="20"/>
      <c r="E291" s="20"/>
      <c r="F291" s="20"/>
      <c r="G291" s="13"/>
      <c r="H291" s="13"/>
      <c r="I291"/>
      <c r="J291"/>
      <c r="K291"/>
      <c r="L291"/>
      <c r="M291"/>
      <c r="N291"/>
      <c r="O291"/>
      <c r="P291"/>
      <c r="Q291"/>
      <c r="R291"/>
    </row>
    <row r="292" spans="1:18" s="14" customFormat="1" x14ac:dyDescent="0.25">
      <c r="A292" s="13"/>
      <c r="B292" s="22"/>
      <c r="C292" s="20"/>
      <c r="D292" s="20"/>
      <c r="E292" s="20"/>
      <c r="F292" s="20"/>
      <c r="G292" s="13"/>
      <c r="H292" s="13"/>
      <c r="I292"/>
      <c r="J292"/>
      <c r="K292"/>
      <c r="L292"/>
      <c r="M292"/>
      <c r="N292"/>
      <c r="O292"/>
      <c r="P292"/>
      <c r="Q292"/>
      <c r="R292"/>
    </row>
    <row r="293" spans="1:18" s="14" customFormat="1" x14ac:dyDescent="0.25">
      <c r="A293" s="13"/>
      <c r="B293" s="22"/>
      <c r="C293" s="20"/>
      <c r="D293" s="20"/>
      <c r="E293" s="20"/>
      <c r="F293" s="20"/>
      <c r="G293" s="13"/>
      <c r="H293" s="13"/>
      <c r="I293"/>
      <c r="J293"/>
      <c r="K293"/>
      <c r="L293"/>
      <c r="M293"/>
      <c r="N293"/>
      <c r="O293"/>
      <c r="P293"/>
      <c r="Q293"/>
      <c r="R293"/>
    </row>
    <row r="294" spans="1:18" s="14" customFormat="1" x14ac:dyDescent="0.25">
      <c r="A294" s="13"/>
      <c r="B294" s="22"/>
      <c r="C294" s="20"/>
      <c r="D294" s="20"/>
      <c r="E294" s="20"/>
      <c r="F294" s="20"/>
      <c r="G294" s="13"/>
      <c r="H294" s="13"/>
      <c r="I294"/>
      <c r="J294"/>
      <c r="K294"/>
      <c r="L294"/>
      <c r="M294"/>
      <c r="N294"/>
      <c r="O294"/>
      <c r="P294"/>
      <c r="Q294"/>
      <c r="R294"/>
    </row>
    <row r="295" spans="1:18" s="14" customFormat="1" x14ac:dyDescent="0.25">
      <c r="A295" s="13"/>
      <c r="B295" s="22"/>
      <c r="C295" s="20"/>
      <c r="D295" s="20"/>
      <c r="E295" s="20"/>
      <c r="F295" s="20"/>
      <c r="G295" s="13"/>
      <c r="H295" s="13"/>
      <c r="I295"/>
      <c r="J295"/>
      <c r="K295"/>
      <c r="L295"/>
      <c r="M295"/>
      <c r="N295"/>
      <c r="O295"/>
      <c r="P295"/>
      <c r="Q295"/>
      <c r="R295"/>
    </row>
    <row r="296" spans="1:18" s="14" customFormat="1" x14ac:dyDescent="0.25">
      <c r="A296" s="13"/>
      <c r="B296" s="22"/>
      <c r="C296" s="20"/>
      <c r="D296" s="20"/>
      <c r="E296" s="20"/>
      <c r="F296" s="20"/>
      <c r="G296" s="13"/>
      <c r="H296" s="13"/>
      <c r="I296"/>
      <c r="J296"/>
      <c r="K296"/>
      <c r="L296"/>
      <c r="M296"/>
      <c r="N296"/>
      <c r="O296"/>
      <c r="P296"/>
      <c r="Q296"/>
      <c r="R296"/>
    </row>
    <row r="297" spans="1:18" s="14" customFormat="1" x14ac:dyDescent="0.25">
      <c r="A297" s="13"/>
      <c r="B297" s="22"/>
      <c r="C297" s="20"/>
      <c r="D297" s="20"/>
      <c r="E297" s="20"/>
      <c r="F297" s="20"/>
      <c r="G297" s="13"/>
      <c r="H297" s="13"/>
      <c r="I297"/>
      <c r="J297"/>
      <c r="K297"/>
      <c r="L297"/>
      <c r="M297"/>
      <c r="N297"/>
      <c r="O297"/>
      <c r="P297"/>
      <c r="Q297"/>
      <c r="R297"/>
    </row>
    <row r="298" spans="1:18" s="14" customFormat="1" x14ac:dyDescent="0.25">
      <c r="A298" s="13"/>
      <c r="B298" s="22"/>
      <c r="C298" s="20"/>
      <c r="D298" s="20"/>
      <c r="E298" s="20"/>
      <c r="F298" s="20"/>
      <c r="G298" s="13"/>
      <c r="H298" s="13"/>
      <c r="I298"/>
      <c r="J298"/>
      <c r="K298"/>
      <c r="L298"/>
      <c r="M298"/>
      <c r="N298"/>
      <c r="O298"/>
      <c r="P298"/>
      <c r="Q298"/>
      <c r="R298"/>
    </row>
    <row r="299" spans="1:18" s="14" customFormat="1" x14ac:dyDescent="0.25">
      <c r="A299" s="13"/>
      <c r="B299" s="22"/>
      <c r="C299" s="20"/>
      <c r="D299" s="20"/>
      <c r="E299" s="20"/>
      <c r="F299" s="20"/>
      <c r="G299" s="13"/>
      <c r="H299" s="13"/>
      <c r="I299"/>
      <c r="J299"/>
      <c r="K299"/>
      <c r="L299"/>
      <c r="M299"/>
      <c r="N299"/>
      <c r="O299"/>
      <c r="P299"/>
      <c r="Q299"/>
      <c r="R299"/>
    </row>
    <row r="300" spans="1:18" s="14" customFormat="1" x14ac:dyDescent="0.25">
      <c r="A300" s="13"/>
      <c r="B300" s="22"/>
      <c r="C300" s="20"/>
      <c r="D300" s="20"/>
      <c r="E300" s="20"/>
      <c r="F300" s="20"/>
      <c r="G300" s="13"/>
      <c r="H300" s="13"/>
      <c r="I300"/>
      <c r="J300"/>
      <c r="K300"/>
      <c r="L300"/>
      <c r="M300"/>
      <c r="N300"/>
      <c r="O300"/>
      <c r="P300"/>
      <c r="Q300"/>
      <c r="R300"/>
    </row>
    <row r="301" spans="1:18" s="14" customFormat="1" x14ac:dyDescent="0.25">
      <c r="A301" s="13"/>
      <c r="B301" s="22"/>
      <c r="C301" s="20"/>
      <c r="D301" s="20"/>
      <c r="E301" s="20"/>
      <c r="F301" s="20"/>
      <c r="G301" s="13"/>
      <c r="H301" s="13"/>
      <c r="I301"/>
      <c r="J301"/>
      <c r="K301"/>
      <c r="L301"/>
      <c r="M301"/>
      <c r="N301"/>
      <c r="O301"/>
      <c r="P301"/>
      <c r="Q301"/>
      <c r="R301"/>
    </row>
    <row r="302" spans="1:18" s="14" customFormat="1" x14ac:dyDescent="0.25">
      <c r="A302" s="13"/>
      <c r="B302" s="22"/>
      <c r="C302" s="20"/>
      <c r="D302" s="20"/>
      <c r="E302" s="20"/>
      <c r="F302" s="20"/>
      <c r="G302" s="13"/>
      <c r="H302" s="13"/>
      <c r="I302"/>
      <c r="J302"/>
      <c r="K302"/>
      <c r="L302"/>
      <c r="M302"/>
      <c r="N302"/>
      <c r="O302"/>
      <c r="P302"/>
      <c r="Q302"/>
      <c r="R302"/>
    </row>
    <row r="303" spans="1:18" s="14" customFormat="1" x14ac:dyDescent="0.25">
      <c r="A303" s="13"/>
      <c r="B303" s="22"/>
      <c r="C303" s="20"/>
      <c r="D303" s="20"/>
      <c r="E303" s="20"/>
      <c r="F303" s="20"/>
      <c r="G303" s="13"/>
      <c r="H303" s="13"/>
      <c r="I303"/>
      <c r="J303"/>
      <c r="K303"/>
      <c r="L303"/>
      <c r="M303"/>
      <c r="N303"/>
      <c r="O303"/>
      <c r="P303"/>
      <c r="Q303"/>
      <c r="R303"/>
    </row>
    <row r="304" spans="1:18" s="14" customFormat="1" x14ac:dyDescent="0.25">
      <c r="A304" s="13"/>
      <c r="B304" s="22"/>
      <c r="C304" s="20"/>
      <c r="D304" s="20"/>
      <c r="E304" s="20"/>
      <c r="F304" s="20"/>
      <c r="G304" s="13"/>
      <c r="H304" s="13"/>
      <c r="I304"/>
      <c r="J304"/>
      <c r="K304"/>
      <c r="L304"/>
      <c r="M304"/>
      <c r="N304"/>
      <c r="O304"/>
      <c r="P304"/>
      <c r="Q304"/>
      <c r="R304"/>
    </row>
    <row r="305" spans="1:18" s="14" customFormat="1" x14ac:dyDescent="0.25">
      <c r="A305" s="13"/>
      <c r="B305" s="22"/>
      <c r="C305" s="20"/>
      <c r="D305" s="20"/>
      <c r="E305" s="20"/>
      <c r="F305" s="20"/>
      <c r="G305" s="13"/>
      <c r="H305" s="13"/>
      <c r="I305"/>
      <c r="J305"/>
      <c r="K305"/>
      <c r="L305"/>
      <c r="M305"/>
      <c r="N305"/>
      <c r="O305"/>
      <c r="P305"/>
      <c r="Q305"/>
      <c r="R305"/>
    </row>
    <row r="306" spans="1:18" s="14" customFormat="1" x14ac:dyDescent="0.25">
      <c r="A306" s="13"/>
      <c r="B306" s="22"/>
      <c r="C306" s="20"/>
      <c r="D306" s="20"/>
      <c r="E306" s="20"/>
      <c r="F306" s="20"/>
      <c r="G306" s="13"/>
      <c r="H306" s="13"/>
      <c r="I306"/>
      <c r="J306"/>
      <c r="K306"/>
      <c r="L306"/>
      <c r="M306"/>
      <c r="N306"/>
      <c r="O306"/>
      <c r="P306"/>
      <c r="Q306"/>
      <c r="R306"/>
    </row>
    <row r="307" spans="1:18" s="14" customFormat="1" x14ac:dyDescent="0.25">
      <c r="A307" s="13"/>
      <c r="B307" s="22"/>
      <c r="C307" s="20"/>
      <c r="D307" s="20"/>
      <c r="E307" s="20"/>
      <c r="F307" s="20"/>
      <c r="G307" s="13"/>
      <c r="H307" s="13"/>
      <c r="I307"/>
      <c r="J307"/>
      <c r="K307"/>
      <c r="L307"/>
      <c r="M307"/>
      <c r="N307"/>
      <c r="O307"/>
      <c r="P307"/>
      <c r="Q307"/>
      <c r="R307"/>
    </row>
    <row r="308" spans="1:18" s="14" customFormat="1" x14ac:dyDescent="0.25">
      <c r="A308" s="13"/>
      <c r="B308" s="22"/>
      <c r="C308" s="20"/>
      <c r="D308" s="20"/>
      <c r="E308" s="20"/>
      <c r="F308" s="20"/>
      <c r="G308" s="13"/>
      <c r="H308" s="13"/>
      <c r="I308"/>
      <c r="J308"/>
      <c r="K308"/>
      <c r="L308"/>
      <c r="M308"/>
      <c r="N308"/>
      <c r="O308"/>
      <c r="P308"/>
      <c r="Q308"/>
      <c r="R308"/>
    </row>
    <row r="309" spans="1:18" s="14" customFormat="1" x14ac:dyDescent="0.25">
      <c r="A309" s="13"/>
      <c r="B309" s="22"/>
      <c r="C309" s="20"/>
      <c r="D309" s="20"/>
      <c r="E309" s="20"/>
      <c r="F309" s="20"/>
      <c r="G309" s="13"/>
      <c r="H309" s="13"/>
      <c r="I309"/>
      <c r="J309"/>
      <c r="K309"/>
      <c r="L309"/>
      <c r="M309"/>
      <c r="N309"/>
      <c r="O309"/>
      <c r="P309"/>
      <c r="Q309"/>
      <c r="R309"/>
    </row>
    <row r="310" spans="1:18" s="14" customFormat="1" x14ac:dyDescent="0.25">
      <c r="A310" s="13"/>
      <c r="B310" s="22"/>
      <c r="C310" s="20"/>
      <c r="D310" s="20"/>
      <c r="E310" s="20"/>
      <c r="F310" s="20"/>
      <c r="G310" s="13"/>
      <c r="H310" s="13"/>
      <c r="I310"/>
      <c r="J310"/>
      <c r="K310"/>
      <c r="L310"/>
      <c r="M310"/>
      <c r="N310"/>
      <c r="O310"/>
      <c r="P310"/>
      <c r="Q310"/>
      <c r="R310"/>
    </row>
    <row r="311" spans="1:18" s="14" customFormat="1" x14ac:dyDescent="0.25">
      <c r="A311" s="13"/>
      <c r="B311" s="22"/>
      <c r="C311" s="20"/>
      <c r="D311" s="20"/>
      <c r="E311" s="20"/>
      <c r="F311" s="20"/>
      <c r="G311" s="13"/>
      <c r="H311" s="13"/>
      <c r="I311"/>
      <c r="J311"/>
      <c r="K311"/>
      <c r="L311"/>
      <c r="M311"/>
      <c r="N311"/>
      <c r="O311"/>
      <c r="P311"/>
      <c r="Q311"/>
      <c r="R311"/>
    </row>
    <row r="312" spans="1:18" s="14" customFormat="1" x14ac:dyDescent="0.25">
      <c r="A312" s="13"/>
      <c r="B312" s="22"/>
      <c r="C312" s="20"/>
      <c r="D312" s="20"/>
      <c r="E312" s="20"/>
      <c r="F312" s="20"/>
      <c r="G312" s="13"/>
      <c r="H312" s="13"/>
      <c r="I312"/>
      <c r="J312"/>
      <c r="K312"/>
      <c r="L312"/>
      <c r="M312"/>
      <c r="N312"/>
      <c r="O312"/>
      <c r="P312"/>
      <c r="Q312"/>
      <c r="R312"/>
    </row>
    <row r="313" spans="1:18" s="14" customFormat="1" x14ac:dyDescent="0.25">
      <c r="A313" s="13"/>
      <c r="B313" s="22"/>
      <c r="C313" s="20"/>
      <c r="D313" s="20"/>
      <c r="E313" s="20"/>
      <c r="F313" s="20"/>
      <c r="G313" s="13"/>
      <c r="H313" s="13"/>
      <c r="I313"/>
      <c r="J313"/>
      <c r="K313"/>
      <c r="L313"/>
      <c r="M313"/>
      <c r="N313"/>
      <c r="O313"/>
      <c r="P313"/>
      <c r="Q313"/>
      <c r="R313"/>
    </row>
    <row r="314" spans="1:18" s="14" customFormat="1" x14ac:dyDescent="0.25">
      <c r="A314" s="13"/>
      <c r="B314" s="22"/>
      <c r="C314" s="20"/>
      <c r="D314" s="20"/>
      <c r="E314" s="20"/>
      <c r="F314" s="20"/>
      <c r="G314" s="13"/>
      <c r="H314" s="13"/>
      <c r="I314"/>
      <c r="J314"/>
      <c r="K314"/>
      <c r="L314"/>
      <c r="M314"/>
      <c r="N314"/>
      <c r="O314"/>
      <c r="P314"/>
      <c r="Q314"/>
      <c r="R314"/>
    </row>
    <row r="315" spans="1:18" s="14" customFormat="1" x14ac:dyDescent="0.25">
      <c r="A315" s="13"/>
      <c r="B315" s="22"/>
      <c r="C315" s="20"/>
      <c r="D315" s="20"/>
      <c r="E315" s="20"/>
      <c r="F315" s="20"/>
      <c r="G315" s="13"/>
      <c r="H315" s="13"/>
      <c r="I315"/>
      <c r="J315"/>
      <c r="K315"/>
      <c r="L315"/>
      <c r="M315"/>
      <c r="N315"/>
      <c r="O315"/>
      <c r="P315"/>
      <c r="Q315"/>
      <c r="R315"/>
    </row>
    <row r="316" spans="1:18" s="14" customFormat="1" x14ac:dyDescent="0.25">
      <c r="A316" s="13"/>
      <c r="B316" s="22"/>
      <c r="C316" s="20"/>
      <c r="D316" s="20"/>
      <c r="E316" s="20"/>
      <c r="F316" s="20"/>
      <c r="G316" s="13"/>
      <c r="H316" s="13"/>
      <c r="I316"/>
      <c r="J316"/>
      <c r="K316"/>
      <c r="L316"/>
      <c r="M316"/>
      <c r="N316"/>
      <c r="O316"/>
      <c r="P316"/>
      <c r="Q316"/>
      <c r="R316"/>
    </row>
    <row r="317" spans="1:18" s="14" customFormat="1" x14ac:dyDescent="0.25">
      <c r="A317" s="13"/>
      <c r="B317" s="22"/>
      <c r="C317" s="20"/>
      <c r="D317" s="20"/>
      <c r="E317" s="20"/>
      <c r="F317" s="20"/>
      <c r="G317" s="13"/>
      <c r="H317" s="13"/>
      <c r="I317"/>
      <c r="J317"/>
      <c r="K317"/>
      <c r="L317"/>
      <c r="M317"/>
      <c r="N317"/>
      <c r="O317"/>
      <c r="P317"/>
      <c r="Q317"/>
      <c r="R317"/>
    </row>
    <row r="318" spans="1:18" s="14" customFormat="1" x14ac:dyDescent="0.25">
      <c r="A318" s="13"/>
      <c r="B318" s="22"/>
      <c r="C318" s="20"/>
      <c r="D318" s="20"/>
      <c r="E318" s="20"/>
      <c r="F318" s="20"/>
      <c r="G318" s="13"/>
      <c r="H318" s="13"/>
      <c r="I318"/>
      <c r="J318"/>
      <c r="K318"/>
      <c r="L318"/>
      <c r="M318"/>
      <c r="N318"/>
      <c r="O318"/>
      <c r="P318"/>
      <c r="Q318"/>
      <c r="R318"/>
    </row>
    <row r="319" spans="1:18" s="14" customFormat="1" x14ac:dyDescent="0.25">
      <c r="A319" s="13"/>
      <c r="B319" s="22"/>
      <c r="C319" s="20"/>
      <c r="D319" s="20"/>
      <c r="E319" s="20"/>
      <c r="F319" s="20"/>
      <c r="G319" s="13"/>
      <c r="H319" s="13"/>
      <c r="I319"/>
      <c r="J319"/>
      <c r="K319"/>
      <c r="L319"/>
      <c r="M319"/>
      <c r="N319"/>
      <c r="O319"/>
      <c r="P319"/>
      <c r="Q319"/>
      <c r="R319"/>
    </row>
    <row r="320" spans="1:18" s="14" customFormat="1" x14ac:dyDescent="0.25">
      <c r="A320" s="13"/>
      <c r="B320" s="22"/>
      <c r="C320" s="20"/>
      <c r="D320" s="20"/>
      <c r="E320" s="20"/>
      <c r="F320" s="20"/>
      <c r="G320" s="13"/>
      <c r="H320" s="13"/>
      <c r="I320"/>
      <c r="J320"/>
      <c r="K320"/>
      <c r="L320"/>
      <c r="M320"/>
      <c r="N320"/>
      <c r="O320"/>
      <c r="P320"/>
      <c r="Q320"/>
      <c r="R320"/>
    </row>
    <row r="321" spans="1:18" s="14" customFormat="1" x14ac:dyDescent="0.25">
      <c r="A321" s="13"/>
      <c r="B321" s="22"/>
      <c r="C321" s="20"/>
      <c r="D321" s="20"/>
      <c r="E321" s="20"/>
      <c r="F321" s="20"/>
      <c r="G321" s="13"/>
      <c r="H321" s="13"/>
      <c r="I321"/>
      <c r="J321"/>
      <c r="K321"/>
      <c r="L321"/>
      <c r="M321"/>
      <c r="N321"/>
      <c r="O321"/>
      <c r="P321"/>
      <c r="Q321"/>
      <c r="R321"/>
    </row>
    <row r="322" spans="1:18" s="14" customFormat="1" x14ac:dyDescent="0.25">
      <c r="A322" s="13"/>
      <c r="B322" s="22"/>
      <c r="C322" s="20"/>
      <c r="D322" s="20"/>
      <c r="E322" s="20"/>
      <c r="F322" s="20"/>
      <c r="G322" s="13"/>
      <c r="H322" s="13"/>
      <c r="I322"/>
      <c r="J322"/>
      <c r="K322"/>
      <c r="L322"/>
      <c r="M322"/>
      <c r="N322"/>
      <c r="O322"/>
      <c r="P322"/>
      <c r="Q322"/>
      <c r="R322"/>
    </row>
    <row r="323" spans="1:18" s="14" customFormat="1" x14ac:dyDescent="0.25">
      <c r="A323" s="13"/>
      <c r="B323" s="22"/>
      <c r="C323" s="20"/>
      <c r="D323" s="20"/>
      <c r="E323" s="20"/>
      <c r="F323" s="20"/>
      <c r="G323" s="13"/>
      <c r="H323" s="13"/>
      <c r="I323"/>
      <c r="J323"/>
      <c r="K323"/>
      <c r="L323"/>
      <c r="M323"/>
      <c r="N323"/>
      <c r="O323"/>
      <c r="P323"/>
      <c r="Q323"/>
      <c r="R323"/>
    </row>
    <row r="324" spans="1:18" s="14" customFormat="1" x14ac:dyDescent="0.25">
      <c r="A324" s="13"/>
      <c r="B324" s="22"/>
      <c r="C324" s="20"/>
      <c r="D324" s="20"/>
      <c r="E324" s="20"/>
      <c r="F324" s="20"/>
      <c r="G324" s="13"/>
      <c r="H324" s="13"/>
      <c r="I324"/>
      <c r="J324"/>
      <c r="K324"/>
      <c r="L324"/>
      <c r="M324"/>
      <c r="N324"/>
      <c r="O324"/>
      <c r="P324"/>
      <c r="Q324"/>
      <c r="R324"/>
    </row>
    <row r="325" spans="1:18" s="14" customFormat="1" x14ac:dyDescent="0.25">
      <c r="A325" s="13"/>
      <c r="B325" s="22"/>
      <c r="C325" s="20"/>
      <c r="D325" s="20"/>
      <c r="E325" s="20"/>
      <c r="F325" s="20"/>
      <c r="G325" s="13"/>
      <c r="H325" s="13"/>
      <c r="I325"/>
      <c r="J325"/>
      <c r="K325"/>
      <c r="L325"/>
      <c r="M325"/>
      <c r="N325"/>
      <c r="O325"/>
      <c r="P325"/>
      <c r="Q325"/>
      <c r="R325"/>
    </row>
    <row r="326" spans="1:18" s="14" customFormat="1" x14ac:dyDescent="0.25">
      <c r="A326" s="13"/>
      <c r="B326" s="22"/>
      <c r="C326" s="20"/>
      <c r="D326" s="20"/>
      <c r="E326" s="20"/>
      <c r="F326" s="20"/>
      <c r="G326" s="13"/>
      <c r="H326" s="13"/>
      <c r="I326"/>
      <c r="J326"/>
      <c r="K326"/>
      <c r="L326"/>
      <c r="M326"/>
      <c r="N326"/>
      <c r="O326"/>
      <c r="P326"/>
      <c r="Q326"/>
      <c r="R326"/>
    </row>
    <row r="327" spans="1:18" s="14" customFormat="1" x14ac:dyDescent="0.25">
      <c r="A327" s="13"/>
      <c r="B327" s="22"/>
      <c r="C327" s="20"/>
      <c r="D327" s="20"/>
      <c r="E327" s="20"/>
      <c r="F327" s="20"/>
      <c r="G327" s="13"/>
      <c r="H327" s="13"/>
      <c r="I327"/>
      <c r="J327"/>
      <c r="K327"/>
      <c r="L327"/>
      <c r="M327"/>
      <c r="N327"/>
      <c r="O327"/>
      <c r="P327"/>
      <c r="Q327"/>
      <c r="R327"/>
    </row>
    <row r="328" spans="1:18" s="14" customFormat="1" x14ac:dyDescent="0.25">
      <c r="A328" s="13"/>
      <c r="B328" s="22"/>
      <c r="C328" s="20"/>
      <c r="D328" s="20"/>
      <c r="E328" s="20"/>
      <c r="F328" s="20"/>
      <c r="G328" s="13"/>
      <c r="H328" s="13"/>
      <c r="I328"/>
      <c r="J328"/>
      <c r="K328"/>
      <c r="L328"/>
      <c r="M328"/>
      <c r="N328"/>
      <c r="O328"/>
      <c r="P328"/>
      <c r="Q328"/>
      <c r="R328"/>
    </row>
    <row r="329" spans="1:18" s="14" customFormat="1" x14ac:dyDescent="0.25">
      <c r="A329" s="13"/>
      <c r="B329" s="22"/>
      <c r="C329" s="20"/>
      <c r="D329" s="20"/>
      <c r="E329" s="20"/>
      <c r="F329" s="20"/>
      <c r="G329" s="13"/>
      <c r="H329" s="13"/>
      <c r="I329"/>
      <c r="J329"/>
      <c r="K329"/>
      <c r="L329"/>
      <c r="M329"/>
      <c r="N329"/>
      <c r="O329"/>
      <c r="P329"/>
      <c r="Q329"/>
      <c r="R329"/>
    </row>
    <row r="330" spans="1:18" s="14" customFormat="1" x14ac:dyDescent="0.25">
      <c r="A330" s="13"/>
      <c r="B330" s="22"/>
      <c r="C330" s="20"/>
      <c r="D330" s="20"/>
      <c r="E330" s="20"/>
      <c r="F330" s="20"/>
      <c r="G330" s="13"/>
      <c r="H330" s="13"/>
      <c r="I330"/>
      <c r="J330"/>
      <c r="K330"/>
      <c r="L330"/>
      <c r="M330"/>
      <c r="N330"/>
      <c r="O330"/>
      <c r="P330"/>
      <c r="Q330"/>
      <c r="R330"/>
    </row>
    <row r="331" spans="1:18" s="14" customFormat="1" x14ac:dyDescent="0.25">
      <c r="A331" s="13"/>
      <c r="B331" s="22"/>
      <c r="C331" s="20"/>
      <c r="D331" s="20"/>
      <c r="E331" s="20"/>
      <c r="F331" s="20"/>
      <c r="G331" s="13"/>
      <c r="H331" s="13"/>
      <c r="I331"/>
      <c r="J331"/>
      <c r="K331"/>
      <c r="L331"/>
      <c r="M331"/>
      <c r="N331"/>
      <c r="O331"/>
      <c r="P331"/>
      <c r="Q331"/>
      <c r="R331"/>
    </row>
    <row r="332" spans="1:18" s="14" customFormat="1" x14ac:dyDescent="0.25">
      <c r="A332" s="13"/>
      <c r="B332" s="22"/>
      <c r="C332" s="20"/>
      <c r="D332" s="20"/>
      <c r="E332" s="20"/>
      <c r="F332" s="20"/>
      <c r="G332" s="13"/>
      <c r="H332" s="13"/>
      <c r="I332"/>
      <c r="J332"/>
      <c r="K332"/>
      <c r="L332"/>
      <c r="M332"/>
      <c r="N332"/>
      <c r="O332"/>
      <c r="P332"/>
      <c r="Q332"/>
      <c r="R332"/>
    </row>
    <row r="333" spans="1:18" s="14" customFormat="1" x14ac:dyDescent="0.25">
      <c r="A333" s="13"/>
      <c r="B333" s="22"/>
      <c r="C333" s="20"/>
      <c r="D333" s="20"/>
      <c r="E333" s="20"/>
      <c r="F333" s="20"/>
      <c r="G333" s="13"/>
      <c r="H333" s="13"/>
      <c r="I333"/>
      <c r="J333"/>
      <c r="K333"/>
      <c r="L333"/>
      <c r="M333"/>
      <c r="N333"/>
      <c r="O333"/>
      <c r="P333"/>
      <c r="Q333"/>
      <c r="R333"/>
    </row>
    <row r="334" spans="1:18" s="14" customFormat="1" x14ac:dyDescent="0.25">
      <c r="A334" s="13"/>
      <c r="B334" s="22"/>
      <c r="C334" s="20"/>
      <c r="D334" s="20"/>
      <c r="E334" s="20"/>
      <c r="F334" s="20"/>
      <c r="G334" s="13"/>
      <c r="H334" s="13"/>
      <c r="I334"/>
      <c r="J334"/>
      <c r="K334"/>
      <c r="L334"/>
      <c r="M334"/>
      <c r="N334"/>
      <c r="O334"/>
      <c r="P334"/>
      <c r="Q334"/>
      <c r="R334"/>
    </row>
    <row r="335" spans="1:18" s="14" customFormat="1" x14ac:dyDescent="0.25">
      <c r="A335" s="13"/>
      <c r="B335" s="22"/>
      <c r="C335" s="20"/>
      <c r="D335" s="20"/>
      <c r="E335" s="20"/>
      <c r="F335" s="20"/>
      <c r="G335" s="13"/>
      <c r="H335" s="13"/>
      <c r="I335"/>
      <c r="J335"/>
      <c r="K335"/>
      <c r="L335"/>
      <c r="M335"/>
      <c r="N335"/>
      <c r="O335"/>
      <c r="P335"/>
      <c r="Q335"/>
      <c r="R335"/>
    </row>
    <row r="336" spans="1:18" s="14" customFormat="1" x14ac:dyDescent="0.25">
      <c r="A336" s="13"/>
      <c r="B336" s="22"/>
      <c r="C336" s="20"/>
      <c r="D336" s="20"/>
      <c r="E336" s="20"/>
      <c r="F336" s="20"/>
      <c r="G336" s="13"/>
      <c r="H336" s="13"/>
      <c r="I336"/>
      <c r="J336"/>
      <c r="K336"/>
      <c r="L336"/>
      <c r="M336"/>
      <c r="N336"/>
      <c r="O336"/>
      <c r="P336"/>
      <c r="Q336"/>
      <c r="R336"/>
    </row>
    <row r="337" spans="1:18" s="14" customFormat="1" x14ac:dyDescent="0.25">
      <c r="A337" s="13"/>
      <c r="B337" s="22"/>
      <c r="C337" s="20"/>
      <c r="D337" s="20"/>
      <c r="E337" s="20"/>
      <c r="F337" s="20"/>
      <c r="G337" s="13"/>
      <c r="H337" s="13"/>
      <c r="I337"/>
      <c r="J337"/>
      <c r="K337"/>
      <c r="L337"/>
      <c r="M337"/>
      <c r="N337"/>
      <c r="O337"/>
      <c r="P337"/>
      <c r="Q337"/>
      <c r="R337"/>
    </row>
    <row r="338" spans="1:18" s="14" customFormat="1" x14ac:dyDescent="0.25">
      <c r="A338" s="13"/>
      <c r="B338" s="22"/>
      <c r="C338" s="20"/>
      <c r="D338" s="20"/>
      <c r="E338" s="20"/>
      <c r="F338" s="20"/>
      <c r="G338" s="13"/>
      <c r="H338" s="13"/>
      <c r="I338"/>
      <c r="J338"/>
      <c r="K338"/>
      <c r="L338"/>
      <c r="M338"/>
      <c r="N338"/>
      <c r="O338"/>
      <c r="P338"/>
      <c r="Q338"/>
      <c r="R338"/>
    </row>
    <row r="339" spans="1:18" s="14" customFormat="1" x14ac:dyDescent="0.25">
      <c r="A339" s="13"/>
      <c r="B339" s="22"/>
      <c r="C339" s="20"/>
      <c r="D339" s="20"/>
      <c r="E339" s="20"/>
      <c r="F339" s="20"/>
      <c r="G339" s="13"/>
      <c r="H339" s="13"/>
      <c r="I339"/>
      <c r="J339"/>
      <c r="K339"/>
      <c r="L339"/>
      <c r="M339"/>
      <c r="N339"/>
      <c r="O339"/>
      <c r="P339"/>
      <c r="Q339"/>
      <c r="R339"/>
    </row>
    <row r="340" spans="1:18" s="14" customFormat="1" x14ac:dyDescent="0.25">
      <c r="A340" s="13"/>
      <c r="B340" s="22"/>
      <c r="C340" s="20"/>
      <c r="D340" s="20"/>
      <c r="E340" s="20"/>
      <c r="F340" s="20"/>
      <c r="G340" s="13"/>
      <c r="H340" s="13"/>
      <c r="I340"/>
      <c r="J340"/>
      <c r="K340"/>
      <c r="L340"/>
      <c r="M340"/>
      <c r="N340"/>
      <c r="O340"/>
      <c r="P340"/>
      <c r="Q340"/>
      <c r="R340"/>
    </row>
    <row r="341" spans="1:18" s="14" customFormat="1" x14ac:dyDescent="0.25">
      <c r="A341" s="13"/>
      <c r="B341" s="22"/>
      <c r="C341" s="20"/>
      <c r="D341" s="20"/>
      <c r="E341" s="20"/>
      <c r="F341" s="20"/>
      <c r="G341" s="13"/>
      <c r="H341" s="13"/>
      <c r="I341"/>
      <c r="J341"/>
      <c r="K341"/>
      <c r="L341"/>
      <c r="M341"/>
      <c r="N341"/>
      <c r="O341"/>
      <c r="P341"/>
      <c r="Q341"/>
      <c r="R341"/>
    </row>
    <row r="342" spans="1:18" s="14" customFormat="1" x14ac:dyDescent="0.25">
      <c r="A342" s="13"/>
      <c r="B342" s="22"/>
      <c r="C342" s="20"/>
      <c r="D342" s="20"/>
      <c r="E342" s="20"/>
      <c r="F342" s="20"/>
      <c r="G342" s="13"/>
      <c r="H342" s="13"/>
      <c r="I342"/>
      <c r="J342"/>
      <c r="K342"/>
      <c r="L342"/>
      <c r="M342"/>
      <c r="N342"/>
      <c r="O342"/>
      <c r="P342"/>
      <c r="Q342"/>
      <c r="R342"/>
    </row>
    <row r="343" spans="1:18" s="14" customFormat="1" x14ac:dyDescent="0.25">
      <c r="A343" s="13"/>
      <c r="B343" s="22"/>
      <c r="C343" s="20"/>
      <c r="D343" s="20"/>
      <c r="E343" s="20"/>
      <c r="F343" s="20"/>
      <c r="G343" s="13"/>
      <c r="H343" s="13"/>
      <c r="I343"/>
      <c r="J343"/>
      <c r="K343"/>
      <c r="L343"/>
      <c r="M343"/>
      <c r="N343"/>
      <c r="O343"/>
      <c r="P343"/>
      <c r="Q343"/>
      <c r="R343"/>
    </row>
    <row r="344" spans="1:18" s="14" customFormat="1" x14ac:dyDescent="0.25">
      <c r="A344" s="13"/>
      <c r="B344" s="22"/>
      <c r="C344" s="20"/>
      <c r="D344" s="20"/>
      <c r="E344" s="20"/>
      <c r="F344" s="20"/>
      <c r="G344" s="13"/>
      <c r="H344" s="13"/>
      <c r="I344"/>
      <c r="J344"/>
      <c r="K344"/>
      <c r="L344"/>
      <c r="M344"/>
      <c r="N344"/>
      <c r="O344"/>
      <c r="P344"/>
      <c r="Q344"/>
      <c r="R344"/>
    </row>
    <row r="345" spans="1:18" s="14" customFormat="1" x14ac:dyDescent="0.25">
      <c r="A345" s="13"/>
      <c r="B345" s="22"/>
      <c r="C345" s="20"/>
      <c r="D345" s="20"/>
      <c r="E345" s="20"/>
      <c r="F345" s="20"/>
      <c r="G345" s="13"/>
      <c r="H345" s="13"/>
      <c r="I345"/>
      <c r="J345"/>
      <c r="K345"/>
      <c r="L345"/>
      <c r="M345"/>
      <c r="N345"/>
      <c r="O345"/>
      <c r="P345"/>
      <c r="Q345"/>
      <c r="R345"/>
    </row>
    <row r="346" spans="1:18" s="14" customFormat="1" x14ac:dyDescent="0.25">
      <c r="A346" s="13"/>
      <c r="B346" s="22"/>
      <c r="C346" s="20"/>
      <c r="D346" s="20"/>
      <c r="E346" s="20"/>
      <c r="F346" s="20"/>
      <c r="G346" s="13"/>
      <c r="H346" s="13"/>
      <c r="I346"/>
      <c r="J346"/>
      <c r="K346"/>
      <c r="L346"/>
      <c r="M346"/>
      <c r="N346"/>
      <c r="O346"/>
      <c r="P346"/>
      <c r="Q346"/>
      <c r="R346"/>
    </row>
    <row r="347" spans="1:18" s="14" customFormat="1" x14ac:dyDescent="0.25">
      <c r="A347" s="13"/>
      <c r="B347" s="22"/>
      <c r="C347" s="20"/>
      <c r="D347" s="20"/>
      <c r="E347" s="20"/>
      <c r="F347" s="20"/>
      <c r="G347" s="13"/>
      <c r="H347" s="13"/>
      <c r="I347"/>
      <c r="J347"/>
      <c r="K347"/>
      <c r="L347"/>
      <c r="M347"/>
      <c r="N347"/>
      <c r="O347"/>
      <c r="P347"/>
      <c r="Q347"/>
      <c r="R347"/>
    </row>
    <row r="348" spans="1:18" s="14" customFormat="1" x14ac:dyDescent="0.25">
      <c r="A348" s="13"/>
      <c r="B348" s="22"/>
      <c r="C348" s="20"/>
      <c r="D348" s="20"/>
      <c r="E348" s="20"/>
      <c r="F348" s="20"/>
      <c r="G348" s="13"/>
      <c r="H348" s="13"/>
      <c r="I348"/>
      <c r="J348"/>
      <c r="K348"/>
      <c r="L348"/>
      <c r="M348"/>
      <c r="N348"/>
      <c r="O348"/>
      <c r="P348"/>
      <c r="Q348"/>
      <c r="R348"/>
    </row>
    <row r="349" spans="1:18" s="14" customFormat="1" x14ac:dyDescent="0.25">
      <c r="A349" s="13"/>
      <c r="B349" s="22"/>
      <c r="C349" s="20"/>
      <c r="D349" s="20"/>
      <c r="E349" s="20"/>
      <c r="F349" s="20"/>
      <c r="G349" s="13"/>
      <c r="H349" s="13"/>
      <c r="I349"/>
      <c r="J349"/>
      <c r="K349"/>
      <c r="L349"/>
      <c r="M349"/>
      <c r="N349"/>
      <c r="O349"/>
      <c r="P349"/>
      <c r="Q349"/>
      <c r="R349"/>
    </row>
    <row r="350" spans="1:18" s="14" customFormat="1" x14ac:dyDescent="0.25">
      <c r="A350" s="13"/>
      <c r="B350" s="22"/>
      <c r="C350" s="20"/>
      <c r="D350" s="20"/>
      <c r="E350" s="20"/>
      <c r="F350" s="20"/>
      <c r="G350" s="13"/>
      <c r="H350" s="13"/>
      <c r="I350"/>
      <c r="J350"/>
      <c r="K350"/>
      <c r="L350"/>
      <c r="M350"/>
      <c r="N350"/>
      <c r="O350"/>
      <c r="P350"/>
      <c r="Q350"/>
      <c r="R350"/>
    </row>
    <row r="351" spans="1:18" s="14" customFormat="1" x14ac:dyDescent="0.25">
      <c r="A351" s="13"/>
      <c r="B351" s="22"/>
      <c r="C351" s="20"/>
      <c r="D351" s="20"/>
      <c r="E351" s="20"/>
      <c r="F351" s="20"/>
      <c r="G351" s="13"/>
      <c r="H351" s="13"/>
      <c r="I351"/>
      <c r="J351"/>
      <c r="K351"/>
      <c r="L351"/>
      <c r="M351"/>
      <c r="N351"/>
      <c r="O351"/>
      <c r="P351"/>
      <c r="Q351"/>
      <c r="R351"/>
    </row>
    <row r="352" spans="1:18" s="14" customFormat="1" x14ac:dyDescent="0.25">
      <c r="A352" s="13"/>
      <c r="B352" s="22"/>
      <c r="C352" s="20"/>
      <c r="D352" s="20"/>
      <c r="E352" s="20"/>
      <c r="F352" s="20"/>
      <c r="G352" s="13"/>
      <c r="H352" s="13"/>
      <c r="I352"/>
      <c r="J352"/>
      <c r="K352"/>
      <c r="L352"/>
      <c r="M352"/>
      <c r="N352"/>
      <c r="O352"/>
      <c r="P352"/>
      <c r="Q352"/>
      <c r="R352"/>
    </row>
    <row r="353" spans="1:18" s="14" customFormat="1" x14ac:dyDescent="0.25">
      <c r="A353" s="13"/>
      <c r="B353" s="22"/>
      <c r="C353" s="20"/>
      <c r="D353" s="20"/>
      <c r="E353" s="20"/>
      <c r="F353" s="20"/>
      <c r="G353" s="13"/>
      <c r="H353" s="13"/>
      <c r="I353"/>
      <c r="J353"/>
      <c r="K353"/>
      <c r="L353"/>
      <c r="M353"/>
      <c r="N353"/>
      <c r="O353"/>
      <c r="P353"/>
      <c r="Q353"/>
      <c r="R353"/>
    </row>
    <row r="354" spans="1:18" s="14" customFormat="1" x14ac:dyDescent="0.25">
      <c r="A354" s="13"/>
      <c r="B354" s="22"/>
      <c r="C354" s="20"/>
      <c r="D354" s="20"/>
      <c r="E354" s="20"/>
      <c r="F354" s="20"/>
      <c r="G354" s="13"/>
      <c r="H354" s="13"/>
      <c r="I354"/>
      <c r="J354"/>
      <c r="K354"/>
      <c r="L354"/>
      <c r="M354"/>
      <c r="N354"/>
      <c r="O354"/>
      <c r="P354"/>
      <c r="Q354"/>
      <c r="R354"/>
    </row>
    <row r="355" spans="1:18" s="14" customFormat="1" x14ac:dyDescent="0.25">
      <c r="A355" s="13"/>
      <c r="B355" s="22"/>
      <c r="C355" s="20"/>
      <c r="D355" s="20"/>
      <c r="E355" s="20"/>
      <c r="F355" s="20"/>
      <c r="G355" s="13"/>
      <c r="H355" s="13"/>
      <c r="I355"/>
      <c r="J355"/>
      <c r="K355"/>
      <c r="L355"/>
      <c r="M355"/>
      <c r="N355"/>
      <c r="O355"/>
      <c r="P355"/>
      <c r="Q355"/>
      <c r="R355"/>
    </row>
    <row r="356" spans="1:18" s="14" customFormat="1" x14ac:dyDescent="0.25">
      <c r="A356" s="13"/>
      <c r="B356" s="22"/>
      <c r="C356" s="20"/>
      <c r="D356" s="20"/>
      <c r="E356" s="20"/>
      <c r="F356" s="20"/>
      <c r="G356" s="13"/>
      <c r="H356" s="13"/>
      <c r="I356"/>
      <c r="J356"/>
      <c r="K356"/>
      <c r="L356"/>
      <c r="M356"/>
      <c r="N356"/>
      <c r="O356"/>
      <c r="P356"/>
      <c r="Q356"/>
      <c r="R356"/>
    </row>
    <row r="357" spans="1:18" s="14" customFormat="1" x14ac:dyDescent="0.25">
      <c r="A357" s="13"/>
      <c r="B357" s="22"/>
      <c r="C357" s="20"/>
      <c r="D357" s="20"/>
      <c r="E357" s="20"/>
      <c r="F357" s="20"/>
      <c r="G357" s="13"/>
      <c r="H357" s="13"/>
      <c r="I357"/>
      <c r="J357"/>
      <c r="K357"/>
      <c r="L357"/>
      <c r="M357"/>
      <c r="N357"/>
      <c r="O357"/>
      <c r="P357"/>
      <c r="Q357"/>
      <c r="R357"/>
    </row>
    <row r="358" spans="1:18" s="14" customFormat="1" x14ac:dyDescent="0.25">
      <c r="A358" s="13"/>
      <c r="B358" s="22"/>
      <c r="C358" s="20"/>
      <c r="D358" s="20"/>
      <c r="E358" s="20"/>
      <c r="F358" s="20"/>
      <c r="G358" s="13"/>
      <c r="H358" s="13"/>
      <c r="I358"/>
      <c r="J358"/>
      <c r="K358"/>
      <c r="L358"/>
      <c r="M358"/>
      <c r="N358"/>
      <c r="O358"/>
      <c r="P358"/>
      <c r="Q358"/>
      <c r="R358"/>
    </row>
    <row r="359" spans="1:18" s="14" customFormat="1" x14ac:dyDescent="0.25">
      <c r="A359" s="13"/>
      <c r="B359" s="22"/>
      <c r="C359" s="20"/>
      <c r="D359" s="20"/>
      <c r="E359" s="20"/>
      <c r="F359" s="20"/>
      <c r="G359" s="13"/>
      <c r="H359" s="13"/>
      <c r="I359"/>
      <c r="J359"/>
      <c r="K359"/>
      <c r="L359"/>
      <c r="M359"/>
      <c r="N359"/>
      <c r="O359"/>
      <c r="P359"/>
      <c r="Q359"/>
      <c r="R359"/>
    </row>
    <row r="360" spans="1:18" s="14" customFormat="1" x14ac:dyDescent="0.25">
      <c r="A360" s="13"/>
      <c r="B360" s="22"/>
      <c r="C360" s="20"/>
      <c r="D360" s="20"/>
      <c r="E360" s="20"/>
      <c r="F360" s="20"/>
      <c r="G360" s="13"/>
      <c r="H360" s="13"/>
      <c r="I360"/>
      <c r="J360"/>
      <c r="K360"/>
      <c r="L360"/>
      <c r="M360"/>
      <c r="N360"/>
      <c r="O360"/>
      <c r="P360"/>
      <c r="Q360"/>
      <c r="R360"/>
    </row>
    <row r="361" spans="1:18" s="14" customFormat="1" x14ac:dyDescent="0.25">
      <c r="A361" s="13"/>
      <c r="B361" s="22"/>
      <c r="C361" s="20"/>
      <c r="D361" s="20"/>
      <c r="E361" s="20"/>
      <c r="F361" s="20"/>
      <c r="G361" s="13"/>
      <c r="H361" s="13"/>
      <c r="I361"/>
      <c r="J361"/>
      <c r="K361"/>
      <c r="L361"/>
      <c r="M361"/>
      <c r="N361"/>
      <c r="O361"/>
      <c r="P361"/>
      <c r="Q361"/>
      <c r="R361"/>
    </row>
    <row r="362" spans="1:18" s="14" customFormat="1" x14ac:dyDescent="0.25">
      <c r="A362" s="13"/>
      <c r="B362" s="22"/>
      <c r="C362" s="20"/>
      <c r="D362" s="20"/>
      <c r="E362" s="20"/>
      <c r="F362" s="20"/>
      <c r="G362" s="13"/>
      <c r="H362" s="13"/>
      <c r="I362"/>
      <c r="J362"/>
      <c r="K362"/>
      <c r="L362"/>
      <c r="M362"/>
      <c r="N362"/>
      <c r="O362"/>
      <c r="P362"/>
      <c r="Q362"/>
      <c r="R362"/>
    </row>
    <row r="363" spans="1:18" s="14" customFormat="1" x14ac:dyDescent="0.25">
      <c r="A363" s="13"/>
      <c r="B363" s="22"/>
      <c r="C363" s="20"/>
      <c r="D363" s="20"/>
      <c r="E363" s="20"/>
      <c r="F363" s="20"/>
      <c r="G363" s="13"/>
      <c r="H363" s="13"/>
      <c r="I363"/>
      <c r="J363"/>
      <c r="K363"/>
      <c r="L363"/>
      <c r="M363"/>
      <c r="N363"/>
      <c r="O363"/>
      <c r="P363"/>
      <c r="Q363"/>
      <c r="R363"/>
    </row>
    <row r="364" spans="1:18" s="14" customFormat="1" x14ac:dyDescent="0.25">
      <c r="A364" s="13"/>
      <c r="B364" s="22"/>
      <c r="C364" s="20"/>
      <c r="D364" s="20"/>
      <c r="E364" s="20"/>
      <c r="F364" s="20"/>
      <c r="G364" s="13"/>
      <c r="H364" s="13"/>
      <c r="I364"/>
      <c r="J364"/>
      <c r="K364"/>
      <c r="L364"/>
      <c r="M364"/>
      <c r="N364"/>
      <c r="O364"/>
      <c r="P364"/>
      <c r="Q364"/>
      <c r="R364"/>
    </row>
    <row r="365" spans="1:18" s="14" customFormat="1" x14ac:dyDescent="0.25">
      <c r="A365" s="13"/>
      <c r="B365" s="22"/>
      <c r="C365" s="20"/>
      <c r="D365" s="20"/>
      <c r="E365" s="20"/>
      <c r="F365" s="20"/>
      <c r="G365" s="13"/>
      <c r="H365" s="13"/>
      <c r="I365"/>
      <c r="J365"/>
      <c r="K365"/>
      <c r="L365"/>
      <c r="M365"/>
      <c r="N365"/>
      <c r="O365"/>
      <c r="P365"/>
      <c r="Q365"/>
      <c r="R365"/>
    </row>
    <row r="366" spans="1:18" s="14" customFormat="1" x14ac:dyDescent="0.25">
      <c r="A366" s="13"/>
      <c r="B366" s="22"/>
      <c r="C366" s="20"/>
      <c r="D366" s="20"/>
      <c r="E366" s="20"/>
      <c r="F366" s="20"/>
      <c r="G366" s="13"/>
      <c r="H366" s="13"/>
      <c r="I366"/>
      <c r="J366"/>
      <c r="K366"/>
      <c r="L366"/>
      <c r="M366"/>
      <c r="N366"/>
      <c r="O366"/>
      <c r="P366"/>
      <c r="Q366"/>
      <c r="R366"/>
    </row>
    <row r="367" spans="1:18" s="14" customFormat="1" x14ac:dyDescent="0.25">
      <c r="A367" s="13"/>
      <c r="B367" s="22"/>
      <c r="C367" s="20"/>
      <c r="D367" s="20"/>
      <c r="E367" s="20"/>
      <c r="F367" s="20"/>
      <c r="G367" s="13"/>
      <c r="H367" s="13"/>
      <c r="I367"/>
      <c r="J367"/>
      <c r="K367"/>
      <c r="L367"/>
      <c r="M367"/>
      <c r="N367"/>
      <c r="O367"/>
      <c r="P367"/>
      <c r="Q367"/>
      <c r="R367"/>
    </row>
    <row r="368" spans="1:18" s="14" customFormat="1" x14ac:dyDescent="0.25">
      <c r="A368" s="13"/>
      <c r="B368" s="22"/>
      <c r="C368" s="20"/>
      <c r="D368" s="20"/>
      <c r="E368" s="20"/>
      <c r="F368" s="20"/>
      <c r="G368" s="13"/>
      <c r="H368" s="13"/>
      <c r="I368"/>
      <c r="J368"/>
      <c r="K368"/>
      <c r="L368"/>
      <c r="M368"/>
      <c r="N368"/>
      <c r="O368"/>
      <c r="P368"/>
      <c r="Q368"/>
      <c r="R368"/>
    </row>
    <row r="369" spans="1:18" s="14" customFormat="1" x14ac:dyDescent="0.25">
      <c r="A369" s="13"/>
      <c r="B369" s="22"/>
      <c r="C369" s="20"/>
      <c r="D369" s="20"/>
      <c r="E369" s="20"/>
      <c r="F369" s="20"/>
      <c r="G369" s="13"/>
      <c r="H369" s="13"/>
      <c r="I369"/>
      <c r="J369"/>
      <c r="K369"/>
      <c r="L369"/>
      <c r="M369"/>
      <c r="N369"/>
      <c r="O369"/>
      <c r="P369"/>
      <c r="Q369"/>
      <c r="R369"/>
    </row>
    <row r="370" spans="1:18" s="14" customFormat="1" x14ac:dyDescent="0.25">
      <c r="A370" s="13"/>
      <c r="B370" s="22"/>
      <c r="C370" s="20"/>
      <c r="D370" s="20"/>
      <c r="E370" s="20"/>
      <c r="F370" s="20"/>
      <c r="G370" s="13"/>
      <c r="H370" s="13"/>
      <c r="I370"/>
      <c r="J370"/>
      <c r="K370"/>
      <c r="L370"/>
      <c r="M370"/>
      <c r="N370"/>
      <c r="O370"/>
      <c r="P370"/>
      <c r="Q370"/>
      <c r="R370"/>
    </row>
    <row r="371" spans="1:18" s="14" customFormat="1" x14ac:dyDescent="0.25">
      <c r="A371" s="13"/>
      <c r="B371" s="22"/>
      <c r="C371" s="20"/>
      <c r="D371" s="20"/>
      <c r="E371" s="20"/>
      <c r="F371" s="20"/>
      <c r="G371" s="13"/>
      <c r="H371" s="13"/>
      <c r="I371"/>
      <c r="J371"/>
      <c r="K371"/>
      <c r="L371"/>
      <c r="M371"/>
      <c r="N371"/>
      <c r="O371"/>
      <c r="P371"/>
      <c r="Q371"/>
      <c r="R371"/>
    </row>
    <row r="372" spans="1:18" s="14" customFormat="1" x14ac:dyDescent="0.25">
      <c r="A372" s="13"/>
      <c r="B372" s="22"/>
      <c r="C372" s="20"/>
      <c r="D372" s="20"/>
      <c r="E372" s="20"/>
      <c r="F372" s="20"/>
      <c r="G372" s="13"/>
      <c r="H372" s="13"/>
      <c r="I372"/>
      <c r="J372"/>
      <c r="K372"/>
      <c r="L372"/>
      <c r="M372"/>
      <c r="N372"/>
      <c r="O372"/>
      <c r="P372"/>
      <c r="Q372"/>
      <c r="R372"/>
    </row>
    <row r="373" spans="1:18" s="14" customFormat="1" x14ac:dyDescent="0.25">
      <c r="A373" s="13"/>
      <c r="B373" s="22"/>
      <c r="C373" s="20"/>
      <c r="D373" s="20"/>
      <c r="E373" s="20"/>
      <c r="F373" s="20"/>
      <c r="G373" s="13"/>
      <c r="H373" s="13"/>
      <c r="I373"/>
      <c r="J373"/>
      <c r="K373"/>
      <c r="L373"/>
      <c r="M373"/>
      <c r="N373"/>
      <c r="O373"/>
      <c r="P373"/>
      <c r="Q373"/>
      <c r="R373"/>
    </row>
    <row r="374" spans="1:18" s="14" customFormat="1" x14ac:dyDescent="0.25">
      <c r="A374" s="13"/>
      <c r="B374" s="22"/>
      <c r="C374" s="20"/>
      <c r="D374" s="20"/>
      <c r="E374" s="20"/>
      <c r="F374" s="20"/>
      <c r="G374" s="13"/>
      <c r="H374" s="13"/>
      <c r="I374"/>
      <c r="J374"/>
      <c r="K374"/>
      <c r="L374"/>
      <c r="M374"/>
      <c r="N374"/>
      <c r="O374"/>
      <c r="P374"/>
      <c r="Q374"/>
      <c r="R374"/>
    </row>
    <row r="375" spans="1:18" s="14" customFormat="1" x14ac:dyDescent="0.25">
      <c r="A375" s="13"/>
      <c r="B375" s="22"/>
      <c r="C375" s="20"/>
      <c r="D375" s="20"/>
      <c r="E375" s="20"/>
      <c r="F375" s="20"/>
      <c r="G375" s="13"/>
      <c r="H375" s="13"/>
      <c r="I375"/>
      <c r="J375"/>
      <c r="K375"/>
      <c r="L375"/>
      <c r="M375"/>
      <c r="N375"/>
      <c r="O375"/>
      <c r="P375"/>
      <c r="Q375"/>
      <c r="R375"/>
    </row>
    <row r="376" spans="1:18" s="14" customFormat="1" x14ac:dyDescent="0.25">
      <c r="A376" s="13"/>
      <c r="B376" s="22"/>
      <c r="C376" s="20"/>
      <c r="D376" s="20"/>
      <c r="E376" s="20"/>
      <c r="F376" s="20"/>
      <c r="G376" s="13"/>
      <c r="H376" s="13"/>
      <c r="I376"/>
      <c r="J376"/>
      <c r="K376"/>
      <c r="L376"/>
      <c r="M376"/>
      <c r="N376"/>
      <c r="O376"/>
      <c r="P376"/>
      <c r="Q376"/>
      <c r="R376"/>
    </row>
    <row r="377" spans="1:18" s="14" customFormat="1" x14ac:dyDescent="0.25">
      <c r="A377" s="13"/>
      <c r="B377" s="22"/>
      <c r="C377" s="20"/>
      <c r="D377" s="20"/>
      <c r="E377" s="20"/>
      <c r="F377" s="20"/>
      <c r="G377" s="13"/>
      <c r="H377" s="13"/>
      <c r="I377"/>
      <c r="J377"/>
      <c r="K377"/>
      <c r="L377"/>
      <c r="M377"/>
      <c r="N377"/>
      <c r="O377"/>
      <c r="P377"/>
      <c r="Q377"/>
      <c r="R377"/>
    </row>
    <row r="378" spans="1:18" s="14" customFormat="1" x14ac:dyDescent="0.25">
      <c r="A378" s="13"/>
      <c r="B378" s="22"/>
      <c r="C378" s="20"/>
      <c r="D378" s="20"/>
      <c r="E378" s="20"/>
      <c r="F378" s="20"/>
      <c r="G378" s="13"/>
      <c r="H378" s="13"/>
      <c r="I378"/>
      <c r="J378"/>
      <c r="K378"/>
      <c r="L378"/>
      <c r="M378"/>
      <c r="N378"/>
      <c r="O378"/>
      <c r="P378"/>
      <c r="Q378"/>
      <c r="R378"/>
    </row>
    <row r="379" spans="1:18" s="14" customFormat="1" x14ac:dyDescent="0.25">
      <c r="A379" s="13"/>
      <c r="B379" s="22"/>
      <c r="C379" s="20"/>
      <c r="D379" s="20"/>
      <c r="E379" s="20"/>
      <c r="F379" s="20"/>
      <c r="G379" s="13"/>
      <c r="H379" s="13"/>
      <c r="I379"/>
      <c r="J379"/>
      <c r="K379"/>
      <c r="L379"/>
      <c r="M379"/>
      <c r="N379"/>
      <c r="O379"/>
      <c r="P379"/>
      <c r="Q379"/>
      <c r="R379"/>
    </row>
    <row r="380" spans="1:18" s="14" customFormat="1" x14ac:dyDescent="0.25">
      <c r="A380" s="13"/>
      <c r="B380" s="22"/>
      <c r="C380" s="20"/>
      <c r="D380" s="20"/>
      <c r="E380" s="20"/>
      <c r="F380" s="20"/>
      <c r="G380" s="13"/>
      <c r="H380" s="13"/>
      <c r="I380"/>
      <c r="J380"/>
      <c r="K380"/>
      <c r="L380"/>
      <c r="M380"/>
      <c r="N380"/>
      <c r="O380"/>
      <c r="P380"/>
      <c r="Q380"/>
      <c r="R380"/>
    </row>
    <row r="381" spans="1:18" s="14" customFormat="1" x14ac:dyDescent="0.25">
      <c r="A381" s="13"/>
      <c r="B381" s="22"/>
      <c r="C381" s="20"/>
      <c r="D381" s="20"/>
      <c r="E381" s="20"/>
      <c r="F381" s="20"/>
      <c r="G381" s="13"/>
      <c r="H381" s="13"/>
      <c r="I381"/>
      <c r="J381"/>
      <c r="K381"/>
      <c r="L381"/>
      <c r="M381"/>
      <c r="N381"/>
      <c r="O381"/>
      <c r="P381"/>
      <c r="Q381"/>
      <c r="R381"/>
    </row>
    <row r="382" spans="1:18" s="14" customFormat="1" x14ac:dyDescent="0.25">
      <c r="A382" s="13"/>
      <c r="B382" s="22"/>
      <c r="C382" s="20"/>
      <c r="D382" s="20"/>
      <c r="E382" s="20"/>
      <c r="F382" s="20"/>
      <c r="G382" s="13"/>
      <c r="H382" s="13"/>
      <c r="I382"/>
      <c r="J382"/>
      <c r="K382"/>
      <c r="L382"/>
      <c r="M382"/>
      <c r="N382"/>
      <c r="O382"/>
      <c r="P382"/>
      <c r="Q382"/>
      <c r="R382"/>
    </row>
    <row r="383" spans="1:18" s="14" customFormat="1" x14ac:dyDescent="0.25">
      <c r="A383" s="13"/>
      <c r="B383" s="22"/>
      <c r="C383" s="20"/>
      <c r="D383" s="20"/>
      <c r="E383" s="20"/>
      <c r="F383" s="20"/>
      <c r="G383" s="13"/>
      <c r="H383" s="13"/>
      <c r="I383"/>
      <c r="J383"/>
      <c r="K383"/>
      <c r="L383"/>
      <c r="M383"/>
      <c r="N383"/>
      <c r="O383"/>
      <c r="P383"/>
      <c r="Q383"/>
      <c r="R383"/>
    </row>
    <row r="384" spans="1:18" s="14" customFormat="1" x14ac:dyDescent="0.25">
      <c r="A384" s="13"/>
      <c r="B384" s="22"/>
      <c r="C384" s="20"/>
      <c r="D384" s="20"/>
      <c r="E384" s="20"/>
      <c r="F384" s="20"/>
      <c r="G384" s="13"/>
      <c r="H384" s="13"/>
      <c r="I384"/>
      <c r="J384"/>
      <c r="K384"/>
      <c r="L384"/>
      <c r="M384"/>
      <c r="N384"/>
      <c r="O384"/>
      <c r="P384"/>
      <c r="Q384"/>
      <c r="R384"/>
    </row>
    <row r="385" spans="1:18" s="14" customFormat="1" x14ac:dyDescent="0.25">
      <c r="A385" s="13"/>
      <c r="B385" s="22"/>
      <c r="C385" s="20"/>
      <c r="D385" s="20"/>
      <c r="E385" s="20"/>
      <c r="F385" s="20"/>
      <c r="G385" s="13"/>
      <c r="H385" s="13"/>
      <c r="I385"/>
      <c r="J385"/>
      <c r="K385"/>
      <c r="L385"/>
      <c r="M385"/>
      <c r="N385"/>
      <c r="O385"/>
      <c r="P385"/>
      <c r="Q385"/>
      <c r="R385"/>
    </row>
    <row r="386" spans="1:18" s="14" customFormat="1" x14ac:dyDescent="0.25">
      <c r="A386" s="13"/>
      <c r="B386" s="22"/>
      <c r="C386" s="20"/>
      <c r="D386" s="20"/>
      <c r="E386" s="20"/>
      <c r="F386" s="20"/>
      <c r="G386" s="13"/>
      <c r="H386" s="13"/>
      <c r="I386"/>
      <c r="J386"/>
      <c r="K386"/>
      <c r="L386"/>
      <c r="M386"/>
      <c r="N386"/>
      <c r="O386"/>
      <c r="P386"/>
      <c r="Q386"/>
      <c r="R386"/>
    </row>
    <row r="387" spans="1:18" s="14" customFormat="1" x14ac:dyDescent="0.25">
      <c r="A387" s="13"/>
      <c r="B387" s="22"/>
      <c r="C387" s="20"/>
      <c r="D387" s="20"/>
      <c r="E387" s="20"/>
      <c r="F387" s="20"/>
      <c r="G387" s="13"/>
      <c r="H387" s="13"/>
      <c r="I387"/>
      <c r="J387"/>
      <c r="K387"/>
      <c r="L387"/>
      <c r="M387"/>
      <c r="N387"/>
      <c r="O387"/>
      <c r="P387"/>
      <c r="Q387"/>
      <c r="R387"/>
    </row>
    <row r="388" spans="1:18" s="14" customFormat="1" x14ac:dyDescent="0.25">
      <c r="A388" s="13"/>
      <c r="B388" s="22"/>
      <c r="C388" s="20"/>
      <c r="D388" s="20"/>
      <c r="E388" s="20"/>
      <c r="F388" s="20"/>
      <c r="G388" s="13"/>
      <c r="H388" s="13"/>
      <c r="I388"/>
      <c r="J388"/>
      <c r="K388"/>
      <c r="L388"/>
      <c r="M388"/>
      <c r="N388"/>
      <c r="O388"/>
      <c r="P388"/>
      <c r="Q388"/>
      <c r="R388"/>
    </row>
    <row r="389" spans="1:18" s="14" customFormat="1" x14ac:dyDescent="0.25">
      <c r="A389" s="13"/>
      <c r="B389" s="22"/>
      <c r="C389" s="20"/>
      <c r="D389" s="20"/>
      <c r="E389" s="20"/>
      <c r="F389" s="20"/>
      <c r="G389" s="13"/>
      <c r="H389" s="13"/>
      <c r="I389"/>
      <c r="J389"/>
      <c r="K389"/>
      <c r="L389"/>
      <c r="M389"/>
      <c r="N389"/>
      <c r="O389"/>
      <c r="P389"/>
      <c r="Q389"/>
      <c r="R389"/>
    </row>
    <row r="390" spans="1:18" s="14" customFormat="1" x14ac:dyDescent="0.25">
      <c r="A390" s="13"/>
      <c r="B390" s="22"/>
      <c r="C390" s="20"/>
      <c r="D390" s="20"/>
      <c r="E390" s="20"/>
      <c r="F390" s="20"/>
      <c r="G390" s="13"/>
      <c r="H390" s="13"/>
      <c r="I390"/>
      <c r="J390"/>
      <c r="K390"/>
      <c r="L390"/>
      <c r="M390"/>
      <c r="N390"/>
      <c r="O390"/>
      <c r="P390"/>
      <c r="Q390"/>
      <c r="R390"/>
    </row>
    <row r="391" spans="1:18" s="14" customFormat="1" x14ac:dyDescent="0.25">
      <c r="A391" s="13"/>
      <c r="B391" s="22"/>
      <c r="C391" s="20"/>
      <c r="D391" s="20"/>
      <c r="E391" s="20"/>
      <c r="F391" s="20"/>
      <c r="G391" s="13"/>
      <c r="H391" s="13"/>
      <c r="I391"/>
      <c r="J391"/>
      <c r="K391"/>
      <c r="L391"/>
      <c r="M391"/>
      <c r="N391"/>
      <c r="O391"/>
      <c r="P391"/>
      <c r="Q391"/>
      <c r="R391"/>
    </row>
    <row r="392" spans="1:18" s="14" customFormat="1" x14ac:dyDescent="0.25">
      <c r="A392" s="13"/>
      <c r="B392" s="22"/>
      <c r="C392" s="20"/>
      <c r="D392" s="20"/>
      <c r="E392" s="20"/>
      <c r="F392" s="20"/>
      <c r="G392" s="13"/>
      <c r="H392" s="13"/>
      <c r="I392"/>
      <c r="J392"/>
      <c r="K392"/>
      <c r="L392"/>
      <c r="M392"/>
      <c r="N392"/>
      <c r="O392"/>
      <c r="P392"/>
      <c r="Q392"/>
      <c r="R392"/>
    </row>
    <row r="393" spans="1:18" s="14" customFormat="1" x14ac:dyDescent="0.25">
      <c r="A393" s="13"/>
      <c r="B393" s="22"/>
      <c r="C393" s="20"/>
      <c r="D393" s="20"/>
      <c r="E393" s="20"/>
      <c r="F393" s="20"/>
      <c r="G393" s="13"/>
      <c r="H393" s="13"/>
      <c r="I393"/>
      <c r="J393"/>
      <c r="K393"/>
      <c r="L393"/>
      <c r="M393"/>
      <c r="N393"/>
      <c r="O393"/>
      <c r="P393"/>
      <c r="Q393"/>
      <c r="R393"/>
    </row>
    <row r="394" spans="1:18" s="14" customFormat="1" x14ac:dyDescent="0.25">
      <c r="A394" s="13"/>
      <c r="B394" s="22"/>
      <c r="C394" s="20"/>
      <c r="D394" s="20"/>
      <c r="E394" s="20"/>
      <c r="F394" s="20"/>
      <c r="G394" s="13"/>
      <c r="H394" s="13"/>
      <c r="I394"/>
      <c r="J394"/>
      <c r="K394"/>
      <c r="L394"/>
      <c r="M394"/>
      <c r="N394"/>
      <c r="O394"/>
      <c r="P394"/>
      <c r="Q394"/>
      <c r="R394"/>
    </row>
    <row r="395" spans="1:18" s="14" customFormat="1" x14ac:dyDescent="0.25">
      <c r="A395" s="13"/>
      <c r="B395" s="22"/>
      <c r="C395" s="20"/>
      <c r="D395" s="20"/>
      <c r="E395" s="20"/>
      <c r="F395" s="20"/>
      <c r="G395" s="13"/>
      <c r="H395" s="13"/>
      <c r="I395"/>
      <c r="J395"/>
      <c r="K395"/>
      <c r="L395"/>
      <c r="M395"/>
      <c r="N395"/>
      <c r="O395"/>
      <c r="P395"/>
      <c r="Q395"/>
      <c r="R395"/>
    </row>
    <row r="396" spans="1:18" s="14" customFormat="1" x14ac:dyDescent="0.25">
      <c r="A396" s="13"/>
      <c r="B396" s="22"/>
      <c r="C396" s="20"/>
      <c r="D396" s="20"/>
      <c r="E396" s="20"/>
      <c r="F396" s="20"/>
      <c r="G396" s="13"/>
      <c r="H396" s="13"/>
      <c r="I396"/>
      <c r="J396"/>
      <c r="K396"/>
      <c r="L396"/>
      <c r="M396"/>
      <c r="N396"/>
      <c r="O396"/>
      <c r="P396"/>
      <c r="Q396"/>
      <c r="R396"/>
    </row>
    <row r="397" spans="1:18" s="14" customFormat="1" x14ac:dyDescent="0.25">
      <c r="A397" s="13"/>
      <c r="B397" s="22"/>
      <c r="C397" s="20"/>
      <c r="D397" s="20"/>
      <c r="E397" s="20"/>
      <c r="F397" s="20"/>
      <c r="G397" s="13"/>
      <c r="H397" s="13"/>
      <c r="I397"/>
      <c r="J397"/>
      <c r="K397"/>
      <c r="L397"/>
      <c r="M397"/>
      <c r="N397"/>
      <c r="O397"/>
      <c r="P397"/>
      <c r="Q397"/>
      <c r="R397"/>
    </row>
    <row r="398" spans="1:18" s="14" customFormat="1" x14ac:dyDescent="0.25">
      <c r="A398" s="13"/>
      <c r="B398" s="22"/>
      <c r="C398" s="20"/>
      <c r="D398" s="20"/>
      <c r="E398" s="20"/>
      <c r="F398" s="20"/>
      <c r="G398" s="13"/>
      <c r="H398" s="13"/>
      <c r="I398"/>
      <c r="J398"/>
      <c r="K398"/>
      <c r="L398"/>
      <c r="M398"/>
      <c r="N398"/>
      <c r="O398"/>
      <c r="P398"/>
      <c r="Q398"/>
      <c r="R398"/>
    </row>
    <row r="399" spans="1:18" s="14" customFormat="1" x14ac:dyDescent="0.25">
      <c r="A399" s="13"/>
      <c r="B399" s="22"/>
      <c r="C399" s="20"/>
      <c r="D399" s="20"/>
      <c r="E399" s="20"/>
      <c r="F399" s="20"/>
      <c r="G399" s="13"/>
      <c r="H399" s="13"/>
      <c r="I399"/>
      <c r="J399"/>
      <c r="K399"/>
      <c r="L399"/>
      <c r="M399"/>
      <c r="N399"/>
      <c r="O399"/>
      <c r="P399"/>
      <c r="Q399"/>
      <c r="R399"/>
    </row>
    <row r="400" spans="1:18" s="14" customFormat="1" x14ac:dyDescent="0.25">
      <c r="A400" s="13"/>
      <c r="B400" s="22"/>
      <c r="C400" s="20"/>
      <c r="D400" s="20"/>
      <c r="E400" s="20"/>
      <c r="F400" s="20"/>
      <c r="G400" s="13"/>
      <c r="H400" s="13"/>
      <c r="I400"/>
      <c r="J400"/>
      <c r="K400"/>
      <c r="L400"/>
      <c r="M400"/>
      <c r="N400"/>
      <c r="O400"/>
      <c r="P400"/>
      <c r="Q400"/>
      <c r="R400"/>
    </row>
    <row r="401" spans="1:18" s="14" customFormat="1" x14ac:dyDescent="0.25">
      <c r="A401" s="13"/>
      <c r="B401" s="22"/>
      <c r="C401" s="20"/>
      <c r="D401" s="20"/>
      <c r="E401" s="20"/>
      <c r="F401" s="20"/>
      <c r="G401" s="13"/>
      <c r="H401" s="13"/>
      <c r="I401"/>
      <c r="J401"/>
      <c r="K401"/>
      <c r="L401"/>
      <c r="M401"/>
      <c r="N401"/>
      <c r="O401"/>
      <c r="P401"/>
      <c r="Q401"/>
      <c r="R401"/>
    </row>
    <row r="402" spans="1:18" s="14" customFormat="1" x14ac:dyDescent="0.25">
      <c r="A402" s="13"/>
      <c r="B402" s="22"/>
      <c r="C402" s="20"/>
      <c r="D402" s="20"/>
      <c r="E402" s="20"/>
      <c r="F402" s="20"/>
      <c r="G402" s="13"/>
      <c r="H402" s="13"/>
      <c r="I402"/>
      <c r="J402"/>
      <c r="K402"/>
      <c r="L402"/>
      <c r="M402"/>
      <c r="N402"/>
      <c r="O402"/>
      <c r="P402"/>
      <c r="Q402"/>
      <c r="R402"/>
    </row>
    <row r="403" spans="1:18" s="14" customFormat="1" x14ac:dyDescent="0.25">
      <c r="A403" s="13"/>
      <c r="B403" s="22"/>
      <c r="C403" s="20"/>
      <c r="D403" s="20"/>
      <c r="E403" s="20"/>
      <c r="F403" s="20"/>
      <c r="G403" s="13"/>
      <c r="H403" s="13"/>
      <c r="I403"/>
      <c r="J403"/>
      <c r="K403"/>
      <c r="L403"/>
      <c r="M403"/>
      <c r="N403"/>
      <c r="O403"/>
      <c r="P403"/>
      <c r="Q403"/>
      <c r="R403"/>
    </row>
    <row r="404" spans="1:18" s="14" customFormat="1" x14ac:dyDescent="0.25">
      <c r="A404" s="13"/>
      <c r="B404" s="22"/>
      <c r="C404" s="20"/>
      <c r="D404" s="20"/>
      <c r="E404" s="20"/>
      <c r="F404" s="20"/>
      <c r="G404" s="13"/>
      <c r="H404" s="13"/>
      <c r="I404"/>
      <c r="J404"/>
      <c r="K404"/>
      <c r="L404"/>
      <c r="M404"/>
      <c r="N404"/>
      <c r="O404"/>
      <c r="P404"/>
      <c r="Q404"/>
      <c r="R404"/>
    </row>
    <row r="405" spans="1:18" s="14" customFormat="1" x14ac:dyDescent="0.25">
      <c r="A405" s="13"/>
      <c r="B405" s="22"/>
      <c r="C405" s="20"/>
      <c r="D405" s="20"/>
      <c r="E405" s="20"/>
      <c r="F405" s="20"/>
      <c r="G405" s="13"/>
      <c r="H405" s="13"/>
      <c r="I405"/>
      <c r="J405"/>
      <c r="K405"/>
      <c r="L405"/>
      <c r="M405"/>
      <c r="N405"/>
      <c r="O405"/>
      <c r="P405"/>
      <c r="Q405"/>
      <c r="R405"/>
    </row>
    <row r="406" spans="1:18" s="14" customFormat="1" x14ac:dyDescent="0.25">
      <c r="A406" s="13"/>
      <c r="B406" s="22"/>
      <c r="C406" s="20"/>
      <c r="D406" s="20"/>
      <c r="E406" s="20"/>
      <c r="F406" s="20"/>
      <c r="G406" s="13"/>
      <c r="H406" s="13"/>
      <c r="I406"/>
      <c r="J406"/>
      <c r="K406"/>
      <c r="L406"/>
      <c r="M406"/>
      <c r="N406"/>
      <c r="O406"/>
      <c r="P406"/>
      <c r="Q406"/>
      <c r="R406"/>
    </row>
    <row r="407" spans="1:18" s="14" customFormat="1" x14ac:dyDescent="0.25">
      <c r="A407" s="13"/>
      <c r="B407" s="22"/>
      <c r="C407" s="20"/>
      <c r="D407" s="20"/>
      <c r="E407" s="20"/>
      <c r="F407" s="20"/>
      <c r="G407" s="13"/>
      <c r="H407" s="13"/>
      <c r="I407"/>
      <c r="J407"/>
      <c r="K407"/>
      <c r="L407"/>
      <c r="M407"/>
      <c r="N407"/>
      <c r="O407"/>
      <c r="P407"/>
      <c r="Q407"/>
      <c r="R407"/>
    </row>
    <row r="408" spans="1:18" s="14" customFormat="1" x14ac:dyDescent="0.25">
      <c r="A408" s="13"/>
      <c r="B408" s="22"/>
      <c r="C408" s="20"/>
      <c r="D408" s="20"/>
      <c r="E408" s="20"/>
      <c r="F408" s="20"/>
      <c r="G408" s="13"/>
      <c r="H408" s="13"/>
      <c r="I408"/>
      <c r="J408"/>
      <c r="K408"/>
      <c r="L408"/>
      <c r="M408"/>
      <c r="N408"/>
      <c r="O408"/>
      <c r="P408"/>
      <c r="Q408"/>
      <c r="R408"/>
    </row>
    <row r="409" spans="1:18" s="14" customFormat="1" x14ac:dyDescent="0.25">
      <c r="A409" s="13"/>
      <c r="B409" s="22"/>
      <c r="C409" s="20"/>
      <c r="D409" s="20"/>
      <c r="E409" s="20"/>
      <c r="F409" s="20"/>
      <c r="G409" s="13"/>
      <c r="H409" s="13"/>
      <c r="I409"/>
      <c r="J409"/>
      <c r="K409"/>
      <c r="L409"/>
      <c r="M409"/>
      <c r="N409"/>
      <c r="O409"/>
      <c r="P409"/>
      <c r="Q409"/>
      <c r="R409"/>
    </row>
    <row r="410" spans="1:18" s="14" customFormat="1" x14ac:dyDescent="0.25">
      <c r="A410" s="13"/>
      <c r="B410" s="22"/>
      <c r="C410" s="20"/>
      <c r="D410" s="20"/>
      <c r="E410" s="20"/>
      <c r="F410" s="20"/>
      <c r="G410" s="13"/>
      <c r="H410" s="13"/>
      <c r="I410"/>
      <c r="J410"/>
      <c r="K410"/>
      <c r="L410"/>
      <c r="M410"/>
      <c r="N410"/>
      <c r="O410"/>
      <c r="P410"/>
      <c r="Q410"/>
      <c r="R410"/>
    </row>
    <row r="411" spans="1:18" s="14" customFormat="1" x14ac:dyDescent="0.25">
      <c r="A411" s="13"/>
      <c r="B411" s="22"/>
      <c r="C411" s="20"/>
      <c r="D411" s="20"/>
      <c r="E411" s="20"/>
      <c r="F411" s="20"/>
      <c r="G411" s="13"/>
      <c r="H411" s="13"/>
      <c r="I411"/>
      <c r="J411"/>
      <c r="K411"/>
      <c r="L411"/>
      <c r="M411"/>
      <c r="N411"/>
      <c r="O411"/>
      <c r="P411"/>
      <c r="Q411"/>
      <c r="R411"/>
    </row>
    <row r="412" spans="1:18" s="14" customFormat="1" x14ac:dyDescent="0.25">
      <c r="A412" s="13"/>
      <c r="B412" s="22"/>
      <c r="C412" s="20"/>
      <c r="D412" s="20"/>
      <c r="E412" s="20"/>
      <c r="F412" s="20"/>
      <c r="G412" s="13"/>
      <c r="H412" s="13"/>
      <c r="I412"/>
      <c r="J412"/>
      <c r="K412"/>
      <c r="L412"/>
      <c r="M412"/>
      <c r="N412"/>
      <c r="O412"/>
      <c r="P412"/>
      <c r="Q412"/>
      <c r="R412"/>
    </row>
    <row r="413" spans="1:18" s="14" customFormat="1" x14ac:dyDescent="0.25">
      <c r="A413" s="13"/>
      <c r="B413" s="22"/>
      <c r="C413" s="20"/>
      <c r="D413" s="20"/>
      <c r="E413" s="20"/>
      <c r="F413" s="20"/>
      <c r="G413" s="13"/>
      <c r="H413" s="13"/>
      <c r="I413"/>
      <c r="J413"/>
      <c r="K413"/>
      <c r="L413"/>
      <c r="M413"/>
      <c r="N413"/>
      <c r="O413"/>
      <c r="P413"/>
      <c r="Q413"/>
      <c r="R413"/>
    </row>
    <row r="414" spans="1:18" s="14" customFormat="1" x14ac:dyDescent="0.25">
      <c r="A414" s="13"/>
      <c r="B414" s="22"/>
      <c r="C414" s="20"/>
      <c r="D414" s="20"/>
      <c r="E414" s="20"/>
      <c r="F414" s="20"/>
      <c r="G414" s="13"/>
      <c r="H414" s="13"/>
      <c r="I414"/>
      <c r="J414"/>
      <c r="K414"/>
      <c r="L414"/>
      <c r="M414"/>
      <c r="N414"/>
      <c r="O414"/>
      <c r="P414"/>
      <c r="Q414"/>
      <c r="R414"/>
    </row>
    <row r="415" spans="1:18" s="14" customFormat="1" x14ac:dyDescent="0.25">
      <c r="A415" s="13"/>
      <c r="B415" s="22"/>
      <c r="C415" s="20"/>
      <c r="D415" s="20"/>
      <c r="E415" s="20"/>
      <c r="F415" s="20"/>
      <c r="G415" s="13"/>
      <c r="H415" s="13"/>
      <c r="I415"/>
      <c r="J415"/>
      <c r="K415"/>
      <c r="L415"/>
      <c r="M415"/>
      <c r="N415"/>
      <c r="O415"/>
      <c r="P415"/>
      <c r="Q415"/>
      <c r="R415"/>
    </row>
    <row r="416" spans="1:18" s="14" customFormat="1" x14ac:dyDescent="0.25">
      <c r="A416" s="13"/>
      <c r="B416" s="22"/>
      <c r="C416" s="20"/>
      <c r="D416" s="20"/>
      <c r="E416" s="20"/>
      <c r="F416" s="20"/>
      <c r="G416" s="13"/>
      <c r="H416" s="13"/>
      <c r="I416"/>
      <c r="J416"/>
      <c r="K416"/>
      <c r="L416"/>
      <c r="M416"/>
      <c r="N416"/>
      <c r="O416"/>
      <c r="P416"/>
      <c r="Q416"/>
      <c r="R416"/>
    </row>
    <row r="417" spans="1:18" s="14" customFormat="1" x14ac:dyDescent="0.25">
      <c r="A417" s="13"/>
      <c r="B417" s="22"/>
      <c r="C417" s="20"/>
      <c r="D417" s="20"/>
      <c r="E417" s="20"/>
      <c r="F417" s="20"/>
      <c r="G417" s="13"/>
      <c r="H417" s="13"/>
      <c r="I417"/>
      <c r="J417"/>
      <c r="K417"/>
      <c r="L417"/>
      <c r="M417"/>
      <c r="N417"/>
      <c r="O417"/>
      <c r="P417"/>
      <c r="Q417"/>
      <c r="R417"/>
    </row>
    <row r="418" spans="1:18" s="14" customFormat="1" x14ac:dyDescent="0.25">
      <c r="A418" s="13"/>
      <c r="B418" s="22"/>
      <c r="C418" s="20"/>
      <c r="D418" s="20"/>
      <c r="E418" s="20"/>
      <c r="F418" s="20"/>
      <c r="G418" s="13"/>
      <c r="H418" s="13"/>
      <c r="I418"/>
      <c r="J418"/>
      <c r="K418"/>
      <c r="L418"/>
      <c r="M418"/>
      <c r="N418"/>
      <c r="O418"/>
      <c r="P418"/>
      <c r="Q418"/>
      <c r="R418"/>
    </row>
    <row r="419" spans="1:18" s="14" customFormat="1" x14ac:dyDescent="0.25">
      <c r="A419" s="13"/>
      <c r="B419" s="22"/>
      <c r="C419" s="20"/>
      <c r="D419" s="20"/>
      <c r="E419" s="20"/>
      <c r="F419" s="20"/>
      <c r="G419" s="13"/>
      <c r="H419" s="13"/>
      <c r="I419"/>
      <c r="J419"/>
      <c r="K419"/>
      <c r="L419"/>
      <c r="M419"/>
      <c r="N419"/>
      <c r="O419"/>
      <c r="P419"/>
      <c r="Q419"/>
      <c r="R419"/>
    </row>
    <row r="420" spans="1:18" s="14" customFormat="1" x14ac:dyDescent="0.25">
      <c r="A420" s="13"/>
      <c r="B420" s="22"/>
      <c r="C420" s="20"/>
      <c r="D420" s="20"/>
      <c r="E420" s="20"/>
      <c r="F420" s="20"/>
      <c r="G420" s="13"/>
      <c r="H420" s="13"/>
      <c r="I420"/>
      <c r="J420"/>
      <c r="K420"/>
      <c r="L420"/>
      <c r="M420"/>
      <c r="N420"/>
      <c r="O420"/>
      <c r="P420"/>
      <c r="Q420"/>
      <c r="R420"/>
    </row>
    <row r="421" spans="1:18" s="14" customFormat="1" x14ac:dyDescent="0.25">
      <c r="A421" s="13"/>
      <c r="B421" s="22"/>
      <c r="C421" s="20"/>
      <c r="D421" s="20"/>
      <c r="E421" s="20"/>
      <c r="F421" s="20"/>
      <c r="G421" s="13"/>
      <c r="H421" s="13"/>
      <c r="I421"/>
      <c r="J421"/>
      <c r="K421"/>
      <c r="L421"/>
      <c r="M421"/>
      <c r="N421"/>
      <c r="O421"/>
      <c r="P421"/>
      <c r="Q421"/>
      <c r="R421"/>
    </row>
    <row r="422" spans="1:18" s="14" customFormat="1" x14ac:dyDescent="0.25">
      <c r="A422" s="13"/>
      <c r="B422" s="22"/>
      <c r="C422" s="20"/>
      <c r="D422" s="20"/>
      <c r="E422" s="20"/>
      <c r="F422" s="20"/>
      <c r="G422" s="13"/>
      <c r="H422" s="13"/>
      <c r="I422"/>
      <c r="J422"/>
      <c r="K422"/>
      <c r="L422"/>
      <c r="M422"/>
      <c r="N422"/>
      <c r="O422"/>
      <c r="P422"/>
      <c r="Q422"/>
      <c r="R422"/>
    </row>
    <row r="423" spans="1:18" s="14" customFormat="1" x14ac:dyDescent="0.25">
      <c r="A423" s="13"/>
      <c r="B423" s="22"/>
      <c r="C423" s="20"/>
      <c r="D423" s="20"/>
      <c r="E423" s="20"/>
      <c r="F423" s="20"/>
      <c r="G423" s="13"/>
      <c r="H423" s="13"/>
      <c r="I423"/>
      <c r="J423"/>
      <c r="K423"/>
      <c r="L423"/>
      <c r="M423"/>
      <c r="N423"/>
      <c r="O423"/>
      <c r="P423"/>
      <c r="Q423"/>
      <c r="R423"/>
    </row>
    <row r="424" spans="1:18" s="14" customFormat="1" x14ac:dyDescent="0.25">
      <c r="A424" s="13"/>
      <c r="B424" s="22"/>
      <c r="C424" s="20"/>
      <c r="D424" s="20"/>
      <c r="E424" s="20"/>
      <c r="F424" s="20"/>
      <c r="G424" s="13"/>
      <c r="H424" s="13"/>
      <c r="I424"/>
      <c r="J424"/>
      <c r="K424"/>
      <c r="L424"/>
      <c r="M424"/>
      <c r="N424"/>
      <c r="O424"/>
      <c r="P424"/>
      <c r="Q424"/>
      <c r="R424"/>
    </row>
    <row r="425" spans="1:18" s="14" customFormat="1" x14ac:dyDescent="0.25">
      <c r="A425" s="13"/>
      <c r="B425" s="22"/>
      <c r="C425" s="20"/>
      <c r="D425" s="20"/>
      <c r="E425" s="20"/>
      <c r="F425" s="20"/>
      <c r="G425" s="13"/>
      <c r="H425" s="13"/>
      <c r="I425"/>
      <c r="J425"/>
      <c r="K425"/>
      <c r="L425"/>
      <c r="M425"/>
      <c r="N425"/>
      <c r="O425"/>
      <c r="P425"/>
      <c r="Q425"/>
      <c r="R425"/>
    </row>
    <row r="426" spans="1:18" s="14" customFormat="1" x14ac:dyDescent="0.25">
      <c r="A426" s="13"/>
      <c r="B426" s="22"/>
      <c r="C426" s="20"/>
      <c r="D426" s="20"/>
      <c r="E426" s="20"/>
      <c r="F426" s="20"/>
      <c r="G426" s="13"/>
      <c r="H426" s="13"/>
      <c r="I426"/>
      <c r="J426"/>
      <c r="K426"/>
      <c r="L426"/>
      <c r="M426"/>
      <c r="N426"/>
      <c r="O426"/>
      <c r="P426"/>
      <c r="Q426"/>
      <c r="R426"/>
    </row>
    <row r="427" spans="1:18" s="14" customFormat="1" x14ac:dyDescent="0.25">
      <c r="A427" s="13"/>
      <c r="B427" s="22"/>
      <c r="C427" s="20"/>
      <c r="D427" s="20"/>
      <c r="E427" s="20"/>
      <c r="F427" s="20"/>
      <c r="G427" s="13"/>
      <c r="H427" s="13"/>
      <c r="I427"/>
      <c r="J427"/>
      <c r="K427"/>
      <c r="L427"/>
      <c r="M427"/>
      <c r="N427"/>
      <c r="O427"/>
      <c r="P427"/>
      <c r="Q427"/>
      <c r="R427"/>
    </row>
    <row r="428" spans="1:18" s="14" customFormat="1" x14ac:dyDescent="0.25">
      <c r="A428" s="13"/>
      <c r="B428" s="22"/>
      <c r="C428" s="20"/>
      <c r="D428" s="20"/>
      <c r="E428" s="20"/>
      <c r="F428" s="20"/>
      <c r="G428" s="13"/>
      <c r="H428" s="13"/>
      <c r="I428"/>
      <c r="J428"/>
      <c r="K428"/>
      <c r="L428"/>
      <c r="M428"/>
      <c r="N428"/>
      <c r="O428"/>
      <c r="P428"/>
      <c r="Q428"/>
      <c r="R428"/>
    </row>
    <row r="429" spans="1:18" s="14" customFormat="1" x14ac:dyDescent="0.25">
      <c r="A429" s="13"/>
      <c r="B429" s="22"/>
      <c r="C429" s="20"/>
      <c r="D429" s="20"/>
      <c r="E429" s="20"/>
      <c r="F429" s="20"/>
      <c r="G429" s="13"/>
      <c r="H429" s="13"/>
      <c r="I429"/>
      <c r="J429"/>
      <c r="K429"/>
      <c r="L429"/>
      <c r="M429"/>
      <c r="N429"/>
      <c r="O429"/>
      <c r="P429"/>
      <c r="Q429"/>
      <c r="R429"/>
    </row>
    <row r="430" spans="1:18" s="14" customFormat="1" x14ac:dyDescent="0.25">
      <c r="A430" s="13"/>
      <c r="B430" s="22"/>
      <c r="C430" s="20"/>
      <c r="D430" s="20"/>
      <c r="E430" s="20"/>
      <c r="F430" s="20"/>
      <c r="G430" s="13"/>
      <c r="H430" s="13"/>
      <c r="I430"/>
      <c r="J430"/>
      <c r="K430"/>
      <c r="L430"/>
      <c r="M430"/>
      <c r="N430"/>
      <c r="O430"/>
      <c r="P430"/>
      <c r="Q430"/>
      <c r="R430"/>
    </row>
    <row r="431" spans="1:18" s="14" customFormat="1" x14ac:dyDescent="0.25">
      <c r="A431" s="13"/>
      <c r="B431" s="22"/>
      <c r="C431" s="20"/>
      <c r="D431" s="20"/>
      <c r="E431" s="20"/>
      <c r="F431" s="20"/>
      <c r="G431" s="13"/>
      <c r="H431" s="13"/>
      <c r="I431"/>
      <c r="J431"/>
      <c r="K431"/>
      <c r="L431"/>
      <c r="M431"/>
      <c r="N431"/>
      <c r="O431"/>
      <c r="P431"/>
      <c r="Q431"/>
      <c r="R431"/>
    </row>
    <row r="432" spans="1:18" s="14" customFormat="1" x14ac:dyDescent="0.25">
      <c r="A432" s="13"/>
      <c r="B432" s="22"/>
      <c r="C432" s="20"/>
      <c r="D432" s="20"/>
      <c r="E432" s="20"/>
      <c r="F432" s="20"/>
      <c r="G432" s="13"/>
      <c r="H432" s="13"/>
      <c r="I432"/>
      <c r="J432"/>
      <c r="K432"/>
      <c r="L432"/>
      <c r="M432"/>
      <c r="N432"/>
      <c r="O432"/>
      <c r="P432"/>
      <c r="Q432"/>
      <c r="R432"/>
    </row>
    <row r="433" spans="1:18" s="14" customFormat="1" x14ac:dyDescent="0.25">
      <c r="A433" s="13"/>
      <c r="B433" s="22"/>
      <c r="C433" s="20"/>
      <c r="D433" s="20"/>
      <c r="E433" s="20"/>
      <c r="F433" s="20"/>
      <c r="G433" s="13"/>
      <c r="H433" s="13"/>
      <c r="I433"/>
      <c r="J433"/>
      <c r="K433"/>
      <c r="L433"/>
      <c r="M433"/>
      <c r="N433"/>
      <c r="O433"/>
      <c r="P433"/>
      <c r="Q433"/>
      <c r="R433"/>
    </row>
    <row r="434" spans="1:18" s="14" customFormat="1" x14ac:dyDescent="0.25">
      <c r="A434" s="13"/>
      <c r="B434" s="22"/>
      <c r="C434" s="20"/>
      <c r="D434" s="20"/>
      <c r="E434" s="20"/>
      <c r="F434" s="20"/>
      <c r="G434" s="13"/>
      <c r="H434" s="13"/>
      <c r="I434"/>
      <c r="J434"/>
      <c r="K434"/>
      <c r="L434"/>
      <c r="M434"/>
      <c r="N434"/>
      <c r="O434"/>
      <c r="P434"/>
      <c r="Q434"/>
      <c r="R434"/>
    </row>
    <row r="435" spans="1:18" s="14" customFormat="1" x14ac:dyDescent="0.25">
      <c r="A435" s="13"/>
      <c r="B435" s="22"/>
      <c r="C435" s="20"/>
      <c r="D435" s="20"/>
      <c r="E435" s="20"/>
      <c r="F435" s="20"/>
      <c r="G435" s="13"/>
      <c r="H435" s="13"/>
      <c r="I435"/>
      <c r="J435"/>
      <c r="K435"/>
      <c r="L435"/>
      <c r="M435"/>
      <c r="N435"/>
      <c r="O435"/>
      <c r="P435"/>
      <c r="Q435"/>
      <c r="R435"/>
    </row>
    <row r="436" spans="1:18" s="14" customFormat="1" x14ac:dyDescent="0.25">
      <c r="A436" s="13"/>
      <c r="B436" s="22"/>
      <c r="C436" s="20"/>
      <c r="D436" s="20"/>
      <c r="E436" s="20"/>
      <c r="F436" s="20"/>
      <c r="G436" s="13"/>
      <c r="H436" s="13"/>
      <c r="I436"/>
      <c r="J436"/>
      <c r="K436"/>
      <c r="L436"/>
      <c r="M436"/>
      <c r="N436"/>
      <c r="O436"/>
      <c r="P436"/>
      <c r="Q436"/>
      <c r="R436"/>
    </row>
    <row r="437" spans="1:18" s="14" customFormat="1" x14ac:dyDescent="0.25">
      <c r="A437" s="13"/>
      <c r="B437" s="22"/>
      <c r="C437" s="20"/>
      <c r="D437" s="20"/>
      <c r="E437" s="20"/>
      <c r="F437" s="20"/>
      <c r="G437" s="13"/>
      <c r="H437" s="13"/>
      <c r="I437"/>
      <c r="J437"/>
      <c r="K437"/>
      <c r="L437"/>
      <c r="M437"/>
      <c r="N437"/>
      <c r="O437"/>
      <c r="P437"/>
      <c r="Q437"/>
      <c r="R437"/>
    </row>
    <row r="438" spans="1:18" s="14" customFormat="1" x14ac:dyDescent="0.25">
      <c r="A438" s="13"/>
      <c r="B438" s="22"/>
      <c r="C438" s="20"/>
      <c r="D438" s="20"/>
      <c r="E438" s="20"/>
      <c r="F438" s="20"/>
      <c r="G438" s="13"/>
      <c r="H438" s="13"/>
      <c r="I438"/>
      <c r="J438"/>
      <c r="K438"/>
      <c r="L438"/>
      <c r="M438"/>
      <c r="N438"/>
      <c r="O438"/>
      <c r="P438"/>
      <c r="Q438"/>
      <c r="R438"/>
    </row>
    <row r="439" spans="1:18" s="14" customFormat="1" x14ac:dyDescent="0.25">
      <c r="A439" s="13"/>
      <c r="B439" s="22"/>
      <c r="C439" s="20"/>
      <c r="D439" s="20"/>
      <c r="E439" s="20"/>
      <c r="F439" s="20"/>
      <c r="G439" s="13"/>
      <c r="H439" s="13"/>
      <c r="I439"/>
      <c r="J439"/>
      <c r="K439"/>
      <c r="L439"/>
      <c r="M439"/>
      <c r="N439"/>
      <c r="O439"/>
      <c r="P439"/>
      <c r="Q439"/>
      <c r="R439"/>
    </row>
    <row r="440" spans="1:18" s="14" customFormat="1" x14ac:dyDescent="0.25">
      <c r="A440" s="13"/>
      <c r="B440" s="22"/>
      <c r="C440" s="20"/>
      <c r="D440" s="20"/>
      <c r="E440" s="20"/>
      <c r="F440" s="20"/>
      <c r="G440" s="13"/>
      <c r="H440" s="13"/>
      <c r="I440"/>
      <c r="J440"/>
      <c r="K440"/>
      <c r="L440"/>
      <c r="M440"/>
      <c r="N440"/>
      <c r="O440"/>
      <c r="P440"/>
      <c r="Q440"/>
      <c r="R440"/>
    </row>
    <row r="441" spans="1:18" s="14" customFormat="1" x14ac:dyDescent="0.25">
      <c r="A441" s="13"/>
      <c r="B441" s="22"/>
      <c r="C441" s="20"/>
      <c r="D441" s="20"/>
      <c r="E441" s="20"/>
      <c r="F441" s="20"/>
      <c r="G441" s="13"/>
      <c r="H441" s="13"/>
      <c r="I441"/>
      <c r="J441"/>
      <c r="K441"/>
      <c r="L441"/>
      <c r="M441"/>
      <c r="N441"/>
      <c r="O441"/>
      <c r="P441"/>
      <c r="Q441"/>
      <c r="R441"/>
    </row>
    <row r="442" spans="1:18" s="14" customFormat="1" x14ac:dyDescent="0.25">
      <c r="A442" s="13"/>
      <c r="B442" s="22"/>
      <c r="C442" s="20"/>
      <c r="D442" s="20"/>
      <c r="E442" s="20"/>
      <c r="F442" s="20"/>
      <c r="G442" s="13"/>
      <c r="H442" s="13"/>
      <c r="I442"/>
      <c r="J442"/>
      <c r="K442"/>
      <c r="L442"/>
      <c r="M442"/>
      <c r="N442"/>
      <c r="O442"/>
      <c r="P442"/>
      <c r="Q442"/>
      <c r="R442"/>
    </row>
    <row r="443" spans="1:18" s="14" customFormat="1" x14ac:dyDescent="0.25">
      <c r="A443" s="13"/>
      <c r="B443" s="22"/>
      <c r="C443" s="20"/>
      <c r="D443" s="20"/>
      <c r="E443" s="20"/>
      <c r="F443" s="20"/>
      <c r="G443" s="13"/>
      <c r="H443" s="13"/>
      <c r="I443"/>
      <c r="J443"/>
      <c r="K443"/>
      <c r="L443"/>
      <c r="M443"/>
      <c r="N443"/>
      <c r="O443"/>
      <c r="P443"/>
      <c r="Q443"/>
      <c r="R443"/>
    </row>
    <row r="444" spans="1:18" s="14" customFormat="1" x14ac:dyDescent="0.25">
      <c r="A444" s="13"/>
      <c r="B444" s="22"/>
      <c r="C444" s="20"/>
      <c r="D444" s="20"/>
      <c r="E444" s="20"/>
      <c r="F444" s="20"/>
      <c r="G444" s="13"/>
      <c r="H444" s="13"/>
      <c r="I444"/>
      <c r="J444"/>
      <c r="K444"/>
      <c r="L444"/>
      <c r="M444"/>
      <c r="N444"/>
      <c r="O444"/>
      <c r="P444"/>
      <c r="Q444"/>
      <c r="R444"/>
    </row>
    <row r="445" spans="1:18" s="14" customFormat="1" x14ac:dyDescent="0.25">
      <c r="A445" s="13"/>
      <c r="B445" s="22"/>
      <c r="C445" s="20"/>
      <c r="D445" s="20"/>
      <c r="E445" s="20"/>
      <c r="F445" s="20"/>
      <c r="G445" s="13"/>
      <c r="H445" s="13"/>
      <c r="I445"/>
      <c r="J445"/>
      <c r="K445"/>
      <c r="L445"/>
      <c r="M445"/>
      <c r="N445"/>
      <c r="O445"/>
      <c r="P445"/>
      <c r="Q445"/>
      <c r="R445"/>
    </row>
    <row r="446" spans="1:18" s="14" customFormat="1" x14ac:dyDescent="0.25">
      <c r="A446" s="13"/>
      <c r="B446" s="22"/>
      <c r="C446" s="20"/>
      <c r="D446" s="20"/>
      <c r="E446" s="20"/>
      <c r="F446" s="20"/>
      <c r="G446" s="13"/>
      <c r="H446" s="13"/>
      <c r="I446"/>
      <c r="J446"/>
      <c r="K446"/>
      <c r="L446"/>
      <c r="M446"/>
      <c r="N446"/>
      <c r="O446"/>
      <c r="P446"/>
      <c r="Q446"/>
      <c r="R446"/>
    </row>
    <row r="447" spans="1:18" s="14" customFormat="1" x14ac:dyDescent="0.25">
      <c r="A447" s="13"/>
      <c r="B447" s="22"/>
      <c r="C447" s="20"/>
      <c r="D447" s="20"/>
      <c r="E447" s="20"/>
      <c r="F447" s="20"/>
      <c r="G447" s="13"/>
      <c r="H447" s="13"/>
      <c r="I447"/>
      <c r="J447"/>
      <c r="K447"/>
      <c r="L447"/>
      <c r="M447"/>
      <c r="N447"/>
      <c r="O447"/>
      <c r="P447"/>
      <c r="Q447"/>
      <c r="R447"/>
    </row>
    <row r="448" spans="1:18" s="14" customFormat="1" x14ac:dyDescent="0.25">
      <c r="A448" s="13"/>
      <c r="B448" s="22"/>
      <c r="C448" s="20"/>
      <c r="D448" s="20"/>
      <c r="E448" s="20"/>
      <c r="F448" s="20"/>
      <c r="G448" s="13"/>
      <c r="H448" s="13"/>
      <c r="I448"/>
      <c r="J448"/>
      <c r="K448"/>
      <c r="L448"/>
      <c r="M448"/>
      <c r="N448"/>
      <c r="O448"/>
      <c r="P448"/>
      <c r="Q448"/>
      <c r="R448"/>
    </row>
    <row r="449" spans="1:20" s="14" customFormat="1" x14ac:dyDescent="0.25">
      <c r="A449" s="13"/>
      <c r="B449" s="22"/>
      <c r="C449" s="20"/>
      <c r="D449" s="20"/>
      <c r="E449" s="20"/>
      <c r="F449" s="20"/>
      <c r="G449" s="13"/>
      <c r="H449" s="13"/>
      <c r="I449"/>
      <c r="J449"/>
      <c r="K449"/>
      <c r="L449"/>
      <c r="M449"/>
      <c r="N449"/>
      <c r="O449"/>
      <c r="P449"/>
      <c r="Q449"/>
      <c r="R449"/>
    </row>
    <row r="450" spans="1:20" s="14" customFormat="1" x14ac:dyDescent="0.25">
      <c r="A450" s="13"/>
      <c r="B450" s="22"/>
      <c r="C450" s="20"/>
      <c r="D450" s="20"/>
      <c r="E450" s="20"/>
      <c r="F450" s="20"/>
      <c r="G450" s="13"/>
      <c r="H450" s="13"/>
      <c r="I450"/>
      <c r="J450"/>
      <c r="K450"/>
      <c r="L450"/>
      <c r="M450"/>
      <c r="N450"/>
      <c r="O450"/>
      <c r="P450"/>
      <c r="Q450"/>
      <c r="R450"/>
    </row>
    <row r="451" spans="1:20" s="14" customFormat="1" x14ac:dyDescent="0.25">
      <c r="A451" s="13"/>
      <c r="B451" s="22"/>
      <c r="C451" s="20"/>
      <c r="D451" s="20"/>
      <c r="E451" s="20"/>
      <c r="F451" s="20"/>
      <c r="G451" s="13"/>
      <c r="H451" s="13"/>
      <c r="I451"/>
      <c r="J451"/>
      <c r="K451"/>
      <c r="L451"/>
      <c r="M451"/>
      <c r="N451"/>
      <c r="O451"/>
      <c r="P451"/>
      <c r="Q451"/>
      <c r="R451"/>
      <c r="S451"/>
      <c r="T451"/>
    </row>
    <row r="452" spans="1:20" s="14" customFormat="1" x14ac:dyDescent="0.25">
      <c r="A452" s="13"/>
      <c r="B452" s="22"/>
      <c r="C452" s="20"/>
      <c r="D452" s="20"/>
      <c r="E452" s="20"/>
      <c r="F452" s="20"/>
      <c r="G452" s="13"/>
      <c r="H452" s="13"/>
      <c r="I452"/>
      <c r="J452"/>
      <c r="K452"/>
      <c r="L452"/>
      <c r="M452"/>
      <c r="N452"/>
      <c r="O452"/>
      <c r="P452"/>
      <c r="Q452"/>
      <c r="R452"/>
      <c r="S452"/>
      <c r="T452"/>
    </row>
    <row r="453" spans="1:20" s="14" customFormat="1" x14ac:dyDescent="0.25">
      <c r="A453" s="13"/>
      <c r="B453" s="22"/>
      <c r="C453" s="20"/>
      <c r="D453" s="20"/>
      <c r="E453" s="20"/>
      <c r="F453" s="20"/>
      <c r="G453" s="13"/>
      <c r="H453" s="13"/>
      <c r="I453"/>
      <c r="J453"/>
      <c r="K453"/>
      <c r="L453"/>
      <c r="M453"/>
      <c r="N453"/>
      <c r="O453"/>
      <c r="P453"/>
      <c r="Q453"/>
      <c r="R453"/>
      <c r="S453"/>
      <c r="T453"/>
    </row>
    <row r="454" spans="1:20" s="14" customFormat="1" x14ac:dyDescent="0.25">
      <c r="A454" s="13"/>
      <c r="B454" s="22"/>
      <c r="C454" s="20"/>
      <c r="D454" s="20"/>
      <c r="E454" s="20"/>
      <c r="F454" s="20"/>
      <c r="G454" s="13"/>
      <c r="H454" s="13"/>
      <c r="I454"/>
      <c r="J454"/>
      <c r="K454"/>
      <c r="L454"/>
      <c r="M454"/>
      <c r="N454"/>
      <c r="O454"/>
      <c r="P454"/>
      <c r="Q454"/>
      <c r="R454"/>
      <c r="S454"/>
      <c r="T454"/>
    </row>
    <row r="455" spans="1:20" s="14" customFormat="1" x14ac:dyDescent="0.25">
      <c r="A455" s="13"/>
      <c r="B455" s="22"/>
      <c r="C455" s="20"/>
      <c r="D455" s="20"/>
      <c r="E455" s="20"/>
      <c r="F455" s="20"/>
      <c r="G455" s="13"/>
      <c r="H455" s="13"/>
      <c r="I455"/>
      <c r="J455"/>
      <c r="K455"/>
      <c r="L455"/>
      <c r="M455"/>
      <c r="N455"/>
      <c r="O455"/>
      <c r="P455"/>
      <c r="Q455"/>
      <c r="R455"/>
      <c r="S455"/>
      <c r="T455"/>
    </row>
    <row r="456" spans="1:20" s="14" customFormat="1" x14ac:dyDescent="0.25">
      <c r="A456" s="13"/>
      <c r="B456" s="22"/>
      <c r="C456" s="20"/>
      <c r="D456" s="20"/>
      <c r="E456" s="20"/>
      <c r="F456" s="20"/>
      <c r="G456" s="13"/>
      <c r="H456" s="13"/>
      <c r="I456"/>
      <c r="J456"/>
      <c r="K456"/>
      <c r="L456"/>
      <c r="M456"/>
      <c r="N456"/>
      <c r="O456"/>
      <c r="P456"/>
      <c r="Q456"/>
      <c r="R456"/>
      <c r="S456"/>
      <c r="T456"/>
    </row>
    <row r="457" spans="1:20" s="14" customFormat="1" x14ac:dyDescent="0.25">
      <c r="A457" s="13"/>
      <c r="B457" s="22"/>
      <c r="C457" s="20"/>
      <c r="D457" s="20"/>
      <c r="E457" s="20"/>
      <c r="F457" s="20"/>
      <c r="G457" s="13"/>
      <c r="H457" s="13"/>
      <c r="I457"/>
      <c r="J457"/>
      <c r="K457"/>
      <c r="L457"/>
      <c r="M457"/>
      <c r="N457"/>
      <c r="O457"/>
      <c r="P457"/>
      <c r="Q457"/>
      <c r="R457"/>
      <c r="S457"/>
      <c r="T457"/>
    </row>
    <row r="458" spans="1:20" s="14" customFormat="1" x14ac:dyDescent="0.25">
      <c r="A458" s="13"/>
      <c r="B458" s="22"/>
      <c r="C458" s="20"/>
      <c r="D458" s="20"/>
      <c r="E458" s="20"/>
      <c r="F458" s="20"/>
      <c r="G458" s="13"/>
      <c r="H458" s="13"/>
      <c r="I458"/>
      <c r="J458"/>
      <c r="K458"/>
      <c r="L458"/>
      <c r="M458"/>
      <c r="N458"/>
      <c r="O458"/>
      <c r="P458"/>
      <c r="Q458"/>
      <c r="R458"/>
      <c r="S458"/>
      <c r="T458"/>
    </row>
    <row r="459" spans="1:20" s="14" customFormat="1" x14ac:dyDescent="0.25">
      <c r="A459" s="13"/>
      <c r="B459" s="22"/>
      <c r="C459" s="20"/>
      <c r="D459" s="20"/>
      <c r="E459" s="20"/>
      <c r="F459" s="20"/>
      <c r="G459" s="13"/>
      <c r="H459" s="13"/>
      <c r="I459"/>
      <c r="J459"/>
      <c r="K459"/>
      <c r="L459"/>
      <c r="M459"/>
      <c r="N459"/>
      <c r="O459"/>
      <c r="P459"/>
      <c r="Q459"/>
      <c r="R459"/>
      <c r="S459"/>
      <c r="T459"/>
    </row>
    <row r="460" spans="1:20" s="14" customFormat="1" x14ac:dyDescent="0.25">
      <c r="A460" s="13"/>
      <c r="B460" s="22"/>
      <c r="C460" s="20"/>
      <c r="D460" s="20"/>
      <c r="E460" s="20"/>
      <c r="F460" s="20"/>
      <c r="G460" s="13"/>
      <c r="H460" s="13"/>
      <c r="I460"/>
      <c r="J460"/>
      <c r="K460"/>
      <c r="L460"/>
      <c r="M460"/>
      <c r="N460"/>
      <c r="O460"/>
      <c r="P460"/>
      <c r="Q460"/>
      <c r="R460"/>
      <c r="S460"/>
      <c r="T460"/>
    </row>
    <row r="461" spans="1:20" s="14" customFormat="1" x14ac:dyDescent="0.25">
      <c r="A461" s="13"/>
      <c r="B461" s="22"/>
      <c r="C461" s="20"/>
      <c r="D461" s="20"/>
      <c r="E461" s="20"/>
      <c r="F461" s="20"/>
      <c r="G461" s="13"/>
      <c r="H461" s="13"/>
      <c r="I461"/>
      <c r="J461"/>
      <c r="K461"/>
      <c r="L461"/>
      <c r="M461"/>
      <c r="N461"/>
      <c r="O461"/>
      <c r="P461"/>
      <c r="Q461"/>
      <c r="R461"/>
      <c r="S461"/>
      <c r="T461"/>
    </row>
    <row r="462" spans="1:20" s="14" customFormat="1" x14ac:dyDescent="0.25">
      <c r="A462" s="13"/>
      <c r="B462" s="22"/>
      <c r="C462" s="20"/>
      <c r="D462" s="20"/>
      <c r="E462" s="20"/>
      <c r="F462" s="20"/>
      <c r="G462" s="13"/>
      <c r="H462" s="13"/>
      <c r="I462"/>
      <c r="J462"/>
      <c r="K462"/>
      <c r="L462"/>
      <c r="M462"/>
      <c r="N462"/>
      <c r="O462"/>
      <c r="P462"/>
      <c r="Q462"/>
      <c r="R462"/>
      <c r="S462"/>
      <c r="T462"/>
    </row>
    <row r="463" spans="1:20" s="14" customFormat="1" x14ac:dyDescent="0.25">
      <c r="A463" s="13"/>
      <c r="B463" s="22"/>
      <c r="C463" s="20"/>
      <c r="D463" s="20"/>
      <c r="E463" s="20"/>
      <c r="F463" s="20"/>
      <c r="G463" s="13"/>
      <c r="H463" s="13"/>
      <c r="I463"/>
      <c r="J463"/>
      <c r="K463"/>
      <c r="L463"/>
      <c r="M463"/>
      <c r="N463"/>
      <c r="O463"/>
      <c r="P463"/>
      <c r="Q463"/>
      <c r="R463"/>
      <c r="S463"/>
      <c r="T463"/>
    </row>
    <row r="464" spans="1:20" s="14" customFormat="1" x14ac:dyDescent="0.25">
      <c r="A464" s="13"/>
      <c r="B464" s="22"/>
      <c r="C464" s="20"/>
      <c r="D464" s="20"/>
      <c r="E464" s="20"/>
      <c r="F464" s="20"/>
      <c r="G464" s="13"/>
      <c r="H464" s="13"/>
      <c r="I464"/>
      <c r="J464"/>
      <c r="K464"/>
      <c r="L464"/>
      <c r="M464"/>
      <c r="N464"/>
      <c r="O464"/>
      <c r="P464"/>
      <c r="Q464"/>
      <c r="R464"/>
      <c r="S464"/>
      <c r="T464"/>
    </row>
    <row r="465" spans="1:20" s="14" customFormat="1" x14ac:dyDescent="0.25">
      <c r="A465" s="13"/>
      <c r="B465" s="22"/>
      <c r="C465" s="20"/>
      <c r="D465" s="20"/>
      <c r="E465" s="20"/>
      <c r="F465" s="20"/>
      <c r="G465" s="13"/>
      <c r="H465" s="13"/>
      <c r="I465"/>
      <c r="J465"/>
      <c r="K465"/>
      <c r="L465"/>
      <c r="M465"/>
      <c r="N465"/>
      <c r="O465"/>
      <c r="P465"/>
      <c r="Q465"/>
      <c r="R465"/>
      <c r="S465"/>
      <c r="T465"/>
    </row>
    <row r="466" spans="1:20" s="14" customFormat="1" x14ac:dyDescent="0.25">
      <c r="A466" s="13"/>
      <c r="B466" s="22"/>
      <c r="C466" s="20"/>
      <c r="D466" s="20"/>
      <c r="E466" s="20"/>
      <c r="F466" s="20"/>
      <c r="G466" s="13"/>
      <c r="H466" s="13"/>
      <c r="I466"/>
      <c r="J466"/>
      <c r="K466"/>
      <c r="L466"/>
      <c r="M466"/>
      <c r="N466"/>
      <c r="O466"/>
      <c r="P466"/>
      <c r="Q466"/>
      <c r="R466"/>
      <c r="S466"/>
      <c r="T466"/>
    </row>
    <row r="467" spans="1:20" s="14" customFormat="1" x14ac:dyDescent="0.25">
      <c r="A467" s="13"/>
      <c r="B467" s="22"/>
      <c r="C467" s="20"/>
      <c r="D467" s="20"/>
      <c r="E467" s="20"/>
      <c r="F467" s="20"/>
      <c r="G467" s="13"/>
      <c r="H467" s="13"/>
      <c r="I467"/>
      <c r="J467"/>
      <c r="K467"/>
      <c r="L467"/>
      <c r="M467"/>
      <c r="N467"/>
      <c r="O467"/>
      <c r="P467"/>
      <c r="Q467"/>
      <c r="R467"/>
      <c r="S467"/>
      <c r="T467"/>
    </row>
    <row r="468" spans="1:20" s="14" customFormat="1" x14ac:dyDescent="0.25">
      <c r="A468" s="13"/>
      <c r="B468" s="22"/>
      <c r="C468" s="20"/>
      <c r="D468" s="20"/>
      <c r="E468" s="20"/>
      <c r="F468" s="20"/>
      <c r="G468" s="13"/>
      <c r="H468" s="13"/>
      <c r="I468"/>
      <c r="J468"/>
      <c r="K468"/>
      <c r="L468"/>
      <c r="M468"/>
      <c r="N468"/>
      <c r="O468"/>
      <c r="P468"/>
      <c r="Q468"/>
      <c r="R468"/>
      <c r="S468"/>
      <c r="T468"/>
    </row>
    <row r="469" spans="1:20" s="14" customFormat="1" x14ac:dyDescent="0.25">
      <c r="A469" s="13"/>
      <c r="B469" s="22"/>
      <c r="C469" s="20"/>
      <c r="D469" s="20"/>
      <c r="E469" s="20"/>
      <c r="F469" s="20"/>
      <c r="G469" s="13"/>
      <c r="H469" s="13"/>
      <c r="I469"/>
      <c r="J469"/>
      <c r="K469"/>
      <c r="L469"/>
      <c r="M469"/>
      <c r="N469"/>
      <c r="O469"/>
      <c r="P469"/>
      <c r="Q469"/>
      <c r="R469"/>
      <c r="S469"/>
      <c r="T469"/>
    </row>
    <row r="470" spans="1:20" s="14" customFormat="1" x14ac:dyDescent="0.25">
      <c r="A470" s="13"/>
      <c r="B470" s="22"/>
      <c r="C470" s="20"/>
      <c r="D470" s="20"/>
      <c r="E470" s="20"/>
      <c r="F470" s="20"/>
      <c r="G470" s="13"/>
      <c r="H470" s="13"/>
      <c r="I470"/>
      <c r="J470"/>
      <c r="K470"/>
      <c r="L470"/>
      <c r="M470"/>
      <c r="N470"/>
      <c r="O470"/>
      <c r="P470"/>
      <c r="Q470"/>
      <c r="R470"/>
      <c r="S470"/>
      <c r="T470"/>
    </row>
    <row r="471" spans="1:20" s="14" customFormat="1" x14ac:dyDescent="0.25">
      <c r="A471" s="13"/>
      <c r="B471" s="22"/>
      <c r="C471" s="20"/>
      <c r="D471" s="20"/>
      <c r="E471" s="20"/>
      <c r="F471" s="20"/>
      <c r="G471" s="13"/>
      <c r="H471" s="13"/>
      <c r="I471"/>
      <c r="J471"/>
      <c r="K471"/>
      <c r="L471"/>
      <c r="M471"/>
      <c r="N471"/>
      <c r="O471"/>
      <c r="P471"/>
      <c r="Q471"/>
      <c r="R471"/>
      <c r="S471"/>
      <c r="T471"/>
    </row>
    <row r="472" spans="1:20" s="14" customFormat="1" x14ac:dyDescent="0.25">
      <c r="A472" s="13"/>
      <c r="B472" s="22"/>
      <c r="C472" s="20"/>
      <c r="D472" s="20"/>
      <c r="E472" s="20"/>
      <c r="F472" s="20"/>
      <c r="G472" s="13"/>
      <c r="H472" s="13"/>
      <c r="I472"/>
      <c r="J472"/>
      <c r="K472"/>
      <c r="L472"/>
      <c r="M472"/>
      <c r="N472"/>
      <c r="O472"/>
      <c r="P472"/>
      <c r="Q472"/>
      <c r="R472"/>
      <c r="S472"/>
      <c r="T472"/>
    </row>
    <row r="473" spans="1:20" s="14" customFormat="1" x14ac:dyDescent="0.25">
      <c r="A473" s="13"/>
      <c r="B473" s="22"/>
      <c r="C473" s="20"/>
      <c r="D473" s="20"/>
      <c r="E473" s="20"/>
      <c r="F473" s="20"/>
      <c r="G473" s="13"/>
      <c r="H473" s="13"/>
      <c r="I473"/>
      <c r="J473"/>
      <c r="K473"/>
      <c r="L473"/>
      <c r="M473"/>
      <c r="N473"/>
      <c r="O473"/>
      <c r="P473"/>
      <c r="Q473"/>
      <c r="R473"/>
      <c r="S473"/>
      <c r="T473"/>
    </row>
    <row r="474" spans="1:20" s="14" customFormat="1" x14ac:dyDescent="0.25">
      <c r="A474" s="13"/>
      <c r="B474" s="22"/>
      <c r="C474" s="20"/>
      <c r="D474" s="20"/>
      <c r="E474" s="20"/>
      <c r="F474" s="20"/>
      <c r="G474" s="13"/>
      <c r="H474" s="13"/>
      <c r="I474"/>
      <c r="J474"/>
      <c r="K474"/>
      <c r="L474"/>
      <c r="M474"/>
      <c r="N474"/>
      <c r="O474"/>
      <c r="P474"/>
      <c r="Q474"/>
      <c r="R474"/>
      <c r="S474"/>
      <c r="T474"/>
    </row>
    <row r="475" spans="1:20" s="14" customFormat="1" x14ac:dyDescent="0.25">
      <c r="A475" s="13"/>
      <c r="B475" s="22"/>
      <c r="C475" s="20"/>
      <c r="D475" s="20"/>
      <c r="E475" s="20"/>
      <c r="F475" s="20"/>
      <c r="G475" s="13"/>
      <c r="H475" s="13"/>
      <c r="I475"/>
      <c r="J475"/>
      <c r="K475"/>
      <c r="L475"/>
      <c r="M475"/>
      <c r="N475"/>
      <c r="O475"/>
      <c r="P475"/>
      <c r="Q475"/>
      <c r="R475"/>
      <c r="S475"/>
      <c r="T475"/>
    </row>
    <row r="476" spans="1:20" s="14" customFormat="1" x14ac:dyDescent="0.25">
      <c r="A476" s="13"/>
      <c r="B476" s="21"/>
      <c r="C476" s="19"/>
      <c r="D476" s="19"/>
      <c r="E476" s="19"/>
      <c r="F476" s="19"/>
      <c r="G476" s="13"/>
      <c r="H476" s="13"/>
      <c r="I476"/>
      <c r="J476"/>
      <c r="K476"/>
      <c r="L476"/>
      <c r="M476"/>
      <c r="N476"/>
      <c r="O476"/>
      <c r="P476"/>
      <c r="Q476"/>
      <c r="R476"/>
      <c r="S476"/>
      <c r="T476"/>
    </row>
    <row r="477" spans="1:20" s="14" customFormat="1" x14ac:dyDescent="0.25">
      <c r="A477" s="13"/>
      <c r="B477" s="21"/>
      <c r="C477" s="19"/>
      <c r="D477" s="19"/>
      <c r="E477" s="19"/>
      <c r="F477" s="19"/>
      <c r="G477" s="13"/>
      <c r="H477" s="13"/>
      <c r="I477"/>
      <c r="J477"/>
      <c r="K477"/>
      <c r="L477"/>
      <c r="M477"/>
      <c r="N477"/>
      <c r="O477"/>
      <c r="P477"/>
      <c r="Q477"/>
      <c r="R477"/>
      <c r="S477"/>
      <c r="T477"/>
    </row>
    <row r="478" spans="1:20" s="14" customFormat="1" x14ac:dyDescent="0.25">
      <c r="A478" s="13"/>
      <c r="B478" s="21"/>
      <c r="C478" s="19"/>
      <c r="D478" s="19"/>
      <c r="E478" s="19"/>
      <c r="F478" s="19"/>
      <c r="G478" s="13"/>
      <c r="H478" s="13"/>
      <c r="I478"/>
      <c r="J478"/>
      <c r="K478"/>
      <c r="L478"/>
      <c r="M478"/>
      <c r="N478"/>
      <c r="O478"/>
      <c r="P478"/>
      <c r="Q478"/>
      <c r="R478"/>
      <c r="S478"/>
      <c r="T478"/>
    </row>
    <row r="479" spans="1:20" s="14" customFormat="1" x14ac:dyDescent="0.25">
      <c r="A479" s="13"/>
      <c r="B479" s="21"/>
      <c r="C479" s="19"/>
      <c r="D479" s="19"/>
      <c r="E479" s="19"/>
      <c r="F479" s="19"/>
      <c r="G479" s="13"/>
      <c r="H479" s="13"/>
      <c r="I479"/>
      <c r="J479"/>
      <c r="K479"/>
      <c r="L479"/>
      <c r="M479"/>
      <c r="N479"/>
      <c r="O479"/>
      <c r="P479"/>
      <c r="Q479"/>
      <c r="R479"/>
      <c r="S479"/>
      <c r="T479"/>
    </row>
    <row r="480" spans="1:20" s="14" customFormat="1" x14ac:dyDescent="0.25">
      <c r="A480" s="13"/>
      <c r="B480" s="21"/>
      <c r="C480" s="19"/>
      <c r="D480" s="19"/>
      <c r="E480" s="19"/>
      <c r="F480" s="19"/>
      <c r="G480" s="13"/>
      <c r="H480" s="13"/>
      <c r="I480"/>
      <c r="J480"/>
      <c r="K480"/>
      <c r="L480"/>
      <c r="M480"/>
      <c r="N480"/>
      <c r="O480"/>
      <c r="P480"/>
      <c r="Q480"/>
      <c r="R480"/>
      <c r="S480"/>
      <c r="T480"/>
    </row>
    <row r="481" spans="1:20" s="14" customFormat="1" x14ac:dyDescent="0.25">
      <c r="A481" s="13"/>
      <c r="B481" s="21"/>
      <c r="C481" s="19"/>
      <c r="D481" s="19"/>
      <c r="E481" s="19"/>
      <c r="F481" s="19"/>
      <c r="G481" s="13"/>
      <c r="H481" s="13"/>
      <c r="I481"/>
      <c r="J481"/>
      <c r="K481"/>
      <c r="L481"/>
      <c r="M481"/>
      <c r="N481"/>
      <c r="O481"/>
      <c r="P481"/>
      <c r="Q481"/>
      <c r="R481"/>
      <c r="S481"/>
      <c r="T481"/>
    </row>
    <row r="482" spans="1:20" s="14" customFormat="1" x14ac:dyDescent="0.25">
      <c r="A482" s="13"/>
      <c r="B482" s="21"/>
      <c r="C482" s="19"/>
      <c r="D482" s="19"/>
      <c r="E482" s="19"/>
      <c r="F482" s="19"/>
      <c r="G482" s="13"/>
      <c r="H482" s="13"/>
      <c r="I482"/>
      <c r="J482"/>
      <c r="K482"/>
      <c r="L482"/>
      <c r="M482"/>
      <c r="N482"/>
      <c r="O482"/>
      <c r="P482"/>
      <c r="Q482"/>
      <c r="R482"/>
      <c r="S482"/>
      <c r="T482"/>
    </row>
    <row r="483" spans="1:20" s="14" customFormat="1" x14ac:dyDescent="0.25">
      <c r="A483" s="13"/>
      <c r="B483" s="21"/>
      <c r="C483" s="19"/>
      <c r="D483" s="19"/>
      <c r="E483" s="19"/>
      <c r="F483" s="19"/>
      <c r="G483" s="13"/>
      <c r="H483" s="13"/>
      <c r="I483"/>
      <c r="J483"/>
      <c r="K483"/>
      <c r="L483"/>
      <c r="M483"/>
      <c r="N483"/>
      <c r="O483"/>
      <c r="P483"/>
      <c r="Q483"/>
      <c r="R483"/>
      <c r="S483"/>
      <c r="T483"/>
    </row>
    <row r="484" spans="1:20" s="14" customFormat="1" x14ac:dyDescent="0.25">
      <c r="A484" s="13"/>
      <c r="B484" s="21"/>
      <c r="C484" s="19"/>
      <c r="D484" s="19"/>
      <c r="E484" s="19"/>
      <c r="F484" s="19"/>
      <c r="G484" s="13"/>
      <c r="H484" s="13"/>
      <c r="I484"/>
      <c r="J484"/>
      <c r="K484"/>
      <c r="L484"/>
      <c r="M484"/>
      <c r="N484"/>
      <c r="O484"/>
      <c r="P484"/>
      <c r="Q484"/>
      <c r="R484"/>
      <c r="S484"/>
      <c r="T484"/>
    </row>
    <row r="485" spans="1:20" s="14" customFormat="1" x14ac:dyDescent="0.25">
      <c r="A485" s="13"/>
      <c r="B485" s="21"/>
      <c r="C485" s="19"/>
      <c r="D485" s="19"/>
      <c r="E485" s="19"/>
      <c r="F485" s="19"/>
      <c r="G485" s="13"/>
      <c r="H485" s="13"/>
      <c r="I485"/>
      <c r="J485"/>
      <c r="K485"/>
      <c r="L485"/>
      <c r="M485"/>
      <c r="N485"/>
      <c r="O485"/>
      <c r="P485"/>
      <c r="Q485"/>
      <c r="R485"/>
      <c r="S485"/>
      <c r="T485"/>
    </row>
    <row r="486" spans="1:20" s="14" customFormat="1" x14ac:dyDescent="0.25">
      <c r="A486" s="13"/>
      <c r="B486" s="21"/>
      <c r="C486" s="19"/>
      <c r="D486" s="19"/>
      <c r="E486" s="19"/>
      <c r="F486" s="19"/>
      <c r="G486" s="13"/>
      <c r="H486" s="13"/>
      <c r="I486"/>
      <c r="J486"/>
      <c r="K486"/>
      <c r="L486"/>
      <c r="M486"/>
      <c r="N486"/>
      <c r="O486"/>
      <c r="P486"/>
      <c r="Q486"/>
      <c r="R486"/>
      <c r="S486"/>
      <c r="T486"/>
    </row>
    <row r="487" spans="1:20" s="14" customFormat="1" x14ac:dyDescent="0.25">
      <c r="A487" s="13"/>
      <c r="B487" s="21"/>
      <c r="C487" s="19"/>
      <c r="D487" s="19"/>
      <c r="E487" s="19"/>
      <c r="F487" s="19"/>
      <c r="G487" s="13"/>
      <c r="H487" s="13"/>
      <c r="I487"/>
      <c r="J487"/>
      <c r="K487"/>
      <c r="L487"/>
      <c r="M487"/>
      <c r="N487"/>
      <c r="O487"/>
      <c r="P487"/>
      <c r="Q487"/>
      <c r="R487"/>
      <c r="S487"/>
      <c r="T487"/>
    </row>
    <row r="488" spans="1:20" s="14" customFormat="1" x14ac:dyDescent="0.25">
      <c r="A488" s="13"/>
      <c r="B488" s="21"/>
      <c r="C488" s="19"/>
      <c r="D488" s="19"/>
      <c r="E488" s="19"/>
      <c r="F488" s="19"/>
      <c r="G488" s="13"/>
      <c r="H488" s="13"/>
      <c r="I488"/>
      <c r="J488"/>
      <c r="K488"/>
      <c r="L488"/>
      <c r="M488"/>
      <c r="N488"/>
      <c r="O488"/>
      <c r="P488"/>
      <c r="Q488"/>
      <c r="R488"/>
      <c r="S488"/>
      <c r="T488"/>
    </row>
    <row r="489" spans="1:20" s="14" customFormat="1" x14ac:dyDescent="0.25">
      <c r="A489" s="13"/>
      <c r="B489" s="21"/>
      <c r="C489" s="19"/>
      <c r="D489" s="19"/>
      <c r="E489" s="19"/>
      <c r="F489" s="19"/>
      <c r="G489" s="13"/>
      <c r="H489" s="13"/>
      <c r="I489"/>
      <c r="J489"/>
      <c r="K489"/>
      <c r="L489"/>
      <c r="M489"/>
      <c r="N489"/>
      <c r="O489"/>
      <c r="P489"/>
      <c r="Q489"/>
      <c r="R489"/>
      <c r="S489"/>
      <c r="T489"/>
    </row>
    <row r="490" spans="1:20" s="14" customFormat="1" x14ac:dyDescent="0.25">
      <c r="A490" s="13"/>
      <c r="B490" s="21"/>
      <c r="C490" s="19"/>
      <c r="D490" s="19"/>
      <c r="E490" s="19"/>
      <c r="F490" s="19"/>
      <c r="G490" s="13"/>
      <c r="H490" s="13"/>
      <c r="I490"/>
      <c r="J490"/>
      <c r="K490"/>
      <c r="L490"/>
      <c r="M490"/>
      <c r="N490"/>
      <c r="O490"/>
      <c r="P490"/>
      <c r="Q490"/>
      <c r="R490"/>
      <c r="S490"/>
      <c r="T490"/>
    </row>
    <row r="491" spans="1:20" s="14" customFormat="1" x14ac:dyDescent="0.25">
      <c r="A491" s="13"/>
      <c r="B491" s="21"/>
      <c r="C491" s="19"/>
      <c r="D491" s="19"/>
      <c r="E491" s="19"/>
      <c r="F491" s="19"/>
      <c r="G491" s="13"/>
      <c r="H491" s="13"/>
      <c r="I491"/>
      <c r="J491"/>
      <c r="K491"/>
      <c r="L491"/>
      <c r="M491"/>
      <c r="N491"/>
      <c r="O491"/>
      <c r="P491"/>
      <c r="Q491"/>
      <c r="R491"/>
      <c r="S491"/>
      <c r="T491"/>
    </row>
    <row r="492" spans="1:20" s="14" customFormat="1" x14ac:dyDescent="0.25">
      <c r="A492" s="13"/>
      <c r="B492" s="21"/>
      <c r="C492" s="19"/>
      <c r="D492" s="19"/>
      <c r="E492" s="19"/>
      <c r="F492" s="19"/>
      <c r="G492" s="13"/>
      <c r="H492" s="13"/>
      <c r="I492"/>
      <c r="J492"/>
      <c r="K492"/>
      <c r="L492"/>
      <c r="M492"/>
      <c r="N492"/>
      <c r="O492"/>
      <c r="P492"/>
      <c r="Q492"/>
      <c r="R492"/>
      <c r="S492"/>
      <c r="T492"/>
    </row>
    <row r="493" spans="1:20" s="14" customFormat="1" x14ac:dyDescent="0.25">
      <c r="A493" s="13"/>
      <c r="B493" s="21"/>
      <c r="C493" s="19"/>
      <c r="D493" s="19"/>
      <c r="E493" s="19"/>
      <c r="F493" s="19"/>
      <c r="G493" s="13"/>
      <c r="H493" s="13"/>
      <c r="I493"/>
      <c r="J493"/>
      <c r="K493"/>
      <c r="L493"/>
      <c r="M493"/>
      <c r="N493"/>
      <c r="O493"/>
      <c r="P493"/>
      <c r="Q493"/>
      <c r="R493"/>
      <c r="S493"/>
      <c r="T493"/>
    </row>
    <row r="494" spans="1:20" s="14" customFormat="1" x14ac:dyDescent="0.25">
      <c r="A494" s="13"/>
      <c r="B494" s="21"/>
      <c r="C494" s="19"/>
      <c r="D494" s="19"/>
      <c r="E494" s="19"/>
      <c r="F494" s="19"/>
      <c r="G494" s="13"/>
      <c r="H494" s="13"/>
      <c r="I494"/>
      <c r="J494"/>
      <c r="K494"/>
      <c r="L494"/>
      <c r="M494"/>
      <c r="N494"/>
      <c r="O494"/>
      <c r="P494"/>
      <c r="Q494"/>
      <c r="R494"/>
      <c r="S494"/>
      <c r="T494"/>
    </row>
  </sheetData>
  <conditionalFormatting sqref="N1:T1048576">
    <cfRule type="expression" dxfId="0" priority="1">
      <formula>(SEARCH(INDIRECT("M"&amp;ROW()),N$1)&gt;0)*(INDIRECT("M"&amp;ROW())&lt;&gt;"")</formula>
    </cfRule>
  </conditionalFormatting>
  <pageMargins left="0.7" right="0.7" top="0.75" bottom="0.75" header="0.3" footer="0.3"/>
  <pageSetup paperSize="9" orientation="portrait" horizontalDpi="4294967294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3" id="{3864666D-6BE7-4963-BB76-82A9A7B85A29}">
            <xm:f>MATCH($B1,Liste_mois_boursier!$B:$B,0)&gt;=1</xm:f>
            <x14:dxf>
              <fill>
                <patternFill>
                  <bgColor rgb="FFFFFF99"/>
                </patternFill>
              </fill>
            </x14:dxf>
          </x14:cfRule>
          <xm:sqref>B1:F1048576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0"/>
  <sheetViews>
    <sheetView workbookViewId="0">
      <selection activeCell="B1" sqref="B1:B7"/>
    </sheetView>
  </sheetViews>
  <sheetFormatPr baseColWidth="10" defaultRowHeight="15" x14ac:dyDescent="0.25"/>
  <cols>
    <col min="2" max="2" width="29" customWidth="1"/>
    <col min="4" max="4" width="26.42578125" bestFit="1" customWidth="1"/>
  </cols>
  <sheetData>
    <row r="1" spans="1:4" x14ac:dyDescent="0.25">
      <c r="A1" s="3">
        <v>41305</v>
      </c>
      <c r="B1" s="4">
        <f>WORKDAY(EOMONTH($A1,0)+1,-4)</f>
        <v>41302</v>
      </c>
      <c r="D1" s="4"/>
    </row>
    <row r="2" spans="1:4" x14ac:dyDescent="0.25">
      <c r="A2" s="3">
        <f>EOMONTH(A1,1)</f>
        <v>41333</v>
      </c>
      <c r="B2" s="4">
        <f t="shared" ref="B2:B65" si="0">WORKDAY(EOMONTH($A2,0)+1,-4)</f>
        <v>41330</v>
      </c>
      <c r="D2" s="4"/>
    </row>
    <row r="3" spans="1:4" x14ac:dyDescent="0.25">
      <c r="A3" s="3">
        <f t="shared" ref="A3:A66" si="1">EOMONTH(A2,1)</f>
        <v>41364</v>
      </c>
      <c r="B3" s="4">
        <f t="shared" si="0"/>
        <v>41359</v>
      </c>
      <c r="D3" s="4"/>
    </row>
    <row r="4" spans="1:4" x14ac:dyDescent="0.25">
      <c r="A4" s="3">
        <f t="shared" si="1"/>
        <v>41394</v>
      </c>
      <c r="B4" s="4">
        <f t="shared" si="0"/>
        <v>41389</v>
      </c>
      <c r="D4" s="4"/>
    </row>
    <row r="5" spans="1:4" x14ac:dyDescent="0.25">
      <c r="A5" s="3">
        <f t="shared" si="1"/>
        <v>41425</v>
      </c>
      <c r="B5" s="4">
        <f t="shared" si="0"/>
        <v>41422</v>
      </c>
      <c r="D5" s="4"/>
    </row>
    <row r="6" spans="1:4" x14ac:dyDescent="0.25">
      <c r="A6" s="3">
        <f t="shared" si="1"/>
        <v>41455</v>
      </c>
      <c r="B6" s="4">
        <f t="shared" si="0"/>
        <v>41450</v>
      </c>
      <c r="D6" s="4"/>
    </row>
    <row r="7" spans="1:4" x14ac:dyDescent="0.25">
      <c r="A7" s="3">
        <f t="shared" si="1"/>
        <v>41486</v>
      </c>
      <c r="B7" s="4">
        <f t="shared" si="0"/>
        <v>41481</v>
      </c>
      <c r="D7" s="4"/>
    </row>
    <row r="8" spans="1:4" x14ac:dyDescent="0.25">
      <c r="A8" s="3">
        <f t="shared" si="1"/>
        <v>41517</v>
      </c>
      <c r="B8" s="4">
        <f t="shared" si="0"/>
        <v>41513</v>
      </c>
      <c r="D8" s="4"/>
    </row>
    <row r="9" spans="1:4" x14ac:dyDescent="0.25">
      <c r="A9" s="3">
        <f t="shared" si="1"/>
        <v>41547</v>
      </c>
      <c r="B9" s="4">
        <f t="shared" si="0"/>
        <v>41542</v>
      </c>
      <c r="D9" s="4"/>
    </row>
    <row r="10" spans="1:4" x14ac:dyDescent="0.25">
      <c r="A10" s="3">
        <f t="shared" si="1"/>
        <v>41578</v>
      </c>
      <c r="B10" s="4">
        <f t="shared" si="0"/>
        <v>41575</v>
      </c>
      <c r="D10" s="4"/>
    </row>
    <row r="11" spans="1:4" x14ac:dyDescent="0.25">
      <c r="A11" s="3">
        <f t="shared" si="1"/>
        <v>41608</v>
      </c>
      <c r="B11" s="4">
        <f t="shared" si="0"/>
        <v>41604</v>
      </c>
      <c r="D11" s="4"/>
    </row>
    <row r="12" spans="1:4" x14ac:dyDescent="0.25">
      <c r="A12" s="3">
        <f t="shared" si="1"/>
        <v>41639</v>
      </c>
      <c r="B12" s="4">
        <f t="shared" si="0"/>
        <v>41634</v>
      </c>
      <c r="D12" s="4"/>
    </row>
    <row r="13" spans="1:4" x14ac:dyDescent="0.25">
      <c r="A13" s="3">
        <f t="shared" si="1"/>
        <v>41670</v>
      </c>
      <c r="B13" s="4">
        <f t="shared" si="0"/>
        <v>41667</v>
      </c>
    </row>
    <row r="14" spans="1:4" x14ac:dyDescent="0.25">
      <c r="A14" s="3">
        <f t="shared" si="1"/>
        <v>41698</v>
      </c>
      <c r="B14" s="4">
        <f t="shared" si="0"/>
        <v>41695</v>
      </c>
    </row>
    <row r="15" spans="1:4" x14ac:dyDescent="0.25">
      <c r="A15" s="3">
        <f t="shared" si="1"/>
        <v>41729</v>
      </c>
      <c r="B15" s="4">
        <f t="shared" si="0"/>
        <v>41724</v>
      </c>
    </row>
    <row r="16" spans="1:4" x14ac:dyDescent="0.25">
      <c r="A16" s="3">
        <f t="shared" si="1"/>
        <v>41759</v>
      </c>
      <c r="B16" s="4">
        <f t="shared" si="0"/>
        <v>41754</v>
      </c>
    </row>
    <row r="17" spans="1:2" x14ac:dyDescent="0.25">
      <c r="A17" s="3">
        <f t="shared" si="1"/>
        <v>41790</v>
      </c>
      <c r="B17" s="4">
        <f t="shared" si="0"/>
        <v>41786</v>
      </c>
    </row>
    <row r="18" spans="1:2" x14ac:dyDescent="0.25">
      <c r="A18" s="3">
        <f t="shared" si="1"/>
        <v>41820</v>
      </c>
      <c r="B18" s="4">
        <f t="shared" si="0"/>
        <v>41815</v>
      </c>
    </row>
    <row r="19" spans="1:2" x14ac:dyDescent="0.25">
      <c r="A19" s="3">
        <f t="shared" si="1"/>
        <v>41851</v>
      </c>
      <c r="B19" s="4">
        <f t="shared" si="0"/>
        <v>41848</v>
      </c>
    </row>
    <row r="20" spans="1:2" x14ac:dyDescent="0.25">
      <c r="A20" s="3">
        <f t="shared" si="1"/>
        <v>41882</v>
      </c>
      <c r="B20" s="4">
        <f t="shared" si="0"/>
        <v>41877</v>
      </c>
    </row>
    <row r="21" spans="1:2" x14ac:dyDescent="0.25">
      <c r="A21" s="3">
        <f t="shared" si="1"/>
        <v>41912</v>
      </c>
      <c r="B21" s="4">
        <f t="shared" si="0"/>
        <v>41907</v>
      </c>
    </row>
    <row r="22" spans="1:2" x14ac:dyDescent="0.25">
      <c r="A22" s="3">
        <f t="shared" si="1"/>
        <v>41943</v>
      </c>
      <c r="B22" s="4">
        <f t="shared" si="0"/>
        <v>41940</v>
      </c>
    </row>
    <row r="23" spans="1:2" x14ac:dyDescent="0.25">
      <c r="A23" s="3">
        <f t="shared" si="1"/>
        <v>41973</v>
      </c>
      <c r="B23" s="4">
        <f t="shared" si="0"/>
        <v>41968</v>
      </c>
    </row>
    <row r="24" spans="1:2" x14ac:dyDescent="0.25">
      <c r="A24" s="3">
        <f t="shared" si="1"/>
        <v>42004</v>
      </c>
      <c r="B24" s="4">
        <f t="shared" si="0"/>
        <v>41999</v>
      </c>
    </row>
    <row r="25" spans="1:2" x14ac:dyDescent="0.25">
      <c r="A25" s="3">
        <f t="shared" si="1"/>
        <v>42035</v>
      </c>
      <c r="B25" s="4">
        <f t="shared" si="0"/>
        <v>42031</v>
      </c>
    </row>
    <row r="26" spans="1:2" x14ac:dyDescent="0.25">
      <c r="A26" s="3">
        <f t="shared" si="1"/>
        <v>42063</v>
      </c>
      <c r="B26" s="4">
        <f t="shared" si="0"/>
        <v>42059</v>
      </c>
    </row>
    <row r="27" spans="1:2" x14ac:dyDescent="0.25">
      <c r="A27" s="3">
        <f t="shared" si="1"/>
        <v>42094</v>
      </c>
      <c r="B27" s="4">
        <f t="shared" si="0"/>
        <v>42089</v>
      </c>
    </row>
    <row r="28" spans="1:2" x14ac:dyDescent="0.25">
      <c r="A28" s="3">
        <f t="shared" si="1"/>
        <v>42124</v>
      </c>
      <c r="B28" s="4">
        <f t="shared" si="0"/>
        <v>42121</v>
      </c>
    </row>
    <row r="29" spans="1:2" x14ac:dyDescent="0.25">
      <c r="A29" s="3">
        <f t="shared" si="1"/>
        <v>42155</v>
      </c>
      <c r="B29" s="4">
        <f t="shared" si="0"/>
        <v>42150</v>
      </c>
    </row>
    <row r="30" spans="1:2" x14ac:dyDescent="0.25">
      <c r="A30" s="3">
        <f t="shared" si="1"/>
        <v>42185</v>
      </c>
      <c r="B30" s="4">
        <f t="shared" si="0"/>
        <v>42180</v>
      </c>
    </row>
    <row r="31" spans="1:2" x14ac:dyDescent="0.25">
      <c r="A31" s="3">
        <f t="shared" si="1"/>
        <v>42216</v>
      </c>
      <c r="B31" s="4">
        <f t="shared" si="0"/>
        <v>42213</v>
      </c>
    </row>
    <row r="32" spans="1:2" x14ac:dyDescent="0.25">
      <c r="A32" s="3">
        <f t="shared" si="1"/>
        <v>42247</v>
      </c>
      <c r="B32" s="4">
        <f t="shared" si="0"/>
        <v>42242</v>
      </c>
    </row>
    <row r="33" spans="1:2" x14ac:dyDescent="0.25">
      <c r="A33" s="3">
        <f t="shared" si="1"/>
        <v>42277</v>
      </c>
      <c r="B33" s="4">
        <f t="shared" si="0"/>
        <v>42272</v>
      </c>
    </row>
    <row r="34" spans="1:2" x14ac:dyDescent="0.25">
      <c r="A34" s="3">
        <f t="shared" si="1"/>
        <v>42308</v>
      </c>
      <c r="B34" s="4">
        <f t="shared" si="0"/>
        <v>42304</v>
      </c>
    </row>
    <row r="35" spans="1:2" x14ac:dyDescent="0.25">
      <c r="A35" s="3">
        <f t="shared" si="1"/>
        <v>42338</v>
      </c>
      <c r="B35" s="4">
        <f t="shared" si="0"/>
        <v>42333</v>
      </c>
    </row>
    <row r="36" spans="1:2" x14ac:dyDescent="0.25">
      <c r="A36" s="3">
        <f t="shared" si="1"/>
        <v>42369</v>
      </c>
      <c r="B36" s="4">
        <f t="shared" si="0"/>
        <v>42366</v>
      </c>
    </row>
    <row r="37" spans="1:2" x14ac:dyDescent="0.25">
      <c r="A37" s="3">
        <f t="shared" si="1"/>
        <v>42400</v>
      </c>
      <c r="B37" s="4">
        <f t="shared" si="0"/>
        <v>42395</v>
      </c>
    </row>
    <row r="38" spans="1:2" x14ac:dyDescent="0.25">
      <c r="A38" s="3">
        <f t="shared" si="1"/>
        <v>42429</v>
      </c>
      <c r="B38" s="4">
        <f t="shared" si="0"/>
        <v>42424</v>
      </c>
    </row>
    <row r="39" spans="1:2" x14ac:dyDescent="0.25">
      <c r="A39" s="3">
        <f t="shared" si="1"/>
        <v>42460</v>
      </c>
      <c r="B39" s="4">
        <f t="shared" si="0"/>
        <v>42457</v>
      </c>
    </row>
    <row r="40" spans="1:2" x14ac:dyDescent="0.25">
      <c r="A40" s="3">
        <f t="shared" si="1"/>
        <v>42490</v>
      </c>
      <c r="B40" s="4">
        <f t="shared" si="0"/>
        <v>42486</v>
      </c>
    </row>
    <row r="41" spans="1:2" x14ac:dyDescent="0.25">
      <c r="A41" s="3">
        <f t="shared" si="1"/>
        <v>42521</v>
      </c>
      <c r="B41" s="4">
        <f t="shared" si="0"/>
        <v>42516</v>
      </c>
    </row>
    <row r="42" spans="1:2" x14ac:dyDescent="0.25">
      <c r="A42" s="3">
        <f t="shared" si="1"/>
        <v>42551</v>
      </c>
      <c r="B42" s="4">
        <f t="shared" si="0"/>
        <v>42548</v>
      </c>
    </row>
    <row r="43" spans="1:2" x14ac:dyDescent="0.25">
      <c r="A43" s="3">
        <f t="shared" si="1"/>
        <v>42582</v>
      </c>
      <c r="B43" s="4">
        <f t="shared" si="0"/>
        <v>42577</v>
      </c>
    </row>
    <row r="44" spans="1:2" x14ac:dyDescent="0.25">
      <c r="A44" s="3">
        <f t="shared" si="1"/>
        <v>42613</v>
      </c>
      <c r="B44" s="4">
        <f t="shared" si="0"/>
        <v>42608</v>
      </c>
    </row>
    <row r="45" spans="1:2" x14ac:dyDescent="0.25">
      <c r="A45" s="3">
        <f t="shared" si="1"/>
        <v>42643</v>
      </c>
      <c r="B45" s="4">
        <f t="shared" si="0"/>
        <v>42640</v>
      </c>
    </row>
    <row r="46" spans="1:2" x14ac:dyDescent="0.25">
      <c r="A46" s="3">
        <f t="shared" si="1"/>
        <v>42674</v>
      </c>
      <c r="B46" s="4">
        <f t="shared" si="0"/>
        <v>42669</v>
      </c>
    </row>
    <row r="47" spans="1:2" x14ac:dyDescent="0.25">
      <c r="A47" s="3">
        <f t="shared" si="1"/>
        <v>42704</v>
      </c>
      <c r="B47" s="4">
        <f t="shared" si="0"/>
        <v>42699</v>
      </c>
    </row>
    <row r="48" spans="1:2" x14ac:dyDescent="0.25">
      <c r="A48" s="3">
        <f t="shared" si="1"/>
        <v>42735</v>
      </c>
      <c r="B48" s="4">
        <f t="shared" si="0"/>
        <v>42731</v>
      </c>
    </row>
    <row r="49" spans="1:2" x14ac:dyDescent="0.25">
      <c r="A49" s="3">
        <f t="shared" si="1"/>
        <v>42766</v>
      </c>
      <c r="B49" s="4">
        <f t="shared" si="0"/>
        <v>42761</v>
      </c>
    </row>
    <row r="50" spans="1:2" x14ac:dyDescent="0.25">
      <c r="A50" s="3">
        <f t="shared" si="1"/>
        <v>42794</v>
      </c>
      <c r="B50" s="4">
        <f t="shared" si="0"/>
        <v>42789</v>
      </c>
    </row>
    <row r="51" spans="1:2" x14ac:dyDescent="0.25">
      <c r="A51" s="3">
        <f t="shared" si="1"/>
        <v>42825</v>
      </c>
      <c r="B51" s="4">
        <f t="shared" si="0"/>
        <v>42822</v>
      </c>
    </row>
    <row r="52" spans="1:2" x14ac:dyDescent="0.25">
      <c r="A52" s="3">
        <f t="shared" si="1"/>
        <v>42855</v>
      </c>
      <c r="B52" s="4">
        <f t="shared" si="0"/>
        <v>42850</v>
      </c>
    </row>
    <row r="53" spans="1:2" x14ac:dyDescent="0.25">
      <c r="A53" s="3">
        <f t="shared" si="1"/>
        <v>42886</v>
      </c>
      <c r="B53" s="4">
        <f t="shared" si="0"/>
        <v>42881</v>
      </c>
    </row>
    <row r="54" spans="1:2" x14ac:dyDescent="0.25">
      <c r="A54" s="3">
        <f t="shared" si="1"/>
        <v>42916</v>
      </c>
      <c r="B54" s="4">
        <f t="shared" si="0"/>
        <v>42913</v>
      </c>
    </row>
    <row r="55" spans="1:2" x14ac:dyDescent="0.25">
      <c r="A55" s="3">
        <f t="shared" si="1"/>
        <v>42947</v>
      </c>
      <c r="B55" s="4">
        <f t="shared" si="0"/>
        <v>42942</v>
      </c>
    </row>
    <row r="56" spans="1:2" x14ac:dyDescent="0.25">
      <c r="A56" s="3">
        <f t="shared" si="1"/>
        <v>42978</v>
      </c>
      <c r="B56" s="4">
        <f t="shared" si="0"/>
        <v>42975</v>
      </c>
    </row>
    <row r="57" spans="1:2" x14ac:dyDescent="0.25">
      <c r="A57" s="3">
        <f t="shared" si="1"/>
        <v>43008</v>
      </c>
      <c r="B57" s="4">
        <f t="shared" si="0"/>
        <v>43004</v>
      </c>
    </row>
    <row r="58" spans="1:2" x14ac:dyDescent="0.25">
      <c r="A58" s="3">
        <f t="shared" si="1"/>
        <v>43039</v>
      </c>
      <c r="B58" s="4">
        <f t="shared" si="0"/>
        <v>43034</v>
      </c>
    </row>
    <row r="59" spans="1:2" x14ac:dyDescent="0.25">
      <c r="A59" s="3">
        <f t="shared" si="1"/>
        <v>43069</v>
      </c>
      <c r="B59" s="4">
        <f t="shared" si="0"/>
        <v>43066</v>
      </c>
    </row>
    <row r="60" spans="1:2" x14ac:dyDescent="0.25">
      <c r="A60" s="3">
        <f t="shared" si="1"/>
        <v>43100</v>
      </c>
      <c r="B60" s="4">
        <f t="shared" si="0"/>
        <v>43095</v>
      </c>
    </row>
    <row r="61" spans="1:2" x14ac:dyDescent="0.25">
      <c r="A61" s="3">
        <f t="shared" si="1"/>
        <v>43131</v>
      </c>
      <c r="B61" s="4">
        <f t="shared" si="0"/>
        <v>43126</v>
      </c>
    </row>
    <row r="62" spans="1:2" x14ac:dyDescent="0.25">
      <c r="A62" s="3">
        <f t="shared" si="1"/>
        <v>43159</v>
      </c>
      <c r="B62" s="4">
        <f t="shared" si="0"/>
        <v>43154</v>
      </c>
    </row>
    <row r="63" spans="1:2" x14ac:dyDescent="0.25">
      <c r="A63" s="3">
        <f t="shared" si="1"/>
        <v>43190</v>
      </c>
      <c r="B63" s="4">
        <f t="shared" si="0"/>
        <v>43186</v>
      </c>
    </row>
    <row r="64" spans="1:2" x14ac:dyDescent="0.25">
      <c r="A64" s="3">
        <f t="shared" si="1"/>
        <v>43220</v>
      </c>
      <c r="B64" s="4">
        <f t="shared" si="0"/>
        <v>43215</v>
      </c>
    </row>
    <row r="65" spans="1:2" x14ac:dyDescent="0.25">
      <c r="A65" s="3">
        <f t="shared" si="1"/>
        <v>43251</v>
      </c>
      <c r="B65" s="4">
        <f t="shared" si="0"/>
        <v>43248</v>
      </c>
    </row>
    <row r="66" spans="1:2" x14ac:dyDescent="0.25">
      <c r="A66" s="3">
        <f t="shared" si="1"/>
        <v>43281</v>
      </c>
      <c r="B66" s="4">
        <f t="shared" ref="B66:B129" si="2">WORKDAY(EOMONTH($A66,0)+1,-4)</f>
        <v>43277</v>
      </c>
    </row>
    <row r="67" spans="1:2" x14ac:dyDescent="0.25">
      <c r="A67" s="3">
        <f t="shared" ref="A67:A130" si="3">EOMONTH(A66,1)</f>
        <v>43312</v>
      </c>
      <c r="B67" s="4">
        <f t="shared" si="2"/>
        <v>43307</v>
      </c>
    </row>
    <row r="68" spans="1:2" x14ac:dyDescent="0.25">
      <c r="A68" s="3">
        <f t="shared" si="3"/>
        <v>43343</v>
      </c>
      <c r="B68" s="4">
        <f t="shared" si="2"/>
        <v>43340</v>
      </c>
    </row>
    <row r="69" spans="1:2" x14ac:dyDescent="0.25">
      <c r="A69" s="3">
        <f t="shared" si="3"/>
        <v>43373</v>
      </c>
      <c r="B69" s="4">
        <f t="shared" si="2"/>
        <v>43368</v>
      </c>
    </row>
    <row r="70" spans="1:2" x14ac:dyDescent="0.25">
      <c r="A70" s="3">
        <f t="shared" si="3"/>
        <v>43404</v>
      </c>
      <c r="B70" s="4">
        <f t="shared" si="2"/>
        <v>43399</v>
      </c>
    </row>
    <row r="71" spans="1:2" x14ac:dyDescent="0.25">
      <c r="A71" s="3">
        <f t="shared" si="3"/>
        <v>43434</v>
      </c>
      <c r="B71" s="4">
        <f t="shared" si="2"/>
        <v>43431</v>
      </c>
    </row>
    <row r="72" spans="1:2" x14ac:dyDescent="0.25">
      <c r="A72" s="3">
        <f t="shared" si="3"/>
        <v>43465</v>
      </c>
      <c r="B72" s="4">
        <f t="shared" si="2"/>
        <v>43460</v>
      </c>
    </row>
    <row r="73" spans="1:2" x14ac:dyDescent="0.25">
      <c r="A73" s="3">
        <f t="shared" si="3"/>
        <v>43496</v>
      </c>
      <c r="B73" s="4">
        <f t="shared" si="2"/>
        <v>43493</v>
      </c>
    </row>
    <row r="74" spans="1:2" x14ac:dyDescent="0.25">
      <c r="A74" s="3">
        <f t="shared" si="3"/>
        <v>43524</v>
      </c>
      <c r="B74" s="4">
        <f t="shared" si="2"/>
        <v>43521</v>
      </c>
    </row>
    <row r="75" spans="1:2" x14ac:dyDescent="0.25">
      <c r="A75" s="3">
        <f t="shared" si="3"/>
        <v>43555</v>
      </c>
      <c r="B75" s="4">
        <f t="shared" si="2"/>
        <v>43550</v>
      </c>
    </row>
    <row r="76" spans="1:2" x14ac:dyDescent="0.25">
      <c r="A76" s="3">
        <f t="shared" si="3"/>
        <v>43585</v>
      </c>
      <c r="B76" s="4">
        <f t="shared" si="2"/>
        <v>43580</v>
      </c>
    </row>
    <row r="77" spans="1:2" x14ac:dyDescent="0.25">
      <c r="A77" s="3">
        <f t="shared" si="3"/>
        <v>43616</v>
      </c>
      <c r="B77" s="4">
        <f t="shared" si="2"/>
        <v>43613</v>
      </c>
    </row>
    <row r="78" spans="1:2" x14ac:dyDescent="0.25">
      <c r="A78" s="3">
        <f t="shared" si="3"/>
        <v>43646</v>
      </c>
      <c r="B78" s="4">
        <f t="shared" si="2"/>
        <v>43641</v>
      </c>
    </row>
    <row r="79" spans="1:2" x14ac:dyDescent="0.25">
      <c r="A79" s="3">
        <f t="shared" si="3"/>
        <v>43677</v>
      </c>
      <c r="B79" s="4">
        <f t="shared" si="2"/>
        <v>43672</v>
      </c>
    </row>
    <row r="80" spans="1:2" x14ac:dyDescent="0.25">
      <c r="A80" s="3">
        <f t="shared" si="3"/>
        <v>43708</v>
      </c>
      <c r="B80" s="4">
        <f t="shared" si="2"/>
        <v>43704</v>
      </c>
    </row>
    <row r="81" spans="1:2" x14ac:dyDescent="0.25">
      <c r="A81" s="3">
        <f t="shared" si="3"/>
        <v>43738</v>
      </c>
      <c r="B81" s="4">
        <f t="shared" si="2"/>
        <v>43733</v>
      </c>
    </row>
    <row r="82" spans="1:2" x14ac:dyDescent="0.25">
      <c r="A82" s="3">
        <f t="shared" si="3"/>
        <v>43769</v>
      </c>
      <c r="B82" s="4">
        <f t="shared" si="2"/>
        <v>43766</v>
      </c>
    </row>
    <row r="83" spans="1:2" x14ac:dyDescent="0.25">
      <c r="A83" s="3">
        <f t="shared" si="3"/>
        <v>43799</v>
      </c>
      <c r="B83" s="4">
        <f t="shared" si="2"/>
        <v>43795</v>
      </c>
    </row>
    <row r="84" spans="1:2" x14ac:dyDescent="0.25">
      <c r="A84" s="3">
        <f t="shared" si="3"/>
        <v>43830</v>
      </c>
      <c r="B84" s="4">
        <f t="shared" si="2"/>
        <v>43825</v>
      </c>
    </row>
    <row r="85" spans="1:2" x14ac:dyDescent="0.25">
      <c r="A85" s="3">
        <f t="shared" si="3"/>
        <v>43861</v>
      </c>
      <c r="B85" s="4">
        <f t="shared" si="2"/>
        <v>43858</v>
      </c>
    </row>
    <row r="86" spans="1:2" x14ac:dyDescent="0.25">
      <c r="A86" s="3">
        <f t="shared" si="3"/>
        <v>43890</v>
      </c>
      <c r="B86" s="4">
        <f t="shared" si="2"/>
        <v>43886</v>
      </c>
    </row>
    <row r="87" spans="1:2" x14ac:dyDescent="0.25">
      <c r="A87" s="3">
        <f t="shared" si="3"/>
        <v>43921</v>
      </c>
      <c r="B87" s="4">
        <f t="shared" si="2"/>
        <v>43916</v>
      </c>
    </row>
    <row r="88" spans="1:2" x14ac:dyDescent="0.25">
      <c r="A88" s="3">
        <f t="shared" si="3"/>
        <v>43951</v>
      </c>
      <c r="B88" s="4">
        <f t="shared" si="2"/>
        <v>43948</v>
      </c>
    </row>
    <row r="89" spans="1:2" x14ac:dyDescent="0.25">
      <c r="A89" s="3">
        <f t="shared" si="3"/>
        <v>43982</v>
      </c>
      <c r="B89" s="4">
        <f t="shared" si="2"/>
        <v>43977</v>
      </c>
    </row>
    <row r="90" spans="1:2" x14ac:dyDescent="0.25">
      <c r="A90" s="3">
        <f t="shared" si="3"/>
        <v>44012</v>
      </c>
      <c r="B90" s="4">
        <f t="shared" si="2"/>
        <v>44007</v>
      </c>
    </row>
    <row r="91" spans="1:2" x14ac:dyDescent="0.25">
      <c r="A91" s="3">
        <f t="shared" si="3"/>
        <v>44043</v>
      </c>
      <c r="B91" s="4">
        <f t="shared" si="2"/>
        <v>44040</v>
      </c>
    </row>
    <row r="92" spans="1:2" x14ac:dyDescent="0.25">
      <c r="A92" s="3">
        <f t="shared" si="3"/>
        <v>44074</v>
      </c>
      <c r="B92" s="4">
        <f t="shared" si="2"/>
        <v>44069</v>
      </c>
    </row>
    <row r="93" spans="1:2" x14ac:dyDescent="0.25">
      <c r="A93" s="3">
        <f t="shared" si="3"/>
        <v>44104</v>
      </c>
      <c r="B93" s="4">
        <f t="shared" si="2"/>
        <v>44099</v>
      </c>
    </row>
    <row r="94" spans="1:2" x14ac:dyDescent="0.25">
      <c r="A94" s="3">
        <f t="shared" si="3"/>
        <v>44135</v>
      </c>
      <c r="B94" s="4">
        <f t="shared" si="2"/>
        <v>44131</v>
      </c>
    </row>
    <row r="95" spans="1:2" x14ac:dyDescent="0.25">
      <c r="A95" s="3">
        <f t="shared" si="3"/>
        <v>44165</v>
      </c>
      <c r="B95" s="4">
        <f t="shared" si="2"/>
        <v>44160</v>
      </c>
    </row>
    <row r="96" spans="1:2" x14ac:dyDescent="0.25">
      <c r="A96" s="3">
        <f t="shared" si="3"/>
        <v>44196</v>
      </c>
      <c r="B96" s="4">
        <f t="shared" si="2"/>
        <v>44193</v>
      </c>
    </row>
    <row r="97" spans="1:2" x14ac:dyDescent="0.25">
      <c r="A97" s="3">
        <f t="shared" si="3"/>
        <v>44227</v>
      </c>
      <c r="B97" s="4">
        <f t="shared" si="2"/>
        <v>44222</v>
      </c>
    </row>
    <row r="98" spans="1:2" x14ac:dyDescent="0.25">
      <c r="A98" s="3">
        <f t="shared" si="3"/>
        <v>44255</v>
      </c>
      <c r="B98" s="4">
        <f t="shared" si="2"/>
        <v>44250</v>
      </c>
    </row>
    <row r="99" spans="1:2" x14ac:dyDescent="0.25">
      <c r="A99" s="3">
        <f t="shared" si="3"/>
        <v>44286</v>
      </c>
      <c r="B99" s="4">
        <f t="shared" si="2"/>
        <v>44281</v>
      </c>
    </row>
    <row r="100" spans="1:2" x14ac:dyDescent="0.25">
      <c r="A100" s="3">
        <f t="shared" si="3"/>
        <v>44316</v>
      </c>
      <c r="B100" s="4">
        <f t="shared" si="2"/>
        <v>44313</v>
      </c>
    </row>
    <row r="101" spans="1:2" x14ac:dyDescent="0.25">
      <c r="A101" s="3">
        <f t="shared" si="3"/>
        <v>44347</v>
      </c>
      <c r="B101" s="4">
        <f t="shared" si="2"/>
        <v>44342</v>
      </c>
    </row>
    <row r="102" spans="1:2" x14ac:dyDescent="0.25">
      <c r="A102" s="3">
        <f t="shared" si="3"/>
        <v>44377</v>
      </c>
      <c r="B102" s="4">
        <f t="shared" si="2"/>
        <v>44372</v>
      </c>
    </row>
    <row r="103" spans="1:2" x14ac:dyDescent="0.25">
      <c r="A103" s="3">
        <f t="shared" si="3"/>
        <v>44408</v>
      </c>
      <c r="B103" s="4">
        <f t="shared" si="2"/>
        <v>44404</v>
      </c>
    </row>
    <row r="104" spans="1:2" x14ac:dyDescent="0.25">
      <c r="A104" s="3">
        <f t="shared" si="3"/>
        <v>44439</v>
      </c>
      <c r="B104" s="4">
        <f t="shared" si="2"/>
        <v>44434</v>
      </c>
    </row>
    <row r="105" spans="1:2" x14ac:dyDescent="0.25">
      <c r="A105" s="3">
        <f t="shared" si="3"/>
        <v>44469</v>
      </c>
      <c r="B105" s="4">
        <f t="shared" si="2"/>
        <v>44466</v>
      </c>
    </row>
    <row r="106" spans="1:2" x14ac:dyDescent="0.25">
      <c r="A106" s="3">
        <f t="shared" si="3"/>
        <v>44500</v>
      </c>
      <c r="B106" s="4">
        <f t="shared" si="2"/>
        <v>44495</v>
      </c>
    </row>
    <row r="107" spans="1:2" x14ac:dyDescent="0.25">
      <c r="A107" s="3">
        <f t="shared" si="3"/>
        <v>44530</v>
      </c>
      <c r="B107" s="4">
        <f t="shared" si="2"/>
        <v>44525</v>
      </c>
    </row>
    <row r="108" spans="1:2" x14ac:dyDescent="0.25">
      <c r="A108" s="3">
        <f t="shared" si="3"/>
        <v>44561</v>
      </c>
      <c r="B108" s="4">
        <f t="shared" si="2"/>
        <v>44558</v>
      </c>
    </row>
    <row r="109" spans="1:2" x14ac:dyDescent="0.25">
      <c r="A109" s="3">
        <f t="shared" si="3"/>
        <v>44592</v>
      </c>
      <c r="B109" s="4">
        <f t="shared" si="2"/>
        <v>44587</v>
      </c>
    </row>
    <row r="110" spans="1:2" x14ac:dyDescent="0.25">
      <c r="A110" s="3">
        <f t="shared" si="3"/>
        <v>44620</v>
      </c>
      <c r="B110" s="4">
        <f t="shared" si="2"/>
        <v>44615</v>
      </c>
    </row>
    <row r="111" spans="1:2" x14ac:dyDescent="0.25">
      <c r="A111" s="3">
        <f t="shared" si="3"/>
        <v>44651</v>
      </c>
      <c r="B111" s="4">
        <f t="shared" si="2"/>
        <v>44648</v>
      </c>
    </row>
    <row r="112" spans="1:2" x14ac:dyDescent="0.25">
      <c r="A112" s="3">
        <f t="shared" si="3"/>
        <v>44681</v>
      </c>
      <c r="B112" s="4">
        <f t="shared" si="2"/>
        <v>44677</v>
      </c>
    </row>
    <row r="113" spans="1:2" x14ac:dyDescent="0.25">
      <c r="A113" s="3">
        <f t="shared" si="3"/>
        <v>44712</v>
      </c>
      <c r="B113" s="4">
        <f t="shared" si="2"/>
        <v>44707</v>
      </c>
    </row>
    <row r="114" spans="1:2" x14ac:dyDescent="0.25">
      <c r="A114" s="3">
        <f t="shared" si="3"/>
        <v>44742</v>
      </c>
      <c r="B114" s="4">
        <f t="shared" si="2"/>
        <v>44739</v>
      </c>
    </row>
    <row r="115" spans="1:2" x14ac:dyDescent="0.25">
      <c r="A115" s="3">
        <f t="shared" si="3"/>
        <v>44773</v>
      </c>
      <c r="B115" s="4">
        <f t="shared" si="2"/>
        <v>44768</v>
      </c>
    </row>
    <row r="116" spans="1:2" x14ac:dyDescent="0.25">
      <c r="A116" s="3">
        <f t="shared" si="3"/>
        <v>44804</v>
      </c>
      <c r="B116" s="4">
        <f t="shared" si="2"/>
        <v>44799</v>
      </c>
    </row>
    <row r="117" spans="1:2" x14ac:dyDescent="0.25">
      <c r="A117" s="3">
        <f t="shared" si="3"/>
        <v>44834</v>
      </c>
      <c r="B117" s="4">
        <f t="shared" si="2"/>
        <v>44831</v>
      </c>
    </row>
    <row r="118" spans="1:2" x14ac:dyDescent="0.25">
      <c r="A118" s="3">
        <f t="shared" si="3"/>
        <v>44865</v>
      </c>
      <c r="B118" s="4">
        <f t="shared" si="2"/>
        <v>44860</v>
      </c>
    </row>
    <row r="119" spans="1:2" x14ac:dyDescent="0.25">
      <c r="A119" s="3">
        <f t="shared" si="3"/>
        <v>44895</v>
      </c>
      <c r="B119" s="4">
        <f t="shared" si="2"/>
        <v>44890</v>
      </c>
    </row>
    <row r="120" spans="1:2" x14ac:dyDescent="0.25">
      <c r="A120" s="3">
        <f t="shared" si="3"/>
        <v>44926</v>
      </c>
      <c r="B120" s="4">
        <f t="shared" si="2"/>
        <v>44922</v>
      </c>
    </row>
    <row r="121" spans="1:2" x14ac:dyDescent="0.25">
      <c r="A121" s="3">
        <f t="shared" si="3"/>
        <v>44957</v>
      </c>
      <c r="B121" s="4">
        <f t="shared" si="2"/>
        <v>44952</v>
      </c>
    </row>
    <row r="122" spans="1:2" x14ac:dyDescent="0.25">
      <c r="A122" s="3">
        <f t="shared" si="3"/>
        <v>44985</v>
      </c>
      <c r="B122" s="4">
        <f t="shared" si="2"/>
        <v>44980</v>
      </c>
    </row>
    <row r="123" spans="1:2" x14ac:dyDescent="0.25">
      <c r="A123" s="3">
        <f t="shared" si="3"/>
        <v>45016</v>
      </c>
      <c r="B123" s="4">
        <f t="shared" si="2"/>
        <v>45013</v>
      </c>
    </row>
    <row r="124" spans="1:2" x14ac:dyDescent="0.25">
      <c r="A124" s="3">
        <f t="shared" si="3"/>
        <v>45046</v>
      </c>
      <c r="B124" s="4">
        <f t="shared" si="2"/>
        <v>45041</v>
      </c>
    </row>
    <row r="125" spans="1:2" x14ac:dyDescent="0.25">
      <c r="A125" s="3">
        <f t="shared" si="3"/>
        <v>45077</v>
      </c>
      <c r="B125" s="4">
        <f t="shared" si="2"/>
        <v>45072</v>
      </c>
    </row>
    <row r="126" spans="1:2" x14ac:dyDescent="0.25">
      <c r="A126" s="3">
        <f t="shared" si="3"/>
        <v>45107</v>
      </c>
      <c r="B126" s="4">
        <f t="shared" si="2"/>
        <v>45104</v>
      </c>
    </row>
    <row r="127" spans="1:2" x14ac:dyDescent="0.25">
      <c r="A127" s="3">
        <f t="shared" si="3"/>
        <v>45138</v>
      </c>
      <c r="B127" s="4">
        <f t="shared" si="2"/>
        <v>45133</v>
      </c>
    </row>
    <row r="128" spans="1:2" x14ac:dyDescent="0.25">
      <c r="A128" s="3">
        <f t="shared" si="3"/>
        <v>45169</v>
      </c>
      <c r="B128" s="4">
        <f t="shared" si="2"/>
        <v>45166</v>
      </c>
    </row>
    <row r="129" spans="1:2" x14ac:dyDescent="0.25">
      <c r="A129" s="3">
        <f t="shared" si="3"/>
        <v>45199</v>
      </c>
      <c r="B129" s="4">
        <f t="shared" si="2"/>
        <v>45195</v>
      </c>
    </row>
    <row r="130" spans="1:2" x14ac:dyDescent="0.25">
      <c r="A130" s="3">
        <f t="shared" si="3"/>
        <v>45230</v>
      </c>
      <c r="B130" s="4">
        <f t="shared" ref="B130:B150" si="4">WORKDAY(EOMONTH($A130,0)+1,-4)</f>
        <v>45225</v>
      </c>
    </row>
    <row r="131" spans="1:2" x14ac:dyDescent="0.25">
      <c r="A131" s="3">
        <f t="shared" ref="A131:A150" si="5">EOMONTH(A130,1)</f>
        <v>45260</v>
      </c>
      <c r="B131" s="4">
        <f t="shared" si="4"/>
        <v>45257</v>
      </c>
    </row>
    <row r="132" spans="1:2" x14ac:dyDescent="0.25">
      <c r="A132" s="3">
        <f t="shared" si="5"/>
        <v>45291</v>
      </c>
      <c r="B132" s="4">
        <f t="shared" si="4"/>
        <v>45286</v>
      </c>
    </row>
    <row r="133" spans="1:2" x14ac:dyDescent="0.25">
      <c r="A133" s="3">
        <f t="shared" si="5"/>
        <v>45322</v>
      </c>
      <c r="B133" s="4">
        <f t="shared" si="4"/>
        <v>45317</v>
      </c>
    </row>
    <row r="134" spans="1:2" x14ac:dyDescent="0.25">
      <c r="A134" s="3">
        <f t="shared" si="5"/>
        <v>45351</v>
      </c>
      <c r="B134" s="4">
        <f t="shared" si="4"/>
        <v>45348</v>
      </c>
    </row>
    <row r="135" spans="1:2" x14ac:dyDescent="0.25">
      <c r="A135" s="3">
        <f t="shared" si="5"/>
        <v>45382</v>
      </c>
      <c r="B135" s="4">
        <f t="shared" si="4"/>
        <v>45377</v>
      </c>
    </row>
    <row r="136" spans="1:2" x14ac:dyDescent="0.25">
      <c r="A136" s="3">
        <f t="shared" si="5"/>
        <v>45412</v>
      </c>
      <c r="B136" s="4">
        <f t="shared" si="4"/>
        <v>45407</v>
      </c>
    </row>
    <row r="137" spans="1:2" x14ac:dyDescent="0.25">
      <c r="A137" s="3">
        <f t="shared" si="5"/>
        <v>45443</v>
      </c>
      <c r="B137" s="4">
        <f t="shared" si="4"/>
        <v>45440</v>
      </c>
    </row>
    <row r="138" spans="1:2" x14ac:dyDescent="0.25">
      <c r="A138" s="3">
        <f t="shared" si="5"/>
        <v>45473</v>
      </c>
      <c r="B138" s="4">
        <f t="shared" si="4"/>
        <v>45468</v>
      </c>
    </row>
    <row r="139" spans="1:2" x14ac:dyDescent="0.25">
      <c r="A139" s="3">
        <f t="shared" si="5"/>
        <v>45504</v>
      </c>
      <c r="B139" s="4">
        <f t="shared" si="4"/>
        <v>45499</v>
      </c>
    </row>
    <row r="140" spans="1:2" x14ac:dyDescent="0.25">
      <c r="A140" s="3">
        <f t="shared" si="5"/>
        <v>45535</v>
      </c>
      <c r="B140" s="4">
        <f t="shared" si="4"/>
        <v>45531</v>
      </c>
    </row>
    <row r="141" spans="1:2" x14ac:dyDescent="0.25">
      <c r="A141" s="3">
        <f t="shared" si="5"/>
        <v>45565</v>
      </c>
      <c r="B141" s="4">
        <f t="shared" si="4"/>
        <v>45560</v>
      </c>
    </row>
    <row r="142" spans="1:2" x14ac:dyDescent="0.25">
      <c r="A142" s="3">
        <f t="shared" si="5"/>
        <v>45596</v>
      </c>
      <c r="B142" s="4">
        <f t="shared" si="4"/>
        <v>45593</v>
      </c>
    </row>
    <row r="143" spans="1:2" x14ac:dyDescent="0.25">
      <c r="A143" s="3">
        <f t="shared" si="5"/>
        <v>45626</v>
      </c>
      <c r="B143" s="4">
        <f t="shared" si="4"/>
        <v>45622</v>
      </c>
    </row>
    <row r="144" spans="1:2" x14ac:dyDescent="0.25">
      <c r="A144" s="3">
        <f t="shared" si="5"/>
        <v>45657</v>
      </c>
      <c r="B144" s="4">
        <f t="shared" si="4"/>
        <v>45652</v>
      </c>
    </row>
    <row r="145" spans="1:2" x14ac:dyDescent="0.25">
      <c r="A145" s="3">
        <f t="shared" si="5"/>
        <v>45688</v>
      </c>
      <c r="B145" s="4">
        <f t="shared" si="4"/>
        <v>45685</v>
      </c>
    </row>
    <row r="146" spans="1:2" x14ac:dyDescent="0.25">
      <c r="A146" s="3">
        <f t="shared" si="5"/>
        <v>45716</v>
      </c>
      <c r="B146" s="4">
        <f t="shared" si="4"/>
        <v>45713</v>
      </c>
    </row>
    <row r="147" spans="1:2" x14ac:dyDescent="0.25">
      <c r="A147" s="3">
        <f t="shared" si="5"/>
        <v>45747</v>
      </c>
      <c r="B147" s="4">
        <f t="shared" si="4"/>
        <v>45742</v>
      </c>
    </row>
    <row r="148" spans="1:2" x14ac:dyDescent="0.25">
      <c r="A148" s="3">
        <f t="shared" si="5"/>
        <v>45777</v>
      </c>
      <c r="B148" s="4">
        <f t="shared" si="4"/>
        <v>45772</v>
      </c>
    </row>
    <row r="149" spans="1:2" x14ac:dyDescent="0.25">
      <c r="A149" s="3">
        <f t="shared" si="5"/>
        <v>45808</v>
      </c>
      <c r="B149" s="4">
        <f t="shared" si="4"/>
        <v>45804</v>
      </c>
    </row>
    <row r="150" spans="1:2" x14ac:dyDescent="0.25">
      <c r="A150" s="3">
        <f t="shared" si="5"/>
        <v>45838</v>
      </c>
      <c r="B150" s="4">
        <f t="shared" si="4"/>
        <v>45833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</vt:lpstr>
      <vt:lpstr>Liste_mois_boursier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admin</cp:lastModifiedBy>
  <dcterms:created xsi:type="dcterms:W3CDTF">2013-12-12T09:05:59Z</dcterms:created>
  <dcterms:modified xsi:type="dcterms:W3CDTF">2013-12-18T19:28:32Z</dcterms:modified>
</cp:coreProperties>
</file>