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120" yWindow="90" windowWidth="15480" windowHeight="11640" activeTab="1"/>
  </bookViews>
  <sheets>
    <sheet name="chiffrage" sheetId="2" r:id="rId1"/>
    <sheet name="suivi" sheetId="4" r:id="rId2"/>
    <sheet name="ressource" sheetId="5" r:id="rId3"/>
  </sheets>
  <definedNames>
    <definedName name="_xlnm._FilterDatabase" localSheetId="0" hidden="1">chiffrage!$A$5:$A$6</definedName>
    <definedName name="plage_exclusion">OFFSET(ressource!$C$1,,,COUNTA(ressource!$C:$C))</definedName>
  </definedNames>
  <calcPr calcId="152511" iterate="1" iterateCount="1"/>
</workbook>
</file>

<file path=xl/calcChain.xml><?xml version="1.0" encoding="utf-8"?>
<calcChain xmlns="http://schemas.openxmlformats.org/spreadsheetml/2006/main">
  <c r="I16" i="4" l="1" a="1"/>
  <c r="I16" i="4" s="1"/>
  <c r="I17" i="4" a="1"/>
  <c r="I17" i="4" s="1"/>
  <c r="I13" i="4" a="1"/>
  <c r="I13" i="4" s="1"/>
  <c r="I14" i="4" a="1"/>
  <c r="I14" i="4" s="1"/>
  <c r="I15" i="4" a="1"/>
  <c r="I15" i="4" s="1"/>
  <c r="I12" i="4" a="1"/>
  <c r="I12" i="4" s="1"/>
  <c r="I6" i="4" a="1"/>
  <c r="I6" i="4" s="1"/>
  <c r="I7" i="4" a="1"/>
  <c r="I7" i="4" s="1"/>
  <c r="I8" i="4" a="1"/>
  <c r="I8" i="4" s="1"/>
  <c r="I9" i="4" a="1"/>
  <c r="I9" i="4" s="1"/>
  <c r="I10" i="4" a="1"/>
  <c r="I10" i="4" s="1"/>
  <c r="I5" i="4" a="1"/>
  <c r="I5" i="4" s="1"/>
  <c r="E12" i="4"/>
  <c r="G12" i="4"/>
  <c r="C12" i="4"/>
  <c r="G5" i="4"/>
  <c r="E6" i="4"/>
  <c r="E7" i="4"/>
  <c r="E5" i="4"/>
  <c r="C6" i="4"/>
  <c r="C7" i="4"/>
  <c r="C5" i="4"/>
  <c r="G6" i="4" a="1"/>
  <c r="G6" i="4" s="1"/>
  <c r="F21" i="2"/>
  <c r="F12" i="2"/>
  <c r="D20" i="2" l="1"/>
  <c r="D11" i="2"/>
  <c r="D12" i="2" s="1"/>
  <c r="D21" i="2" l="1"/>
  <c r="E14" i="4" s="1"/>
  <c r="E13" i="4"/>
  <c r="C13" i="4"/>
  <c r="C14" i="4"/>
  <c r="G14" i="4"/>
  <c r="G13" i="4"/>
</calcChain>
</file>

<file path=xl/sharedStrings.xml><?xml version="1.0" encoding="utf-8"?>
<sst xmlns="http://schemas.openxmlformats.org/spreadsheetml/2006/main" count="75" uniqueCount="28">
  <si>
    <t>Tâches</t>
  </si>
  <si>
    <t>Chiffrage</t>
  </si>
  <si>
    <t>Ressources humaines</t>
  </si>
  <si>
    <t>Tâche 1</t>
  </si>
  <si>
    <t>Phase 1 :</t>
  </si>
  <si>
    <t>Tâche 2</t>
  </si>
  <si>
    <t>Total en heure de la phase</t>
  </si>
  <si>
    <t>Équivalence en euros</t>
  </si>
  <si>
    <t xml:space="preserve">Phase 2 : </t>
  </si>
  <si>
    <t>Quantité heures</t>
  </si>
  <si>
    <t>Pierre</t>
  </si>
  <si>
    <t>Paul</t>
  </si>
  <si>
    <t>Jack</t>
  </si>
  <si>
    <t>Tâche 3</t>
  </si>
  <si>
    <t>Frais</t>
  </si>
  <si>
    <t>Désignation</t>
  </si>
  <si>
    <t>Déplacement</t>
  </si>
  <si>
    <t>Consommables</t>
  </si>
  <si>
    <t>Documentation</t>
  </si>
  <si>
    <t>Sous-traitance</t>
  </si>
  <si>
    <t>Coût</t>
  </si>
  <si>
    <t>Investissement</t>
  </si>
  <si>
    <t>Prévisionnel</t>
  </si>
  <si>
    <t>Réel</t>
  </si>
  <si>
    <r>
      <t>j'utilise la formule</t>
    </r>
    <r>
      <rPr>
        <sz val="11"/>
        <color theme="4"/>
        <rFont val="Arial"/>
        <family val="2"/>
      </rPr>
      <t xml:space="preserve"> =SOMMEPROD((chiffrage!$C$5:$C$10=suivi!$C$3)*(chiffrage!$B$5:$B$10=suivi!B5);chiffrage!$D$5:$D$10)</t>
    </r>
    <r>
      <rPr>
        <sz val="11"/>
        <color theme="1"/>
        <rFont val="Arial"/>
        <family val="2"/>
      </rPr>
      <t xml:space="preserve"> pour récupérer les heures prévisionnelles pour chaque personne pour chaque tâche</t>
    </r>
  </si>
  <si>
    <t>Machine A</t>
  </si>
  <si>
    <t>Machine B</t>
  </si>
  <si>
    <t xml:space="preserve">je voudrais utiliser le même système pour afficher les frais prévisionnels en utilisant la liste des frais sur l'onglet ressource
=SOMMEPROD((chiffrage!$E$5:$E$10=ressource!$A$1:$A$5)*(chiffrage!$B$5:$B$10=suivi!B5);chiffrage!$F$5:$F$10) ne fonctionnant pas
je souhaite que si plusieurs frais surgissent pour la même tâche ce soit leur somme qui apparaisse en prévisionnel
je souhaite aussi ne pas prendre en compte les lignes de frais Machine A et Machine B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</si>
</sst>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3" x14ac:knownFonts="1">
    <font>
      <sz val="11"/>
      <color theme="1"/>
      <name val="Calibri"/>
      <family val="2"/>
      <scheme val="minor"/>
    </font>
    <font>
      <sz val="11"/>
      <color theme="1"/>
      <name val="Calibri"/>
      <family val="2"/>
      <scheme val="minor"/>
    </font>
    <font>
      <sz val="11"/>
      <color theme="1"/>
      <name val="Arial"/>
      <family val="2"/>
    </font>
    <font>
      <b/>
      <sz val="20"/>
      <color theme="1"/>
      <name val="Arial"/>
      <family val="2"/>
    </font>
    <font>
      <b/>
      <sz val="16"/>
      <color theme="1"/>
      <name val="Arial"/>
      <family val="2"/>
    </font>
    <font>
      <b/>
      <sz val="11"/>
      <color theme="1"/>
      <name val="Arial"/>
      <family val="2"/>
    </font>
    <font>
      <b/>
      <sz val="16"/>
      <name val="Arial"/>
      <family val="2"/>
    </font>
    <font>
      <sz val="11"/>
      <name val="Arial"/>
      <family val="2"/>
    </font>
    <font>
      <i/>
      <sz val="11"/>
      <color theme="1"/>
      <name val="Arial"/>
      <family val="2"/>
    </font>
    <font>
      <b/>
      <sz val="11"/>
      <name val="Arial"/>
      <family val="2"/>
    </font>
    <font>
      <b/>
      <i/>
      <sz val="11"/>
      <color theme="1"/>
      <name val="Arial"/>
      <family val="2"/>
    </font>
    <font>
      <b/>
      <sz val="14"/>
      <color theme="1"/>
      <name val="Arial"/>
      <family val="2"/>
    </font>
    <font>
      <sz val="11"/>
      <color theme="4"/>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C000"/>
        <bgColor indexed="64"/>
      </patternFill>
    </fill>
    <fill>
      <patternFill patternType="solid">
        <fgColor rgb="FFFFFF00"/>
        <bgColor indexed="64"/>
      </patternFill>
    </fill>
  </fills>
  <borders count="20">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2" fillId="0" borderId="0" xfId="1" applyFont="1" applyFill="1" applyBorder="1"/>
    <xf numFmtId="0" fontId="2" fillId="0" borderId="0" xfId="1" applyFont="1" applyFill="1"/>
    <xf numFmtId="0" fontId="0" fillId="0" borderId="0" xfId="0" applyFill="1"/>
    <xf numFmtId="0" fontId="3" fillId="0" borderId="0" xfId="1" applyFont="1" applyFill="1" applyBorder="1" applyAlignment="1">
      <alignment vertical="center"/>
    </xf>
    <xf numFmtId="0" fontId="5" fillId="0" borderId="6" xfId="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1" xfId="1" applyFont="1" applyFill="1" applyBorder="1" applyAlignment="1">
      <alignment horizontal="center" vertical="center" wrapText="1"/>
    </xf>
    <xf numFmtId="0" fontId="7" fillId="0" borderId="4" xfId="1" applyFont="1" applyFill="1" applyBorder="1" applyAlignment="1">
      <alignment vertical="center" wrapText="1"/>
    </xf>
    <xf numFmtId="0" fontId="7" fillId="0" borderId="5" xfId="1" applyFont="1" applyFill="1" applyBorder="1" applyAlignment="1">
      <alignment vertical="center" wrapText="1"/>
    </xf>
    <xf numFmtId="0" fontId="2" fillId="0" borderId="0" xfId="1" applyFont="1" applyFill="1" applyAlignment="1">
      <alignment horizontal="center" vertical="center"/>
    </xf>
    <xf numFmtId="0" fontId="7" fillId="0" borderId="7" xfId="1" applyFont="1" applyFill="1" applyBorder="1" applyAlignment="1">
      <alignment horizontal="center" vertical="center" wrapText="1"/>
    </xf>
    <xf numFmtId="0" fontId="2" fillId="0" borderId="0" xfId="1" applyFont="1" applyFill="1" applyAlignment="1">
      <alignment horizontal="center" vertical="center" wrapText="1"/>
    </xf>
    <xf numFmtId="0" fontId="8" fillId="0" borderId="0" xfId="1" applyFont="1" applyFill="1" applyAlignment="1">
      <alignment horizontal="center" vertical="center"/>
    </xf>
    <xf numFmtId="164" fontId="2" fillId="0" borderId="0" xfId="1" applyNumberFormat="1" applyFont="1" applyFill="1" applyAlignment="1">
      <alignment horizontal="center" vertical="center" wrapText="1"/>
    </xf>
    <xf numFmtId="0" fontId="8" fillId="0" borderId="0" xfId="1" applyFont="1" applyFill="1" applyBorder="1" applyAlignment="1">
      <alignment horizontal="right" vertical="center"/>
    </xf>
    <xf numFmtId="164" fontId="10" fillId="0" borderId="0" xfId="1" applyNumberFormat="1" applyFont="1" applyFill="1" applyBorder="1" applyAlignment="1">
      <alignment horizontal="center" vertical="center" wrapText="1"/>
    </xf>
    <xf numFmtId="0" fontId="11" fillId="0" borderId="0" xfId="1" applyFont="1" applyFill="1" applyBorder="1" applyAlignment="1">
      <alignment horizontal="right" vertical="center" wrapText="1"/>
    </xf>
    <xf numFmtId="0" fontId="7" fillId="0" borderId="0" xfId="1" applyFont="1" applyFill="1" applyBorder="1" applyAlignment="1">
      <alignment vertical="center" wrapText="1"/>
    </xf>
    <xf numFmtId="0" fontId="7" fillId="2" borderId="4" xfId="1" applyFont="1" applyFill="1" applyBorder="1" applyAlignment="1">
      <alignment vertical="center" wrapText="1"/>
    </xf>
    <xf numFmtId="0" fontId="7" fillId="2" borderId="4" xfId="1" applyFont="1" applyFill="1" applyBorder="1" applyAlignment="1">
      <alignment horizontal="center" vertical="center" wrapText="1"/>
    </xf>
    <xf numFmtId="0" fontId="7" fillId="2" borderId="5" xfId="1" applyFont="1" applyFill="1" applyBorder="1" applyAlignment="1">
      <alignment vertical="center" wrapText="1"/>
    </xf>
    <xf numFmtId="164" fontId="9" fillId="2" borderId="5" xfId="1" applyNumberFormat="1" applyFont="1" applyFill="1" applyBorder="1" applyAlignment="1">
      <alignment horizontal="center" vertical="center" wrapText="1"/>
    </xf>
    <xf numFmtId="0" fontId="2" fillId="0" borderId="0" xfId="1" applyFont="1" applyFill="1" applyBorder="1" applyAlignment="1">
      <alignment horizontal="center" vertical="center"/>
    </xf>
    <xf numFmtId="0" fontId="0" fillId="0" borderId="0" xfId="0" applyFill="1" applyBorder="1"/>
    <xf numFmtId="0" fontId="11" fillId="0" borderId="0" xfId="1" applyFont="1" applyFill="1" applyBorder="1" applyAlignment="1">
      <alignment horizontal="left" vertical="center" wrapText="1"/>
    </xf>
    <xf numFmtId="0" fontId="11" fillId="0" borderId="0" xfId="1" applyNumberFormat="1" applyFont="1" applyFill="1" applyBorder="1" applyAlignment="1">
      <alignment horizontal="center" vertical="center" wrapText="1"/>
    </xf>
    <xf numFmtId="0" fontId="4" fillId="0" borderId="0" xfId="1" applyFont="1" applyFill="1" applyBorder="1" applyAlignment="1">
      <alignment vertical="center"/>
    </xf>
    <xf numFmtId="0" fontId="5" fillId="0" borderId="10" xfId="1" applyFont="1" applyFill="1" applyBorder="1" applyAlignment="1">
      <alignment horizontal="center" vertical="center"/>
    </xf>
    <xf numFmtId="0" fontId="5" fillId="0" borderId="11" xfId="1" applyFont="1" applyFill="1" applyBorder="1" applyAlignment="1">
      <alignment horizontal="center" vertical="center"/>
    </xf>
    <xf numFmtId="0" fontId="7" fillId="0" borderId="11" xfId="1" applyFont="1" applyFill="1" applyBorder="1" applyAlignment="1">
      <alignment horizontal="center" vertical="center" wrapText="1"/>
    </xf>
    <xf numFmtId="0" fontId="7" fillId="0" borderId="1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7" fillId="0" borderId="12"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0" fillId="0" borderId="19" xfId="0" applyBorder="1"/>
    <xf numFmtId="0" fontId="7" fillId="3" borderId="10" xfId="1" applyFont="1" applyFill="1" applyBorder="1" applyAlignment="1">
      <alignment horizontal="center" vertical="center" wrapText="1"/>
    </xf>
    <xf numFmtId="0" fontId="7" fillId="3" borderId="12" xfId="1" applyFont="1" applyFill="1" applyBorder="1" applyAlignment="1">
      <alignment horizontal="center" vertical="center" wrapText="1"/>
    </xf>
    <xf numFmtId="0" fontId="7" fillId="3" borderId="8" xfId="1" applyFont="1" applyFill="1" applyBorder="1" applyAlignment="1">
      <alignment horizontal="center" vertical="center" wrapText="1"/>
    </xf>
    <xf numFmtId="0" fontId="0" fillId="0" borderId="0" xfId="0" applyBorder="1"/>
    <xf numFmtId="0" fontId="2" fillId="0" borderId="0" xfId="1" applyFont="1" applyFill="1" applyAlignment="1">
      <alignment vertical="center" wrapText="1"/>
    </xf>
    <xf numFmtId="0" fontId="0" fillId="0" borderId="19" xfId="0" applyFill="1" applyBorder="1"/>
    <xf numFmtId="0" fontId="4" fillId="0" borderId="2" xfId="1" applyFont="1" applyFill="1" applyBorder="1" applyAlignment="1">
      <alignment horizontal="center" vertical="center"/>
    </xf>
    <xf numFmtId="0" fontId="4" fillId="0" borderId="3" xfId="1" applyFont="1" applyFill="1" applyBorder="1" applyAlignment="1">
      <alignment horizontal="center" vertical="center"/>
    </xf>
    <xf numFmtId="0" fontId="2" fillId="0" borderId="1" xfId="1" applyFont="1" applyFill="1" applyBorder="1" applyAlignment="1">
      <alignment horizontal="center"/>
    </xf>
    <xf numFmtId="0" fontId="2" fillId="0" borderId="4" xfId="1" applyFont="1" applyFill="1" applyBorder="1" applyAlignment="1">
      <alignment horizontal="center"/>
    </xf>
    <xf numFmtId="0" fontId="4" fillId="0" borderId="1" xfId="1" applyFont="1" applyFill="1" applyBorder="1" applyAlignment="1">
      <alignment horizontal="center" vertical="center"/>
    </xf>
    <xf numFmtId="0" fontId="4" fillId="0" borderId="5" xfId="1" applyFont="1" applyFill="1" applyBorder="1" applyAlignment="1">
      <alignment horizontal="center" vertical="center"/>
    </xf>
    <xf numFmtId="0" fontId="6" fillId="0" borderId="1" xfId="1" applyFont="1" applyFill="1" applyBorder="1" applyAlignment="1">
      <alignment horizontal="center" vertical="center" wrapText="1"/>
    </xf>
    <xf numFmtId="0" fontId="6" fillId="0" borderId="4" xfId="1" applyFont="1" applyFill="1" applyBorder="1" applyAlignment="1">
      <alignment horizontal="center" vertical="center" wrapText="1"/>
    </xf>
    <xf numFmtId="0" fontId="6" fillId="0" borderId="5" xfId="1" applyFont="1" applyFill="1" applyBorder="1" applyAlignment="1">
      <alignment horizontal="center" vertical="center" wrapText="1"/>
    </xf>
    <xf numFmtId="0" fontId="4" fillId="0" borderId="14" xfId="1" applyFont="1" applyFill="1" applyBorder="1" applyAlignment="1">
      <alignment horizontal="center" vertical="center"/>
    </xf>
    <xf numFmtId="0" fontId="4" fillId="0" borderId="15" xfId="1" applyFont="1" applyFill="1" applyBorder="1" applyAlignment="1">
      <alignment horizontal="center" vertical="center"/>
    </xf>
    <xf numFmtId="0" fontId="2" fillId="0" borderId="0" xfId="1" applyFont="1" applyFill="1" applyAlignment="1">
      <alignment horizontal="center" vertical="center" wrapText="1"/>
    </xf>
    <xf numFmtId="0" fontId="2" fillId="0" borderId="8" xfId="1" applyFont="1" applyFill="1" applyBorder="1" applyAlignment="1">
      <alignment horizontal="center"/>
    </xf>
    <xf numFmtId="0" fontId="2" fillId="0" borderId="10" xfId="1" applyFont="1" applyFill="1" applyBorder="1" applyAlignment="1">
      <alignment horizontal="center"/>
    </xf>
    <xf numFmtId="0" fontId="4" fillId="0" borderId="9" xfId="1" applyFont="1" applyFill="1" applyBorder="1" applyAlignment="1">
      <alignment horizontal="center" vertical="center"/>
    </xf>
    <xf numFmtId="0" fontId="4" fillId="0" borderId="11" xfId="1" applyFont="1" applyFill="1" applyBorder="1" applyAlignment="1">
      <alignment horizontal="center" vertical="center"/>
    </xf>
    <xf numFmtId="0" fontId="6" fillId="0" borderId="16" xfId="1" applyFont="1" applyFill="1" applyBorder="1" applyAlignment="1">
      <alignment horizontal="center" vertical="center" wrapText="1"/>
    </xf>
    <xf numFmtId="0" fontId="6" fillId="0" borderId="17"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6" fillId="0" borderId="8" xfId="1" applyFont="1" applyFill="1" applyBorder="1" applyAlignment="1">
      <alignment horizontal="center" vertical="center" wrapText="1"/>
    </xf>
    <xf numFmtId="0" fontId="6" fillId="0" borderId="10"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0" fillId="4" borderId="0" xfId="0" applyFill="1"/>
    <xf numFmtId="0" fontId="7" fillId="0" borderId="0"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41"/>
  <sheetViews>
    <sheetView workbookViewId="0">
      <selection activeCell="F5" sqref="F5:F11"/>
    </sheetView>
  </sheetViews>
  <sheetFormatPr baseColWidth="10" defaultRowHeight="15" x14ac:dyDescent="0.25"/>
  <cols>
    <col min="1" max="1" width="18.85546875" style="3" customWidth="1"/>
    <col min="2" max="7" width="34.140625" style="3" customWidth="1"/>
    <col min="8" max="16384" width="11.42578125" style="3"/>
  </cols>
  <sheetData>
    <row r="1" spans="1:6" x14ac:dyDescent="0.25">
      <c r="A1" s="2"/>
      <c r="B1" s="2"/>
      <c r="C1" s="2"/>
      <c r="D1" s="2"/>
      <c r="E1" s="2"/>
      <c r="F1" s="2"/>
    </row>
    <row r="2" spans="1:6" ht="27" thickBot="1" x14ac:dyDescent="0.3">
      <c r="A2" s="2"/>
      <c r="B2" s="4"/>
      <c r="C2" s="4"/>
      <c r="D2" s="4"/>
      <c r="E2" s="4"/>
      <c r="F2" s="4"/>
    </row>
    <row r="3" spans="1:6" ht="21" thickBot="1" x14ac:dyDescent="0.3">
      <c r="A3" s="46"/>
      <c r="B3" s="48" t="s">
        <v>0</v>
      </c>
      <c r="C3" s="44" t="s">
        <v>1</v>
      </c>
      <c r="D3" s="45"/>
      <c r="E3" s="44" t="s">
        <v>14</v>
      </c>
      <c r="F3" s="45"/>
    </row>
    <row r="4" spans="1:6" ht="15.75" thickBot="1" x14ac:dyDescent="0.3">
      <c r="A4" s="47"/>
      <c r="B4" s="49"/>
      <c r="C4" s="5" t="s">
        <v>2</v>
      </c>
      <c r="D4" s="5" t="s">
        <v>9</v>
      </c>
      <c r="E4" s="5" t="s">
        <v>15</v>
      </c>
      <c r="F4" s="5" t="s">
        <v>20</v>
      </c>
    </row>
    <row r="5" spans="1:6" ht="15" customHeight="1" x14ac:dyDescent="0.25">
      <c r="A5" s="50" t="s">
        <v>4</v>
      </c>
      <c r="B5" s="8" t="s">
        <v>3</v>
      </c>
      <c r="C5" s="7" t="s">
        <v>10</v>
      </c>
      <c r="D5" s="8">
        <v>4</v>
      </c>
      <c r="E5" s="7" t="s">
        <v>19</v>
      </c>
      <c r="F5" s="8">
        <v>500</v>
      </c>
    </row>
    <row r="6" spans="1:6" ht="15" customHeight="1" x14ac:dyDescent="0.25">
      <c r="A6" s="51"/>
      <c r="B6" s="12" t="s">
        <v>3</v>
      </c>
      <c r="C6" s="7" t="s">
        <v>11</v>
      </c>
      <c r="D6" s="7">
        <v>6</v>
      </c>
      <c r="E6" s="7" t="s">
        <v>25</v>
      </c>
      <c r="F6" s="7">
        <v>1000</v>
      </c>
    </row>
    <row r="7" spans="1:6" ht="15" customHeight="1" x14ac:dyDescent="0.25">
      <c r="A7" s="51"/>
      <c r="B7" s="7" t="s">
        <v>5</v>
      </c>
      <c r="C7" s="7" t="s">
        <v>10</v>
      </c>
      <c r="D7" s="7">
        <v>3</v>
      </c>
      <c r="E7" s="7" t="s">
        <v>16</v>
      </c>
      <c r="F7" s="7">
        <v>50</v>
      </c>
    </row>
    <row r="8" spans="1:6" ht="15" customHeight="1" x14ac:dyDescent="0.25">
      <c r="A8" s="51"/>
      <c r="B8" s="7" t="s">
        <v>5</v>
      </c>
      <c r="C8" s="7" t="s">
        <v>12</v>
      </c>
      <c r="D8" s="7">
        <v>2</v>
      </c>
      <c r="E8" s="7" t="s">
        <v>17</v>
      </c>
      <c r="F8" s="7">
        <v>20</v>
      </c>
    </row>
    <row r="9" spans="1:6" ht="15" customHeight="1" x14ac:dyDescent="0.25">
      <c r="A9" s="51"/>
      <c r="B9" s="7" t="s">
        <v>13</v>
      </c>
      <c r="C9" s="7" t="s">
        <v>11</v>
      </c>
      <c r="D9" s="7">
        <v>5</v>
      </c>
      <c r="E9" s="7"/>
      <c r="F9" s="7"/>
    </row>
    <row r="10" spans="1:6" ht="15" customHeight="1" x14ac:dyDescent="0.25">
      <c r="A10" s="51"/>
      <c r="B10" s="7"/>
      <c r="C10" s="7"/>
      <c r="D10" s="7"/>
      <c r="E10" s="7"/>
      <c r="F10" s="7"/>
    </row>
    <row r="11" spans="1:6" ht="15" customHeight="1" x14ac:dyDescent="0.25">
      <c r="A11" s="51"/>
      <c r="B11" s="9"/>
      <c r="C11" s="20" t="s">
        <v>6</v>
      </c>
      <c r="D11" s="21">
        <f>SUM(D5:D10)</f>
        <v>20</v>
      </c>
      <c r="E11" s="20"/>
      <c r="F11" s="21"/>
    </row>
    <row r="12" spans="1:6" ht="15.75" customHeight="1" thickBot="1" x14ac:dyDescent="0.3">
      <c r="A12" s="52"/>
      <c r="B12" s="10"/>
      <c r="C12" s="22" t="s">
        <v>7</v>
      </c>
      <c r="D12" s="23">
        <f>D11*25</f>
        <v>500</v>
      </c>
      <c r="E12" s="22" t="s">
        <v>7</v>
      </c>
      <c r="F12" s="23">
        <f>SUM(F5:F10)</f>
        <v>1570</v>
      </c>
    </row>
    <row r="13" spans="1:6" ht="15.75" thickBot="1" x14ac:dyDescent="0.3">
      <c r="A13" s="11"/>
      <c r="B13" s="2"/>
      <c r="C13" s="2"/>
      <c r="D13" s="2"/>
      <c r="E13" s="2"/>
      <c r="F13" s="2"/>
    </row>
    <row r="14" spans="1:6" ht="15" customHeight="1" x14ac:dyDescent="0.25">
      <c r="A14" s="50" t="s">
        <v>8</v>
      </c>
      <c r="B14" s="6" t="s">
        <v>3</v>
      </c>
      <c r="C14" s="8" t="s">
        <v>10</v>
      </c>
      <c r="D14" s="8">
        <v>5</v>
      </c>
      <c r="E14" s="8" t="s">
        <v>18</v>
      </c>
      <c r="F14" s="8">
        <v>25</v>
      </c>
    </row>
    <row r="15" spans="1:6" ht="15" customHeight="1" x14ac:dyDescent="0.25">
      <c r="A15" s="51"/>
      <c r="B15" s="12" t="s">
        <v>5</v>
      </c>
      <c r="C15" s="7" t="s">
        <v>10</v>
      </c>
      <c r="D15" s="7">
        <v>4</v>
      </c>
      <c r="E15" s="7" t="s">
        <v>16</v>
      </c>
      <c r="F15" s="7">
        <v>100</v>
      </c>
    </row>
    <row r="16" spans="1:6" ht="15" customHeight="1" x14ac:dyDescent="0.25">
      <c r="A16" s="51"/>
      <c r="B16" s="7" t="s">
        <v>5</v>
      </c>
      <c r="C16" s="7" t="s">
        <v>12</v>
      </c>
      <c r="D16" s="7">
        <v>9</v>
      </c>
      <c r="E16" s="7" t="s">
        <v>17</v>
      </c>
      <c r="F16" s="7">
        <v>50</v>
      </c>
    </row>
    <row r="17" spans="1:7" ht="15" customHeight="1" x14ac:dyDescent="0.25">
      <c r="A17" s="51"/>
      <c r="B17" s="7" t="s">
        <v>13</v>
      </c>
      <c r="C17" s="7" t="s">
        <v>11</v>
      </c>
      <c r="D17" s="7">
        <v>6</v>
      </c>
      <c r="E17" s="7" t="s">
        <v>26</v>
      </c>
      <c r="F17" s="7">
        <v>1000</v>
      </c>
    </row>
    <row r="18" spans="1:7" ht="15" customHeight="1" x14ac:dyDescent="0.25">
      <c r="A18" s="51"/>
      <c r="B18" s="7" t="s">
        <v>13</v>
      </c>
      <c r="C18" s="7" t="s">
        <v>12</v>
      </c>
      <c r="D18" s="7">
        <v>2</v>
      </c>
      <c r="E18" s="7"/>
      <c r="F18" s="7"/>
    </row>
    <row r="19" spans="1:7" ht="15" customHeight="1" x14ac:dyDescent="0.25">
      <c r="A19" s="51"/>
      <c r="B19" s="7"/>
      <c r="C19" s="7"/>
      <c r="D19" s="7"/>
      <c r="E19" s="7"/>
      <c r="F19" s="7"/>
    </row>
    <row r="20" spans="1:7" ht="15" customHeight="1" x14ac:dyDescent="0.25">
      <c r="A20" s="51"/>
      <c r="B20" s="9"/>
      <c r="C20" s="20" t="s">
        <v>6</v>
      </c>
      <c r="D20" s="21">
        <f>SUM(D14:D19)</f>
        <v>26</v>
      </c>
      <c r="E20" s="20"/>
      <c r="F20" s="21"/>
    </row>
    <row r="21" spans="1:7" ht="15.75" customHeight="1" thickBot="1" x14ac:dyDescent="0.3">
      <c r="A21" s="52"/>
      <c r="B21" s="10"/>
      <c r="C21" s="22" t="s">
        <v>7</v>
      </c>
      <c r="D21" s="23">
        <f>D20*25</f>
        <v>650</v>
      </c>
      <c r="E21" s="22" t="s">
        <v>7</v>
      </c>
      <c r="F21" s="23">
        <f>SUM(F14:F19)</f>
        <v>1175</v>
      </c>
    </row>
    <row r="22" spans="1:7" x14ac:dyDescent="0.25">
      <c r="A22" s="11"/>
      <c r="B22" s="2"/>
      <c r="C22" s="2"/>
      <c r="D22" s="2"/>
      <c r="E22" s="2"/>
      <c r="F22" s="2"/>
    </row>
    <row r="23" spans="1:7" x14ac:dyDescent="0.25">
      <c r="A23" s="11"/>
      <c r="B23" s="13"/>
      <c r="C23" s="14"/>
      <c r="D23" s="15"/>
      <c r="E23" s="14"/>
      <c r="F23" s="15"/>
    </row>
    <row r="24" spans="1:7" x14ac:dyDescent="0.25">
      <c r="A24" s="11"/>
      <c r="B24" s="13"/>
      <c r="C24" s="16"/>
      <c r="D24" s="17"/>
      <c r="E24" s="16"/>
      <c r="F24" s="17"/>
    </row>
    <row r="25" spans="1:7" x14ac:dyDescent="0.25">
      <c r="A25" s="11"/>
      <c r="B25" s="2"/>
      <c r="C25" s="2"/>
      <c r="D25" s="2"/>
      <c r="E25" s="2"/>
      <c r="F25" s="2"/>
    </row>
    <row r="26" spans="1:7" x14ac:dyDescent="0.25">
      <c r="A26" s="24"/>
      <c r="B26" s="1"/>
      <c r="C26" s="1"/>
      <c r="D26" s="1"/>
      <c r="E26" s="41"/>
      <c r="F26" s="1"/>
      <c r="G26" s="25"/>
    </row>
    <row r="27" spans="1:7" ht="15" customHeight="1" x14ac:dyDescent="0.25">
      <c r="A27" s="24"/>
      <c r="B27" s="28"/>
      <c r="C27" s="28"/>
      <c r="D27" s="28"/>
      <c r="E27" s="41"/>
      <c r="F27" s="28"/>
      <c r="G27" s="28"/>
    </row>
    <row r="28" spans="1:7" ht="15.75" customHeight="1" x14ac:dyDescent="0.25">
      <c r="A28" s="24"/>
      <c r="B28" s="28"/>
      <c r="C28" s="28"/>
      <c r="D28" s="28"/>
      <c r="E28" s="41"/>
      <c r="F28" s="28"/>
      <c r="G28" s="28"/>
    </row>
    <row r="29" spans="1:7" ht="18" x14ac:dyDescent="0.25">
      <c r="A29" s="24"/>
      <c r="B29" s="26"/>
      <c r="C29" s="18"/>
      <c r="D29" s="27"/>
      <c r="E29" s="41"/>
      <c r="F29" s="27"/>
      <c r="G29" s="27"/>
    </row>
    <row r="30" spans="1:7" x14ac:dyDescent="0.25">
      <c r="A30" s="24"/>
      <c r="B30" s="19"/>
      <c r="C30" s="19"/>
      <c r="D30" s="24"/>
      <c r="E30" s="41"/>
      <c r="F30" s="24"/>
      <c r="G30" s="24"/>
    </row>
    <row r="31" spans="1:7" x14ac:dyDescent="0.25">
      <c r="A31" s="24"/>
      <c r="B31" s="19"/>
      <c r="C31" s="19"/>
      <c r="D31" s="24"/>
      <c r="E31" s="41"/>
      <c r="F31" s="24"/>
      <c r="G31" s="24"/>
    </row>
    <row r="32" spans="1:7" x14ac:dyDescent="0.25">
      <c r="A32" s="24"/>
      <c r="B32" s="19"/>
      <c r="C32" s="19"/>
      <c r="D32" s="24"/>
      <c r="E32" s="19"/>
      <c r="F32" s="24"/>
      <c r="G32" s="24"/>
    </row>
    <row r="33" spans="1:7" x14ac:dyDescent="0.25">
      <c r="A33" s="24"/>
      <c r="B33" s="19"/>
      <c r="C33" s="19"/>
      <c r="D33" s="24"/>
      <c r="E33" s="19"/>
      <c r="F33" s="24"/>
      <c r="G33" s="24"/>
    </row>
    <row r="34" spans="1:7" x14ac:dyDescent="0.25">
      <c r="A34" s="24"/>
      <c r="B34" s="19"/>
      <c r="C34" s="19"/>
      <c r="D34" s="24"/>
      <c r="E34" s="19"/>
      <c r="F34" s="24"/>
      <c r="G34" s="24"/>
    </row>
    <row r="35" spans="1:7" x14ac:dyDescent="0.25">
      <c r="A35" s="24"/>
      <c r="B35" s="19"/>
      <c r="C35" s="19"/>
      <c r="D35" s="24"/>
      <c r="E35" s="19"/>
      <c r="F35" s="24"/>
      <c r="G35" s="24"/>
    </row>
    <row r="36" spans="1:7" x14ac:dyDescent="0.25">
      <c r="A36" s="24"/>
      <c r="B36" s="19"/>
      <c r="C36" s="19"/>
      <c r="D36" s="24"/>
      <c r="E36" s="19"/>
      <c r="F36" s="24"/>
      <c r="G36" s="24"/>
    </row>
    <row r="37" spans="1:7" x14ac:dyDescent="0.25">
      <c r="A37" s="24"/>
      <c r="B37" s="19"/>
      <c r="C37" s="19"/>
      <c r="D37" s="24"/>
      <c r="E37" s="19"/>
      <c r="F37" s="24"/>
      <c r="G37" s="24"/>
    </row>
    <row r="38" spans="1:7" x14ac:dyDescent="0.25">
      <c r="A38" s="24"/>
      <c r="B38" s="19"/>
      <c r="C38" s="19"/>
      <c r="D38" s="24"/>
      <c r="E38" s="19"/>
      <c r="F38" s="24"/>
      <c r="G38" s="24"/>
    </row>
    <row r="39" spans="1:7" x14ac:dyDescent="0.25">
      <c r="A39" s="24"/>
      <c r="B39" s="19"/>
      <c r="C39" s="19"/>
      <c r="D39" s="24"/>
      <c r="E39" s="19"/>
      <c r="F39" s="24"/>
      <c r="G39" s="24"/>
    </row>
    <row r="40" spans="1:7" x14ac:dyDescent="0.25">
      <c r="A40" s="25"/>
      <c r="B40" s="25"/>
      <c r="C40" s="25"/>
      <c r="D40" s="25"/>
      <c r="E40" s="25"/>
      <c r="F40" s="25"/>
      <c r="G40" s="25"/>
    </row>
    <row r="41" spans="1:7" x14ac:dyDescent="0.25">
      <c r="A41" s="25"/>
      <c r="B41" s="25"/>
      <c r="C41" s="25"/>
      <c r="D41" s="25"/>
      <c r="E41" s="25"/>
      <c r="F41" s="25"/>
      <c r="G41" s="25"/>
    </row>
  </sheetData>
  <mergeCells count="6">
    <mergeCell ref="A14:A21"/>
    <mergeCell ref="E3:F3"/>
    <mergeCell ref="A3:A4"/>
    <mergeCell ref="B3:B4"/>
    <mergeCell ref="C3:D3"/>
    <mergeCell ref="A5:A12"/>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P38"/>
  <sheetViews>
    <sheetView tabSelected="1" zoomScale="90" zoomScaleNormal="90" workbookViewId="0"/>
  </sheetViews>
  <sheetFormatPr baseColWidth="10" defaultRowHeight="15" x14ac:dyDescent="0.25"/>
  <cols>
    <col min="1" max="1" width="18.85546875" style="3" customWidth="1"/>
    <col min="2" max="2" width="34.140625" style="3" customWidth="1"/>
    <col min="3" max="10" width="15.5703125" style="3" customWidth="1"/>
    <col min="11" max="15" width="11.42578125" style="3"/>
    <col min="16" max="16" width="18.85546875" style="3" customWidth="1"/>
    <col min="17" max="16384" width="11.42578125" style="3"/>
  </cols>
  <sheetData>
    <row r="1" spans="1:16" x14ac:dyDescent="0.25">
      <c r="A1" s="2"/>
      <c r="B1" s="2"/>
      <c r="C1" s="2"/>
      <c r="D1" s="2"/>
      <c r="E1" s="2"/>
      <c r="F1" s="2"/>
      <c r="G1" s="2"/>
      <c r="H1" s="2"/>
    </row>
    <row r="2" spans="1:16" ht="27" thickBot="1" x14ac:dyDescent="0.3">
      <c r="A2" s="2"/>
      <c r="B2" s="4"/>
      <c r="C2" s="4"/>
      <c r="D2" s="4"/>
      <c r="E2" s="4"/>
      <c r="F2" s="4"/>
      <c r="G2" s="4"/>
      <c r="H2" s="4"/>
    </row>
    <row r="3" spans="1:16" ht="20.25" x14ac:dyDescent="0.25">
      <c r="A3" s="56"/>
      <c r="B3" s="58" t="s">
        <v>0</v>
      </c>
      <c r="C3" s="53" t="s">
        <v>10</v>
      </c>
      <c r="D3" s="54"/>
      <c r="E3" s="53" t="s">
        <v>11</v>
      </c>
      <c r="F3" s="54"/>
      <c r="G3" s="53" t="s">
        <v>12</v>
      </c>
      <c r="H3" s="54"/>
      <c r="I3" s="53" t="s">
        <v>14</v>
      </c>
      <c r="J3" s="54"/>
    </row>
    <row r="4" spans="1:16" x14ac:dyDescent="0.25">
      <c r="A4" s="57"/>
      <c r="B4" s="59"/>
      <c r="C4" s="29" t="s">
        <v>22</v>
      </c>
      <c r="D4" s="30" t="s">
        <v>23</v>
      </c>
      <c r="E4" s="29" t="s">
        <v>22</v>
      </c>
      <c r="F4" s="30" t="s">
        <v>23</v>
      </c>
      <c r="G4" s="29" t="s">
        <v>22</v>
      </c>
      <c r="H4" s="30" t="s">
        <v>23</v>
      </c>
      <c r="I4" s="29" t="s">
        <v>22</v>
      </c>
      <c r="J4" s="30" t="s">
        <v>23</v>
      </c>
    </row>
    <row r="5" spans="1:16" ht="15" customHeight="1" x14ac:dyDescent="0.25">
      <c r="A5" s="60" t="s">
        <v>4</v>
      </c>
      <c r="B5" s="31" t="s">
        <v>3</v>
      </c>
      <c r="C5" s="34">
        <f>SUMPRODUCT((chiffrage!$C$5:$C$10=suivi!$C$3)*(chiffrage!$B$5:$B$10=suivi!B5),chiffrage!$D$5:$D$10)</f>
        <v>4</v>
      </c>
      <c r="D5" s="31"/>
      <c r="E5" s="34">
        <f>SUMPRODUCT((chiffrage!$C$5:$C$10=suivi!$E$3)*(chiffrage!$B$5:$B$10=suivi!B5),chiffrage!$D$5:$D$10)</f>
        <v>6</v>
      </c>
      <c r="F5" s="31"/>
      <c r="G5" s="34">
        <f>SUMPRODUCT((chiffrage!$C$5:$C$10=suivi!$G$3)*(chiffrage!$B$5:$B$10=suivi!B5),chiffrage!$D$5:$D$10)</f>
        <v>0</v>
      </c>
      <c r="H5" s="31"/>
      <c r="I5" s="38">
        <f t="array" aca="1" ref="I5" ca="1">SUM((chiffrage!$F$5:$F$11)*(chiffrage!$B$5:$B$11=$B5)*(FREQUENCY(IF((chiffrage!$E$5:$E$10)&lt;&gt;TRANSPOSE(plage_exclusion),"",ROW($A$1:$A$6)),ROW($A$1:$A$6))=0))</f>
        <v>500</v>
      </c>
      <c r="J5" s="31"/>
      <c r="M5" s="25"/>
      <c r="N5" s="25"/>
      <c r="O5" s="25"/>
      <c r="P5" s="67"/>
    </row>
    <row r="6" spans="1:16" ht="15" customHeight="1" x14ac:dyDescent="0.25">
      <c r="A6" s="61"/>
      <c r="B6" s="31" t="s">
        <v>5</v>
      </c>
      <c r="C6" s="34">
        <f>SUMPRODUCT((chiffrage!$C$5:$C$10=suivi!$C$3)*(chiffrage!$B$5:$B$10=suivi!B6),chiffrage!$D$5:$D$10)</f>
        <v>3</v>
      </c>
      <c r="D6" s="31"/>
      <c r="E6" s="34">
        <f>SUMPRODUCT((chiffrage!$C$5:$C$10=suivi!$E$3)*(chiffrage!$B$5:$B$10=suivi!B6),chiffrage!$D$5:$D$10)</f>
        <v>0</v>
      </c>
      <c r="F6" s="31"/>
      <c r="G6" s="34">
        <f t="array" ref="G6">IFERROR(INDEX(chiffrage!$D$5:$D$10,MATCH(suivi!$B6&amp;suivi!G$3,chiffrage!$B$5:$B$10&amp;chiffrage!$C$5:$C$10,0)),"")</f>
        <v>2</v>
      </c>
      <c r="H6" s="31"/>
      <c r="I6" s="38">
        <f t="array" aca="1" ref="I6" ca="1">SUM((chiffrage!$F$5:$F$11)*(chiffrage!$B$5:$B$11=$B6)*(FREQUENCY(IF((chiffrage!$E$5:$E$10)&lt;&gt;TRANSPOSE(plage_exclusion),"",ROW($A$1:$A$6)),ROW($A$1:$A$6))=0))</f>
        <v>70</v>
      </c>
      <c r="J6" s="31"/>
      <c r="M6" s="25"/>
      <c r="N6" s="25"/>
      <c r="O6" s="25"/>
      <c r="P6" s="67"/>
    </row>
    <row r="7" spans="1:16" ht="15" customHeight="1" x14ac:dyDescent="0.25">
      <c r="A7" s="61"/>
      <c r="B7" s="31" t="s">
        <v>13</v>
      </c>
      <c r="C7" s="34">
        <f>SUMPRODUCT((chiffrage!$C$5:$C$10=suivi!$C$3)*(chiffrage!$B$5:$B$10=suivi!B7),chiffrage!$D$5:$D$10)</f>
        <v>0</v>
      </c>
      <c r="D7" s="31"/>
      <c r="E7" s="34">
        <f>SUMPRODUCT((chiffrage!$C$5:$C$10=suivi!$E$3)*(chiffrage!$B$5:$B$10=suivi!B7),chiffrage!$D$5:$D$10)</f>
        <v>5</v>
      </c>
      <c r="F7" s="31"/>
      <c r="G7" s="34">
        <v>0</v>
      </c>
      <c r="H7" s="31"/>
      <c r="I7" s="38">
        <f t="array" aca="1" ref="I7" ca="1">SUM((chiffrage!$F$5:$F$11)*(chiffrage!$B$5:$B$11=$B7)*(FREQUENCY(IF((chiffrage!$E$5:$E$10)&lt;&gt;TRANSPOSE(plage_exclusion),"",ROW($A$1:$A$6)),ROW($A$1:$A$6))=0))</f>
        <v>0</v>
      </c>
      <c r="J7" s="31"/>
      <c r="M7" s="25"/>
      <c r="N7" s="25"/>
      <c r="O7" s="25"/>
      <c r="P7" s="67"/>
    </row>
    <row r="8" spans="1:16" ht="15" customHeight="1" x14ac:dyDescent="0.25">
      <c r="A8" s="61"/>
      <c r="B8" s="31"/>
      <c r="C8" s="34"/>
      <c r="D8" s="31"/>
      <c r="E8" s="34"/>
      <c r="F8" s="31"/>
      <c r="G8" s="34"/>
      <c r="H8" s="31"/>
      <c r="I8" s="38">
        <f t="array" aca="1" ref="I8" ca="1">SUM((chiffrage!$F$5:$F$11)*(chiffrage!$B$5:$B$11=$B8)*(FREQUENCY(IF((chiffrage!$E$5:$E$10)&lt;&gt;TRANSPOSE(plage_exclusion),"",ROW($A$1:$A$6)),ROW($A$1:$A$6))=0))</f>
        <v>0</v>
      </c>
      <c r="J8" s="31"/>
      <c r="M8" s="25"/>
      <c r="N8" s="25"/>
      <c r="O8" s="25"/>
      <c r="P8" s="67"/>
    </row>
    <row r="9" spans="1:16" ht="15" customHeight="1" x14ac:dyDescent="0.25">
      <c r="A9" s="61"/>
      <c r="B9" s="31"/>
      <c r="C9" s="34"/>
      <c r="D9" s="31"/>
      <c r="E9" s="34"/>
      <c r="F9" s="31"/>
      <c r="G9" s="34"/>
      <c r="H9" s="31"/>
      <c r="I9" s="38">
        <f t="array" aca="1" ref="I9" ca="1">SUM((chiffrage!$F$5:$F$11)*(chiffrage!$B$5:$B$11=$B9)*(FREQUENCY(IF((chiffrage!$E$5:$E$10)&lt;&gt;TRANSPOSE(plage_exclusion),"",ROW($A$1:$A$6)),ROW($A$1:$A$6))=0))</f>
        <v>0</v>
      </c>
      <c r="J9" s="31"/>
      <c r="M9" s="25"/>
      <c r="N9" s="25"/>
      <c r="O9" s="25"/>
      <c r="P9" s="67"/>
    </row>
    <row r="10" spans="1:16" ht="15.75" customHeight="1" thickBot="1" x14ac:dyDescent="0.3">
      <c r="A10" s="62"/>
      <c r="B10" s="32"/>
      <c r="C10" s="35"/>
      <c r="D10" s="32"/>
      <c r="E10" s="35"/>
      <c r="F10" s="32"/>
      <c r="G10" s="35"/>
      <c r="H10" s="32"/>
      <c r="I10" s="39">
        <f t="array" aca="1" ref="I10" ca="1">SUM((chiffrage!$F$5:$F$11)*(chiffrage!$B$5:$B$11=$B10)*(FREQUENCY(IF((chiffrage!$E$5:$E$10)&lt;&gt;TRANSPOSE(plage_exclusion),"",ROW($A$1:$A$6)),ROW($A$1:$A$6))=0))</f>
        <v>0</v>
      </c>
      <c r="J10" s="32"/>
      <c r="M10" s="25"/>
      <c r="N10" s="25"/>
      <c r="O10" s="25"/>
      <c r="P10" s="67"/>
    </row>
    <row r="11" spans="1:16" ht="15" customHeight="1" thickBot="1" x14ac:dyDescent="0.3">
      <c r="A11" s="11"/>
      <c r="B11" s="2"/>
      <c r="C11" s="2"/>
      <c r="D11" s="2"/>
      <c r="E11" s="2"/>
      <c r="F11" s="2"/>
      <c r="G11" s="2"/>
      <c r="H11" s="2"/>
      <c r="I11" s="2"/>
      <c r="J11" s="2"/>
      <c r="M11" s="25"/>
      <c r="N11" s="25"/>
      <c r="O11" s="25"/>
      <c r="P11" s="25"/>
    </row>
    <row r="12" spans="1:16" ht="15" customHeight="1" x14ac:dyDescent="0.25">
      <c r="A12" s="63" t="s">
        <v>8</v>
      </c>
      <c r="B12" s="33" t="s">
        <v>3</v>
      </c>
      <c r="C12" s="36">
        <f>SUMPRODUCT((chiffrage!C14:C19=suivi!$C$3)*(chiffrage!B14:B19=B12),chiffrage!D14:D19)</f>
        <v>5</v>
      </c>
      <c r="D12" s="33"/>
      <c r="E12" s="36">
        <f>SUMPRODUCT((chiffrage!C14:C19=suivi!$E$3)*(chiffrage!B14:B19=B12),chiffrage!D14:D19)</f>
        <v>0</v>
      </c>
      <c r="F12" s="33"/>
      <c r="G12" s="36">
        <f>SUMPRODUCT((chiffrage!C14:C19=suivi!$G$3)*(chiffrage!B14:B19=B12),chiffrage!D14:D19)</f>
        <v>0</v>
      </c>
      <c r="H12" s="33"/>
      <c r="I12" s="40">
        <f t="array" aca="1" ref="I12" ca="1">SUM((chiffrage!$F$14:$F$20)*(chiffrage!$B$14:$B$20=$B12)*(FREQUENCY(IF((chiffrage!$E$14:$E$20)&lt;&gt;TRANSPOSE(plage_exclusion),"",ROW($A$1:$A$6)),ROW($A$1:$A$6))=0))</f>
        <v>25</v>
      </c>
      <c r="J12" s="33"/>
    </row>
    <row r="13" spans="1:16" ht="15" customHeight="1" x14ac:dyDescent="0.25">
      <c r="A13" s="64"/>
      <c r="B13" s="31" t="s">
        <v>5</v>
      </c>
      <c r="C13" s="34">
        <f>SUMPRODUCT((chiffrage!C15:C20=suivi!$C$3)*(chiffrage!B15:B20=B13),chiffrage!D15:D20)</f>
        <v>4</v>
      </c>
      <c r="D13" s="31"/>
      <c r="E13" s="34">
        <f>SUMPRODUCT((chiffrage!C15:C20=suivi!$E$3)*(chiffrage!B15:B20=B13),chiffrage!D15:D20)</f>
        <v>0</v>
      </c>
      <c r="F13" s="31"/>
      <c r="G13" s="34">
        <f>SUMPRODUCT((chiffrage!C15:C20=suivi!$G$3)*(chiffrage!B15:B20=B13),chiffrage!D15:D20)</f>
        <v>9</v>
      </c>
      <c r="H13" s="31"/>
      <c r="I13" s="38">
        <f t="array" aca="1" ref="I13" ca="1">SUM((chiffrage!$F$14:$F$20)*(chiffrage!$B$14:$B$20=$B13)*(FREQUENCY(IF((chiffrage!$E$14:$E$20)&lt;&gt;TRANSPOSE(plage_exclusion),"",ROW($A$1:$A$6)),ROW($A$1:$A$6))=0))</f>
        <v>150</v>
      </c>
      <c r="J13" s="31"/>
    </row>
    <row r="14" spans="1:16" ht="15" customHeight="1" x14ac:dyDescent="0.25">
      <c r="A14" s="64"/>
      <c r="B14" s="31" t="s">
        <v>13</v>
      </c>
      <c r="C14" s="34">
        <f>SUMPRODUCT((chiffrage!C16:C21=suivi!$C$3)*(chiffrage!B16:B21=B14),chiffrage!D16:D21)</f>
        <v>0</v>
      </c>
      <c r="D14" s="31"/>
      <c r="E14" s="34">
        <f>SUMPRODUCT((chiffrage!C16:C21=suivi!$E$3)*(chiffrage!B16:B21=B14),chiffrage!D16:D21)</f>
        <v>6</v>
      </c>
      <c r="F14" s="31"/>
      <c r="G14" s="34">
        <f>SUMPRODUCT((chiffrage!C16:C21=suivi!$G$3)*(chiffrage!B16:B21=B14),chiffrage!D16:D21)</f>
        <v>2</v>
      </c>
      <c r="H14" s="31"/>
      <c r="I14" s="38">
        <f t="array" aca="1" ref="I14" ca="1">SUM((chiffrage!$F$14:$F$20)*(chiffrage!$B$14:$B$20=$B14)*(FREQUENCY(IF((chiffrage!$E$14:$E$20)&lt;&gt;TRANSPOSE(plage_exclusion),"",ROW($A$1:$A$6)),ROW($A$1:$A$6))=0))</f>
        <v>0</v>
      </c>
      <c r="J14" s="31"/>
    </row>
    <row r="15" spans="1:16" ht="15" customHeight="1" x14ac:dyDescent="0.25">
      <c r="A15" s="64"/>
      <c r="B15" s="31"/>
      <c r="C15" s="34"/>
      <c r="D15" s="31"/>
      <c r="E15" s="34"/>
      <c r="F15" s="31"/>
      <c r="G15" s="34"/>
      <c r="H15" s="31"/>
      <c r="I15" s="38">
        <f t="array" aca="1" ref="I15" ca="1">SUM((chiffrage!$F$14:$F$20)*(chiffrage!$B$14:$B$20=$B15)*(FREQUENCY(IF((chiffrage!$E$14:$E$20)&lt;&gt;TRANSPOSE(plage_exclusion),"",ROW($A$1:$A$6)),ROW($A$1:$A$6))=0))</f>
        <v>0</v>
      </c>
      <c r="J15" s="31"/>
    </row>
    <row r="16" spans="1:16" ht="15" customHeight="1" x14ac:dyDescent="0.25">
      <c r="A16" s="64"/>
      <c r="B16" s="31"/>
      <c r="C16" s="34"/>
      <c r="D16" s="31"/>
      <c r="E16" s="34"/>
      <c r="F16" s="31"/>
      <c r="G16" s="34"/>
      <c r="H16" s="31"/>
      <c r="I16" s="38">
        <f t="array" aca="1" ref="I16" ca="1">SUM((chiffrage!$F$14:$F$20)*(chiffrage!$B$14:$B$20=$B16)*(FREQUENCY(IF((chiffrage!$E$14:$E$20)&lt;&gt;TRANSPOSE(plage_exclusion),"",ROW($A$1:$A$6)),ROW($A$1:$A$6))=0))</f>
        <v>0</v>
      </c>
      <c r="J16" s="31"/>
    </row>
    <row r="17" spans="1:10" ht="15" customHeight="1" thickBot="1" x14ac:dyDescent="0.3">
      <c r="A17" s="65"/>
      <c r="B17" s="32"/>
      <c r="C17" s="35"/>
      <c r="D17" s="32"/>
      <c r="E17" s="35"/>
      <c r="F17" s="32"/>
      <c r="G17" s="35"/>
      <c r="H17" s="32"/>
      <c r="I17" s="39">
        <f t="array" aca="1" ref="I17" ca="1">SUM((chiffrage!$F$14:$F$20)*(chiffrage!$B$14:$B$20=$B17)*(FREQUENCY(IF((chiffrage!$E$14:$E$20)&lt;&gt;TRANSPOSE(plage_exclusion),"",ROW($A$1:$A$6)),ROW($A$1:$A$6))=0))</f>
        <v>0</v>
      </c>
      <c r="J17" s="32"/>
    </row>
    <row r="18" spans="1:10" ht="30" customHeight="1" x14ac:dyDescent="0.25">
      <c r="A18" s="11"/>
      <c r="B18" s="2"/>
      <c r="C18" s="2"/>
      <c r="D18" s="2"/>
      <c r="E18" s="2"/>
      <c r="F18" s="2"/>
      <c r="G18" s="2"/>
      <c r="H18" s="2"/>
    </row>
    <row r="19" spans="1:10" ht="30" customHeight="1" x14ac:dyDescent="0.25">
      <c r="A19" s="11"/>
      <c r="B19" s="55" t="s">
        <v>24</v>
      </c>
      <c r="C19" s="55"/>
      <c r="D19" s="55"/>
      <c r="E19" s="55"/>
      <c r="F19" s="55"/>
      <c r="G19" s="55"/>
      <c r="H19" s="55"/>
      <c r="I19" s="55"/>
    </row>
    <row r="20" spans="1:10" ht="30" customHeight="1" x14ac:dyDescent="0.25">
      <c r="A20" s="11"/>
      <c r="B20" s="42"/>
      <c r="C20" s="42"/>
      <c r="D20" s="42"/>
      <c r="E20" s="42"/>
      <c r="F20" s="42"/>
      <c r="G20" s="42"/>
      <c r="H20" s="42"/>
      <c r="I20" s="42"/>
    </row>
    <row r="21" spans="1:10" ht="30" customHeight="1" x14ac:dyDescent="0.25">
      <c r="A21" s="11"/>
      <c r="B21" s="55" t="s">
        <v>27</v>
      </c>
      <c r="C21" s="55"/>
      <c r="D21" s="55"/>
      <c r="E21" s="55"/>
      <c r="F21" s="55"/>
      <c r="G21" s="55"/>
      <c r="H21" s="55"/>
      <c r="I21" s="55"/>
    </row>
    <row r="22" spans="1:10" ht="30" customHeight="1" x14ac:dyDescent="0.25">
      <c r="A22" s="11"/>
      <c r="B22" s="55"/>
      <c r="C22" s="55"/>
      <c r="D22" s="55"/>
      <c r="E22" s="55"/>
      <c r="F22" s="55"/>
      <c r="G22" s="55"/>
      <c r="H22" s="55"/>
      <c r="I22" s="55"/>
    </row>
    <row r="23" spans="1:10" ht="30" customHeight="1" x14ac:dyDescent="0.25">
      <c r="A23" s="24"/>
      <c r="B23" s="42"/>
      <c r="C23" s="42"/>
      <c r="D23" s="42"/>
      <c r="E23" s="42"/>
      <c r="F23" s="42"/>
      <c r="G23" s="42"/>
      <c r="H23" s="42"/>
      <c r="I23" s="42"/>
    </row>
    <row r="24" spans="1:10" ht="30" customHeight="1" x14ac:dyDescent="0.25">
      <c r="A24" s="24"/>
      <c r="B24" s="28"/>
      <c r="C24" s="28"/>
      <c r="D24" s="28"/>
      <c r="E24" s="28"/>
      <c r="F24" s="28"/>
      <c r="G24" s="28"/>
      <c r="H24" s="28"/>
    </row>
    <row r="25" spans="1:10" ht="30" customHeight="1" x14ac:dyDescent="0.25">
      <c r="A25" s="24"/>
      <c r="B25" s="28"/>
      <c r="C25" s="28"/>
      <c r="D25" s="28"/>
      <c r="E25" s="28"/>
      <c r="F25" s="28"/>
      <c r="G25" s="28"/>
      <c r="H25" s="28"/>
    </row>
    <row r="26" spans="1:10" ht="30" customHeight="1" x14ac:dyDescent="0.25">
      <c r="A26" s="24"/>
      <c r="B26" s="26"/>
      <c r="C26" s="18"/>
      <c r="D26" s="27"/>
      <c r="E26" s="18"/>
      <c r="F26" s="27"/>
      <c r="G26" s="18"/>
      <c r="H26" s="27"/>
    </row>
    <row r="27" spans="1:10" ht="30" customHeight="1" x14ac:dyDescent="0.25">
      <c r="A27" s="24"/>
      <c r="B27" s="19"/>
      <c r="C27" s="19"/>
      <c r="D27" s="24"/>
      <c r="E27" s="19"/>
      <c r="F27" s="24"/>
      <c r="G27" s="19"/>
      <c r="H27" s="24"/>
    </row>
    <row r="28" spans="1:10" ht="30" customHeight="1" x14ac:dyDescent="0.25">
      <c r="A28" s="24"/>
      <c r="B28" s="19"/>
      <c r="C28" s="19"/>
      <c r="D28" s="24"/>
      <c r="E28" s="19"/>
      <c r="F28" s="24"/>
      <c r="G28" s="19"/>
      <c r="H28" s="24"/>
    </row>
    <row r="29" spans="1:10" ht="30" customHeight="1" x14ac:dyDescent="0.25">
      <c r="A29" s="24"/>
      <c r="B29" s="19"/>
      <c r="C29" s="19"/>
      <c r="D29" s="24"/>
      <c r="E29" s="19"/>
      <c r="F29" s="24"/>
      <c r="G29" s="19"/>
      <c r="H29" s="24"/>
    </row>
    <row r="30" spans="1:10" ht="30" customHeight="1" x14ac:dyDescent="0.25">
      <c r="A30" s="24"/>
      <c r="B30" s="19"/>
      <c r="C30" s="19"/>
      <c r="D30" s="24"/>
      <c r="E30" s="19"/>
      <c r="F30" s="24"/>
      <c r="G30" s="19"/>
      <c r="H30" s="24"/>
    </row>
    <row r="31" spans="1:10" ht="30" customHeight="1" x14ac:dyDescent="0.25">
      <c r="A31" s="24"/>
      <c r="B31" s="19"/>
      <c r="C31" s="19"/>
      <c r="D31" s="24"/>
      <c r="E31" s="19"/>
      <c r="F31" s="24"/>
      <c r="G31" s="19"/>
      <c r="H31" s="24"/>
    </row>
    <row r="32" spans="1:10" ht="30" customHeight="1" x14ac:dyDescent="0.25">
      <c r="A32" s="24"/>
      <c r="B32" s="19"/>
      <c r="C32" s="19"/>
      <c r="D32" s="24"/>
      <c r="E32" s="19"/>
      <c r="F32" s="24"/>
      <c r="G32" s="19"/>
      <c r="H32" s="24"/>
    </row>
    <row r="33" spans="1:8" ht="30" customHeight="1" x14ac:dyDescent="0.25">
      <c r="A33" s="24"/>
      <c r="B33" s="19"/>
      <c r="C33" s="19"/>
      <c r="D33" s="24"/>
      <c r="E33" s="19"/>
      <c r="F33" s="24"/>
      <c r="G33" s="19"/>
      <c r="H33" s="24"/>
    </row>
    <row r="34" spans="1:8" x14ac:dyDescent="0.25">
      <c r="A34" s="24"/>
      <c r="B34" s="19"/>
      <c r="C34" s="19"/>
      <c r="D34" s="24"/>
      <c r="E34" s="19"/>
      <c r="F34" s="24"/>
      <c r="G34" s="19"/>
      <c r="H34" s="24"/>
    </row>
    <row r="35" spans="1:8" x14ac:dyDescent="0.25">
      <c r="A35" s="24"/>
      <c r="B35" s="19"/>
      <c r="C35" s="19"/>
      <c r="D35" s="24"/>
      <c r="E35" s="19"/>
      <c r="F35" s="24"/>
      <c r="G35" s="19"/>
      <c r="H35" s="24"/>
    </row>
    <row r="36" spans="1:8" x14ac:dyDescent="0.25">
      <c r="A36" s="24"/>
      <c r="B36" s="19"/>
      <c r="C36" s="19"/>
      <c r="D36" s="24"/>
      <c r="E36" s="19"/>
      <c r="F36" s="24"/>
      <c r="G36" s="19"/>
      <c r="H36" s="24"/>
    </row>
    <row r="37" spans="1:8" x14ac:dyDescent="0.25">
      <c r="A37" s="25"/>
      <c r="B37" s="25"/>
      <c r="C37" s="25"/>
      <c r="D37" s="25"/>
      <c r="E37" s="25"/>
      <c r="F37" s="25"/>
      <c r="G37" s="25"/>
      <c r="H37" s="25"/>
    </row>
    <row r="38" spans="1:8" x14ac:dyDescent="0.25">
      <c r="A38" s="25"/>
      <c r="B38" s="25"/>
      <c r="C38" s="25"/>
      <c r="D38" s="25"/>
      <c r="E38" s="25"/>
      <c r="F38" s="25"/>
      <c r="G38" s="25"/>
      <c r="H38" s="25"/>
    </row>
  </sheetData>
  <mergeCells count="10">
    <mergeCell ref="A3:A4"/>
    <mergeCell ref="B3:B4"/>
    <mergeCell ref="A5:A10"/>
    <mergeCell ref="A12:A17"/>
    <mergeCell ref="G3:H3"/>
    <mergeCell ref="I3:J3"/>
    <mergeCell ref="B19:I19"/>
    <mergeCell ref="B21:I22"/>
    <mergeCell ref="C3:D3"/>
    <mergeCell ref="E3:F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115" zoomScaleNormal="115" workbookViewId="0">
      <selection activeCell="C1" sqref="C1"/>
    </sheetView>
  </sheetViews>
  <sheetFormatPr baseColWidth="10" defaultRowHeight="15" x14ac:dyDescent="0.25"/>
  <cols>
    <col min="1" max="1" width="22.7109375" customWidth="1"/>
    <col min="3" max="3" width="18" customWidth="1"/>
  </cols>
  <sheetData>
    <row r="1" spans="1:3" x14ac:dyDescent="0.25">
      <c r="A1" s="37" t="s">
        <v>16</v>
      </c>
      <c r="C1" s="66" t="s">
        <v>25</v>
      </c>
    </row>
    <row r="2" spans="1:3" x14ac:dyDescent="0.25">
      <c r="A2" s="37" t="s">
        <v>18</v>
      </c>
      <c r="C2" s="66" t="s">
        <v>26</v>
      </c>
    </row>
    <row r="3" spans="1:3" x14ac:dyDescent="0.25">
      <c r="A3" s="37" t="s">
        <v>17</v>
      </c>
    </row>
    <row r="4" spans="1:3" x14ac:dyDescent="0.25">
      <c r="A4" s="37" t="s">
        <v>19</v>
      </c>
    </row>
    <row r="5" spans="1:3" x14ac:dyDescent="0.25">
      <c r="A5" s="37" t="s">
        <v>21</v>
      </c>
    </row>
    <row r="6" spans="1:3" x14ac:dyDescent="0.25">
      <c r="A6" s="37" t="s">
        <v>25</v>
      </c>
    </row>
    <row r="7" spans="1:3" x14ac:dyDescent="0.25">
      <c r="A7" s="43"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chiffrage</vt:lpstr>
      <vt:lpstr>suivi</vt:lpstr>
      <vt:lpstr>ressource</vt:lpstr>
    </vt:vector>
  </TitlesOfParts>
  <Company>Université de Technologie de Belfort-Montbéliard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Virginie PRETET</dc:creator>
  <cp:lastModifiedBy>admin</cp:lastModifiedBy>
  <dcterms:created xsi:type="dcterms:W3CDTF">2014-01-21T14:30:22Z</dcterms:created>
  <dcterms:modified xsi:type="dcterms:W3CDTF">2014-02-18T04:09:45Z</dcterms:modified>
</cp:coreProperties>
</file>