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05" windowWidth="15195" windowHeight="7935" activeTab="4"/>
  </bookViews>
  <sheets>
    <sheet name="FICHE CLIENTE" sheetId="5" r:id="rId1"/>
    <sheet name="FACTURE" sheetId="2" r:id="rId2"/>
    <sheet name="BASE CLIENTS" sheetId="1" r:id="rId3"/>
    <sheet name="BASE HOTESSE" sheetId="4" r:id="rId4"/>
    <sheet name="HOTESSE" sheetId="3" r:id="rId5"/>
  </sheets>
  <externalReferences>
    <externalReference r:id="rId6"/>
  </externalReferences>
  <definedNames>
    <definedName name="_xlnm._FilterDatabase" localSheetId="2" hidden="1">'BASE CLIENTS'!$A$1:$W$570</definedName>
    <definedName name="Baseclient">'BASE CLIENTS'!$A$1:$P$564</definedName>
    <definedName name="Basehotesse">'BASE HOTESSE'!$A$1:$H$33</definedName>
    <definedName name="collec">[1]Catalogue!$A$8:$G$1200</definedName>
    <definedName name="Hotesses">'BASE CLIENTS'!$C$1:$C$564</definedName>
    <definedName name="_xlnm.Print_Area" localSheetId="1">FACTURE!$A$1:$H$46</definedName>
  </definedNames>
  <calcPr calcId="145621"/>
</workbook>
</file>

<file path=xl/calcChain.xml><?xml version="1.0" encoding="utf-8"?>
<calcChain xmlns="http://schemas.openxmlformats.org/spreadsheetml/2006/main">
  <c r="E8" i="3" l="1" a="1"/>
  <c r="E8" i="3" s="1"/>
  <c r="D8" i="3" a="1"/>
  <c r="C8" i="3" a="1"/>
  <c r="B8" i="3" a="1"/>
  <c r="B39" i="3" s="1"/>
  <c r="P454" i="1"/>
  <c r="O454" i="1"/>
  <c r="P453" i="1"/>
  <c r="O453" i="1"/>
  <c r="O451" i="1"/>
  <c r="O450" i="1"/>
  <c r="O444" i="1"/>
  <c r="O443" i="1"/>
  <c r="O207" i="1"/>
  <c r="O206" i="1"/>
  <c r="O140" i="1"/>
  <c r="F7" i="5"/>
  <c r="C7" i="5"/>
  <c r="C6" i="5"/>
  <c r="C5" i="5"/>
  <c r="F4" i="5"/>
  <c r="B582" i="3" l="1"/>
  <c r="B556" i="3"/>
  <c r="B509" i="3"/>
  <c r="B422" i="3"/>
  <c r="B341" i="3"/>
  <c r="B183" i="3"/>
  <c r="E598" i="3"/>
  <c r="E591" i="3"/>
  <c r="E582" i="3"/>
  <c r="E571" i="3"/>
  <c r="E560" i="3"/>
  <c r="E550" i="3"/>
  <c r="E539" i="3"/>
  <c r="E528" i="3"/>
  <c r="E518" i="3"/>
  <c r="E507" i="3"/>
  <c r="E496" i="3"/>
  <c r="E486" i="3"/>
  <c r="E475" i="3"/>
  <c r="E464" i="3"/>
  <c r="E454" i="3"/>
  <c r="E443" i="3"/>
  <c r="E431" i="3"/>
  <c r="E409" i="3"/>
  <c r="E388" i="3"/>
  <c r="E364" i="3"/>
  <c r="E327" i="3"/>
  <c r="E285" i="3"/>
  <c r="E242" i="3"/>
  <c r="E157" i="3"/>
  <c r="E71" i="3"/>
  <c r="E596" i="3"/>
  <c r="E590" i="3"/>
  <c r="E580" i="3"/>
  <c r="E570" i="3"/>
  <c r="E559" i="3"/>
  <c r="E548" i="3"/>
  <c r="E538" i="3"/>
  <c r="E527" i="3"/>
  <c r="E516" i="3"/>
  <c r="E506" i="3"/>
  <c r="E495" i="3"/>
  <c r="E484" i="3"/>
  <c r="E474" i="3"/>
  <c r="E463" i="3"/>
  <c r="E452" i="3"/>
  <c r="E442" i="3"/>
  <c r="E429" i="3"/>
  <c r="E408" i="3"/>
  <c r="E387" i="3"/>
  <c r="E363" i="3"/>
  <c r="E326" i="3"/>
  <c r="E283" i="3"/>
  <c r="E221" i="3"/>
  <c r="E135" i="3"/>
  <c r="E50" i="3"/>
  <c r="E599" i="3"/>
  <c r="E594" i="3"/>
  <c r="E586" i="3"/>
  <c r="E575" i="3"/>
  <c r="E564" i="3"/>
  <c r="E554" i="3"/>
  <c r="E543" i="3"/>
  <c r="E532" i="3"/>
  <c r="E522" i="3"/>
  <c r="E511" i="3"/>
  <c r="E500" i="3"/>
  <c r="E490" i="3"/>
  <c r="E479" i="3"/>
  <c r="E468" i="3"/>
  <c r="E458" i="3"/>
  <c r="E447" i="3"/>
  <c r="E436" i="3"/>
  <c r="E419" i="3"/>
  <c r="E397" i="3"/>
  <c r="E376" i="3"/>
  <c r="E347" i="3"/>
  <c r="E305" i="3"/>
  <c r="E262" i="3"/>
  <c r="E178" i="3"/>
  <c r="E93" i="3"/>
  <c r="B578" i="3"/>
  <c r="B550" i="3"/>
  <c r="B502" i="3"/>
  <c r="B414" i="3"/>
  <c r="B319" i="3"/>
  <c r="B167" i="3"/>
  <c r="B598" i="3"/>
  <c r="B568" i="3"/>
  <c r="B536" i="3"/>
  <c r="B470" i="3"/>
  <c r="B382" i="3"/>
  <c r="B263" i="3"/>
  <c r="B103" i="3"/>
  <c r="B593" i="3"/>
  <c r="B566" i="3"/>
  <c r="B530" i="3"/>
  <c r="B454" i="3"/>
  <c r="B374" i="3"/>
  <c r="B247" i="3"/>
  <c r="B71" i="3"/>
  <c r="E600" i="3"/>
  <c r="E595" i="3"/>
  <c r="E587" i="3"/>
  <c r="E576" i="3"/>
  <c r="E566" i="3"/>
  <c r="E555" i="3"/>
  <c r="E544" i="3"/>
  <c r="E534" i="3"/>
  <c r="E523" i="3"/>
  <c r="E512" i="3"/>
  <c r="E502" i="3"/>
  <c r="E491" i="3"/>
  <c r="E480" i="3"/>
  <c r="E470" i="3"/>
  <c r="E459" i="3"/>
  <c r="E448" i="3"/>
  <c r="E438" i="3"/>
  <c r="E420" i="3"/>
  <c r="E399" i="3"/>
  <c r="E377" i="3"/>
  <c r="E348" i="3"/>
  <c r="E306" i="3"/>
  <c r="E263" i="3"/>
  <c r="E199" i="3"/>
  <c r="E114" i="3"/>
  <c r="E29" i="3"/>
  <c r="B589" i="3"/>
  <c r="B577" i="3"/>
  <c r="B561" i="3"/>
  <c r="B546" i="3"/>
  <c r="B525" i="3"/>
  <c r="B486" i="3"/>
  <c r="B446" i="3"/>
  <c r="B406" i="3"/>
  <c r="B358" i="3"/>
  <c r="B309" i="3"/>
  <c r="B231" i="3"/>
  <c r="B135" i="3"/>
  <c r="B55" i="3"/>
  <c r="B600" i="3"/>
  <c r="B588" i="3"/>
  <c r="B572" i="3"/>
  <c r="B557" i="3"/>
  <c r="B545" i="3"/>
  <c r="B514" i="3"/>
  <c r="B478" i="3"/>
  <c r="B438" i="3"/>
  <c r="B390" i="3"/>
  <c r="B350" i="3"/>
  <c r="B295" i="3"/>
  <c r="B199" i="3"/>
  <c r="B119" i="3"/>
  <c r="B8" i="3"/>
  <c r="B23" i="3"/>
  <c r="B87" i="3"/>
  <c r="B151" i="3"/>
  <c r="B215" i="3"/>
  <c r="B279" i="3"/>
  <c r="B330" i="3"/>
  <c r="B366" i="3"/>
  <c r="B398" i="3"/>
  <c r="B430" i="3"/>
  <c r="B462" i="3"/>
  <c r="B494" i="3"/>
  <c r="B520" i="3"/>
  <c r="B541" i="3"/>
  <c r="B552" i="3"/>
  <c r="B562" i="3"/>
  <c r="B573" i="3"/>
  <c r="B584" i="3"/>
  <c r="B594" i="3"/>
  <c r="E241" i="3"/>
  <c r="E219" i="3"/>
  <c r="E198" i="3"/>
  <c r="E177" i="3"/>
  <c r="E155" i="3"/>
  <c r="E134" i="3"/>
  <c r="E113" i="3"/>
  <c r="E91" i="3"/>
  <c r="E70" i="3"/>
  <c r="E49" i="3"/>
  <c r="E27" i="3"/>
  <c r="E601" i="3"/>
  <c r="E597" i="3"/>
  <c r="E593" i="3"/>
  <c r="E589" i="3"/>
  <c r="E584" i="3"/>
  <c r="E579" i="3"/>
  <c r="E574" i="3"/>
  <c r="E568" i="3"/>
  <c r="E563" i="3"/>
  <c r="E558" i="3"/>
  <c r="E552" i="3"/>
  <c r="E547" i="3"/>
  <c r="E542" i="3"/>
  <c r="E536" i="3"/>
  <c r="E531" i="3"/>
  <c r="E526" i="3"/>
  <c r="E520" i="3"/>
  <c r="E515" i="3"/>
  <c r="E510" i="3"/>
  <c r="E504" i="3"/>
  <c r="E499" i="3"/>
  <c r="E494" i="3"/>
  <c r="E488" i="3"/>
  <c r="E483" i="3"/>
  <c r="E478" i="3"/>
  <c r="E472" i="3"/>
  <c r="E467" i="3"/>
  <c r="E462" i="3"/>
  <c r="E456" i="3"/>
  <c r="E451" i="3"/>
  <c r="E446" i="3"/>
  <c r="E440" i="3"/>
  <c r="E435" i="3"/>
  <c r="E425" i="3"/>
  <c r="E415" i="3"/>
  <c r="E404" i="3"/>
  <c r="E393" i="3"/>
  <c r="E383" i="3"/>
  <c r="E372" i="3"/>
  <c r="E356" i="3"/>
  <c r="E338" i="3"/>
  <c r="E317" i="3"/>
  <c r="E295" i="3"/>
  <c r="E274" i="3"/>
  <c r="E253" i="3"/>
  <c r="E231" i="3"/>
  <c r="E210" i="3"/>
  <c r="E189" i="3"/>
  <c r="E167" i="3"/>
  <c r="E146" i="3"/>
  <c r="E125" i="3"/>
  <c r="E103" i="3"/>
  <c r="E82" i="3"/>
  <c r="E61" i="3"/>
  <c r="E39" i="3"/>
  <c r="E18" i="3"/>
  <c r="E592" i="3"/>
  <c r="E588" i="3"/>
  <c r="E583" i="3"/>
  <c r="E578" i="3"/>
  <c r="E572" i="3"/>
  <c r="E567" i="3"/>
  <c r="E562" i="3"/>
  <c r="E556" i="3"/>
  <c r="E551" i="3"/>
  <c r="E546" i="3"/>
  <c r="E540" i="3"/>
  <c r="E535" i="3"/>
  <c r="E530" i="3"/>
  <c r="E524" i="3"/>
  <c r="E519" i="3"/>
  <c r="E514" i="3"/>
  <c r="E508" i="3"/>
  <c r="E503" i="3"/>
  <c r="E498" i="3"/>
  <c r="E492" i="3"/>
  <c r="E487" i="3"/>
  <c r="E482" i="3"/>
  <c r="E476" i="3"/>
  <c r="E471" i="3"/>
  <c r="E466" i="3"/>
  <c r="E460" i="3"/>
  <c r="E455" i="3"/>
  <c r="E450" i="3"/>
  <c r="E444" i="3"/>
  <c r="E439" i="3"/>
  <c r="E434" i="3"/>
  <c r="E424" i="3"/>
  <c r="E413" i="3"/>
  <c r="E403" i="3"/>
  <c r="E392" i="3"/>
  <c r="E381" i="3"/>
  <c r="E371" i="3"/>
  <c r="E355" i="3"/>
  <c r="E337" i="3"/>
  <c r="E315" i="3"/>
  <c r="E294" i="3"/>
  <c r="E273" i="3"/>
  <c r="E251" i="3"/>
  <c r="E230" i="3"/>
  <c r="E209" i="3"/>
  <c r="E187" i="3"/>
  <c r="E166" i="3"/>
  <c r="E145" i="3"/>
  <c r="E123" i="3"/>
  <c r="E102" i="3"/>
  <c r="E81" i="3"/>
  <c r="E59" i="3"/>
  <c r="E38" i="3"/>
  <c r="E17" i="3"/>
  <c r="B540" i="3"/>
  <c r="B534" i="3"/>
  <c r="B529" i="3"/>
  <c r="B524" i="3"/>
  <c r="B518" i="3"/>
  <c r="B513" i="3"/>
  <c r="B508" i="3"/>
  <c r="B501" i="3"/>
  <c r="B493" i="3"/>
  <c r="B485" i="3"/>
  <c r="B477" i="3"/>
  <c r="B469" i="3"/>
  <c r="B461" i="3"/>
  <c r="B453" i="3"/>
  <c r="B445" i="3"/>
  <c r="B437" i="3"/>
  <c r="B429" i="3"/>
  <c r="B421" i="3"/>
  <c r="B413" i="3"/>
  <c r="B405" i="3"/>
  <c r="B397" i="3"/>
  <c r="B389" i="3"/>
  <c r="B381" i="3"/>
  <c r="B373" i="3"/>
  <c r="B365" i="3"/>
  <c r="B357" i="3"/>
  <c r="B349" i="3"/>
  <c r="B339" i="3"/>
  <c r="B329" i="3"/>
  <c r="B318" i="3"/>
  <c r="B307" i="3"/>
  <c r="B294" i="3"/>
  <c r="B278" i="3"/>
  <c r="B262" i="3"/>
  <c r="B246" i="3"/>
  <c r="B230" i="3"/>
  <c r="B214" i="3"/>
  <c r="B198" i="3"/>
  <c r="B182" i="3"/>
  <c r="B166" i="3"/>
  <c r="B150" i="3"/>
  <c r="B134" i="3"/>
  <c r="B118" i="3"/>
  <c r="B102" i="3"/>
  <c r="B86" i="3"/>
  <c r="B70" i="3"/>
  <c r="B54" i="3"/>
  <c r="B38" i="3"/>
  <c r="B22" i="3"/>
  <c r="B597" i="3"/>
  <c r="B592" i="3"/>
  <c r="B586" i="3"/>
  <c r="B581" i="3"/>
  <c r="B576" i="3"/>
  <c r="B570" i="3"/>
  <c r="B565" i="3"/>
  <c r="B560" i="3"/>
  <c r="B554" i="3"/>
  <c r="B549" i="3"/>
  <c r="B544" i="3"/>
  <c r="B538" i="3"/>
  <c r="B533" i="3"/>
  <c r="B528" i="3"/>
  <c r="B522" i="3"/>
  <c r="B517" i="3"/>
  <c r="B512" i="3"/>
  <c r="B506" i="3"/>
  <c r="B498" i="3"/>
  <c r="B490" i="3"/>
  <c r="B482" i="3"/>
  <c r="B474" i="3"/>
  <c r="B466" i="3"/>
  <c r="B458" i="3"/>
  <c r="B450" i="3"/>
  <c r="B442" i="3"/>
  <c r="B434" i="3"/>
  <c r="B426" i="3"/>
  <c r="B418" i="3"/>
  <c r="B410" i="3"/>
  <c r="B402" i="3"/>
  <c r="B394" i="3"/>
  <c r="B386" i="3"/>
  <c r="B378" i="3"/>
  <c r="B370" i="3"/>
  <c r="B362" i="3"/>
  <c r="B354" i="3"/>
  <c r="B346" i="3"/>
  <c r="B335" i="3"/>
  <c r="B325" i="3"/>
  <c r="B314" i="3"/>
  <c r="B303" i="3"/>
  <c r="B287" i="3"/>
  <c r="B271" i="3"/>
  <c r="B255" i="3"/>
  <c r="B239" i="3"/>
  <c r="B223" i="3"/>
  <c r="B207" i="3"/>
  <c r="B191" i="3"/>
  <c r="B175" i="3"/>
  <c r="B159" i="3"/>
  <c r="B143" i="3"/>
  <c r="B127" i="3"/>
  <c r="B111" i="3"/>
  <c r="B95" i="3"/>
  <c r="B79" i="3"/>
  <c r="B63" i="3"/>
  <c r="B47" i="3"/>
  <c r="B31" i="3"/>
  <c r="B15" i="3"/>
  <c r="B601" i="3"/>
  <c r="B596" i="3"/>
  <c r="B590" i="3"/>
  <c r="B585" i="3"/>
  <c r="B580" i="3"/>
  <c r="B574" i="3"/>
  <c r="B569" i="3"/>
  <c r="B564" i="3"/>
  <c r="B558" i="3"/>
  <c r="B553" i="3"/>
  <c r="B548" i="3"/>
  <c r="B542" i="3"/>
  <c r="B537" i="3"/>
  <c r="B532" i="3"/>
  <c r="B526" i="3"/>
  <c r="B521" i="3"/>
  <c r="B516" i="3"/>
  <c r="B510" i="3"/>
  <c r="B505" i="3"/>
  <c r="B497" i="3"/>
  <c r="B489" i="3"/>
  <c r="B481" i="3"/>
  <c r="B473" i="3"/>
  <c r="B465" i="3"/>
  <c r="B457" i="3"/>
  <c r="B449" i="3"/>
  <c r="B441" i="3"/>
  <c r="B433" i="3"/>
  <c r="B425" i="3"/>
  <c r="B417" i="3"/>
  <c r="B409" i="3"/>
  <c r="B401" i="3"/>
  <c r="B393" i="3"/>
  <c r="B385" i="3"/>
  <c r="B377" i="3"/>
  <c r="B369" i="3"/>
  <c r="B361" i="3"/>
  <c r="B353" i="3"/>
  <c r="B345" i="3"/>
  <c r="B334" i="3"/>
  <c r="B323" i="3"/>
  <c r="B313" i="3"/>
  <c r="B302" i="3"/>
  <c r="B286" i="3"/>
  <c r="B270" i="3"/>
  <c r="B254" i="3"/>
  <c r="B238" i="3"/>
  <c r="B222" i="3"/>
  <c r="B206" i="3"/>
  <c r="B190" i="3"/>
  <c r="B174" i="3"/>
  <c r="B158" i="3"/>
  <c r="B142" i="3"/>
  <c r="B126" i="3"/>
  <c r="B110" i="3"/>
  <c r="B94" i="3"/>
  <c r="B78" i="3"/>
  <c r="B62" i="3"/>
  <c r="B46" i="3"/>
  <c r="B30" i="3"/>
  <c r="B14" i="3"/>
  <c r="E585" i="3"/>
  <c r="E581" i="3"/>
  <c r="E577" i="3"/>
  <c r="E573" i="3"/>
  <c r="E569" i="3"/>
  <c r="E565" i="3"/>
  <c r="E561" i="3"/>
  <c r="E557" i="3"/>
  <c r="E553" i="3"/>
  <c r="E549" i="3"/>
  <c r="E545" i="3"/>
  <c r="E541" i="3"/>
  <c r="E537" i="3"/>
  <c r="E533" i="3"/>
  <c r="E529" i="3"/>
  <c r="E525" i="3"/>
  <c r="E521" i="3"/>
  <c r="E517" i="3"/>
  <c r="E513" i="3"/>
  <c r="E509" i="3"/>
  <c r="E505" i="3"/>
  <c r="E501" i="3"/>
  <c r="E497" i="3"/>
  <c r="E493" i="3"/>
  <c r="E489" i="3"/>
  <c r="E485" i="3"/>
  <c r="E481" i="3"/>
  <c r="E477" i="3"/>
  <c r="E473" i="3"/>
  <c r="E469" i="3"/>
  <c r="E465" i="3"/>
  <c r="E461" i="3"/>
  <c r="E457" i="3"/>
  <c r="E453" i="3"/>
  <c r="E449" i="3"/>
  <c r="E445" i="3"/>
  <c r="E441" i="3"/>
  <c r="E437" i="3"/>
  <c r="E433" i="3"/>
  <c r="E428" i="3"/>
  <c r="E423" i="3"/>
  <c r="E417" i="3"/>
  <c r="E412" i="3"/>
  <c r="E407" i="3"/>
  <c r="E401" i="3"/>
  <c r="E396" i="3"/>
  <c r="E391" i="3"/>
  <c r="E385" i="3"/>
  <c r="E380" i="3"/>
  <c r="E375" i="3"/>
  <c r="E368" i="3"/>
  <c r="E360" i="3"/>
  <c r="E352" i="3"/>
  <c r="E343" i="3"/>
  <c r="E333" i="3"/>
  <c r="E322" i="3"/>
  <c r="E311" i="3"/>
  <c r="E301" i="3"/>
  <c r="E290" i="3"/>
  <c r="E279" i="3"/>
  <c r="E269" i="3"/>
  <c r="E258" i="3"/>
  <c r="E247" i="3"/>
  <c r="E237" i="3"/>
  <c r="E226" i="3"/>
  <c r="E215" i="3"/>
  <c r="E205" i="3"/>
  <c r="E194" i="3"/>
  <c r="E183" i="3"/>
  <c r="E173" i="3"/>
  <c r="E162" i="3"/>
  <c r="E151" i="3"/>
  <c r="E141" i="3"/>
  <c r="E130" i="3"/>
  <c r="E119" i="3"/>
  <c r="E109" i="3"/>
  <c r="E98" i="3"/>
  <c r="E87" i="3"/>
  <c r="E77" i="3"/>
  <c r="E66" i="3"/>
  <c r="E55" i="3"/>
  <c r="E45" i="3"/>
  <c r="E34" i="3"/>
  <c r="E23" i="3"/>
  <c r="E13" i="3"/>
  <c r="E432" i="3"/>
  <c r="E427" i="3"/>
  <c r="E421" i="3"/>
  <c r="E416" i="3"/>
  <c r="E411" i="3"/>
  <c r="E405" i="3"/>
  <c r="E400" i="3"/>
  <c r="E395" i="3"/>
  <c r="E389" i="3"/>
  <c r="E384" i="3"/>
  <c r="E379" i="3"/>
  <c r="E373" i="3"/>
  <c r="E367" i="3"/>
  <c r="E359" i="3"/>
  <c r="E351" i="3"/>
  <c r="E342" i="3"/>
  <c r="E331" i="3"/>
  <c r="E321" i="3"/>
  <c r="E310" i="3"/>
  <c r="E299" i="3"/>
  <c r="E289" i="3"/>
  <c r="E278" i="3"/>
  <c r="E267" i="3"/>
  <c r="E257" i="3"/>
  <c r="E246" i="3"/>
  <c r="E235" i="3"/>
  <c r="E225" i="3"/>
  <c r="E214" i="3"/>
  <c r="E203" i="3"/>
  <c r="E193" i="3"/>
  <c r="E182" i="3"/>
  <c r="E171" i="3"/>
  <c r="E161" i="3"/>
  <c r="E150" i="3"/>
  <c r="E139" i="3"/>
  <c r="E129" i="3"/>
  <c r="E118" i="3"/>
  <c r="E107" i="3"/>
  <c r="E97" i="3"/>
  <c r="E86" i="3"/>
  <c r="E75" i="3"/>
  <c r="E65" i="3"/>
  <c r="E54" i="3"/>
  <c r="E43" i="3"/>
  <c r="E33" i="3"/>
  <c r="E22" i="3"/>
  <c r="E11" i="3"/>
  <c r="B504" i="3"/>
  <c r="B500" i="3"/>
  <c r="B496" i="3"/>
  <c r="B492" i="3"/>
  <c r="B488" i="3"/>
  <c r="B484" i="3"/>
  <c r="B480" i="3"/>
  <c r="B476" i="3"/>
  <c r="B472" i="3"/>
  <c r="B468" i="3"/>
  <c r="B464" i="3"/>
  <c r="B460" i="3"/>
  <c r="B456" i="3"/>
  <c r="B452" i="3"/>
  <c r="B448" i="3"/>
  <c r="B444" i="3"/>
  <c r="B440" i="3"/>
  <c r="B436" i="3"/>
  <c r="B432" i="3"/>
  <c r="B428" i="3"/>
  <c r="B424" i="3"/>
  <c r="B420" i="3"/>
  <c r="B416" i="3"/>
  <c r="B412" i="3"/>
  <c r="B408" i="3"/>
  <c r="B404" i="3"/>
  <c r="B400" i="3"/>
  <c r="B396" i="3"/>
  <c r="B392" i="3"/>
  <c r="B388" i="3"/>
  <c r="B384" i="3"/>
  <c r="B380" i="3"/>
  <c r="B376" i="3"/>
  <c r="B372" i="3"/>
  <c r="B368" i="3"/>
  <c r="B364" i="3"/>
  <c r="B360" i="3"/>
  <c r="B356" i="3"/>
  <c r="B352" i="3"/>
  <c r="B348" i="3"/>
  <c r="B343" i="3"/>
  <c r="B338" i="3"/>
  <c r="B333" i="3"/>
  <c r="B327" i="3"/>
  <c r="B322" i="3"/>
  <c r="B317" i="3"/>
  <c r="B311" i="3"/>
  <c r="B306" i="3"/>
  <c r="B299" i="3"/>
  <c r="B291" i="3"/>
  <c r="B283" i="3"/>
  <c r="B275" i="3"/>
  <c r="B267" i="3"/>
  <c r="B259" i="3"/>
  <c r="B251" i="3"/>
  <c r="B243" i="3"/>
  <c r="B235" i="3"/>
  <c r="B227" i="3"/>
  <c r="B219" i="3"/>
  <c r="B211" i="3"/>
  <c r="B203" i="3"/>
  <c r="B195" i="3"/>
  <c r="B187" i="3"/>
  <c r="B179" i="3"/>
  <c r="B171" i="3"/>
  <c r="B163" i="3"/>
  <c r="B155" i="3"/>
  <c r="B147" i="3"/>
  <c r="B139" i="3"/>
  <c r="B131" i="3"/>
  <c r="B123" i="3"/>
  <c r="B115" i="3"/>
  <c r="B107" i="3"/>
  <c r="B99" i="3"/>
  <c r="B91" i="3"/>
  <c r="B83" i="3"/>
  <c r="B75" i="3"/>
  <c r="B67" i="3"/>
  <c r="B59" i="3"/>
  <c r="B51" i="3"/>
  <c r="B43" i="3"/>
  <c r="B35" i="3"/>
  <c r="B27" i="3"/>
  <c r="B19" i="3"/>
  <c r="B11" i="3"/>
  <c r="B599" i="3"/>
  <c r="B595" i="3"/>
  <c r="B591" i="3"/>
  <c r="B587" i="3"/>
  <c r="B583" i="3"/>
  <c r="B579" i="3"/>
  <c r="B575" i="3"/>
  <c r="B571" i="3"/>
  <c r="B567" i="3"/>
  <c r="B563" i="3"/>
  <c r="B559" i="3"/>
  <c r="B555" i="3"/>
  <c r="B551" i="3"/>
  <c r="B547" i="3"/>
  <c r="B543" i="3"/>
  <c r="B539" i="3"/>
  <c r="B535" i="3"/>
  <c r="B531" i="3"/>
  <c r="B527" i="3"/>
  <c r="B523" i="3"/>
  <c r="B519" i="3"/>
  <c r="B515" i="3"/>
  <c r="B511" i="3"/>
  <c r="B507" i="3"/>
  <c r="B503" i="3"/>
  <c r="B499" i="3"/>
  <c r="B495" i="3"/>
  <c r="B491" i="3"/>
  <c r="B487" i="3"/>
  <c r="B483" i="3"/>
  <c r="B479" i="3"/>
  <c r="B475" i="3"/>
  <c r="B471" i="3"/>
  <c r="B467" i="3"/>
  <c r="B463" i="3"/>
  <c r="B459" i="3"/>
  <c r="B455" i="3"/>
  <c r="B451" i="3"/>
  <c r="B447" i="3"/>
  <c r="B443" i="3"/>
  <c r="B439" i="3"/>
  <c r="B435" i="3"/>
  <c r="B431" i="3"/>
  <c r="B427" i="3"/>
  <c r="B423" i="3"/>
  <c r="B419" i="3"/>
  <c r="B415" i="3"/>
  <c r="B411" i="3"/>
  <c r="B407" i="3"/>
  <c r="B403" i="3"/>
  <c r="B399" i="3"/>
  <c r="B395" i="3"/>
  <c r="B391" i="3"/>
  <c r="B387" i="3"/>
  <c r="B383" i="3"/>
  <c r="B379" i="3"/>
  <c r="B375" i="3"/>
  <c r="B371" i="3"/>
  <c r="B367" i="3"/>
  <c r="B363" i="3"/>
  <c r="B359" i="3"/>
  <c r="B355" i="3"/>
  <c r="B351" i="3"/>
  <c r="B347" i="3"/>
  <c r="B342" i="3"/>
  <c r="B337" i="3"/>
  <c r="B331" i="3"/>
  <c r="B326" i="3"/>
  <c r="B321" i="3"/>
  <c r="B315" i="3"/>
  <c r="B310" i="3"/>
  <c r="B305" i="3"/>
  <c r="B298" i="3"/>
  <c r="B290" i="3"/>
  <c r="B282" i="3"/>
  <c r="B274" i="3"/>
  <c r="B266" i="3"/>
  <c r="B258" i="3"/>
  <c r="B250" i="3"/>
  <c r="B242" i="3"/>
  <c r="B234" i="3"/>
  <c r="B226" i="3"/>
  <c r="B218" i="3"/>
  <c r="B210" i="3"/>
  <c r="B202" i="3"/>
  <c r="B194" i="3"/>
  <c r="B186" i="3"/>
  <c r="B178" i="3"/>
  <c r="B170" i="3"/>
  <c r="B162" i="3"/>
  <c r="B154" i="3"/>
  <c r="B146" i="3"/>
  <c r="B138" i="3"/>
  <c r="B130" i="3"/>
  <c r="B122" i="3"/>
  <c r="B114" i="3"/>
  <c r="B106" i="3"/>
  <c r="B98" i="3"/>
  <c r="B90" i="3"/>
  <c r="B82" i="3"/>
  <c r="B74" i="3"/>
  <c r="B66" i="3"/>
  <c r="B58" i="3"/>
  <c r="B50" i="3"/>
  <c r="B42" i="3"/>
  <c r="B34" i="3"/>
  <c r="B26" i="3"/>
  <c r="B18" i="3"/>
  <c r="B10" i="3"/>
  <c r="E430" i="3"/>
  <c r="E426" i="3"/>
  <c r="E422" i="3"/>
  <c r="E418" i="3"/>
  <c r="E414" i="3"/>
  <c r="E410" i="3"/>
  <c r="E406" i="3"/>
  <c r="E402" i="3"/>
  <c r="E398" i="3"/>
  <c r="E394" i="3"/>
  <c r="E390" i="3"/>
  <c r="E386" i="3"/>
  <c r="E382" i="3"/>
  <c r="E378" i="3"/>
  <c r="E374" i="3"/>
  <c r="E370" i="3"/>
  <c r="E366" i="3"/>
  <c r="E362" i="3"/>
  <c r="E358" i="3"/>
  <c r="E354" i="3"/>
  <c r="E350" i="3"/>
  <c r="E346" i="3"/>
  <c r="E341" i="3"/>
  <c r="E335" i="3"/>
  <c r="E330" i="3"/>
  <c r="E325" i="3"/>
  <c r="E319" i="3"/>
  <c r="E314" i="3"/>
  <c r="E309" i="3"/>
  <c r="E303" i="3"/>
  <c r="E298" i="3"/>
  <c r="E293" i="3"/>
  <c r="E287" i="3"/>
  <c r="E282" i="3"/>
  <c r="E277" i="3"/>
  <c r="E271" i="3"/>
  <c r="E266" i="3"/>
  <c r="E261" i="3"/>
  <c r="E255" i="3"/>
  <c r="E250" i="3"/>
  <c r="E245" i="3"/>
  <c r="E239" i="3"/>
  <c r="E234" i="3"/>
  <c r="E229" i="3"/>
  <c r="E223" i="3"/>
  <c r="E218" i="3"/>
  <c r="E213" i="3"/>
  <c r="E207" i="3"/>
  <c r="E202" i="3"/>
  <c r="E197" i="3"/>
  <c r="E191" i="3"/>
  <c r="E186" i="3"/>
  <c r="E181" i="3"/>
  <c r="E175" i="3"/>
  <c r="E170" i="3"/>
  <c r="E165" i="3"/>
  <c r="E159" i="3"/>
  <c r="E154" i="3"/>
  <c r="E149" i="3"/>
  <c r="E143" i="3"/>
  <c r="E138" i="3"/>
  <c r="E133" i="3"/>
  <c r="E127" i="3"/>
  <c r="E122" i="3"/>
  <c r="E117" i="3"/>
  <c r="E111" i="3"/>
  <c r="E106" i="3"/>
  <c r="E101" i="3"/>
  <c r="E95" i="3"/>
  <c r="E90" i="3"/>
  <c r="E85" i="3"/>
  <c r="E79" i="3"/>
  <c r="E74" i="3"/>
  <c r="E69" i="3"/>
  <c r="E63" i="3"/>
  <c r="E58" i="3"/>
  <c r="E53" i="3"/>
  <c r="E47" i="3"/>
  <c r="E42" i="3"/>
  <c r="E37" i="3"/>
  <c r="E31" i="3"/>
  <c r="E26" i="3"/>
  <c r="E21" i="3"/>
  <c r="E15" i="3"/>
  <c r="E10" i="3"/>
  <c r="E369" i="3"/>
  <c r="E365" i="3"/>
  <c r="E361" i="3"/>
  <c r="E357" i="3"/>
  <c r="E353" i="3"/>
  <c r="E349" i="3"/>
  <c r="E345" i="3"/>
  <c r="E339" i="3"/>
  <c r="E334" i="3"/>
  <c r="E329" i="3"/>
  <c r="E323" i="3"/>
  <c r="E318" i="3"/>
  <c r="E313" i="3"/>
  <c r="E307" i="3"/>
  <c r="E302" i="3"/>
  <c r="E297" i="3"/>
  <c r="E291" i="3"/>
  <c r="E286" i="3"/>
  <c r="E281" i="3"/>
  <c r="E275" i="3"/>
  <c r="E270" i="3"/>
  <c r="E265" i="3"/>
  <c r="E259" i="3"/>
  <c r="E254" i="3"/>
  <c r="E249" i="3"/>
  <c r="E243" i="3"/>
  <c r="E238" i="3"/>
  <c r="E233" i="3"/>
  <c r="E227" i="3"/>
  <c r="E222" i="3"/>
  <c r="E217" i="3"/>
  <c r="E211" i="3"/>
  <c r="E206" i="3"/>
  <c r="E201" i="3"/>
  <c r="E195" i="3"/>
  <c r="E190" i="3"/>
  <c r="E185" i="3"/>
  <c r="E179" i="3"/>
  <c r="E174" i="3"/>
  <c r="E169" i="3"/>
  <c r="E163" i="3"/>
  <c r="E158" i="3"/>
  <c r="E153" i="3"/>
  <c r="E147" i="3"/>
  <c r="E142" i="3"/>
  <c r="E137" i="3"/>
  <c r="E131" i="3"/>
  <c r="E126" i="3"/>
  <c r="E121" i="3"/>
  <c r="E115" i="3"/>
  <c r="E110" i="3"/>
  <c r="E105" i="3"/>
  <c r="E99" i="3"/>
  <c r="E94" i="3"/>
  <c r="E89" i="3"/>
  <c r="E83" i="3"/>
  <c r="E78" i="3"/>
  <c r="E73" i="3"/>
  <c r="E67" i="3"/>
  <c r="E62" i="3"/>
  <c r="E57" i="3"/>
  <c r="E51" i="3"/>
  <c r="E46" i="3"/>
  <c r="E41" i="3"/>
  <c r="E35" i="3"/>
  <c r="E30" i="3"/>
  <c r="E25" i="3"/>
  <c r="E19" i="3"/>
  <c r="E14" i="3"/>
  <c r="E9" i="3"/>
  <c r="E344" i="3"/>
  <c r="E340" i="3"/>
  <c r="E336" i="3"/>
  <c r="E332" i="3"/>
  <c r="E328" i="3"/>
  <c r="E324" i="3"/>
  <c r="E320" i="3"/>
  <c r="E316" i="3"/>
  <c r="E312" i="3"/>
  <c r="E308" i="3"/>
  <c r="E304" i="3"/>
  <c r="E300" i="3"/>
  <c r="E296" i="3"/>
  <c r="E292" i="3"/>
  <c r="E288" i="3"/>
  <c r="E284" i="3"/>
  <c r="E280" i="3"/>
  <c r="E276" i="3"/>
  <c r="E272" i="3"/>
  <c r="E268" i="3"/>
  <c r="E264" i="3"/>
  <c r="E260" i="3"/>
  <c r="E256" i="3"/>
  <c r="E252" i="3"/>
  <c r="E248" i="3"/>
  <c r="E244" i="3"/>
  <c r="E240" i="3"/>
  <c r="E236" i="3"/>
  <c r="E232" i="3"/>
  <c r="E228" i="3"/>
  <c r="E224" i="3"/>
  <c r="E220" i="3"/>
  <c r="E216" i="3"/>
  <c r="E212" i="3"/>
  <c r="E208" i="3"/>
  <c r="E204" i="3"/>
  <c r="E200" i="3"/>
  <c r="E196" i="3"/>
  <c r="E192" i="3"/>
  <c r="E188" i="3"/>
  <c r="E184" i="3"/>
  <c r="E180" i="3"/>
  <c r="E176" i="3"/>
  <c r="E172" i="3"/>
  <c r="E168" i="3"/>
  <c r="E164" i="3"/>
  <c r="E160" i="3"/>
  <c r="E156" i="3"/>
  <c r="E152" i="3"/>
  <c r="E148" i="3"/>
  <c r="E144" i="3"/>
  <c r="E140" i="3"/>
  <c r="E136" i="3"/>
  <c r="E132" i="3"/>
  <c r="E128" i="3"/>
  <c r="E124" i="3"/>
  <c r="E120" i="3"/>
  <c r="E116" i="3"/>
  <c r="E112" i="3"/>
  <c r="E108" i="3"/>
  <c r="E104" i="3"/>
  <c r="E100" i="3"/>
  <c r="E96" i="3"/>
  <c r="E92" i="3"/>
  <c r="E88" i="3"/>
  <c r="E84" i="3"/>
  <c r="E80" i="3"/>
  <c r="E76" i="3"/>
  <c r="E72" i="3"/>
  <c r="E68" i="3"/>
  <c r="E64" i="3"/>
  <c r="E60" i="3"/>
  <c r="E56" i="3"/>
  <c r="E52" i="3"/>
  <c r="E48" i="3"/>
  <c r="E44" i="3"/>
  <c r="E40" i="3"/>
  <c r="E36" i="3"/>
  <c r="E32" i="3"/>
  <c r="E28" i="3"/>
  <c r="E24" i="3"/>
  <c r="E20" i="3"/>
  <c r="E16" i="3"/>
  <c r="E12" i="3"/>
  <c r="D9" i="3"/>
  <c r="D13" i="3"/>
  <c r="D17" i="3"/>
  <c r="D21" i="3"/>
  <c r="D25" i="3"/>
  <c r="D29" i="3"/>
  <c r="D33" i="3"/>
  <c r="D37" i="3"/>
  <c r="D41" i="3"/>
  <c r="D45" i="3"/>
  <c r="D49" i="3"/>
  <c r="D53" i="3"/>
  <c r="D57" i="3"/>
  <c r="D61" i="3"/>
  <c r="D65" i="3"/>
  <c r="D69" i="3"/>
  <c r="D73" i="3"/>
  <c r="D77" i="3"/>
  <c r="D81" i="3"/>
  <c r="D85" i="3"/>
  <c r="D89" i="3"/>
  <c r="D93" i="3"/>
  <c r="D97" i="3"/>
  <c r="D101" i="3"/>
  <c r="D105" i="3"/>
  <c r="D109" i="3"/>
  <c r="D113" i="3"/>
  <c r="D117" i="3"/>
  <c r="D121" i="3"/>
  <c r="D125" i="3"/>
  <c r="D129" i="3"/>
  <c r="D133" i="3"/>
  <c r="D137" i="3"/>
  <c r="D141" i="3"/>
  <c r="D145" i="3"/>
  <c r="D149" i="3"/>
  <c r="D153" i="3"/>
  <c r="D157" i="3"/>
  <c r="D161" i="3"/>
  <c r="D165" i="3"/>
  <c r="D169" i="3"/>
  <c r="D173" i="3"/>
  <c r="D177" i="3"/>
  <c r="D181" i="3"/>
  <c r="D185" i="3"/>
  <c r="D189" i="3"/>
  <c r="D193" i="3"/>
  <c r="D197" i="3"/>
  <c r="D201" i="3"/>
  <c r="D205" i="3"/>
  <c r="D209" i="3"/>
  <c r="D213" i="3"/>
  <c r="D217" i="3"/>
  <c r="D221" i="3"/>
  <c r="D225" i="3"/>
  <c r="D229" i="3"/>
  <c r="D233" i="3"/>
  <c r="D237" i="3"/>
  <c r="D241" i="3"/>
  <c r="D245" i="3"/>
  <c r="D249" i="3"/>
  <c r="D253" i="3"/>
  <c r="D257" i="3"/>
  <c r="D261" i="3"/>
  <c r="D265" i="3"/>
  <c r="D269" i="3"/>
  <c r="D273" i="3"/>
  <c r="D277" i="3"/>
  <c r="D281" i="3"/>
  <c r="D285" i="3"/>
  <c r="D289" i="3"/>
  <c r="D293" i="3"/>
  <c r="D297" i="3"/>
  <c r="D301" i="3"/>
  <c r="D305" i="3"/>
  <c r="D309" i="3"/>
  <c r="D313" i="3"/>
  <c r="D317" i="3"/>
  <c r="D321" i="3"/>
  <c r="D325" i="3"/>
  <c r="D329" i="3"/>
  <c r="D333" i="3"/>
  <c r="D337" i="3"/>
  <c r="D341" i="3"/>
  <c r="D10" i="3"/>
  <c r="D14" i="3"/>
  <c r="D18" i="3"/>
  <c r="D22" i="3"/>
  <c r="D26" i="3"/>
  <c r="D30" i="3"/>
  <c r="D34" i="3"/>
  <c r="D38" i="3"/>
  <c r="D42" i="3"/>
  <c r="D46" i="3"/>
  <c r="D50" i="3"/>
  <c r="D54" i="3"/>
  <c r="D58" i="3"/>
  <c r="D62" i="3"/>
  <c r="D66" i="3"/>
  <c r="D70" i="3"/>
  <c r="D74" i="3"/>
  <c r="D78" i="3"/>
  <c r="D82" i="3"/>
  <c r="D86" i="3"/>
  <c r="D90" i="3"/>
  <c r="D94" i="3"/>
  <c r="D98" i="3"/>
  <c r="D102" i="3"/>
  <c r="D106" i="3"/>
  <c r="D110" i="3"/>
  <c r="D114" i="3"/>
  <c r="D118" i="3"/>
  <c r="D122" i="3"/>
  <c r="D126" i="3"/>
  <c r="D130" i="3"/>
  <c r="D134" i="3"/>
  <c r="D138" i="3"/>
  <c r="D142" i="3"/>
  <c r="D146" i="3"/>
  <c r="D150" i="3"/>
  <c r="D154" i="3"/>
  <c r="D158" i="3"/>
  <c r="D162" i="3"/>
  <c r="D166" i="3"/>
  <c r="D170" i="3"/>
  <c r="D174" i="3"/>
  <c r="D178" i="3"/>
  <c r="D182" i="3"/>
  <c r="D186" i="3"/>
  <c r="D190" i="3"/>
  <c r="D194" i="3"/>
  <c r="D198" i="3"/>
  <c r="D202" i="3"/>
  <c r="D206" i="3"/>
  <c r="D210" i="3"/>
  <c r="D214" i="3"/>
  <c r="D218" i="3"/>
  <c r="D222" i="3"/>
  <c r="D226" i="3"/>
  <c r="D230" i="3"/>
  <c r="D234" i="3"/>
  <c r="D238" i="3"/>
  <c r="D242" i="3"/>
  <c r="D246" i="3"/>
  <c r="D250" i="3"/>
  <c r="D254" i="3"/>
  <c r="D258" i="3"/>
  <c r="D262" i="3"/>
  <c r="D266" i="3"/>
  <c r="D270" i="3"/>
  <c r="D274" i="3"/>
  <c r="D278" i="3"/>
  <c r="D282" i="3"/>
  <c r="D286" i="3"/>
  <c r="D290" i="3"/>
  <c r="D294" i="3"/>
  <c r="D298" i="3"/>
  <c r="D302" i="3"/>
  <c r="D306" i="3"/>
  <c r="D310" i="3"/>
  <c r="D314" i="3"/>
  <c r="D318" i="3"/>
  <c r="D322" i="3"/>
  <c r="D326" i="3"/>
  <c r="D330" i="3"/>
  <c r="D334" i="3"/>
  <c r="D338" i="3"/>
  <c r="D342" i="3"/>
  <c r="D346" i="3"/>
  <c r="D8" i="3"/>
  <c r="D16" i="3"/>
  <c r="D24" i="3"/>
  <c r="D32" i="3"/>
  <c r="D40" i="3"/>
  <c r="D48" i="3"/>
  <c r="D56" i="3"/>
  <c r="D64" i="3"/>
  <c r="D72" i="3"/>
  <c r="D80" i="3"/>
  <c r="D88" i="3"/>
  <c r="D96" i="3"/>
  <c r="D104" i="3"/>
  <c r="D112" i="3"/>
  <c r="D120" i="3"/>
  <c r="D128" i="3"/>
  <c r="D136" i="3"/>
  <c r="D144" i="3"/>
  <c r="D152" i="3"/>
  <c r="D160" i="3"/>
  <c r="D168" i="3"/>
  <c r="D176" i="3"/>
  <c r="D184" i="3"/>
  <c r="D192" i="3"/>
  <c r="D200" i="3"/>
  <c r="D208" i="3"/>
  <c r="D216" i="3"/>
  <c r="D224" i="3"/>
  <c r="D232" i="3"/>
  <c r="D240" i="3"/>
  <c r="D248" i="3"/>
  <c r="D256" i="3"/>
  <c r="D264" i="3"/>
  <c r="D272" i="3"/>
  <c r="D280" i="3"/>
  <c r="D288" i="3"/>
  <c r="D296" i="3"/>
  <c r="D304" i="3"/>
  <c r="D312" i="3"/>
  <c r="D320" i="3"/>
  <c r="D328" i="3"/>
  <c r="D336" i="3"/>
  <c r="D344" i="3"/>
  <c r="D349" i="3"/>
  <c r="D353" i="3"/>
  <c r="D357" i="3"/>
  <c r="D361" i="3"/>
  <c r="D365" i="3"/>
  <c r="D369" i="3"/>
  <c r="D373" i="3"/>
  <c r="D377" i="3"/>
  <c r="D381" i="3"/>
  <c r="D385" i="3"/>
  <c r="D389" i="3"/>
  <c r="D393" i="3"/>
  <c r="D397" i="3"/>
  <c r="D401" i="3"/>
  <c r="D405" i="3"/>
  <c r="D409" i="3"/>
  <c r="D413" i="3"/>
  <c r="D417" i="3"/>
  <c r="D421" i="3"/>
  <c r="D425" i="3"/>
  <c r="D429" i="3"/>
  <c r="D433" i="3"/>
  <c r="D437" i="3"/>
  <c r="D441" i="3"/>
  <c r="D445" i="3"/>
  <c r="D449" i="3"/>
  <c r="D453" i="3"/>
  <c r="D457" i="3"/>
  <c r="D461" i="3"/>
  <c r="D465" i="3"/>
  <c r="D469" i="3"/>
  <c r="D473" i="3"/>
  <c r="D11" i="3"/>
  <c r="D19" i="3"/>
  <c r="D27" i="3"/>
  <c r="D35" i="3"/>
  <c r="D43" i="3"/>
  <c r="D51" i="3"/>
  <c r="D59" i="3"/>
  <c r="D67" i="3"/>
  <c r="D75" i="3"/>
  <c r="D83" i="3"/>
  <c r="D91" i="3"/>
  <c r="D99" i="3"/>
  <c r="D107" i="3"/>
  <c r="D115" i="3"/>
  <c r="D123" i="3"/>
  <c r="D131" i="3"/>
  <c r="D139" i="3"/>
  <c r="D147" i="3"/>
  <c r="D155" i="3"/>
  <c r="D163" i="3"/>
  <c r="D171" i="3"/>
  <c r="D179" i="3"/>
  <c r="D187" i="3"/>
  <c r="D195" i="3"/>
  <c r="D203" i="3"/>
  <c r="D211" i="3"/>
  <c r="D219" i="3"/>
  <c r="D227" i="3"/>
  <c r="D235" i="3"/>
  <c r="D243" i="3"/>
  <c r="D251" i="3"/>
  <c r="D259" i="3"/>
  <c r="D267" i="3"/>
  <c r="D275" i="3"/>
  <c r="D283" i="3"/>
  <c r="D291" i="3"/>
  <c r="D299" i="3"/>
  <c r="D307" i="3"/>
  <c r="D315" i="3"/>
  <c r="D323" i="3"/>
  <c r="D331" i="3"/>
  <c r="D339" i="3"/>
  <c r="D345" i="3"/>
  <c r="D350" i="3"/>
  <c r="D354" i="3"/>
  <c r="D358" i="3"/>
  <c r="D362" i="3"/>
  <c r="D366" i="3"/>
  <c r="D370" i="3"/>
  <c r="D374" i="3"/>
  <c r="D378" i="3"/>
  <c r="D382" i="3"/>
  <c r="D386" i="3"/>
  <c r="D390" i="3"/>
  <c r="D394" i="3"/>
  <c r="D398" i="3"/>
  <c r="D402" i="3"/>
  <c r="D406" i="3"/>
  <c r="D410" i="3"/>
  <c r="D414" i="3"/>
  <c r="D418" i="3"/>
  <c r="D422" i="3"/>
  <c r="D426" i="3"/>
  <c r="D430" i="3"/>
  <c r="D434" i="3"/>
  <c r="D438" i="3"/>
  <c r="D442" i="3"/>
  <c r="D446" i="3"/>
  <c r="D450" i="3"/>
  <c r="D454" i="3"/>
  <c r="D458" i="3"/>
  <c r="D462" i="3"/>
  <c r="D466" i="3"/>
  <c r="D470" i="3"/>
  <c r="D474" i="3"/>
  <c r="D478" i="3"/>
  <c r="D482" i="3"/>
  <c r="D486" i="3"/>
  <c r="D490" i="3"/>
  <c r="D494" i="3"/>
  <c r="D498" i="3"/>
  <c r="D502" i="3"/>
  <c r="D506" i="3"/>
  <c r="D510" i="3"/>
  <c r="D514" i="3"/>
  <c r="D12" i="3"/>
  <c r="D20" i="3"/>
  <c r="D28" i="3"/>
  <c r="D36" i="3"/>
  <c r="D44" i="3"/>
  <c r="D52" i="3"/>
  <c r="D60" i="3"/>
  <c r="D68" i="3"/>
  <c r="D76" i="3"/>
  <c r="D84" i="3"/>
  <c r="D92" i="3"/>
  <c r="D100" i="3"/>
  <c r="D108" i="3"/>
  <c r="D116" i="3"/>
  <c r="D124" i="3"/>
  <c r="D132" i="3"/>
  <c r="D140" i="3"/>
  <c r="D148" i="3"/>
  <c r="D156" i="3"/>
  <c r="D164" i="3"/>
  <c r="D172" i="3"/>
  <c r="D180" i="3"/>
  <c r="D188" i="3"/>
  <c r="D196" i="3"/>
  <c r="D204" i="3"/>
  <c r="D212" i="3"/>
  <c r="D220" i="3"/>
  <c r="D228" i="3"/>
  <c r="D236" i="3"/>
  <c r="D244" i="3"/>
  <c r="D252" i="3"/>
  <c r="D260" i="3"/>
  <c r="D268" i="3"/>
  <c r="D276" i="3"/>
  <c r="D284" i="3"/>
  <c r="D292" i="3"/>
  <c r="D300" i="3"/>
  <c r="D308" i="3"/>
  <c r="D316" i="3"/>
  <c r="D324" i="3"/>
  <c r="D332" i="3"/>
  <c r="D340" i="3"/>
  <c r="D347" i="3"/>
  <c r="D351" i="3"/>
  <c r="D355" i="3"/>
  <c r="D359" i="3"/>
  <c r="D363" i="3"/>
  <c r="D367" i="3"/>
  <c r="D371" i="3"/>
  <c r="D375" i="3"/>
  <c r="D379" i="3"/>
  <c r="D383" i="3"/>
  <c r="D387" i="3"/>
  <c r="D391" i="3"/>
  <c r="D395" i="3"/>
  <c r="D399" i="3"/>
  <c r="D403" i="3"/>
  <c r="D407" i="3"/>
  <c r="D411" i="3"/>
  <c r="D415" i="3"/>
  <c r="D419" i="3"/>
  <c r="D423" i="3"/>
  <c r="D427" i="3"/>
  <c r="D431" i="3"/>
  <c r="D435" i="3"/>
  <c r="D439" i="3"/>
  <c r="D443" i="3"/>
  <c r="D447" i="3"/>
  <c r="D451" i="3"/>
  <c r="D455" i="3"/>
  <c r="D459" i="3"/>
  <c r="D463" i="3"/>
  <c r="D467" i="3"/>
  <c r="D471" i="3"/>
  <c r="D475" i="3"/>
  <c r="D479" i="3"/>
  <c r="D483" i="3"/>
  <c r="D487" i="3"/>
  <c r="D491" i="3"/>
  <c r="D495" i="3"/>
  <c r="D499" i="3"/>
  <c r="D503" i="3"/>
  <c r="D507" i="3"/>
  <c r="D511" i="3"/>
  <c r="D515" i="3"/>
  <c r="D519" i="3"/>
  <c r="D523" i="3"/>
  <c r="D527" i="3"/>
  <c r="D531" i="3"/>
  <c r="D535" i="3"/>
  <c r="D539" i="3"/>
  <c r="D543" i="3"/>
  <c r="D547" i="3"/>
  <c r="D551" i="3"/>
  <c r="D555" i="3"/>
  <c r="D559" i="3"/>
  <c r="D563" i="3"/>
  <c r="D567" i="3"/>
  <c r="D571" i="3"/>
  <c r="D575" i="3"/>
  <c r="D579" i="3"/>
  <c r="D583" i="3"/>
  <c r="D587" i="3"/>
  <c r="D591" i="3"/>
  <c r="D595" i="3"/>
  <c r="D599" i="3"/>
  <c r="D596" i="3"/>
  <c r="D590" i="3"/>
  <c r="D585" i="3"/>
  <c r="D580" i="3"/>
  <c r="D574" i="3"/>
  <c r="D569" i="3"/>
  <c r="D564" i="3"/>
  <c r="D558" i="3"/>
  <c r="D553" i="3"/>
  <c r="D548" i="3"/>
  <c r="D542" i="3"/>
  <c r="D537" i="3"/>
  <c r="D532" i="3"/>
  <c r="D526" i="3"/>
  <c r="D521" i="3"/>
  <c r="D516" i="3"/>
  <c r="D508" i="3"/>
  <c r="D500" i="3"/>
  <c r="D492" i="3"/>
  <c r="D484" i="3"/>
  <c r="D476" i="3"/>
  <c r="D460" i="3"/>
  <c r="D444" i="3"/>
  <c r="D428" i="3"/>
  <c r="D412" i="3"/>
  <c r="D396" i="3"/>
  <c r="D380" i="3"/>
  <c r="D364" i="3"/>
  <c r="D348" i="3"/>
  <c r="D319" i="3"/>
  <c r="D287" i="3"/>
  <c r="D255" i="3"/>
  <c r="D223" i="3"/>
  <c r="D191" i="3"/>
  <c r="D159" i="3"/>
  <c r="D127" i="3"/>
  <c r="D95" i="3"/>
  <c r="D63" i="3"/>
  <c r="D31" i="3"/>
  <c r="D597" i="3"/>
  <c r="D586" i="3"/>
  <c r="D576" i="3"/>
  <c r="D565" i="3"/>
  <c r="D554" i="3"/>
  <c r="D544" i="3"/>
  <c r="D533" i="3"/>
  <c r="D522" i="3"/>
  <c r="D509" i="3"/>
  <c r="D493" i="3"/>
  <c r="D477" i="3"/>
  <c r="D448" i="3"/>
  <c r="D416" i="3"/>
  <c r="D384" i="3"/>
  <c r="D352" i="3"/>
  <c r="D295" i="3"/>
  <c r="D231" i="3"/>
  <c r="D199" i="3"/>
  <c r="D135" i="3"/>
  <c r="D103" i="3"/>
  <c r="D71" i="3"/>
  <c r="D600" i="3"/>
  <c r="D594" i="3"/>
  <c r="D589" i="3"/>
  <c r="D584" i="3"/>
  <c r="D578" i="3"/>
  <c r="D573" i="3"/>
  <c r="D568" i="3"/>
  <c r="D562" i="3"/>
  <c r="D557" i="3"/>
  <c r="D552" i="3"/>
  <c r="D546" i="3"/>
  <c r="D541" i="3"/>
  <c r="D536" i="3"/>
  <c r="D530" i="3"/>
  <c r="D525" i="3"/>
  <c r="D520" i="3"/>
  <c r="D513" i="3"/>
  <c r="D505" i="3"/>
  <c r="D497" i="3"/>
  <c r="D489" i="3"/>
  <c r="D481" i="3"/>
  <c r="D472" i="3"/>
  <c r="D456" i="3"/>
  <c r="D440" i="3"/>
  <c r="D424" i="3"/>
  <c r="D408" i="3"/>
  <c r="D392" i="3"/>
  <c r="D376" i="3"/>
  <c r="D360" i="3"/>
  <c r="D343" i="3"/>
  <c r="D311" i="3"/>
  <c r="D279" i="3"/>
  <c r="D247" i="3"/>
  <c r="D215" i="3"/>
  <c r="D183" i="3"/>
  <c r="D151" i="3"/>
  <c r="D119" i="3"/>
  <c r="D87" i="3"/>
  <c r="D55" i="3"/>
  <c r="D23" i="3"/>
  <c r="D601" i="3"/>
  <c r="D592" i="3"/>
  <c r="D581" i="3"/>
  <c r="D570" i="3"/>
  <c r="D560" i="3"/>
  <c r="D549" i="3"/>
  <c r="D538" i="3"/>
  <c r="D528" i="3"/>
  <c r="D517" i="3"/>
  <c r="D501" i="3"/>
  <c r="D485" i="3"/>
  <c r="D464" i="3"/>
  <c r="D432" i="3"/>
  <c r="D400" i="3"/>
  <c r="D368" i="3"/>
  <c r="D327" i="3"/>
  <c r="D263" i="3"/>
  <c r="D167" i="3"/>
  <c r="D39" i="3"/>
  <c r="D598" i="3"/>
  <c r="D593" i="3"/>
  <c r="D588" i="3"/>
  <c r="D582" i="3"/>
  <c r="D577" i="3"/>
  <c r="D572" i="3"/>
  <c r="D566" i="3"/>
  <c r="D561" i="3"/>
  <c r="D556" i="3"/>
  <c r="D550" i="3"/>
  <c r="D545" i="3"/>
  <c r="D540" i="3"/>
  <c r="D534" i="3"/>
  <c r="D529" i="3"/>
  <c r="D524" i="3"/>
  <c r="D518" i="3"/>
  <c r="D512" i="3"/>
  <c r="D504" i="3"/>
  <c r="D496" i="3"/>
  <c r="D488" i="3"/>
  <c r="D480" i="3"/>
  <c r="D468" i="3"/>
  <c r="D452" i="3"/>
  <c r="D436" i="3"/>
  <c r="D420" i="3"/>
  <c r="D404" i="3"/>
  <c r="D388" i="3"/>
  <c r="D372" i="3"/>
  <c r="D356" i="3"/>
  <c r="D335" i="3"/>
  <c r="D303" i="3"/>
  <c r="D271" i="3"/>
  <c r="D239" i="3"/>
  <c r="D207" i="3"/>
  <c r="D175" i="3"/>
  <c r="D143" i="3"/>
  <c r="D111" i="3"/>
  <c r="D79" i="3"/>
  <c r="D47" i="3"/>
  <c r="D15" i="3"/>
  <c r="C601" i="3"/>
  <c r="C597" i="3"/>
  <c r="C593" i="3"/>
  <c r="C589" i="3"/>
  <c r="C585" i="3"/>
  <c r="C581" i="3"/>
  <c r="C577" i="3"/>
  <c r="C573" i="3"/>
  <c r="C569" i="3"/>
  <c r="C565" i="3"/>
  <c r="C561" i="3"/>
  <c r="C557" i="3"/>
  <c r="C553" i="3"/>
  <c r="C549" i="3"/>
  <c r="C545" i="3"/>
  <c r="C541" i="3"/>
  <c r="C537" i="3"/>
  <c r="C533" i="3"/>
  <c r="C529" i="3"/>
  <c r="C525" i="3"/>
  <c r="C521" i="3"/>
  <c r="C517" i="3"/>
  <c r="C513" i="3"/>
  <c r="C509" i="3"/>
  <c r="C505" i="3"/>
  <c r="C501" i="3"/>
  <c r="C497" i="3"/>
  <c r="C493" i="3"/>
  <c r="C489" i="3"/>
  <c r="C485" i="3"/>
  <c r="C481" i="3"/>
  <c r="C477" i="3"/>
  <c r="C473" i="3"/>
  <c r="C469" i="3"/>
  <c r="C465" i="3"/>
  <c r="C461" i="3"/>
  <c r="C457" i="3"/>
  <c r="C453" i="3"/>
  <c r="C449" i="3"/>
  <c r="C445" i="3"/>
  <c r="C441" i="3"/>
  <c r="C437" i="3"/>
  <c r="C433" i="3"/>
  <c r="C429" i="3"/>
  <c r="C425" i="3"/>
  <c r="C421" i="3"/>
  <c r="C417" i="3"/>
  <c r="C413" i="3"/>
  <c r="C409" i="3"/>
  <c r="C405" i="3"/>
  <c r="C401" i="3"/>
  <c r="C397" i="3"/>
  <c r="C393" i="3"/>
  <c r="C389" i="3"/>
  <c r="C385" i="3"/>
  <c r="C381" i="3"/>
  <c r="C377" i="3"/>
  <c r="C373" i="3"/>
  <c r="C369" i="3"/>
  <c r="C365" i="3"/>
  <c r="C361" i="3"/>
  <c r="C357" i="3"/>
  <c r="C353" i="3"/>
  <c r="C349" i="3"/>
  <c r="C345" i="3"/>
  <c r="C341" i="3"/>
  <c r="C337" i="3"/>
  <c r="C333" i="3"/>
  <c r="C329" i="3"/>
  <c r="C600" i="3"/>
  <c r="C596" i="3"/>
  <c r="C592" i="3"/>
  <c r="C588" i="3"/>
  <c r="C584" i="3"/>
  <c r="C580" i="3"/>
  <c r="C576" i="3"/>
  <c r="C572" i="3"/>
  <c r="C568" i="3"/>
  <c r="C564" i="3"/>
  <c r="C560" i="3"/>
  <c r="C556" i="3"/>
  <c r="C552" i="3"/>
  <c r="C548" i="3"/>
  <c r="C544" i="3"/>
  <c r="C540" i="3"/>
  <c r="C536" i="3"/>
  <c r="C532" i="3"/>
  <c r="C528" i="3"/>
  <c r="C524" i="3"/>
  <c r="C520" i="3"/>
  <c r="C516" i="3"/>
  <c r="C512" i="3"/>
  <c r="C508" i="3"/>
  <c r="C504" i="3"/>
  <c r="C500" i="3"/>
  <c r="C496" i="3"/>
  <c r="C492" i="3"/>
  <c r="C488" i="3"/>
  <c r="C484" i="3"/>
  <c r="C480" i="3"/>
  <c r="C476" i="3"/>
  <c r="C472" i="3"/>
  <c r="C468" i="3"/>
  <c r="C464" i="3"/>
  <c r="C460" i="3"/>
  <c r="C456" i="3"/>
  <c r="C452" i="3"/>
  <c r="C448" i="3"/>
  <c r="C444" i="3"/>
  <c r="C440" i="3"/>
  <c r="C436" i="3"/>
  <c r="C432" i="3"/>
  <c r="C428" i="3"/>
  <c r="C424" i="3"/>
  <c r="C420" i="3"/>
  <c r="C416" i="3"/>
  <c r="C412" i="3"/>
  <c r="C408" i="3"/>
  <c r="C404" i="3"/>
  <c r="C400" i="3"/>
  <c r="C396" i="3"/>
  <c r="C599" i="3"/>
  <c r="C595" i="3"/>
  <c r="C591" i="3"/>
  <c r="C587" i="3"/>
  <c r="C583" i="3"/>
  <c r="C579" i="3"/>
  <c r="C575" i="3"/>
  <c r="C571" i="3"/>
  <c r="C567" i="3"/>
  <c r="C563" i="3"/>
  <c r="C559" i="3"/>
  <c r="C555" i="3"/>
  <c r="C551" i="3"/>
  <c r="C547" i="3"/>
  <c r="C543" i="3"/>
  <c r="C539" i="3"/>
  <c r="C535" i="3"/>
  <c r="C531" i="3"/>
  <c r="C527" i="3"/>
  <c r="C523" i="3"/>
  <c r="C519" i="3"/>
  <c r="C515" i="3"/>
  <c r="C511" i="3"/>
  <c r="C507" i="3"/>
  <c r="C503" i="3"/>
  <c r="C499" i="3"/>
  <c r="C495" i="3"/>
  <c r="C491" i="3"/>
  <c r="C487" i="3"/>
  <c r="C483" i="3"/>
  <c r="C479" i="3"/>
  <c r="C475" i="3"/>
  <c r="C471" i="3"/>
  <c r="C467" i="3"/>
  <c r="C463" i="3"/>
  <c r="C459" i="3"/>
  <c r="C455" i="3"/>
  <c r="C451" i="3"/>
  <c r="C447" i="3"/>
  <c r="C443" i="3"/>
  <c r="C439" i="3"/>
  <c r="C435" i="3"/>
  <c r="C431" i="3"/>
  <c r="C427" i="3"/>
  <c r="C423" i="3"/>
  <c r="C419" i="3"/>
  <c r="C415" i="3"/>
  <c r="C411" i="3"/>
  <c r="C407" i="3"/>
  <c r="C403" i="3"/>
  <c r="C399" i="3"/>
  <c r="C395" i="3"/>
  <c r="C391" i="3"/>
  <c r="C387" i="3"/>
  <c r="C383" i="3"/>
  <c r="C379" i="3"/>
  <c r="C375" i="3"/>
  <c r="C371" i="3"/>
  <c r="C367" i="3"/>
  <c r="C363" i="3"/>
  <c r="C359" i="3"/>
  <c r="C355" i="3"/>
  <c r="C351" i="3"/>
  <c r="C347" i="3"/>
  <c r="C343" i="3"/>
  <c r="C339" i="3"/>
  <c r="C335" i="3"/>
  <c r="C331" i="3"/>
  <c r="C327" i="3"/>
  <c r="C323" i="3"/>
  <c r="C319" i="3"/>
  <c r="C315" i="3"/>
  <c r="C311" i="3"/>
  <c r="C307" i="3"/>
  <c r="C303" i="3"/>
  <c r="C299" i="3"/>
  <c r="C295" i="3"/>
  <c r="C291" i="3"/>
  <c r="C287" i="3"/>
  <c r="C283" i="3"/>
  <c r="C279" i="3"/>
  <c r="C275" i="3"/>
  <c r="C271" i="3"/>
  <c r="C267" i="3"/>
  <c r="C263" i="3"/>
  <c r="C598" i="3"/>
  <c r="C582" i="3"/>
  <c r="C566" i="3"/>
  <c r="C550" i="3"/>
  <c r="C534" i="3"/>
  <c r="C518" i="3"/>
  <c r="C502" i="3"/>
  <c r="C486" i="3"/>
  <c r="C470" i="3"/>
  <c r="C454" i="3"/>
  <c r="C438" i="3"/>
  <c r="C422" i="3"/>
  <c r="C406" i="3"/>
  <c r="C392" i="3"/>
  <c r="C384" i="3"/>
  <c r="C376" i="3"/>
  <c r="C368" i="3"/>
  <c r="C360" i="3"/>
  <c r="C352" i="3"/>
  <c r="C344" i="3"/>
  <c r="C336" i="3"/>
  <c r="C328" i="3"/>
  <c r="C322" i="3"/>
  <c r="C317" i="3"/>
  <c r="C312" i="3"/>
  <c r="C306" i="3"/>
  <c r="C301" i="3"/>
  <c r="C296" i="3"/>
  <c r="C290" i="3"/>
  <c r="C285" i="3"/>
  <c r="C280" i="3"/>
  <c r="C274" i="3"/>
  <c r="C269" i="3"/>
  <c r="C264" i="3"/>
  <c r="C259" i="3"/>
  <c r="C255" i="3"/>
  <c r="C251" i="3"/>
  <c r="C247" i="3"/>
  <c r="C243" i="3"/>
  <c r="C239" i="3"/>
  <c r="C235" i="3"/>
  <c r="C231" i="3"/>
  <c r="C227" i="3"/>
  <c r="C223" i="3"/>
  <c r="C219" i="3"/>
  <c r="C215" i="3"/>
  <c r="C211" i="3"/>
  <c r="C207" i="3"/>
  <c r="C203" i="3"/>
  <c r="C199" i="3"/>
  <c r="C195" i="3"/>
  <c r="C191" i="3"/>
  <c r="C187" i="3"/>
  <c r="C183" i="3"/>
  <c r="C179" i="3"/>
  <c r="C175" i="3"/>
  <c r="C171" i="3"/>
  <c r="C167" i="3"/>
  <c r="C163" i="3"/>
  <c r="C159" i="3"/>
  <c r="C155" i="3"/>
  <c r="C151" i="3"/>
  <c r="C147" i="3"/>
  <c r="C143" i="3"/>
  <c r="C139" i="3"/>
  <c r="C135" i="3"/>
  <c r="C131" i="3"/>
  <c r="C127" i="3"/>
  <c r="C123" i="3"/>
  <c r="C119" i="3"/>
  <c r="C115" i="3"/>
  <c r="C111" i="3"/>
  <c r="C107" i="3"/>
  <c r="C103" i="3"/>
  <c r="C99" i="3"/>
  <c r="C95" i="3"/>
  <c r="C594" i="3"/>
  <c r="C578" i="3"/>
  <c r="C562" i="3"/>
  <c r="C546" i="3"/>
  <c r="C530" i="3"/>
  <c r="C514" i="3"/>
  <c r="C498" i="3"/>
  <c r="C482" i="3"/>
  <c r="C466" i="3"/>
  <c r="C450" i="3"/>
  <c r="C434" i="3"/>
  <c r="C418" i="3"/>
  <c r="C402" i="3"/>
  <c r="C390" i="3"/>
  <c r="C382" i="3"/>
  <c r="C374" i="3"/>
  <c r="C366" i="3"/>
  <c r="C358" i="3"/>
  <c r="C350" i="3"/>
  <c r="C342" i="3"/>
  <c r="C334" i="3"/>
  <c r="C326" i="3"/>
  <c r="C321" i="3"/>
  <c r="C316" i="3"/>
  <c r="C310" i="3"/>
  <c r="C305" i="3"/>
  <c r="C300" i="3"/>
  <c r="C294" i="3"/>
  <c r="C289" i="3"/>
  <c r="C284" i="3"/>
  <c r="C278" i="3"/>
  <c r="C273" i="3"/>
  <c r="C268" i="3"/>
  <c r="C262" i="3"/>
  <c r="C258" i="3"/>
  <c r="C254" i="3"/>
  <c r="C250" i="3"/>
  <c r="C246" i="3"/>
  <c r="C242" i="3"/>
  <c r="C238" i="3"/>
  <c r="C234" i="3"/>
  <c r="C230" i="3"/>
  <c r="C226" i="3"/>
  <c r="C222" i="3"/>
  <c r="C218" i="3"/>
  <c r="C214" i="3"/>
  <c r="C210" i="3"/>
  <c r="C206" i="3"/>
  <c r="C202" i="3"/>
  <c r="C198" i="3"/>
  <c r="C194" i="3"/>
  <c r="C190" i="3"/>
  <c r="C186" i="3"/>
  <c r="C182" i="3"/>
  <c r="C178" i="3"/>
  <c r="C174" i="3"/>
  <c r="C170" i="3"/>
  <c r="C166" i="3"/>
  <c r="C162" i="3"/>
  <c r="C158" i="3"/>
  <c r="C154" i="3"/>
  <c r="C150" i="3"/>
  <c r="C146" i="3"/>
  <c r="C142" i="3"/>
  <c r="C586" i="3"/>
  <c r="C570" i="3"/>
  <c r="C554" i="3"/>
  <c r="C538" i="3"/>
  <c r="C522" i="3"/>
  <c r="C506" i="3"/>
  <c r="C490" i="3"/>
  <c r="C474" i="3"/>
  <c r="C458" i="3"/>
  <c r="C442" i="3"/>
  <c r="C426" i="3"/>
  <c r="C410" i="3"/>
  <c r="C394" i="3"/>
  <c r="C386" i="3"/>
  <c r="C378" i="3"/>
  <c r="C370" i="3"/>
  <c r="C362" i="3"/>
  <c r="C354" i="3"/>
  <c r="C346" i="3"/>
  <c r="C338" i="3"/>
  <c r="C330" i="3"/>
  <c r="C324" i="3"/>
  <c r="C318" i="3"/>
  <c r="C313" i="3"/>
  <c r="C308" i="3"/>
  <c r="C302" i="3"/>
  <c r="C297" i="3"/>
  <c r="C292" i="3"/>
  <c r="C286" i="3"/>
  <c r="C281" i="3"/>
  <c r="C276" i="3"/>
  <c r="C270" i="3"/>
  <c r="C265" i="3"/>
  <c r="C260" i="3"/>
  <c r="C256" i="3"/>
  <c r="C252" i="3"/>
  <c r="C248" i="3"/>
  <c r="C244" i="3"/>
  <c r="C240" i="3"/>
  <c r="C236" i="3"/>
  <c r="C232" i="3"/>
  <c r="C228" i="3"/>
  <c r="C224" i="3"/>
  <c r="C220" i="3"/>
  <c r="C216" i="3"/>
  <c r="C212" i="3"/>
  <c r="C208" i="3"/>
  <c r="C204" i="3"/>
  <c r="C200" i="3"/>
  <c r="C196" i="3"/>
  <c r="C192" i="3"/>
  <c r="C188" i="3"/>
  <c r="C184" i="3"/>
  <c r="C180" i="3"/>
  <c r="C176" i="3"/>
  <c r="C172" i="3"/>
  <c r="C168" i="3"/>
  <c r="C164" i="3"/>
  <c r="C160" i="3"/>
  <c r="C156" i="3"/>
  <c r="C152" i="3"/>
  <c r="C148" i="3"/>
  <c r="C144" i="3"/>
  <c r="C140" i="3"/>
  <c r="C136" i="3"/>
  <c r="C132" i="3"/>
  <c r="C128" i="3"/>
  <c r="C124" i="3"/>
  <c r="C120" i="3"/>
  <c r="C116" i="3"/>
  <c r="C112" i="3"/>
  <c r="C108" i="3"/>
  <c r="C104" i="3"/>
  <c r="C100" i="3"/>
  <c r="C96" i="3"/>
  <c r="C92" i="3"/>
  <c r="C88" i="3"/>
  <c r="C84" i="3"/>
  <c r="C80" i="3"/>
  <c r="C76" i="3"/>
  <c r="C72" i="3"/>
  <c r="C68" i="3"/>
  <c r="C64" i="3"/>
  <c r="C60" i="3"/>
  <c r="C56" i="3"/>
  <c r="C15" i="3"/>
  <c r="C19" i="3"/>
  <c r="C23" i="3"/>
  <c r="C27" i="3"/>
  <c r="C31" i="3"/>
  <c r="C35" i="3"/>
  <c r="C39" i="3"/>
  <c r="C47" i="3"/>
  <c r="C51" i="3"/>
  <c r="C55" i="3"/>
  <c r="C66" i="3"/>
  <c r="C71" i="3"/>
  <c r="C77" i="3"/>
  <c r="C82" i="3"/>
  <c r="C87" i="3"/>
  <c r="C93" i="3"/>
  <c r="C101" i="3"/>
  <c r="C109" i="3"/>
  <c r="C117" i="3"/>
  <c r="C125" i="3"/>
  <c r="C133" i="3"/>
  <c r="C141" i="3"/>
  <c r="C157" i="3"/>
  <c r="C173" i="3"/>
  <c r="C189" i="3"/>
  <c r="C205" i="3"/>
  <c r="C221" i="3"/>
  <c r="C237" i="3"/>
  <c r="C253" i="3"/>
  <c r="C272" i="3"/>
  <c r="C293" i="3"/>
  <c r="C314" i="3"/>
  <c r="C340" i="3"/>
  <c r="C372" i="3"/>
  <c r="C414" i="3"/>
  <c r="C478" i="3"/>
  <c r="C542" i="3"/>
  <c r="C8" i="3"/>
  <c r="C12" i="3"/>
  <c r="C16" i="3"/>
  <c r="C20" i="3"/>
  <c r="C24" i="3"/>
  <c r="C28" i="3"/>
  <c r="C32" i="3"/>
  <c r="C36" i="3"/>
  <c r="C40" i="3"/>
  <c r="C44" i="3"/>
  <c r="C48" i="3"/>
  <c r="C52" i="3"/>
  <c r="C57" i="3"/>
  <c r="C62" i="3"/>
  <c r="C67" i="3"/>
  <c r="C73" i="3"/>
  <c r="C78" i="3"/>
  <c r="C83" i="3"/>
  <c r="C89" i="3"/>
  <c r="C94" i="3"/>
  <c r="C102" i="3"/>
  <c r="C110" i="3"/>
  <c r="C118" i="3"/>
  <c r="C126" i="3"/>
  <c r="C134" i="3"/>
  <c r="C145" i="3"/>
  <c r="C161" i="3"/>
  <c r="C177" i="3"/>
  <c r="C193" i="3"/>
  <c r="C209" i="3"/>
  <c r="C225" i="3"/>
  <c r="C241" i="3"/>
  <c r="C257" i="3"/>
  <c r="C277" i="3"/>
  <c r="C298" i="3"/>
  <c r="C320" i="3"/>
  <c r="C348" i="3"/>
  <c r="C380" i="3"/>
  <c r="C430" i="3"/>
  <c r="C494" i="3"/>
  <c r="C558" i="3"/>
  <c r="C43" i="3"/>
  <c r="C9" i="3"/>
  <c r="C13" i="3"/>
  <c r="C17" i="3"/>
  <c r="C21" i="3"/>
  <c r="C25" i="3"/>
  <c r="C29" i="3"/>
  <c r="C33" i="3"/>
  <c r="C37" i="3"/>
  <c r="C41" i="3"/>
  <c r="C45" i="3"/>
  <c r="C49" i="3"/>
  <c r="C53" i="3"/>
  <c r="C58" i="3"/>
  <c r="C63" i="3"/>
  <c r="C69" i="3"/>
  <c r="C74" i="3"/>
  <c r="C79" i="3"/>
  <c r="C85" i="3"/>
  <c r="C90" i="3"/>
  <c r="C97" i="3"/>
  <c r="C105" i="3"/>
  <c r="C113" i="3"/>
  <c r="C121" i="3"/>
  <c r="C129" i="3"/>
  <c r="C137" i="3"/>
  <c r="C149" i="3"/>
  <c r="C165" i="3"/>
  <c r="C181" i="3"/>
  <c r="C197" i="3"/>
  <c r="C213" i="3"/>
  <c r="C229" i="3"/>
  <c r="C245" i="3"/>
  <c r="C261" i="3"/>
  <c r="C282" i="3"/>
  <c r="C304" i="3"/>
  <c r="C325" i="3"/>
  <c r="C356" i="3"/>
  <c r="C388" i="3"/>
  <c r="C446" i="3"/>
  <c r="C510" i="3"/>
  <c r="C574" i="3"/>
  <c r="C11" i="3"/>
  <c r="C61" i="3"/>
  <c r="C10" i="3"/>
  <c r="C14" i="3"/>
  <c r="C18" i="3"/>
  <c r="C22" i="3"/>
  <c r="C26" i="3"/>
  <c r="C30" i="3"/>
  <c r="C34" i="3"/>
  <c r="C38" i="3"/>
  <c r="C42" i="3"/>
  <c r="C46" i="3"/>
  <c r="C50" i="3"/>
  <c r="C54" i="3"/>
  <c r="C59" i="3"/>
  <c r="C65" i="3"/>
  <c r="C70" i="3"/>
  <c r="C75" i="3"/>
  <c r="C81" i="3"/>
  <c r="C86" i="3"/>
  <c r="C91" i="3"/>
  <c r="C98" i="3"/>
  <c r="C106" i="3"/>
  <c r="C114" i="3"/>
  <c r="C122" i="3"/>
  <c r="C130" i="3"/>
  <c r="C138" i="3"/>
  <c r="C153" i="3"/>
  <c r="C169" i="3"/>
  <c r="C185" i="3"/>
  <c r="C201" i="3"/>
  <c r="C217" i="3"/>
  <c r="C233" i="3"/>
  <c r="C249" i="3"/>
  <c r="C266" i="3"/>
  <c r="C288" i="3"/>
  <c r="C309" i="3"/>
  <c r="C332" i="3"/>
  <c r="C364" i="3"/>
  <c r="C398" i="3"/>
  <c r="C462" i="3"/>
  <c r="C526" i="3"/>
  <c r="C590" i="3"/>
  <c r="B301" i="3"/>
  <c r="B297" i="3"/>
  <c r="B293" i="3"/>
  <c r="B289" i="3"/>
  <c r="B285" i="3"/>
  <c r="B281" i="3"/>
  <c r="B277" i="3"/>
  <c r="B273" i="3"/>
  <c r="B269" i="3"/>
  <c r="B265" i="3"/>
  <c r="B261" i="3"/>
  <c r="B257" i="3"/>
  <c r="B253" i="3"/>
  <c r="B249" i="3"/>
  <c r="B245" i="3"/>
  <c r="B241" i="3"/>
  <c r="B237" i="3"/>
  <c r="B233" i="3"/>
  <c r="B229" i="3"/>
  <c r="B225" i="3"/>
  <c r="B221" i="3"/>
  <c r="B217" i="3"/>
  <c r="B213" i="3"/>
  <c r="B209" i="3"/>
  <c r="B205" i="3"/>
  <c r="B201" i="3"/>
  <c r="B197" i="3"/>
  <c r="B193" i="3"/>
  <c r="B189" i="3"/>
  <c r="B185" i="3"/>
  <c r="B181" i="3"/>
  <c r="B177" i="3"/>
  <c r="B173" i="3"/>
  <c r="B169" i="3"/>
  <c r="B165" i="3"/>
  <c r="B161" i="3"/>
  <c r="B157" i="3"/>
  <c r="B153" i="3"/>
  <c r="B149" i="3"/>
  <c r="B145" i="3"/>
  <c r="B141" i="3"/>
  <c r="B137" i="3"/>
  <c r="B133" i="3"/>
  <c r="B129" i="3"/>
  <c r="B125" i="3"/>
  <c r="B121" i="3"/>
  <c r="B117" i="3"/>
  <c r="B113" i="3"/>
  <c r="B109" i="3"/>
  <c r="B105" i="3"/>
  <c r="B101" i="3"/>
  <c r="B97" i="3"/>
  <c r="B93" i="3"/>
  <c r="B89" i="3"/>
  <c r="B85" i="3"/>
  <c r="B81" i="3"/>
  <c r="B77" i="3"/>
  <c r="B73" i="3"/>
  <c r="B69" i="3"/>
  <c r="B65" i="3"/>
  <c r="B61" i="3"/>
  <c r="B57" i="3"/>
  <c r="B53" i="3"/>
  <c r="B49" i="3"/>
  <c r="B45" i="3"/>
  <c r="B41" i="3"/>
  <c r="B37" i="3"/>
  <c r="B33" i="3"/>
  <c r="B29" i="3"/>
  <c r="B25" i="3"/>
  <c r="B21" i="3"/>
  <c r="B17" i="3"/>
  <c r="B13" i="3"/>
  <c r="B9" i="3"/>
  <c r="B344" i="3"/>
  <c r="B340" i="3"/>
  <c r="B336" i="3"/>
  <c r="B332" i="3"/>
  <c r="B328" i="3"/>
  <c r="B324" i="3"/>
  <c r="B320" i="3"/>
  <c r="B316" i="3"/>
  <c r="B312" i="3"/>
  <c r="B308" i="3"/>
  <c r="B304" i="3"/>
  <c r="B300" i="3"/>
  <c r="B296" i="3"/>
  <c r="B292" i="3"/>
  <c r="B288" i="3"/>
  <c r="B284" i="3"/>
  <c r="B280" i="3"/>
  <c r="B276" i="3"/>
  <c r="B272" i="3"/>
  <c r="B268" i="3"/>
  <c r="B264" i="3"/>
  <c r="B260" i="3"/>
  <c r="B256" i="3"/>
  <c r="B252" i="3"/>
  <c r="B248" i="3"/>
  <c r="B244" i="3"/>
  <c r="B240" i="3"/>
  <c r="B236" i="3"/>
  <c r="B232" i="3"/>
  <c r="B228" i="3"/>
  <c r="B224" i="3"/>
  <c r="B220" i="3"/>
  <c r="B216" i="3"/>
  <c r="B212" i="3"/>
  <c r="B208" i="3"/>
  <c r="B204" i="3"/>
  <c r="B200" i="3"/>
  <c r="B196" i="3"/>
  <c r="B192" i="3"/>
  <c r="B188" i="3"/>
  <c r="B184" i="3"/>
  <c r="B180" i="3"/>
  <c r="B176" i="3"/>
  <c r="B172" i="3"/>
  <c r="B168" i="3"/>
  <c r="B164" i="3"/>
  <c r="B160" i="3"/>
  <c r="B156" i="3"/>
  <c r="B152" i="3"/>
  <c r="B148" i="3"/>
  <c r="B144" i="3"/>
  <c r="B140" i="3"/>
  <c r="B136" i="3"/>
  <c r="B132" i="3"/>
  <c r="B128" i="3"/>
  <c r="B124" i="3"/>
  <c r="B120" i="3"/>
  <c r="B116" i="3"/>
  <c r="B112" i="3"/>
  <c r="B108" i="3"/>
  <c r="B104" i="3"/>
  <c r="B100" i="3"/>
  <c r="B96" i="3"/>
  <c r="B92" i="3"/>
  <c r="B88" i="3"/>
  <c r="B84" i="3"/>
  <c r="B80" i="3"/>
  <c r="B76" i="3"/>
  <c r="B72" i="3"/>
  <c r="B68" i="3"/>
  <c r="B64" i="3"/>
  <c r="B60" i="3"/>
  <c r="B56" i="3"/>
  <c r="B52" i="3"/>
  <c r="B48" i="3"/>
  <c r="B44" i="3"/>
  <c r="B40" i="3"/>
  <c r="B36" i="3"/>
  <c r="B32" i="3"/>
  <c r="B28" i="3"/>
  <c r="B24" i="3"/>
  <c r="B20" i="3"/>
  <c r="B16" i="3"/>
  <c r="B12" i="3"/>
  <c r="K5" i="3"/>
  <c r="H5" i="3"/>
  <c r="C5" i="3"/>
  <c r="G4" i="3"/>
  <c r="D4" i="3"/>
  <c r="D2" i="3"/>
  <c r="G1" i="3"/>
  <c r="O205" i="1"/>
  <c r="O440" i="1"/>
  <c r="O439" i="1"/>
  <c r="O446" i="1"/>
  <c r="O452" i="1"/>
  <c r="O139" i="1"/>
  <c r="O449" i="1"/>
  <c r="F8" i="2"/>
  <c r="O263" i="1"/>
  <c r="P121" i="1"/>
  <c r="P452" i="1"/>
  <c r="P502" i="1"/>
  <c r="P489" i="1"/>
  <c r="P481" i="1"/>
  <c r="P482" i="1"/>
  <c r="O460" i="1"/>
  <c r="O442" i="1"/>
  <c r="O434" i="1"/>
  <c r="C10" i="2"/>
  <c r="F11" i="2"/>
  <c r="C11" i="2"/>
  <c r="C9" i="2"/>
  <c r="B44" i="2"/>
  <c r="F35" i="2"/>
  <c r="G35" i="2" s="1"/>
  <c r="E35" i="2"/>
  <c r="D35" i="2"/>
  <c r="C35" i="2"/>
  <c r="F34" i="2"/>
  <c r="G34" i="2" s="1"/>
  <c r="E34" i="2"/>
  <c r="D34" i="2"/>
  <c r="F33" i="2"/>
  <c r="G33" i="2" s="1"/>
  <c r="E33" i="2"/>
  <c r="D33" i="2"/>
  <c r="F32" i="2"/>
  <c r="G32" i="2" s="1"/>
  <c r="E32" i="2"/>
  <c r="D32" i="2"/>
  <c r="F31" i="2"/>
  <c r="G31" i="2" s="1"/>
  <c r="E31" i="2"/>
  <c r="D31" i="2"/>
  <c r="F30" i="2"/>
  <c r="G30" i="2" s="1"/>
  <c r="E30" i="2"/>
  <c r="D30" i="2"/>
  <c r="F29" i="2"/>
  <c r="G29" i="2" s="1"/>
  <c r="E29" i="2"/>
  <c r="D29" i="2"/>
  <c r="F28" i="2"/>
  <c r="G28" i="2" s="1"/>
  <c r="E28" i="2"/>
  <c r="D28" i="2"/>
  <c r="F27" i="2"/>
  <c r="G27" i="2" s="1"/>
  <c r="E27" i="2"/>
  <c r="D27" i="2"/>
  <c r="F26" i="2"/>
  <c r="G26" i="2" s="1"/>
  <c r="E26" i="2"/>
  <c r="D26" i="2"/>
  <c r="F25" i="2"/>
  <c r="G25" i="2" s="1"/>
  <c r="E25" i="2"/>
  <c r="D25" i="2"/>
  <c r="F24" i="2"/>
  <c r="G24" i="2" s="1"/>
  <c r="E24" i="2"/>
  <c r="D24" i="2"/>
  <c r="F23" i="2"/>
  <c r="G23" i="2" s="1"/>
  <c r="E23" i="2"/>
  <c r="D23" i="2"/>
  <c r="F22" i="2"/>
  <c r="G22" i="2" s="1"/>
  <c r="E22" i="2"/>
  <c r="D22" i="2"/>
  <c r="F21" i="2"/>
  <c r="G21" i="2" s="1"/>
  <c r="E21" i="2"/>
  <c r="D21" i="2"/>
  <c r="C21" i="2"/>
  <c r="F20" i="2"/>
  <c r="G20" i="2" s="1"/>
  <c r="E20" i="2"/>
  <c r="D20" i="2"/>
  <c r="C20" i="2"/>
  <c r="F19" i="2"/>
  <c r="G19" i="2" s="1"/>
  <c r="E19" i="2"/>
  <c r="D19" i="2"/>
  <c r="C19" i="2"/>
  <c r="F18" i="2"/>
  <c r="G18" i="2" s="1"/>
  <c r="E18" i="2"/>
  <c r="D18" i="2"/>
  <c r="C18" i="2"/>
  <c r="F17" i="2"/>
  <c r="G17" i="2" s="1"/>
  <c r="E17" i="2"/>
  <c r="D17" i="2"/>
  <c r="C17" i="2"/>
  <c r="F16" i="2"/>
  <c r="G16" i="2" s="1"/>
  <c r="E16" i="2"/>
  <c r="D16" i="2"/>
  <c r="C16" i="2"/>
  <c r="G37" i="2" l="1"/>
  <c r="G39" i="2" s="1"/>
  <c r="G38" i="2" s="1"/>
</calcChain>
</file>

<file path=xl/sharedStrings.xml><?xml version="1.0" encoding="utf-8"?>
<sst xmlns="http://schemas.openxmlformats.org/spreadsheetml/2006/main" count="3863" uniqueCount="1593">
  <si>
    <t>BOURGEAULT</t>
  </si>
  <si>
    <t>MARTINE</t>
  </si>
  <si>
    <t>85C</t>
  </si>
  <si>
    <t>T3</t>
  </si>
  <si>
    <t>BRUIERE</t>
  </si>
  <si>
    <t>95C</t>
  </si>
  <si>
    <t>CHARITABLE</t>
  </si>
  <si>
    <t>NIKITA</t>
  </si>
  <si>
    <t>POTIGNY</t>
  </si>
  <si>
    <t>06 37 41 69 24</t>
  </si>
  <si>
    <t>90B</t>
  </si>
  <si>
    <t>T2</t>
  </si>
  <si>
    <t>CONTE-MARION</t>
  </si>
  <si>
    <t>CATHERINE</t>
  </si>
  <si>
    <t>CREPON</t>
  </si>
  <si>
    <t>06 87 12 89 78</t>
  </si>
  <si>
    <t>90D</t>
  </si>
  <si>
    <t xml:space="preserve">CORBIN </t>
  </si>
  <si>
    <t>VANESSA</t>
  </si>
  <si>
    <t>ST GERMAIN LE VASSON</t>
  </si>
  <si>
    <t>06 23 66 76 96</t>
  </si>
  <si>
    <t>95D</t>
  </si>
  <si>
    <t>T4</t>
  </si>
  <si>
    <t>DEBAUDRE</t>
  </si>
  <si>
    <t>DELPHINE</t>
  </si>
  <si>
    <t>?</t>
  </si>
  <si>
    <t>DELAHAYE</t>
  </si>
  <si>
    <t>STEPHANIE</t>
  </si>
  <si>
    <t>DELOYE</t>
  </si>
  <si>
    <t>NADINE</t>
  </si>
  <si>
    <t>LANGRUNE SUR MER</t>
  </si>
  <si>
    <t>DEMEY</t>
  </si>
  <si>
    <t>FONTAINE-HENRY</t>
  </si>
  <si>
    <t>T1/2</t>
  </si>
  <si>
    <t>DESCHAMPS</t>
  </si>
  <si>
    <t>02 31 10 03 80</t>
  </si>
  <si>
    <t>DEUNF</t>
  </si>
  <si>
    <t>COUILBERVILLE</t>
  </si>
  <si>
    <t>06 86 85 06 76</t>
  </si>
  <si>
    <t>90B/85B/90A</t>
  </si>
  <si>
    <t>DULOWSKI</t>
  </si>
  <si>
    <t>02 31 90 30 61</t>
  </si>
  <si>
    <t>100B-C</t>
  </si>
  <si>
    <t>44-46</t>
  </si>
  <si>
    <t>ERNAULT</t>
  </si>
  <si>
    <t>ESTELLE</t>
  </si>
  <si>
    <t>BERNIERES SUR MER</t>
  </si>
  <si>
    <t>115E</t>
  </si>
  <si>
    <t>T5</t>
  </si>
  <si>
    <t>GUERIN</t>
  </si>
  <si>
    <t>COURSEULLES</t>
  </si>
  <si>
    <t>85B</t>
  </si>
  <si>
    <t>T1</t>
  </si>
  <si>
    <t>GUILLEMEAU</t>
  </si>
  <si>
    <t>ALEXANDRA</t>
  </si>
  <si>
    <t>BANVILLE</t>
  </si>
  <si>
    <t>100D</t>
  </si>
  <si>
    <t>CLAIRE</t>
  </si>
  <si>
    <t>LOUCELLES</t>
  </si>
  <si>
    <t>T6</t>
  </si>
  <si>
    <t>HARDY</t>
  </si>
  <si>
    <t>MURIEL</t>
  </si>
  <si>
    <t xml:space="preserve">06 27 40 15 81 </t>
  </si>
  <si>
    <t>HEUZE</t>
  </si>
  <si>
    <t>BEATRICE</t>
  </si>
  <si>
    <t>DIVES</t>
  </si>
  <si>
    <t>JARDIN</t>
  </si>
  <si>
    <t>REVIERS</t>
  </si>
  <si>
    <t>T3/4</t>
  </si>
  <si>
    <t>JEAN</t>
  </si>
  <si>
    <t>MONIQUE</t>
  </si>
  <si>
    <t>LEBAS</t>
  </si>
  <si>
    <t>T5/6</t>
  </si>
  <si>
    <t>LEBRETON</t>
  </si>
  <si>
    <t>ANNE MARIE</t>
  </si>
  <si>
    <t>CORBEY</t>
  </si>
  <si>
    <t>LEFRANC</t>
  </si>
  <si>
    <t>CHRISTINE</t>
  </si>
  <si>
    <t>HEROUVILLE</t>
  </si>
  <si>
    <t>ANNIE</t>
  </si>
  <si>
    <t>CORBEI</t>
  </si>
  <si>
    <t>Jupe = 40</t>
  </si>
  <si>
    <t>LEMIERE</t>
  </si>
  <si>
    <t>AUBIGNY</t>
  </si>
  <si>
    <t>LEON</t>
  </si>
  <si>
    <t>CECILE</t>
  </si>
  <si>
    <t>CAEN</t>
  </si>
  <si>
    <t>LEVEILLE</t>
  </si>
  <si>
    <t>GERVAIS</t>
  </si>
  <si>
    <t>LOUVIGNY</t>
  </si>
  <si>
    <t>NORROY</t>
  </si>
  <si>
    <t>CHRYSTELLE</t>
  </si>
  <si>
    <t>PAGEOT</t>
  </si>
  <si>
    <t>NATHALIE</t>
  </si>
  <si>
    <t>LES LOGETTES</t>
  </si>
  <si>
    <t>SAINT PIERRE DU BU</t>
  </si>
  <si>
    <t>06 83 58 20 01</t>
  </si>
  <si>
    <t>100C</t>
  </si>
  <si>
    <t>SEBASTIEN</t>
  </si>
  <si>
    <t>MADELAINE</t>
  </si>
  <si>
    <t>ALENCON</t>
  </si>
  <si>
    <t>105F</t>
  </si>
  <si>
    <t>SOCHON</t>
  </si>
  <si>
    <t>PATRICIA</t>
  </si>
  <si>
    <t>VIZIER</t>
  </si>
  <si>
    <t>VOISIN</t>
  </si>
  <si>
    <t>SEVERINE</t>
  </si>
  <si>
    <t>SOLIERS</t>
  </si>
  <si>
    <t>VOROBIEFF</t>
  </si>
  <si>
    <t>06 08 15 42 42</t>
  </si>
  <si>
    <t>90C</t>
  </si>
  <si>
    <t>MORGANE</t>
  </si>
  <si>
    <t>BONS TASSILLY</t>
  </si>
  <si>
    <t>Y BANG</t>
  </si>
  <si>
    <t>02 50 08 80 46</t>
  </si>
  <si>
    <t>ZFARO</t>
  </si>
  <si>
    <t>DOMINIQUE</t>
  </si>
  <si>
    <t>OUILLY LE TESSON</t>
  </si>
  <si>
    <t>02 31 90 97 02</t>
  </si>
  <si>
    <t>ZIND</t>
  </si>
  <si>
    <t>CAGNY</t>
  </si>
  <si>
    <t>06 03 68 96 75</t>
  </si>
  <si>
    <t>Nom</t>
  </si>
  <si>
    <t>Prénom</t>
  </si>
  <si>
    <t>Hôtesse</t>
  </si>
  <si>
    <t>Adresse</t>
  </si>
  <si>
    <t>Adresse comp.</t>
  </si>
  <si>
    <t>Code postal</t>
  </si>
  <si>
    <t>Ville</t>
  </si>
  <si>
    <t>Téléphone fixe</t>
  </si>
  <si>
    <t>Téléphone portable</t>
  </si>
  <si>
    <t>Taille SG</t>
  </si>
  <si>
    <t>Taille slip</t>
  </si>
  <si>
    <t>Taille string</t>
  </si>
  <si>
    <t>Taille top &amp; nuisette</t>
  </si>
  <si>
    <t>Dernière visite</t>
  </si>
  <si>
    <t>ALEXANDER</t>
  </si>
  <si>
    <t>CELINE</t>
  </si>
  <si>
    <t>BARBEY</t>
  </si>
  <si>
    <t>ISABELLE</t>
  </si>
  <si>
    <t>BLAIS</t>
  </si>
  <si>
    <t>NOEMIE</t>
  </si>
  <si>
    <t>BROCHOT</t>
  </si>
  <si>
    <t>BRIGITTE</t>
  </si>
  <si>
    <t>CHOUBRAC</t>
  </si>
  <si>
    <t>JOELLE</t>
  </si>
  <si>
    <t>FLAIS</t>
  </si>
  <si>
    <t>GERARD</t>
  </si>
  <si>
    <t>GUEHO</t>
  </si>
  <si>
    <t>GUIBOUX</t>
  </si>
  <si>
    <t>MICHELE</t>
  </si>
  <si>
    <t xml:space="preserve">HEMERY </t>
  </si>
  <si>
    <t>MARYSE</t>
  </si>
  <si>
    <t>HUBERT</t>
  </si>
  <si>
    <t>ISAAC</t>
  </si>
  <si>
    <t>LAMY</t>
  </si>
  <si>
    <t>LATOUR</t>
  </si>
  <si>
    <t>LAVANNIER</t>
  </si>
  <si>
    <t>SONIA</t>
  </si>
  <si>
    <t>LE BLOND</t>
  </si>
  <si>
    <t>LETOT</t>
  </si>
  <si>
    <t xml:space="preserve">LHOMME </t>
  </si>
  <si>
    <t>MAUGUIN</t>
  </si>
  <si>
    <t>PENNETIER</t>
  </si>
  <si>
    <t>SADDI</t>
  </si>
  <si>
    <t>DALILA</t>
  </si>
  <si>
    <t>SIMON</t>
  </si>
  <si>
    <t>THAUNAY</t>
  </si>
  <si>
    <t>TURGIS</t>
  </si>
  <si>
    <t>MAURICETTE</t>
  </si>
  <si>
    <t>COURTADE</t>
  </si>
  <si>
    <t>GANCEL</t>
  </si>
  <si>
    <t>RICHARD</t>
  </si>
  <si>
    <t>LE BELLEGO</t>
  </si>
  <si>
    <t>LAURENCE</t>
  </si>
  <si>
    <t>BLANCHE</t>
  </si>
  <si>
    <t>BIOT</t>
  </si>
  <si>
    <t>RACHEL</t>
  </si>
  <si>
    <t>LEBARON</t>
  </si>
  <si>
    <t>GISELE</t>
  </si>
  <si>
    <t>BAUDRY</t>
  </si>
  <si>
    <t>CHRISTELLE</t>
  </si>
  <si>
    <t>LECHARTIER</t>
  </si>
  <si>
    <t>PELLUET</t>
  </si>
  <si>
    <t>NICOLE</t>
  </si>
  <si>
    <t>PICARD</t>
  </si>
  <si>
    <t>EMELINE</t>
  </si>
  <si>
    <t>POYAC</t>
  </si>
  <si>
    <t>BERNIER</t>
  </si>
  <si>
    <t>MAGALI</t>
  </si>
  <si>
    <t>CHENET</t>
  </si>
  <si>
    <t>FREDERIC</t>
  </si>
  <si>
    <t>YVETTE</t>
  </si>
  <si>
    <t>LECLERC</t>
  </si>
  <si>
    <t>LEFRANCOIS</t>
  </si>
  <si>
    <t>VERONIQUE</t>
  </si>
  <si>
    <t>MARION</t>
  </si>
  <si>
    <t>EMMANUELLE</t>
  </si>
  <si>
    <t>EVA</t>
  </si>
  <si>
    <t>BESNARD</t>
  </si>
  <si>
    <t>JACQUELINE</t>
  </si>
  <si>
    <t>FRERET</t>
  </si>
  <si>
    <t>LEDELEZIR</t>
  </si>
  <si>
    <t>ODILE</t>
  </si>
  <si>
    <t>DELAUNAY</t>
  </si>
  <si>
    <t>REGIS</t>
  </si>
  <si>
    <t>CHAVEROT</t>
  </si>
  <si>
    <t>DEMEAUTIS</t>
  </si>
  <si>
    <t>ANNICK</t>
  </si>
  <si>
    <t>LALLEMAND</t>
  </si>
  <si>
    <t>ARMELLE</t>
  </si>
  <si>
    <t>LAMBERT</t>
  </si>
  <si>
    <t>MAUNY</t>
  </si>
  <si>
    <t>MARIA ANDREA</t>
  </si>
  <si>
    <t>SINITZINE</t>
  </si>
  <si>
    <t>ELISABEH</t>
  </si>
  <si>
    <t>EUDE</t>
  </si>
  <si>
    <t>LEFEVRE</t>
  </si>
  <si>
    <t>CORINE</t>
  </si>
  <si>
    <t>MARIE</t>
  </si>
  <si>
    <t>PROSPER</t>
  </si>
  <si>
    <t>JOCELYNE</t>
  </si>
  <si>
    <t xml:space="preserve">COUQUAIS </t>
  </si>
  <si>
    <t>NADIA</t>
  </si>
  <si>
    <t>JACQUES</t>
  </si>
  <si>
    <t>ALEXANDRE</t>
  </si>
  <si>
    <t>FOLLIN</t>
  </si>
  <si>
    <t>SYLVIANE</t>
  </si>
  <si>
    <t>GENISSEL</t>
  </si>
  <si>
    <t>FLORENCE</t>
  </si>
  <si>
    <t>LE BECQ</t>
  </si>
  <si>
    <t>M'BAYE</t>
  </si>
  <si>
    <t>VALERIE</t>
  </si>
  <si>
    <t>MONTREUIL</t>
  </si>
  <si>
    <t>BOURDON</t>
  </si>
  <si>
    <t>CEDE</t>
  </si>
  <si>
    <t>EVENOU</t>
  </si>
  <si>
    <t>FOSSEY</t>
  </si>
  <si>
    <t xml:space="preserve">GUITTER </t>
  </si>
  <si>
    <t>CAROLE</t>
  </si>
  <si>
    <t>LE MAEL</t>
  </si>
  <si>
    <t>METAYER</t>
  </si>
  <si>
    <t>BORLANDELLI</t>
  </si>
  <si>
    <t>DUBREUIL</t>
  </si>
  <si>
    <t>SANDRINE</t>
  </si>
  <si>
    <t>GRENIER</t>
  </si>
  <si>
    <t>ANGELIQUE</t>
  </si>
  <si>
    <t>JOUANNE</t>
  </si>
  <si>
    <t>JULIA</t>
  </si>
  <si>
    <t>ETIENNE</t>
  </si>
  <si>
    <t>BLANCHARD</t>
  </si>
  <si>
    <t>MARIE LAURE</t>
  </si>
  <si>
    <t>LANGEARD</t>
  </si>
  <si>
    <t>LECOQ</t>
  </si>
  <si>
    <t>MAUQUET</t>
  </si>
  <si>
    <t>JUHEL</t>
  </si>
  <si>
    <t>LAURINE</t>
  </si>
  <si>
    <t>MONTAIS</t>
  </si>
  <si>
    <t>GUILAINE</t>
  </si>
  <si>
    <t>GERAULT</t>
  </si>
  <si>
    <t>MARIE ODILE</t>
  </si>
  <si>
    <t>AUNAY</t>
  </si>
  <si>
    <t>BOUET</t>
  </si>
  <si>
    <t>SYLVIE</t>
  </si>
  <si>
    <t>DALARGE</t>
  </si>
  <si>
    <t>LEPOITVIN</t>
  </si>
  <si>
    <t>DESERT</t>
  </si>
  <si>
    <t>LACOUR</t>
  </si>
  <si>
    <t xml:space="preserve">SONNET </t>
  </si>
  <si>
    <t>LOUISE</t>
  </si>
  <si>
    <t>ALLAIN</t>
  </si>
  <si>
    <t>DAVID</t>
  </si>
  <si>
    <t>HOUEL</t>
  </si>
  <si>
    <t>ARLETTE</t>
  </si>
  <si>
    <t>BELLAND</t>
  </si>
  <si>
    <t>JULIE</t>
  </si>
  <si>
    <t>LEMARCHAND</t>
  </si>
  <si>
    <t>MESNARD</t>
  </si>
  <si>
    <t>SOPHIE</t>
  </si>
  <si>
    <t xml:space="preserve">GASTON </t>
  </si>
  <si>
    <t>MURIELLE</t>
  </si>
  <si>
    <t>DESNOS</t>
  </si>
  <si>
    <t>BERNARD</t>
  </si>
  <si>
    <t>CHANIELOVY</t>
  </si>
  <si>
    <t>DEPLAT</t>
  </si>
  <si>
    <t>GAUBAT</t>
  </si>
  <si>
    <t>LE GALLO</t>
  </si>
  <si>
    <t>LEBOURDIEC</t>
  </si>
  <si>
    <t>LEDARD</t>
  </si>
  <si>
    <t>LOUIS</t>
  </si>
  <si>
    <t>MADOUS</t>
  </si>
  <si>
    <t>MARTHE</t>
  </si>
  <si>
    <t>PESNEL</t>
  </si>
  <si>
    <t>ROBERT</t>
  </si>
  <si>
    <t>RUAULT</t>
  </si>
  <si>
    <t xml:space="preserve">SOUTUMIER </t>
  </si>
  <si>
    <t>STIVER</t>
  </si>
  <si>
    <t>VIVET</t>
  </si>
  <si>
    <t>GOUERAND</t>
  </si>
  <si>
    <t>NIEL</t>
  </si>
  <si>
    <t>MARIE LINE</t>
  </si>
  <si>
    <t>VINCENT ETAVE</t>
  </si>
  <si>
    <t>LEDOUX</t>
  </si>
  <si>
    <t>PAUMIER</t>
  </si>
  <si>
    <t>HEBERT</t>
  </si>
  <si>
    <t>LEDIAGON</t>
  </si>
  <si>
    <t>MARLENE</t>
  </si>
  <si>
    <t>RENOUF</t>
  </si>
  <si>
    <t>SOUTIF</t>
  </si>
  <si>
    <t>LEGRAND</t>
  </si>
  <si>
    <t>CHENEL CADET</t>
  </si>
  <si>
    <t>MARCHAND</t>
  </si>
  <si>
    <t>ANDREE</t>
  </si>
  <si>
    <t>JEROME</t>
  </si>
  <si>
    <t>AURELIE</t>
  </si>
  <si>
    <t>MYALON</t>
  </si>
  <si>
    <t>EVELYNE</t>
  </si>
  <si>
    <t>BESNIARD</t>
  </si>
  <si>
    <t>CAYEZ</t>
  </si>
  <si>
    <t>THERESE</t>
  </si>
  <si>
    <t>CHEVANCE</t>
  </si>
  <si>
    <t>PATRICK</t>
  </si>
  <si>
    <t>LEVOIR</t>
  </si>
  <si>
    <t>KARINE</t>
  </si>
  <si>
    <t>SAUSSEY</t>
  </si>
  <si>
    <t>AUBRAYE</t>
  </si>
  <si>
    <t>GARNIER</t>
  </si>
  <si>
    <t>CHANTAL</t>
  </si>
  <si>
    <t>LEROY</t>
  </si>
  <si>
    <t>BINET</t>
  </si>
  <si>
    <t>DOUCHIN</t>
  </si>
  <si>
    <t>GUESNON</t>
  </si>
  <si>
    <t>LAISNEY</t>
  </si>
  <si>
    <t>CAILLET</t>
  </si>
  <si>
    <t>CHEREL</t>
  </si>
  <si>
    <t>COLPAERT</t>
  </si>
  <si>
    <t>GOLDNEY</t>
  </si>
  <si>
    <t>LEVASSEUR</t>
  </si>
  <si>
    <t>MACE</t>
  </si>
  <si>
    <t>NOEL</t>
  </si>
  <si>
    <t>DARSY</t>
  </si>
  <si>
    <t>CINDY</t>
  </si>
  <si>
    <t>LEROUGE</t>
  </si>
  <si>
    <t>FRITSCHE</t>
  </si>
  <si>
    <t>BAROUX</t>
  </si>
  <si>
    <t xml:space="preserve">COSSON </t>
  </si>
  <si>
    <t>MIGLIORETTI</t>
  </si>
  <si>
    <t>RAYMONDE</t>
  </si>
  <si>
    <t xml:space="preserve">MALET </t>
  </si>
  <si>
    <t>CHESNEL</t>
  </si>
  <si>
    <t>ECOLASSE</t>
  </si>
  <si>
    <t>PRISCA</t>
  </si>
  <si>
    <t>BOURGEOT</t>
  </si>
  <si>
    <t>CENDRIER</t>
  </si>
  <si>
    <t>LENAIN</t>
  </si>
  <si>
    <t>ALINE</t>
  </si>
  <si>
    <t>VERGER</t>
  </si>
  <si>
    <t>CODRON</t>
  </si>
  <si>
    <t>GILBERT</t>
  </si>
  <si>
    <t>LEBRUN</t>
  </si>
  <si>
    <t>JOSIANE</t>
  </si>
  <si>
    <t>MAUDUIT</t>
  </si>
  <si>
    <t>LEPAULMIER</t>
  </si>
  <si>
    <t>MARYVONNE</t>
  </si>
  <si>
    <t>BELLE</t>
  </si>
  <si>
    <t>JANKOWSKI</t>
  </si>
  <si>
    <t>CHARVEL</t>
  </si>
  <si>
    <t>MICHAUX</t>
  </si>
  <si>
    <t>LEFEBVRE</t>
  </si>
  <si>
    <t>PHILIPPE</t>
  </si>
  <si>
    <t>CORNIERES</t>
  </si>
  <si>
    <t>DUPARD</t>
  </si>
  <si>
    <t>CLAUDINE</t>
  </si>
  <si>
    <t>DURANT</t>
  </si>
  <si>
    <t>COLINET</t>
  </si>
  <si>
    <t>LARCHAIS</t>
  </si>
  <si>
    <t>LYSIANE</t>
  </si>
  <si>
    <t>BOURY</t>
  </si>
  <si>
    <t>MARIE LOUISE</t>
  </si>
  <si>
    <t>CZAPSKI</t>
  </si>
  <si>
    <t>GAUGAIN</t>
  </si>
  <si>
    <t>GESLIN</t>
  </si>
  <si>
    <t>KASPRZYK</t>
  </si>
  <si>
    <t>BUBOURG</t>
  </si>
  <si>
    <t>FRANCOISE</t>
  </si>
  <si>
    <t>MORIN</t>
  </si>
  <si>
    <t>MOULIN</t>
  </si>
  <si>
    <t>LE JAN</t>
  </si>
  <si>
    <t>DANY</t>
  </si>
  <si>
    <t>GUINAIS</t>
  </si>
  <si>
    <t>LANGLOIS</t>
  </si>
  <si>
    <t>PAQUET</t>
  </si>
  <si>
    <t>HELENE</t>
  </si>
  <si>
    <t>MAROCCINI</t>
  </si>
  <si>
    <t>VARIN</t>
  </si>
  <si>
    <t xml:space="preserve">GAILLARD </t>
  </si>
  <si>
    <t>LYDIE</t>
  </si>
  <si>
    <t>GAUTIER</t>
  </si>
  <si>
    <t>LELEU</t>
  </si>
  <si>
    <t>LINA</t>
  </si>
  <si>
    <t>LENEVEU</t>
  </si>
  <si>
    <t>ANNE</t>
  </si>
  <si>
    <t>LOTZ</t>
  </si>
  <si>
    <t>MAHIOUT</t>
  </si>
  <si>
    <t>ELODIE</t>
  </si>
  <si>
    <t>AURELIEN</t>
  </si>
  <si>
    <t>TRAVET</t>
  </si>
  <si>
    <t xml:space="preserve">VINCENT </t>
  </si>
  <si>
    <t>ORIANE</t>
  </si>
  <si>
    <t>ANDRE</t>
  </si>
  <si>
    <t>BENOIST</t>
  </si>
  <si>
    <t>DUVAL</t>
  </si>
  <si>
    <t>CECILIA</t>
  </si>
  <si>
    <t xml:space="preserve">LEHOUX </t>
  </si>
  <si>
    <t>AUVRAY</t>
  </si>
  <si>
    <t>MARIETTE</t>
  </si>
  <si>
    <t>GAUYA</t>
  </si>
  <si>
    <t>GHISLAINE</t>
  </si>
  <si>
    <t>DANIELLE</t>
  </si>
  <si>
    <t>VANDON</t>
  </si>
  <si>
    <t>MOUILLARD</t>
  </si>
  <si>
    <t>MOREAU</t>
  </si>
  <si>
    <t>AXELLE</t>
  </si>
  <si>
    <t>MARIE THERESE</t>
  </si>
  <si>
    <t>TANQUEREL</t>
  </si>
  <si>
    <t>JESSICA</t>
  </si>
  <si>
    <t>DUCHEMIN</t>
  </si>
  <si>
    <t>VANDERBRUGGHE</t>
  </si>
  <si>
    <t>FABIENNE</t>
  </si>
  <si>
    <t>CAVIER</t>
  </si>
  <si>
    <t>CAROLINE</t>
  </si>
  <si>
    <t>AUDIGE</t>
  </si>
  <si>
    <t>FLORIANE</t>
  </si>
  <si>
    <t>LEMAITRE</t>
  </si>
  <si>
    <t>SERGE</t>
  </si>
  <si>
    <t>LEMENARD</t>
  </si>
  <si>
    <t>CHEFFERT</t>
  </si>
  <si>
    <t>CINGAL</t>
  </si>
  <si>
    <t>FERRE</t>
  </si>
  <si>
    <t>CLARA</t>
  </si>
  <si>
    <t>GUILLEMETTE</t>
  </si>
  <si>
    <t>CHRISTEL</t>
  </si>
  <si>
    <t>NICOLAS</t>
  </si>
  <si>
    <t>CANIER</t>
  </si>
  <si>
    <t>CAUBRIERE</t>
  </si>
  <si>
    <t xml:space="preserve">DUMORTIER </t>
  </si>
  <si>
    <t>HERVE</t>
  </si>
  <si>
    <t>LELIEVRE</t>
  </si>
  <si>
    <t>MANCEL</t>
  </si>
  <si>
    <t>GROLLIER</t>
  </si>
  <si>
    <t>ROBERGE</t>
  </si>
  <si>
    <t>COUILLARD</t>
  </si>
  <si>
    <t>SUZANNE</t>
  </si>
  <si>
    <t>GUERARD</t>
  </si>
  <si>
    <t>PIERRE</t>
  </si>
  <si>
    <t>NADEIGE</t>
  </si>
  <si>
    <t>BOULAND</t>
  </si>
  <si>
    <t>TERNOIS</t>
  </si>
  <si>
    <t>GUESDON</t>
  </si>
  <si>
    <t>DAIX</t>
  </si>
  <si>
    <t>FLECHE</t>
  </si>
  <si>
    <t>DUHAMEL</t>
  </si>
  <si>
    <t>GUILBERT</t>
  </si>
  <si>
    <t>MELANIE</t>
  </si>
  <si>
    <t>RIVALLANT</t>
  </si>
  <si>
    <t>CREVON</t>
  </si>
  <si>
    <t>DOUCHY</t>
  </si>
  <si>
    <t>BUREL</t>
  </si>
  <si>
    <t>GAELLE</t>
  </si>
  <si>
    <t>MARJORIE</t>
  </si>
  <si>
    <t>SCHINDLER</t>
  </si>
  <si>
    <t>CAILLOUX</t>
  </si>
  <si>
    <t>BOUVET</t>
  </si>
  <si>
    <t>LEMECHEC</t>
  </si>
  <si>
    <t>CAPDEVILLE</t>
  </si>
  <si>
    <t>POUTEAUX</t>
  </si>
  <si>
    <t>COSSERON</t>
  </si>
  <si>
    <t>PROVOST</t>
  </si>
  <si>
    <t>SERRANO</t>
  </si>
  <si>
    <t>AMANDINE</t>
  </si>
  <si>
    <t>ALPHONSE</t>
  </si>
  <si>
    <t>SABRINA</t>
  </si>
  <si>
    <t>PRIEUR</t>
  </si>
  <si>
    <t>PAULETTE</t>
  </si>
  <si>
    <t>HAMARD</t>
  </si>
  <si>
    <t>FRANCOIS</t>
  </si>
  <si>
    <t>MARCILLY</t>
  </si>
  <si>
    <t>BISSON</t>
  </si>
  <si>
    <t>BOUTRY</t>
  </si>
  <si>
    <t>CHAMBON</t>
  </si>
  <si>
    <t>FLOCH</t>
  </si>
  <si>
    <t xml:space="preserve">MARIE </t>
  </si>
  <si>
    <t>SIMONE</t>
  </si>
  <si>
    <t>PLASSAIS</t>
  </si>
  <si>
    <t>ALCALA</t>
  </si>
  <si>
    <t>GOSSELIN</t>
  </si>
  <si>
    <t>ADAM</t>
  </si>
  <si>
    <t>SYLVIA</t>
  </si>
  <si>
    <t>BAYEUX</t>
  </si>
  <si>
    <t>LEBARBEY</t>
  </si>
  <si>
    <t>SZTUR</t>
  </si>
  <si>
    <t>DUJARDIN</t>
  </si>
  <si>
    <t>YOLANDE</t>
  </si>
  <si>
    <t>LELOUP GODEFROY</t>
  </si>
  <si>
    <t>ANNABELLE</t>
  </si>
  <si>
    <t>CUVIGNY</t>
  </si>
  <si>
    <t>LEMESLE</t>
  </si>
  <si>
    <t>BRONSARD</t>
  </si>
  <si>
    <t>MOUCHEL</t>
  </si>
  <si>
    <t>ELISABETH</t>
  </si>
  <si>
    <t>PALAIS</t>
  </si>
  <si>
    <t>GINETTE</t>
  </si>
  <si>
    <t>DESVOIES</t>
  </si>
  <si>
    <t>LEBOUCHER</t>
  </si>
  <si>
    <t>TISON BOURDON</t>
  </si>
  <si>
    <t>CONOR</t>
  </si>
  <si>
    <t>MARIANA</t>
  </si>
  <si>
    <t>FRAS</t>
  </si>
  <si>
    <t>PINEAU</t>
  </si>
  <si>
    <t>COJAN</t>
  </si>
  <si>
    <t>CALVEZ</t>
  </si>
  <si>
    <t>MARINE</t>
  </si>
  <si>
    <t>DIVERT</t>
  </si>
  <si>
    <t>NERAUD</t>
  </si>
  <si>
    <t>MAUD</t>
  </si>
  <si>
    <t>LELAIDIER</t>
  </si>
  <si>
    <t>GERALDINE</t>
  </si>
  <si>
    <t>ACHABOUB</t>
  </si>
  <si>
    <t>MANGEOT</t>
  </si>
  <si>
    <t>MIDY</t>
  </si>
  <si>
    <t>DEBONNAIRE</t>
  </si>
  <si>
    <t>PANTIN</t>
  </si>
  <si>
    <t>JALABER</t>
  </si>
  <si>
    <t>ELISSALDE</t>
  </si>
  <si>
    <t>JEAN ROGER</t>
  </si>
  <si>
    <t>FOUREY</t>
  </si>
  <si>
    <t>CHICOT</t>
  </si>
  <si>
    <t>FABRICE</t>
  </si>
  <si>
    <t>LIMA</t>
  </si>
  <si>
    <t>BRE</t>
  </si>
  <si>
    <t>RENOU</t>
  </si>
  <si>
    <t>RAMSPACHER</t>
  </si>
  <si>
    <t>GODEFROY</t>
  </si>
  <si>
    <t xml:space="preserve">LESAGE </t>
  </si>
  <si>
    <t>MAHE</t>
  </si>
  <si>
    <t>MAHEUX</t>
  </si>
  <si>
    <t>98 RUE D'HEROUVILLE</t>
  </si>
  <si>
    <t>66 ROUTE DE LA GUERINIERE</t>
  </si>
  <si>
    <t>9 AVENUE DE TOURVILLE</t>
  </si>
  <si>
    <t>13 RUE SINGER</t>
  </si>
  <si>
    <t>11 RUE VICTOR LEPINE</t>
  </si>
  <si>
    <t>APPT 8</t>
  </si>
  <si>
    <t>19 RUE HENRI BRUNET</t>
  </si>
  <si>
    <t>8 RUE PIERRE DE COUBERTIN</t>
  </si>
  <si>
    <t>9 RUE HACHE</t>
  </si>
  <si>
    <t>46 RUE GL GIRAUD</t>
  </si>
  <si>
    <t>20 RUE DE CHAMPAGNE</t>
  </si>
  <si>
    <t>9 RUE DES LILAS</t>
  </si>
  <si>
    <t>13 RUE JEAN SEBASTIEN BACK</t>
  </si>
  <si>
    <t>LE COTEAU - LES HIRONDELLES</t>
  </si>
  <si>
    <t>258 RUE SAINT MARTIN</t>
  </si>
  <si>
    <t>APPT 9</t>
  </si>
  <si>
    <t>20 RUE SAINT SAUVEUR</t>
  </si>
  <si>
    <t>7 RUE DES TISSERANDS</t>
  </si>
  <si>
    <t>BELLE ETOILE</t>
  </si>
  <si>
    <t>17 LIEU DIT LA REBOURSERIE</t>
  </si>
  <si>
    <t>6 RUE JULES MICHELET</t>
  </si>
  <si>
    <t>8 RUE DES CHARDONNERETS</t>
  </si>
  <si>
    <t>1 RUE NICOLAS DE STAEL</t>
  </si>
  <si>
    <t>8 ALLEE DES 4 SAISONS</t>
  </si>
  <si>
    <t>104 RUE DE LA FRESNAYE</t>
  </si>
  <si>
    <t>59 RUE DE LA LIBERATION</t>
  </si>
  <si>
    <t>39 RUE DE LA RIVIERE</t>
  </si>
  <si>
    <t>20 ALLEES DES JONQUILLES</t>
  </si>
  <si>
    <t>RESIDENCE PORT WINSTON</t>
  </si>
  <si>
    <t>1 RUE STOCKOHLM</t>
  </si>
  <si>
    <t>3 IMPASSE MALRAUD</t>
  </si>
  <si>
    <t>911 ALLEE DES CAPUCINES</t>
  </si>
  <si>
    <t>2 IMPASSE MARLAUD</t>
  </si>
  <si>
    <t>82 RUE DES CAILLOUINS</t>
  </si>
  <si>
    <t>8 AVENUE DU COTI</t>
  </si>
  <si>
    <t>94 RUE DES ACACCIAS</t>
  </si>
  <si>
    <t>41 RUE DES CAILLOINS</t>
  </si>
  <si>
    <t>7 ALLEE DES ILES</t>
  </si>
  <si>
    <t>2 RUE EUGENE VARLIN</t>
  </si>
  <si>
    <t>7 RUE JEAN COCTEAU</t>
  </si>
  <si>
    <t>11 IMPASSE DE LA VANOISE</t>
  </si>
  <si>
    <t>8 ALLEE DU SAGUENAY</t>
  </si>
  <si>
    <t>3 BVD GUSTAVE TIMMERMAN</t>
  </si>
  <si>
    <t>56 RUE EMILE HERBLINE</t>
  </si>
  <si>
    <t>100 AVENUE DE LA MER</t>
  </si>
  <si>
    <t>50 AVENUE DE LA PLAGE</t>
  </si>
  <si>
    <t>34B RUE DES PEUPLIERS</t>
  </si>
  <si>
    <t>4 RUE COMTESSE LESCELINE</t>
  </si>
  <si>
    <t>5 RUE D'YVIBRIDGE</t>
  </si>
  <si>
    <t>5 RUE DE LA TOURELLE</t>
  </si>
  <si>
    <t>5 RUE ABBE HAMON</t>
  </si>
  <si>
    <t>RUE ABBE HAMONT</t>
  </si>
  <si>
    <t>4 A IMPASSE COMMUNALE</t>
  </si>
  <si>
    <t>2 IMPASSE COMMUNALE</t>
  </si>
  <si>
    <t>LE BOURG</t>
  </si>
  <si>
    <t>17 RUE CINGAL</t>
  </si>
  <si>
    <t>3 RUE GUILLAUME LE TELLIER</t>
  </si>
  <si>
    <t>6 RUE DES VENELLES</t>
  </si>
  <si>
    <t>15 B RUE DU 16 AOUT 1944</t>
  </si>
  <si>
    <t>27 RUE DES SOURCES</t>
  </si>
  <si>
    <t>22 RUE DU 16 AOUT 1944</t>
  </si>
  <si>
    <t>17 RUE DES HAUTS VENTS</t>
  </si>
  <si>
    <t>RUE DU MOULIN</t>
  </si>
  <si>
    <t>4 RUE DU MOULIN</t>
  </si>
  <si>
    <t>5 RUE DES CANADIENS</t>
  </si>
  <si>
    <t>19 RUE DU GAILLON</t>
  </si>
  <si>
    <t>6 RUE DU GAILLON</t>
  </si>
  <si>
    <t>4 ROND POINT DE L'EUROPE</t>
  </si>
  <si>
    <t>9 RUE DU BOUT QUESNAY</t>
  </si>
  <si>
    <t>4 RUE DU CHEMIN DE RONDE</t>
  </si>
  <si>
    <t>5 RUE DU CHEMIN DE RONDE</t>
  </si>
  <si>
    <t>LE SOUS PARC</t>
  </si>
  <si>
    <t>10 PLACE DE LA MARE</t>
  </si>
  <si>
    <t>905 QUARTIER DU VAL</t>
  </si>
  <si>
    <t>825 LE GRAND PARC</t>
  </si>
  <si>
    <t>720 QUARTIER DU BOIS</t>
  </si>
  <si>
    <t>7 ALLEE DES SAULLES</t>
  </si>
  <si>
    <t>16 RUE DES ECOSSAIS</t>
  </si>
  <si>
    <t>12 RUE FRANZ SHOUBERT</t>
  </si>
  <si>
    <t>3 ROUTE DE BRETAGNE</t>
  </si>
  <si>
    <t>8 ROUTE DE BRETAGNE</t>
  </si>
  <si>
    <t>86 ROUTE DE BRETAGNE</t>
  </si>
  <si>
    <t>5D ROUTE DE BRETAGNE</t>
  </si>
  <si>
    <t>5 RUE DE LA CROIX PICARD</t>
  </si>
  <si>
    <t>5 CHEMIN DE L'ORMELEE</t>
  </si>
  <si>
    <t>3 IMPASSE LA COUTURE</t>
  </si>
  <si>
    <t>L'OREE DU BOIS</t>
  </si>
  <si>
    <t>LIEU DIT HAVETOT</t>
  </si>
  <si>
    <t>RUE DU NOUVEAU QUARTIER</t>
  </si>
  <si>
    <t>LANNEVILLE</t>
  </si>
  <si>
    <t>7 ROUTE D'AUDRIEU</t>
  </si>
  <si>
    <t>ROUTE DE CAEN</t>
  </si>
  <si>
    <t>HAMEAU FOLLIOT</t>
  </si>
  <si>
    <t>LA HAYE</t>
  </si>
  <si>
    <t>1 IMPASSE JACQUES BREL</t>
  </si>
  <si>
    <t>24 TER RUE JEAN DE LA VARENDE</t>
  </si>
  <si>
    <t>CHEMIN DE LA DOUTEE</t>
  </si>
  <si>
    <t>LES MAISONS BARET</t>
  </si>
  <si>
    <t>9 RUE COLBERT DE MATHAREL</t>
  </si>
  <si>
    <t>4 RUE DE LA PETITE CAVEE</t>
  </si>
  <si>
    <t>2 RUE PIERRE SEMAR</t>
  </si>
  <si>
    <t>14 IMPASSE DU 14 JUIN</t>
  </si>
  <si>
    <t>34 RUE VICTORE HUGO</t>
  </si>
  <si>
    <t>49 RUE JACQUES PREVERT</t>
  </si>
  <si>
    <t>29 IMPASSE DU GRAND PRE</t>
  </si>
  <si>
    <t>13 RUE DES PREMONTRES</t>
  </si>
  <si>
    <t>10 RUE DE LA CAVEE</t>
  </si>
  <si>
    <t>6 RUE DU PONT DU COUDRAY</t>
  </si>
  <si>
    <t>8 RUE DU BOSQ</t>
  </si>
  <si>
    <t>2 CHEMIN DU BOIS</t>
  </si>
  <si>
    <t>7 RUE PONT DU COUDRAY</t>
  </si>
  <si>
    <t>16 RUE DES MARINGUETTES</t>
  </si>
  <si>
    <t>6 RUE DE L'EUROPE</t>
  </si>
  <si>
    <t>LES LANDES DE SIETTE</t>
  </si>
  <si>
    <t>10 COUR DU PORION</t>
  </si>
  <si>
    <t>434 CHEMIN DU LIEU PARIS</t>
  </si>
  <si>
    <t>273 CHEMIN DE LA COUTURE AU CHEVAL</t>
  </si>
  <si>
    <t>CHEMIN SAINT SAUVEUR</t>
  </si>
  <si>
    <t>5 LA COUR MORAND</t>
  </si>
  <si>
    <t>54 RUE JACQUES BREL</t>
  </si>
  <si>
    <t xml:space="preserve">LE MESNIL </t>
  </si>
  <si>
    <t>8 RUE DU VERIGNIER</t>
  </si>
  <si>
    <t>1 ROUTE DE PARIS</t>
  </si>
  <si>
    <t>LA BOUGRIE</t>
  </si>
  <si>
    <t>LA TANNERIE</t>
  </si>
  <si>
    <t>LE ROCHER BEAUMONT</t>
  </si>
  <si>
    <t>LA CHATELERIE</t>
  </si>
  <si>
    <t>22 RUE SAINT MARCOUF</t>
  </si>
  <si>
    <t>16 ROUTE DE BAYEUX</t>
  </si>
  <si>
    <t>MAISON</t>
  </si>
  <si>
    <t>23 ROUTE DE PORT EN BESSIN</t>
  </si>
  <si>
    <t>RUE DU VIEUX PRESBYTERE</t>
  </si>
  <si>
    <t>63 IMPASSE TURBO</t>
  </si>
  <si>
    <t>58 RUE DU REGIMENT DE MAISON NEUVE</t>
  </si>
  <si>
    <t>4 RUE DU VILLAGE</t>
  </si>
  <si>
    <t>PLACE DE L'EGLISE</t>
  </si>
  <si>
    <t>33 RUE DU CLOS MICHEL</t>
  </si>
  <si>
    <t>131 RUE DU ROND POINT</t>
  </si>
  <si>
    <t>25 RUE CIRCULAIRE</t>
  </si>
  <si>
    <t>LOTISSEMENT DES JARDINS</t>
  </si>
  <si>
    <t>RUE DES ANCIENNES CANTINES</t>
  </si>
  <si>
    <t>LA CRESSONIERE</t>
  </si>
  <si>
    <t>LA RONCETTE</t>
  </si>
  <si>
    <t>108 GRANDE RUE</t>
  </si>
  <si>
    <t>23 GRANDE RUE</t>
  </si>
  <si>
    <t>5 RUE MAURICE RAVEL</t>
  </si>
  <si>
    <t>7 RUE MAURICE RAVEL</t>
  </si>
  <si>
    <t>16 F RUE DES HAUTS VENTS</t>
  </si>
  <si>
    <t>1 RUE MAURICE RAVEL</t>
  </si>
  <si>
    <t>3 RUE ANDRE REBOURS</t>
  </si>
  <si>
    <t>7 IMPASSE DES PERVANCHES</t>
  </si>
  <si>
    <t>13 RUE DU VAL PICAND</t>
  </si>
  <si>
    <t>2 RUE DES POMMIERS</t>
  </si>
  <si>
    <t>RUE DES POMMIERS</t>
  </si>
  <si>
    <t>605 RESIDENCE LES JARDINS DE COURSEULLES</t>
  </si>
  <si>
    <t>LA CAPITAINERIE</t>
  </si>
  <si>
    <t>239 RUE DES TENNIS</t>
  </si>
  <si>
    <t>LES MAISONS DE LA PLAGE</t>
  </si>
  <si>
    <t>12 BIS CHEMIN DU MONT</t>
  </si>
  <si>
    <t>4 RUE DE SAINTE CROIX</t>
  </si>
  <si>
    <t>7 CHEMIN DU MONT</t>
  </si>
  <si>
    <t>13 CHEMIN DU MONT</t>
  </si>
  <si>
    <t>7 IMPASSE DU CLOS D'ORLIEU</t>
  </si>
  <si>
    <t>11 RUE DES COUTURES</t>
  </si>
  <si>
    <t>13 LE BOUT DE BANVILLE</t>
  </si>
  <si>
    <t>36 RUE DE L'EGLISE</t>
  </si>
  <si>
    <t>19 RUE DU BOUT DE BANVILLE</t>
  </si>
  <si>
    <t>4 LES PLANCHES</t>
  </si>
  <si>
    <t>6 RUE DU CLOS SAINT JULIEN</t>
  </si>
  <si>
    <t>34 RUE DE MANEVILLE</t>
  </si>
  <si>
    <t>3 RUE DE LA DAME BLANCHE</t>
  </si>
  <si>
    <t>22 RUE DE BAYEUX</t>
  </si>
  <si>
    <t>8 SQUARE DES POMMIERS</t>
  </si>
  <si>
    <t>105 RUE DES FORGES</t>
  </si>
  <si>
    <t>444 RUE LEOPOLD HETTIER</t>
  </si>
  <si>
    <t>FERME DE LANOE</t>
  </si>
  <si>
    <t>LE PRESBYTHERE</t>
  </si>
  <si>
    <t>LA LONDE</t>
  </si>
  <si>
    <t>3 RUE DES SOURCES</t>
  </si>
  <si>
    <t>1 RUE DES ERABLES</t>
  </si>
  <si>
    <t>22 ROUTE DE LION</t>
  </si>
  <si>
    <t>35 ROUTE DE CORMELLES</t>
  </si>
  <si>
    <t>7 RUE DES TILLEULS</t>
  </si>
  <si>
    <t>40 RUE JACQUES GUEROULT</t>
  </si>
  <si>
    <t>26 RUE DES CANADIENS</t>
  </si>
  <si>
    <t>19 RUE D'IPPLEPEN</t>
  </si>
  <si>
    <t>13 RUE CAMILLE DESMOULIN</t>
  </si>
  <si>
    <t>LES CHASSEURS</t>
  </si>
  <si>
    <t>LIEU DIT LA VARDIERE</t>
  </si>
  <si>
    <t>8 RUE DU BICENTENAIRE</t>
  </si>
  <si>
    <t>LIEU DIT LE PONT DE LA MOUSSE</t>
  </si>
  <si>
    <t>LE PONT DE LA MOUSSE</t>
  </si>
  <si>
    <t>20 RUE DU CANADA</t>
  </si>
  <si>
    <t>3 RUE DES GRIVES MUSICIENNES</t>
  </si>
  <si>
    <t>11 RUE PERCES NEIGE</t>
  </si>
  <si>
    <t>14 RUE DU REGIMENT DE LA CHAUDIERE</t>
  </si>
  <si>
    <t>5 B RUE DE SCORITON</t>
  </si>
  <si>
    <t>5 RUE DU REGIMENT DE LA CHAUDIERE</t>
  </si>
  <si>
    <t>RUE DU REGIMENT DE LA CHAUDIERE</t>
  </si>
  <si>
    <t>24 RUE ROLAND VICO</t>
  </si>
  <si>
    <t>2 BIS RUE DES AUBEPINES</t>
  </si>
  <si>
    <t>19 RUE DU SAUT DU LOUP</t>
  </si>
  <si>
    <t>14 RUE DES MESANGES</t>
  </si>
  <si>
    <t>30 RUE DU MARECHAL FOCH</t>
  </si>
  <si>
    <t>95 ROUTE DE CAUMOND</t>
  </si>
  <si>
    <t>11 BIS RUE DU POINT DU JOUR</t>
  </si>
  <si>
    <t>27 RUE DES CONDRAY</t>
  </si>
  <si>
    <t>4 RUE DES METALLOS</t>
  </si>
  <si>
    <t>1 PLACE DU COLLEGE</t>
  </si>
  <si>
    <t>HAMEAU DE CAILLOUET</t>
  </si>
  <si>
    <t>CAILLOUET</t>
  </si>
  <si>
    <t>RUE DE LA MINE</t>
  </si>
  <si>
    <t>ARCLAIS</t>
  </si>
  <si>
    <t>PARCELLE 417</t>
  </si>
  <si>
    <t>LES COURSIERES</t>
  </si>
  <si>
    <t>OUILLY LE BASSET</t>
  </si>
  <si>
    <t>LE PAVEMENT</t>
  </si>
  <si>
    <t>LIEU DIT LE PAVEMENT</t>
  </si>
  <si>
    <t>LES COSTILS</t>
  </si>
  <si>
    <t>PONT DE VILLY</t>
  </si>
  <si>
    <t>NORON L'ABBAYE</t>
  </si>
  <si>
    <t>LE MESNILFLOUX</t>
  </si>
  <si>
    <t>LA BRUYERE</t>
  </si>
  <si>
    <t>LIEU DIT LA RUE D'AVE</t>
  </si>
  <si>
    <t>16 RUE DE REVIERS</t>
  </si>
  <si>
    <t>14 RUE DE BAYEUX</t>
  </si>
  <si>
    <t>14 RUE DES LILAS</t>
  </si>
  <si>
    <t>1 RUE DU CALVAIRE</t>
  </si>
  <si>
    <t>3 TER RUE BOULIESSE</t>
  </si>
  <si>
    <t>9 RUE DE LA CHAPELLE</t>
  </si>
  <si>
    <t>16 RUE DE LA PASSE D'AVAL</t>
  </si>
  <si>
    <t>88 ROUTE DE LANGRUNE</t>
  </si>
  <si>
    <t>47 PLACE L'ARGUILLY</t>
  </si>
  <si>
    <t>LE MESNIL</t>
  </si>
  <si>
    <t>70 CHEMIN DE L'AUNE</t>
  </si>
  <si>
    <t>9 RUE DU MOULIN LATOUR</t>
  </si>
  <si>
    <t>23 RUE PICHAUVIN</t>
  </si>
  <si>
    <t>21 RUE PICHAUVIN</t>
  </si>
  <si>
    <t>19 RUE DU GOULET</t>
  </si>
  <si>
    <t>80 RUE DE LA MER</t>
  </si>
  <si>
    <t>7 RUE DU PARC</t>
  </si>
  <si>
    <t>12 IMPASSE DES TOURNESOLS</t>
  </si>
  <si>
    <t>14 RUE DU PETIT BOIS</t>
  </si>
  <si>
    <t>11 RUE DES LONGS CHAMPS</t>
  </si>
  <si>
    <t>27 RUE DU MOULIN</t>
  </si>
  <si>
    <t>285 RUE ROYAL BERKHIRE</t>
  </si>
  <si>
    <t>33 RUE DES PELERINS</t>
  </si>
  <si>
    <t>35 RUE DES PELERINS</t>
  </si>
  <si>
    <t>IMPASSE DU COTRE</t>
  </si>
  <si>
    <t>255 RUE BAZIN</t>
  </si>
  <si>
    <t>8 RUE DU BENGALE</t>
  </si>
  <si>
    <t>RESIDENCE LES DELICES</t>
  </si>
  <si>
    <t>ST GERMAIN LA BLANCHE HERBE</t>
  </si>
  <si>
    <t>BREMEVILLE SUR LAIZE</t>
  </si>
  <si>
    <t>BEUVILLERS</t>
  </si>
  <si>
    <t>LISIEUX</t>
  </si>
  <si>
    <t>SAINT DESIR</t>
  </si>
  <si>
    <t>CONDE SUR NOIREAU</t>
  </si>
  <si>
    <t>23 RUE FERNAND DUJARDIN</t>
  </si>
  <si>
    <t>SAINT GERMAIN DU CRIOULT</t>
  </si>
  <si>
    <t>BIEVILLE BEUVILLE</t>
  </si>
  <si>
    <t>VER SUR MER</t>
  </si>
  <si>
    <t>14 AVENUE DU GENERAL PY EZANNO</t>
  </si>
  <si>
    <t>ARROMANCHES LES BAINS</t>
  </si>
  <si>
    <t>MONDEVILLE</t>
  </si>
  <si>
    <t>CORMELLES LE ROYAL</t>
  </si>
  <si>
    <t>FLEURY SUR ORNE</t>
  </si>
  <si>
    <t>IFS</t>
  </si>
  <si>
    <t>LIVAROT</t>
  </si>
  <si>
    <t>OUISTREHAM</t>
  </si>
  <si>
    <t>GRANGUES</t>
  </si>
  <si>
    <t>SAINT PIERRE SUR DIVES</t>
  </si>
  <si>
    <t>APPT 24</t>
  </si>
  <si>
    <t>SASSY</t>
  </si>
  <si>
    <t>THIEVILLE</t>
  </si>
  <si>
    <t>VAUDELOGES</t>
  </si>
  <si>
    <t>ESTREES LA CAMPAGNE</t>
  </si>
  <si>
    <t>FONTAINE LE PIN</t>
  </si>
  <si>
    <t>GRAINVILLE LANGANNERIE</t>
  </si>
  <si>
    <t>ROUVRES</t>
  </si>
  <si>
    <t>SAINT GERMAIN LE VASSON</t>
  </si>
  <si>
    <t>SAINT SYLVAIN</t>
  </si>
  <si>
    <t>SOIGNOLLES</t>
  </si>
  <si>
    <t>URVILLE</t>
  </si>
  <si>
    <t>HEROUVILLE ST CLAIR</t>
  </si>
  <si>
    <t>AMAYE SUR ORNE</t>
  </si>
  <si>
    <t>ESQUAY NOTRE DAME</t>
  </si>
  <si>
    <t>GRAINVILLE SUR ODON</t>
  </si>
  <si>
    <t>MISSY</t>
  </si>
  <si>
    <t>LES FORGES</t>
  </si>
  <si>
    <t>NOYER BOCAGE</t>
  </si>
  <si>
    <t>SAINT HONORINE DU FAY</t>
  </si>
  <si>
    <t>LES MOUTIERS EN CINGLAIS</t>
  </si>
  <si>
    <t>SAINT LAURENT DE CONDEL</t>
  </si>
  <si>
    <t>ANCTOVILLE</t>
  </si>
  <si>
    <t>CAHAGNES</t>
  </si>
  <si>
    <t>FOULOGNES</t>
  </si>
  <si>
    <t>SAINT GERMAIN D'ECTOT</t>
  </si>
  <si>
    <t>CHEMIN DU VIEUX PRESSOIR</t>
  </si>
  <si>
    <t>BROUAY</t>
  </si>
  <si>
    <t>HOTTOT LES BAGUES</t>
  </si>
  <si>
    <t>JUAYE MONDAYE</t>
  </si>
  <si>
    <t>LINGEVRES</t>
  </si>
  <si>
    <t>LONGRAYE</t>
  </si>
  <si>
    <t>TILLY SUR SEULLES</t>
  </si>
  <si>
    <t>VENDES</t>
  </si>
  <si>
    <t>JURQUES</t>
  </si>
  <si>
    <t>CESNY AUX VIGNES</t>
  </si>
  <si>
    <t>ERNES</t>
  </si>
  <si>
    <t>MAGNY LE FREULE</t>
  </si>
  <si>
    <t>MEZIDON CANON</t>
  </si>
  <si>
    <t>AUTHIE</t>
  </si>
  <si>
    <t>SAINT CONTEST</t>
  </si>
  <si>
    <t>SAINT GERMAIN LA BLANCHE HERBE</t>
  </si>
  <si>
    <t>ST CONTEST</t>
  </si>
  <si>
    <t>CLINCHAMPS SUR ORNE</t>
  </si>
  <si>
    <t>FEUGUEROLLES BULLY</t>
  </si>
  <si>
    <t>LAIZE LA VILLE</t>
  </si>
  <si>
    <t>SAINT MARTIN DE FONTENAY</t>
  </si>
  <si>
    <t>LE MOLAY LITTRY</t>
  </si>
  <si>
    <t>LE MOLLAY LITTRY</t>
  </si>
  <si>
    <t>LE PRE BOCAGE</t>
  </si>
  <si>
    <t>LE PRE D'AUGE</t>
  </si>
  <si>
    <t>MARERBE</t>
  </si>
  <si>
    <t>SAINT LAURENT DU MONT</t>
  </si>
  <si>
    <t>ARGENCES</t>
  </si>
  <si>
    <t>595 ROUTE DE DOZULE</t>
  </si>
  <si>
    <t>BELLENGREVILLE</t>
  </si>
  <si>
    <t>VIMONT</t>
  </si>
  <si>
    <t>MESNIL CLINCHAMPS</t>
  </si>
  <si>
    <t>SAINT MANVIEUX</t>
  </si>
  <si>
    <t>SAINT MANVIEUX BOCAGE</t>
  </si>
  <si>
    <t>ESQUAY SUR SEULLES</t>
  </si>
  <si>
    <t>LE HERILS</t>
  </si>
  <si>
    <t>LONGUE SUR MER</t>
  </si>
  <si>
    <t>VASSY</t>
  </si>
  <si>
    <t>SOUMONT ST QUENTIN</t>
  </si>
  <si>
    <t>USSY</t>
  </si>
  <si>
    <t>VILLERS CANIVET</t>
  </si>
  <si>
    <t>DOZULE</t>
  </si>
  <si>
    <t>PUTOT EN AUGE</t>
  </si>
  <si>
    <t>DOUVRES LA DELIVRANDE</t>
  </si>
  <si>
    <t>COLOMBELLES</t>
  </si>
  <si>
    <t>COURSEULLES SUR MER</t>
  </si>
  <si>
    <t>AVENUE DE LA LIBERATION</t>
  </si>
  <si>
    <t>GRAYE SUR MER</t>
  </si>
  <si>
    <t>AMBLIE</t>
  </si>
  <si>
    <t>CREUILLY</t>
  </si>
  <si>
    <t>CULLY</t>
  </si>
  <si>
    <t>LANTHEUIL</t>
  </si>
  <si>
    <t>TIERCEVILLE</t>
  </si>
  <si>
    <t>BALLEROY</t>
  </si>
  <si>
    <t>CASTILLON</t>
  </si>
  <si>
    <t>TRUNGY</t>
  </si>
  <si>
    <t>VIRE</t>
  </si>
  <si>
    <t>LUC SUR MER</t>
  </si>
  <si>
    <t>GRENTHEVILLE</t>
  </si>
  <si>
    <t>HUBERT FOLIES</t>
  </si>
  <si>
    <t>BLAINVILLE SUR ORNE</t>
  </si>
  <si>
    <t>BLANVILLE SUR ORNE</t>
  </si>
  <si>
    <t>CLECY</t>
  </si>
  <si>
    <t>SAINT LAMBERT</t>
  </si>
  <si>
    <t>SAINT REMY</t>
  </si>
  <si>
    <t>ANGUERNY</t>
  </si>
  <si>
    <t>ANISY</t>
  </si>
  <si>
    <t>BASLY</t>
  </si>
  <si>
    <t>CAIRON</t>
  </si>
  <si>
    <t>CAMBES EN PLAINE</t>
  </si>
  <si>
    <t>COLOMBY SUR THAON</t>
  </si>
  <si>
    <t>FONTAINE HENRY</t>
  </si>
  <si>
    <t>THAON</t>
  </si>
  <si>
    <t>EMIEVILLE</t>
  </si>
  <si>
    <t>FRENOUVILLE</t>
  </si>
  <si>
    <t>CARPIQUET</t>
  </si>
  <si>
    <t>BURES SUR DIVES</t>
  </si>
  <si>
    <t>TROARN</t>
  </si>
  <si>
    <t>BRETTEVILLE SUR LAIZE</t>
  </si>
  <si>
    <t>FRESNEY LE PUCEUX</t>
  </si>
  <si>
    <t>GOUVIX</t>
  </si>
  <si>
    <t>PONT D'OUILLY</t>
  </si>
  <si>
    <t>LOT FLEURION</t>
  </si>
  <si>
    <t>CORDEY</t>
  </si>
  <si>
    <t>FALAISE</t>
  </si>
  <si>
    <t>FRESNE LA MERE</t>
  </si>
  <si>
    <t>SAINT MARTIN DE MIEUX</t>
  </si>
  <si>
    <t>VIGNATS</t>
  </si>
  <si>
    <t>GIBERVILLE</t>
  </si>
  <si>
    <t>BRETTEVILLE L'ORGUEILLEUSE</t>
  </si>
  <si>
    <t>LASSON</t>
  </si>
  <si>
    <t>LE MESNIL PATRY</t>
  </si>
  <si>
    <t>SAINT MANVIEU NORREY</t>
  </si>
  <si>
    <t>SAINT MANVIEUX NORREY</t>
  </si>
  <si>
    <t>ST MANVIEU NORREY</t>
  </si>
  <si>
    <t>SAINT AUBIN SUR MER</t>
  </si>
  <si>
    <t>ST AUBIN SUR MER</t>
  </si>
  <si>
    <t>BRETTEVILLE SUR ODON</t>
  </si>
  <si>
    <t>CAUVILLE</t>
  </si>
  <si>
    <t>LASSY</t>
  </si>
  <si>
    <t>LENAULT</t>
  </si>
  <si>
    <t>SAINT PIERRE LA VIEILLE</t>
  </si>
  <si>
    <t>LION SUR MER</t>
  </si>
  <si>
    <t>MOUEN</t>
  </si>
  <si>
    <t>VERSON</t>
  </si>
  <si>
    <t>CUVERVILLE</t>
  </si>
  <si>
    <t>DEMOUVILLE</t>
  </si>
  <si>
    <t>RANVILLE</t>
  </si>
  <si>
    <t>HERMANVILLE SUR MER</t>
  </si>
  <si>
    <t>MATHIEU</t>
  </si>
  <si>
    <t>MALTOT</t>
  </si>
  <si>
    <t>BANNEVILLE LA CAMPAGNE</t>
  </si>
  <si>
    <t>SANNERVILLE</t>
  </si>
  <si>
    <t>ROTS</t>
  </si>
  <si>
    <t>Total des achats 2011</t>
  </si>
  <si>
    <t>Total des achats 2012</t>
  </si>
  <si>
    <t>SAINTILAN</t>
  </si>
  <si>
    <t>KRENZEL</t>
  </si>
  <si>
    <t>LADJADJ</t>
  </si>
  <si>
    <t>ISABET</t>
  </si>
  <si>
    <t>CHARDON</t>
  </si>
  <si>
    <t>ANNE-SOPHIE</t>
  </si>
  <si>
    <t>DALIBON</t>
  </si>
  <si>
    <t>06 85 81 36 22</t>
  </si>
  <si>
    <t>110D</t>
  </si>
  <si>
    <t>06 84 22 92 80</t>
  </si>
  <si>
    <t>PICQUENOT</t>
  </si>
  <si>
    <t>GERAND</t>
  </si>
  <si>
    <t>09 71 59 21 88</t>
  </si>
  <si>
    <t>06 03 35 06 28</t>
  </si>
  <si>
    <t>BOURDAIS</t>
  </si>
  <si>
    <t>BURSARD</t>
  </si>
  <si>
    <t>95B</t>
  </si>
  <si>
    <t>LECHAPPELLAIN</t>
  </si>
  <si>
    <t>CONDE SUR SARTHE</t>
  </si>
  <si>
    <t>RADIGUE</t>
  </si>
  <si>
    <t>LONRAI</t>
  </si>
  <si>
    <t>MAUDET</t>
  </si>
  <si>
    <t>ST GERMAIN DU CORBEIS</t>
  </si>
  <si>
    <t>COEFFE</t>
  </si>
  <si>
    <t>ST PATERNE</t>
  </si>
  <si>
    <t>02 33 31 01 29</t>
  </si>
  <si>
    <t>SANDRA</t>
  </si>
  <si>
    <t>95E</t>
  </si>
  <si>
    <t>JARRY</t>
  </si>
  <si>
    <t>JANINE</t>
  </si>
  <si>
    <t>MARIE MADELEINE</t>
  </si>
  <si>
    <t>DAMIGNY</t>
  </si>
  <si>
    <t>FAGUIER</t>
  </si>
  <si>
    <t>BIGARD</t>
  </si>
  <si>
    <t>85D</t>
  </si>
  <si>
    <t>MAZE</t>
  </si>
  <si>
    <t>90A</t>
  </si>
  <si>
    <t>06 21 90 32 65</t>
  </si>
  <si>
    <t>LAETITIA</t>
  </si>
  <si>
    <t>06 71 17 28 20</t>
  </si>
  <si>
    <t>CHARLENE</t>
  </si>
  <si>
    <t>CHAVENTRE</t>
  </si>
  <si>
    <t>EWALE</t>
  </si>
  <si>
    <t>MBELA</t>
  </si>
  <si>
    <t>105G</t>
  </si>
  <si>
    <t>GOUEZ</t>
  </si>
  <si>
    <t>06 89 59 57 24</t>
  </si>
  <si>
    <t>ROBICHON</t>
  </si>
  <si>
    <t>SYLVAINE</t>
  </si>
  <si>
    <t>BRETTEVILLE</t>
  </si>
  <si>
    <t>BARRE</t>
  </si>
  <si>
    <t>105D</t>
  </si>
  <si>
    <t>VERHAEGHE</t>
  </si>
  <si>
    <t>BELONI</t>
  </si>
  <si>
    <t>17 RUE DE LA SENTE DES MOULINS</t>
  </si>
  <si>
    <t>06 61 25 58 55</t>
  </si>
  <si>
    <t>JOLY</t>
  </si>
  <si>
    <t>4 ALLEE DES PIVERTS</t>
  </si>
  <si>
    <t>02 31 77 88 69</t>
  </si>
  <si>
    <t>PLOMMEE</t>
  </si>
  <si>
    <t>LE NEPTUNE</t>
  </si>
  <si>
    <t>RUE DU CHÂTEAU</t>
  </si>
  <si>
    <t>SENE</t>
  </si>
  <si>
    <t>15 RUE DES PRUNELLIERS</t>
  </si>
  <si>
    <t>VILLIERS LE SEC</t>
  </si>
  <si>
    <t>120E</t>
  </si>
  <si>
    <t>MASSINOT</t>
  </si>
  <si>
    <t>MARYLINE</t>
  </si>
  <si>
    <t>2 RUE EMILE ZOLA</t>
  </si>
  <si>
    <t>VANNIER</t>
  </si>
  <si>
    <t>3 COURS LAINE</t>
  </si>
  <si>
    <t>GACE</t>
  </si>
  <si>
    <t>COLAS</t>
  </si>
  <si>
    <t>RENEE</t>
  </si>
  <si>
    <t>46 ROUTE DE CREULLY</t>
  </si>
  <si>
    <t>17 RUE ARTHUR RIMBAUD</t>
  </si>
  <si>
    <t>HERILS</t>
  </si>
  <si>
    <t>LUDIVINE</t>
  </si>
  <si>
    <t>15 RUE DE NORMANDIE</t>
  </si>
  <si>
    <t>LA HAYE DU PUITS</t>
  </si>
  <si>
    <t>Votre vendeuse indépendante :</t>
  </si>
  <si>
    <t xml:space="preserve">         Facture n°</t>
  </si>
  <si>
    <t>Fanny Lingerie</t>
  </si>
  <si>
    <t>Tél. : 09.71.59.21.88</t>
  </si>
  <si>
    <t>N° vendeuse : 72033</t>
  </si>
  <si>
    <t>Port. : 06.03.35.06.28</t>
  </si>
  <si>
    <t>13 le bout de Banville</t>
  </si>
  <si>
    <t xml:space="preserve">Fax : </t>
  </si>
  <si>
    <t>14470 REVIERS</t>
  </si>
  <si>
    <t>Email : richfanny@wanadoo.fr</t>
  </si>
  <si>
    <t>RCS : CAEN 500 168 547</t>
  </si>
  <si>
    <t>www.fanny-lingerie.com</t>
  </si>
  <si>
    <t xml:space="preserve">Nom du client : </t>
  </si>
  <si>
    <t xml:space="preserve">Prénom :    </t>
  </si>
  <si>
    <t xml:space="preserve">Adresse : </t>
  </si>
  <si>
    <t>163 RUE DE LA REPUBLIQUE</t>
  </si>
  <si>
    <t>Code Postal :</t>
  </si>
  <si>
    <t xml:space="preserve">Ville : </t>
  </si>
  <si>
    <t>BOULON</t>
  </si>
  <si>
    <t xml:space="preserve">Email : </t>
  </si>
  <si>
    <t>Réf.</t>
  </si>
  <si>
    <t>Qté</t>
  </si>
  <si>
    <t>Modèle</t>
  </si>
  <si>
    <t>Article</t>
  </si>
  <si>
    <t>Taille</t>
  </si>
  <si>
    <t>Prix U. (€)</t>
  </si>
  <si>
    <t>Montant (€)</t>
  </si>
  <si>
    <t xml:space="preserve">   </t>
  </si>
  <si>
    <t>Frais de port et d'emb.</t>
  </si>
  <si>
    <t>REMISE</t>
  </si>
  <si>
    <t>Dont TVA à 19,6 %</t>
  </si>
  <si>
    <t xml:space="preserve">        Prix global à payer TTC</t>
  </si>
  <si>
    <t>Fait à : REVIERS</t>
  </si>
  <si>
    <t xml:space="preserve">Le : </t>
  </si>
  <si>
    <t>N° de tél. fixe :</t>
  </si>
  <si>
    <t>N° de tél. portable :</t>
  </si>
  <si>
    <t>Date de la réunion :</t>
  </si>
  <si>
    <t>Heure :</t>
  </si>
  <si>
    <t xml:space="preserve">HOTESSE : </t>
  </si>
  <si>
    <t>NOM</t>
  </si>
  <si>
    <t>PRENOM</t>
  </si>
  <si>
    <t>EMAIL</t>
  </si>
  <si>
    <t>MONTANT TTC</t>
  </si>
  <si>
    <t>NB PTS</t>
  </si>
  <si>
    <t>REGLEMENT</t>
  </si>
  <si>
    <t xml:space="preserve">FIXE </t>
  </si>
  <si>
    <t>PORTABLE</t>
  </si>
  <si>
    <t>APPT N°6</t>
  </si>
  <si>
    <t>02 31 75 36 97</t>
  </si>
  <si>
    <t xml:space="preserve"> </t>
  </si>
  <si>
    <t>ANOUCHKA</t>
  </si>
  <si>
    <t>OCEANE</t>
  </si>
  <si>
    <t>02 31 90 29 11</t>
  </si>
  <si>
    <t>LA COUTURE</t>
  </si>
  <si>
    <t>02 31 90 90 33</t>
  </si>
  <si>
    <t>HIE</t>
  </si>
  <si>
    <t>LA HOQUETTE</t>
  </si>
  <si>
    <t>GUILLET</t>
  </si>
  <si>
    <t>ST FROMOND</t>
  </si>
  <si>
    <t>ROULLAND</t>
  </si>
  <si>
    <t>MICHELLE</t>
  </si>
  <si>
    <t>MESNIL</t>
  </si>
  <si>
    <t>LILIANE</t>
  </si>
  <si>
    <t>GRAIGNES</t>
  </si>
  <si>
    <t>02 33 56 16 74</t>
  </si>
  <si>
    <t>LEVAVASSEUR</t>
  </si>
  <si>
    <t>GURRY</t>
  </si>
  <si>
    <t>ELIANE</t>
  </si>
  <si>
    <t>LAVARDE</t>
  </si>
  <si>
    <t>SAINT LO</t>
  </si>
  <si>
    <t>MORAL</t>
  </si>
  <si>
    <t>ODETTE</t>
  </si>
  <si>
    <t>FUAYE MONDAYE</t>
  </si>
  <si>
    <t>02 31 21 13 82</t>
  </si>
  <si>
    <t>DUFORD</t>
  </si>
  <si>
    <t>PONT-HEBERT</t>
  </si>
  <si>
    <t>VIRGINIE</t>
  </si>
  <si>
    <t>06 24 54 52 89</t>
  </si>
  <si>
    <t>REIMUND</t>
  </si>
  <si>
    <t>RIVALLANI</t>
  </si>
  <si>
    <t>06 60 39 72 16</t>
  </si>
  <si>
    <t>LECARPENTIER</t>
  </si>
  <si>
    <t>02 31 08 17 48</t>
  </si>
  <si>
    <t>NATACHA</t>
  </si>
  <si>
    <t>02 31 26 21 22</t>
  </si>
  <si>
    <t>MICHELINE</t>
  </si>
  <si>
    <t>BLIGNY</t>
  </si>
  <si>
    <t>ORBOIS LE BOURG</t>
  </si>
  <si>
    <t>ONNEE</t>
  </si>
  <si>
    <t>GUIBERT</t>
  </si>
  <si>
    <t>LEMENAND</t>
  </si>
  <si>
    <t>LALONDE</t>
  </si>
  <si>
    <t>ADELEE</t>
  </si>
  <si>
    <t>BETTY</t>
  </si>
  <si>
    <t>MONT EN BESSIN</t>
  </si>
  <si>
    <t>VELA</t>
  </si>
  <si>
    <t>LEPESANT</t>
  </si>
  <si>
    <t>ESCOVILLE</t>
  </si>
  <si>
    <t>QUENTIN</t>
  </si>
  <si>
    <t>EMANUELLE</t>
  </si>
  <si>
    <t>BAFSKENS</t>
  </si>
  <si>
    <t>EMILIE</t>
  </si>
  <si>
    <t>LAVIGNE</t>
  </si>
  <si>
    <t>MANON</t>
  </si>
  <si>
    <t>BRIOUT</t>
  </si>
  <si>
    <t>02 31 97 21 19</t>
  </si>
  <si>
    <t>VIVIANE</t>
  </si>
  <si>
    <t>NADEGE</t>
  </si>
  <si>
    <t>HEUGON</t>
  </si>
  <si>
    <t>PEREZ</t>
  </si>
  <si>
    <t>Bat - B</t>
  </si>
  <si>
    <t>NEUILLY SUR MARNE</t>
  </si>
  <si>
    <t>COULOMB</t>
  </si>
  <si>
    <t>PASCALE</t>
  </si>
  <si>
    <t>ST LAURENT EN CAUX</t>
  </si>
  <si>
    <t>ROSE-LAURENCE</t>
  </si>
  <si>
    <t>ATOUT LINGERIE</t>
  </si>
  <si>
    <t>2245 ROUTE NAPOLEON</t>
  </si>
  <si>
    <t>FLEURIEUX SUR ARBRESLE</t>
  </si>
  <si>
    <t>RICHER</t>
  </si>
  <si>
    <t>FRANCONVILLE</t>
  </si>
  <si>
    <t>06 79 46 19 04</t>
  </si>
  <si>
    <t>100F</t>
  </si>
  <si>
    <t>ROUSSETTE</t>
  </si>
  <si>
    <t>URSULA</t>
  </si>
  <si>
    <t>SENMENTOT</t>
  </si>
  <si>
    <t>06 74 00 12 41</t>
  </si>
  <si>
    <t>LEFOULON</t>
  </si>
  <si>
    <t>ST AMAND</t>
  </si>
  <si>
    <t>02 31 77 90 33</t>
  </si>
  <si>
    <t>02 31 44 99 02</t>
  </si>
  <si>
    <t>BIREE</t>
  </si>
  <si>
    <t>ST FREMOND</t>
  </si>
  <si>
    <t>CORNIER</t>
  </si>
  <si>
    <t>SAMSON</t>
  </si>
  <si>
    <t>06 16 91 11 23</t>
  </si>
  <si>
    <t>02 31 71 00 17</t>
  </si>
  <si>
    <t>BETOURNE</t>
  </si>
  <si>
    <t>02 31 78 16 76</t>
  </si>
  <si>
    <t>LECAUCHOIS</t>
  </si>
  <si>
    <t>ST MARTIN DE MIEUX</t>
  </si>
  <si>
    <t>02 31 90 53 41</t>
  </si>
  <si>
    <t>COURTEAU</t>
  </si>
  <si>
    <t>MARIE-THERESE</t>
  </si>
  <si>
    <t>LEBAUDY</t>
  </si>
  <si>
    <t>MONDRAIVILLE</t>
  </si>
  <si>
    <t>110E</t>
  </si>
  <si>
    <t>LEMARQUIER</t>
  </si>
  <si>
    <t>JANIE</t>
  </si>
  <si>
    <t>TAILLANDIER</t>
  </si>
  <si>
    <t>02 31 77 17 12</t>
  </si>
  <si>
    <t>POUSSIER</t>
  </si>
  <si>
    <t>LOY</t>
  </si>
  <si>
    <t>02 31 37 29 35</t>
  </si>
  <si>
    <t>HODIERNE</t>
  </si>
  <si>
    <t>CAUCHEBRAIS</t>
  </si>
  <si>
    <t>MORTAIN</t>
  </si>
  <si>
    <t>DONNE</t>
  </si>
  <si>
    <t>FOSSE</t>
  </si>
  <si>
    <t>8 IMPASSE DU MESLIER</t>
  </si>
  <si>
    <t>AMAURY</t>
  </si>
  <si>
    <t>EDWIGE</t>
  </si>
  <si>
    <t>33 RUE AUBER</t>
  </si>
  <si>
    <t>JEAN LUC</t>
  </si>
  <si>
    <t>HOHOT LES BAGUES</t>
  </si>
  <si>
    <t>MESLE</t>
  </si>
  <si>
    <t>PEPIN</t>
  </si>
  <si>
    <t>BUOT</t>
  </si>
  <si>
    <t>06 47 05 85 11</t>
  </si>
  <si>
    <t>VASNIER</t>
  </si>
  <si>
    <t>ATINAULT</t>
  </si>
  <si>
    <t>ADELYS</t>
  </si>
  <si>
    <t>100E</t>
  </si>
  <si>
    <t>BESNIER</t>
  </si>
  <si>
    <t>MATHILDE</t>
  </si>
  <si>
    <t>CHRISTAL</t>
  </si>
  <si>
    <t>UGUEN</t>
  </si>
  <si>
    <t>HENRY</t>
  </si>
  <si>
    <t>SAINT GERMAIN DU CORBEIS</t>
  </si>
  <si>
    <t>BELLET</t>
  </si>
  <si>
    <t>ELTOT</t>
  </si>
  <si>
    <t>ARCAY</t>
  </si>
  <si>
    <t>ST HONORINE</t>
  </si>
  <si>
    <t>GREGOIRE</t>
  </si>
  <si>
    <t>BULLY</t>
  </si>
  <si>
    <t>ZEARO</t>
  </si>
  <si>
    <t>REMO</t>
  </si>
  <si>
    <t>CARON</t>
  </si>
  <si>
    <t>GWLADYS</t>
  </si>
  <si>
    <t>GRAYE</t>
  </si>
  <si>
    <t>AURORE</t>
  </si>
  <si>
    <t>ETERVILLE</t>
  </si>
  <si>
    <t>06 85 13 02 50</t>
  </si>
  <si>
    <t>MAILHES</t>
  </si>
  <si>
    <t>CHAMPFLEUR</t>
  </si>
  <si>
    <t>02 14 17 50 25</t>
  </si>
  <si>
    <t>90E</t>
  </si>
  <si>
    <t>CIOLINA</t>
  </si>
  <si>
    <t>COLLEVILLE MONTGOMERY</t>
  </si>
  <si>
    <t>06 08 18 40 01</t>
  </si>
  <si>
    <t>DAUBERT</t>
  </si>
  <si>
    <t>BERNAY</t>
  </si>
  <si>
    <t>06 88 88 84 18</t>
  </si>
  <si>
    <t>3 IMPASSE ST LOUET</t>
  </si>
  <si>
    <t>3 RÉSIDENCE DE L'ARC - APP 211</t>
  </si>
  <si>
    <t>12 RÉSIDENCE JEAN RACINE</t>
  </si>
  <si>
    <t>5 RÉSIDENCE MME DE SÉGUR</t>
  </si>
  <si>
    <t>12 RUE DE CHAMPAGNE</t>
  </si>
  <si>
    <t>47 RUE ST MICHEL</t>
  </si>
  <si>
    <t>25 RUE MONSEIGNEUR ADAM</t>
  </si>
  <si>
    <t>4 RÉSIDENCE OLYMPIA</t>
  </si>
  <si>
    <t>10 PLACE DE LA RÉPUBLIQUE</t>
  </si>
  <si>
    <t>20 AVENUE JEAN MONNET</t>
  </si>
  <si>
    <t>12 RÉSIDENCE J. RACINE</t>
  </si>
  <si>
    <t>4 RUE DU 11 NOVEMBRE</t>
  </si>
  <si>
    <t>23 BIS RUE DES POTIERS</t>
  </si>
  <si>
    <t>RUE DE LA LIBÉRATION</t>
  </si>
  <si>
    <t>71 BOULEVARD DU GÉNÉRAL VANIER</t>
  </si>
  <si>
    <t xml:space="preserve">4 RUE DU 11 NOVEMBRE </t>
  </si>
  <si>
    <t>6 RUE DES CORALLINES</t>
  </si>
  <si>
    <t>16 RUE DES PRÉMONTRÉS</t>
  </si>
  <si>
    <t>7 RUE DES CORALLINES</t>
  </si>
  <si>
    <t>RUE DE LA LIBERTÉ</t>
  </si>
  <si>
    <t>7 LONGUE CRIE DU CINÉMA</t>
  </si>
  <si>
    <t>2 RUE DES MERISIERS</t>
  </si>
  <si>
    <t>1 RUE VICTOR HUGO</t>
  </si>
  <si>
    <t>32 RUE DES ECOLES</t>
  </si>
  <si>
    <t>14 RUE DE LA LIBÉRATION</t>
  </si>
  <si>
    <t>7 RUE CAMILLE SAINT SAENS</t>
  </si>
  <si>
    <t>7 ALLÉE DE TORONTO</t>
  </si>
  <si>
    <t>10 ALLÉE DES BOUVREUILS</t>
  </si>
  <si>
    <t>8 AVENUE ST SAMSOM</t>
  </si>
  <si>
    <t>61 RUE DES DUNES</t>
  </si>
  <si>
    <t>8 AVENUE ST SAMSON</t>
  </si>
  <si>
    <t>3 ALLÉE DU JEU DE PAUME</t>
  </si>
  <si>
    <t>ROUTE DE L'EGLISE</t>
  </si>
  <si>
    <t>8-19 QUARTIER DU BOIS</t>
  </si>
  <si>
    <t>4 IMPASSE DU CERISIER</t>
  </si>
  <si>
    <t>608 QUARTIER DES BELLES PORTES</t>
  </si>
  <si>
    <t>909 QUARTIER GRANDE DELLE</t>
  </si>
  <si>
    <t>827 GRAND PARC</t>
  </si>
  <si>
    <t>323 BOULEVARD DES BELLES PORTES</t>
  </si>
  <si>
    <t>1102 BOULEVARD DES BELLES PORTES</t>
  </si>
  <si>
    <t>907 QUARTIER DU BOIS</t>
  </si>
  <si>
    <t>301 QUARTIER DU VAL</t>
  </si>
  <si>
    <t>802 HAUTE FOLIE</t>
  </si>
  <si>
    <t>3 ALLÉE RONCHERET</t>
  </si>
  <si>
    <t>1202 QUARTIER DU BOIS</t>
  </si>
  <si>
    <t>1802 QUARTIER DU BOIS</t>
  </si>
  <si>
    <t>8 ALLÉE MOULIN À VOIDE</t>
  </si>
  <si>
    <t>4 RUE ALPHONSE ALLAIS</t>
  </si>
  <si>
    <t>LES POURPRAINS</t>
  </si>
  <si>
    <t>LE LION VERT</t>
  </si>
  <si>
    <t>ROUTE DE CAUMONT</t>
  </si>
  <si>
    <t>LES MAISONS BOUT</t>
  </si>
  <si>
    <t>CHEMIN DU HAZARD</t>
  </si>
  <si>
    <t>LA RUE M. FLEURY</t>
  </si>
  <si>
    <t>84 AVENUE JEAN JAURÈS</t>
  </si>
  <si>
    <t>4 PLACE DES 37 CANADIENS</t>
  </si>
  <si>
    <t>16 RUE EDITH PIAF</t>
  </si>
  <si>
    <t>3 RUE DES ROCQUIERS</t>
  </si>
  <si>
    <t>1 IMPASSE SPIROU</t>
  </si>
  <si>
    <t>6 IMPASSE SQUARE ARLETTE</t>
  </si>
  <si>
    <t>6 SQUARE ARLETTE</t>
  </si>
  <si>
    <t>20 RUE DU PARC</t>
  </si>
  <si>
    <t>3 BIS AVENUE DU ROND POINT</t>
  </si>
  <si>
    <t>7 RUE JEAN MICHEL</t>
  </si>
  <si>
    <t>27 RUE DE L'EGLISE</t>
  </si>
  <si>
    <t>23 RUE DE L'EGLISE</t>
  </si>
  <si>
    <t>5 RUE DU STADE</t>
  </si>
  <si>
    <t>3 PLACE DE LA MAIRIE</t>
  </si>
  <si>
    <t>24 ALLÉE DES PHALÈNES</t>
  </si>
  <si>
    <t>4 RUE DU CLOS BRÉVILLE</t>
  </si>
  <si>
    <t>17RUE MAURICE THOREZ</t>
  </si>
  <si>
    <t>35 PLACE YOURI GAGARINE</t>
  </si>
  <si>
    <t>13 RUE DU BOUT MAÇON</t>
  </si>
  <si>
    <t>2 RUE DU CLOS SAINT PAIR</t>
  </si>
  <si>
    <t>8 RUE DES BLEUETS</t>
  </si>
  <si>
    <t>10 RUE DES HAIES VIVES</t>
  </si>
  <si>
    <t>25 GRANDE RUE</t>
  </si>
  <si>
    <t>6 RUE DE LA LIBERTÉ</t>
  </si>
  <si>
    <t>5 RUE DE LA VIGNE</t>
  </si>
  <si>
    <t>23 RUE DE LA PIERRE</t>
  </si>
  <si>
    <t>4 RUE DU PORT</t>
  </si>
  <si>
    <t>10 RUE DES BLEUETS</t>
  </si>
  <si>
    <t>2 RUE DES PERVENCHES</t>
  </si>
  <si>
    <t>25 RUE D'ARGENCES</t>
  </si>
  <si>
    <t>51 RUE EDITH PIAF</t>
  </si>
  <si>
    <t>13 RUE NELSON MANDELA</t>
  </si>
  <si>
    <t>11 RUE DENIS DIDEROT</t>
  </si>
  <si>
    <t>1 RUE DU CENTRE</t>
  </si>
  <si>
    <t>14 UE DE SECQUEVILLE</t>
  </si>
  <si>
    <t xml:space="preserve">RUE DE L'EGLISE </t>
  </si>
  <si>
    <t>4 RUE DU COLONEL BAKER</t>
  </si>
  <si>
    <t>15 RUE NOUVELLE</t>
  </si>
  <si>
    <t>4 PLACE DE L'ANCIEN PRESBYTÈRE</t>
  </si>
  <si>
    <t>34 RUE EMILE ZOLA</t>
  </si>
  <si>
    <t>2 RUE BORIS VIAN</t>
  </si>
  <si>
    <t>12 IMPASSE DES CORSAIRES</t>
  </si>
  <si>
    <t>4 IMPASSE DE LA BELLE VUE</t>
  </si>
  <si>
    <t>9 RUE DES BELLES VUES</t>
  </si>
  <si>
    <t>4 RUE TRANCHANT</t>
  </si>
  <si>
    <t>2 RUE DU CLOS CAREL</t>
  </si>
  <si>
    <t>9 RUE DU CLOS CAREL</t>
  </si>
  <si>
    <t>31 ALLEE DU CLOS DE FRANCE</t>
  </si>
  <si>
    <t>HARAS DE MANNEVILLE</t>
  </si>
  <si>
    <t>10 RUE DU MONT DU SAULE</t>
  </si>
  <si>
    <t>RUE PASTEUR</t>
  </si>
  <si>
    <t>198 A RUE DE LA BASSE RIVE</t>
  </si>
  <si>
    <t>49 RUE DES MARGUERITES</t>
  </si>
  <si>
    <t>406 RUE DU GÉNÉRAL LECLERC</t>
  </si>
  <si>
    <t>2 RUE DE LA POSTE</t>
  </si>
  <si>
    <t>64 RUE MARÉCHAL MONTGOMERY</t>
  </si>
  <si>
    <t>14 RUE DU RGT DE LA CHAUDIERE</t>
  </si>
  <si>
    <t>1 RESIDENCE LA RIVIÈRE</t>
  </si>
  <si>
    <t>12 RUE DES AULNAYS</t>
  </si>
  <si>
    <t>1, VENELLE LABINE</t>
  </si>
  <si>
    <t>4 ROUTE D'ARROMANCHES</t>
  </si>
  <si>
    <t>1 BIS RUE LENIS ARAGON</t>
  </si>
  <si>
    <t>CHEMIN DES FOURS À CHAUX</t>
  </si>
  <si>
    <t>7 AV, DU 43 REGIMENT D'ARTILLERIE</t>
  </si>
  <si>
    <t>6 ALLÉE DE BERTEA</t>
  </si>
  <si>
    <t>10 RUE DU GÉNÉRAL LECLERC</t>
  </si>
  <si>
    <t>13 RUE FERNAND CHASSEGUET</t>
  </si>
  <si>
    <t>10 RUE DES 3 ACRES</t>
  </si>
  <si>
    <t>6 BIS IMPASSE DES MOISSONS</t>
  </si>
  <si>
    <t>34 RUE MALFILATRE</t>
  </si>
  <si>
    <t>58 RUE DU RGT DE MAISONNERIE</t>
  </si>
  <si>
    <t>5 RUE DU PONT ST JACQUES</t>
  </si>
  <si>
    <t>5 RUE DES HAUTS VENTS</t>
  </si>
  <si>
    <t>LE BAS MESNIL</t>
  </si>
  <si>
    <t>1 PLACE VENOIX</t>
  </si>
  <si>
    <t>8-6 CITÉ DES ROCHES</t>
  </si>
  <si>
    <t>LA BOUDENIÈRE</t>
  </si>
  <si>
    <t>1 RUE DES CATEAUX</t>
  </si>
  <si>
    <t>14 RUE BEAUSEJOUR</t>
  </si>
  <si>
    <t>7 RUE HAIMERI DE LONREIO</t>
  </si>
  <si>
    <t>16 ROUTE D'HELOUP</t>
  </si>
  <si>
    <t>1 RUE DE CHANDON</t>
  </si>
  <si>
    <t>19 RUE DU CHAMPS BEAUMONT</t>
  </si>
  <si>
    <t>LE TERTRE</t>
  </si>
  <si>
    <t>48 RUE PRINCPALE</t>
  </si>
  <si>
    <t>12 RUE DE LA LIBÉRATION</t>
  </si>
  <si>
    <t>AVENUE JEAN MANTELET</t>
  </si>
  <si>
    <t>10 RUE JEAN II</t>
  </si>
  <si>
    <t>ETAGE 3 BATIMENT 18 PORTE GAUCHE</t>
  </si>
  <si>
    <t>APPARTEMENT 10 3E ÉTAGE</t>
  </si>
  <si>
    <t>12 RUE GERGOES GAZIN</t>
  </si>
  <si>
    <t>19 RUE DE NORMANDIE</t>
  </si>
  <si>
    <t>4 RUE GEORGES BRASSENS</t>
  </si>
  <si>
    <t/>
  </si>
  <si>
    <t>CHEMIN DE LA VALLÉE</t>
  </si>
  <si>
    <t>13 RUE DU STADE</t>
  </si>
  <si>
    <t>2 ROUTE DE LA CHESNAIE</t>
  </si>
  <si>
    <t>15 ROUTE DE LA CHESNAIE</t>
  </si>
  <si>
    <t>RUE DE PÉRIERS</t>
  </si>
  <si>
    <t>21 AVENUE JEAN MANTELET</t>
  </si>
  <si>
    <t>160 BIS RUE BAYEUX</t>
  </si>
  <si>
    <t>5 RUE DU RÉGIMENT LA CHAUDIÈRE</t>
  </si>
  <si>
    <t>10 RUE DES ROSIERES</t>
  </si>
  <si>
    <t>16 ROUTE DE COURSEULLES</t>
  </si>
  <si>
    <t>L'ESPAGNE</t>
  </si>
  <si>
    <t>ESTIMANVILLE</t>
  </si>
  <si>
    <t>19 RUE EMANUELLE</t>
  </si>
  <si>
    <t>8 RUE DES PEUPLIERS</t>
  </si>
  <si>
    <t>66 RUE DE ROUEN</t>
  </si>
  <si>
    <t>2A RUE GALLIENI</t>
  </si>
  <si>
    <t>10 RUE DU MONT</t>
  </si>
  <si>
    <t>LA PÉPINIÈRE LA HEUGON</t>
  </si>
  <si>
    <t>77 TER RUE PAUL ET CAMILLE THORMONSE</t>
  </si>
  <si>
    <t>232 RUE DES RUCHES</t>
  </si>
  <si>
    <t>15 RUE CLÉMENT ADER</t>
  </si>
  <si>
    <t>26 RUE DE LA STATION</t>
  </si>
  <si>
    <t>LES PONTS</t>
  </si>
  <si>
    <t>59 RUE DE LA RÉFORME</t>
  </si>
  <si>
    <t>5 RUE D'EAUBANNE</t>
  </si>
  <si>
    <t>21 B RUE DU MARAIS</t>
  </si>
  <si>
    <t>23 AVENUE JULES FERRY</t>
  </si>
  <si>
    <t>RUE DES COUTURES</t>
  </si>
  <si>
    <t>25 ROUTE DE CAEN</t>
  </si>
  <si>
    <t>RUE CHOIX PICARD</t>
  </si>
  <si>
    <t>38 CHEMIN DU HAMEL</t>
  </si>
  <si>
    <t>10 RUE DES MESANGE</t>
  </si>
  <si>
    <t>3 RUE DE LA LIBÉRATION</t>
  </si>
  <si>
    <t>16 ROUTE DE BRETTEVILLE</t>
  </si>
  <si>
    <t>20 RUE DE COUBRAYE</t>
  </si>
  <si>
    <t>2 IMPASSE DES RÊTRES</t>
  </si>
  <si>
    <t>12 RUE HUBERT ET GEORGE PIEDPLU</t>
  </si>
  <si>
    <t>21 CÔTE ST MICHEL</t>
  </si>
  <si>
    <t>EDITH</t>
  </si>
  <si>
    <t>MICHÈLE</t>
  </si>
  <si>
    <t>CHRISTIANE</t>
  </si>
  <si>
    <t>DENISE</t>
  </si>
  <si>
    <t>CHRISTOPHE</t>
  </si>
  <si>
    <t xml:space="preserve">PIERRE </t>
  </si>
  <si>
    <t>FRANÇOISE</t>
  </si>
  <si>
    <t>CLAUDETTE</t>
  </si>
  <si>
    <t>SOLANGE</t>
  </si>
  <si>
    <t>FRANCINE</t>
  </si>
  <si>
    <t>BÉATRICE</t>
  </si>
  <si>
    <t>MARGARET</t>
  </si>
  <si>
    <t>GERMAIN</t>
  </si>
  <si>
    <t>PIERRETTE</t>
  </si>
  <si>
    <t>JEAN LOUIS</t>
  </si>
  <si>
    <t>HÉLÈNE</t>
  </si>
  <si>
    <t>XAVIER</t>
  </si>
  <si>
    <t>NAÏLA</t>
  </si>
  <si>
    <t>MAURICE</t>
  </si>
  <si>
    <t>VALÉRIE</t>
  </si>
  <si>
    <t>PAULINE</t>
  </si>
  <si>
    <t>SARAH</t>
  </si>
  <si>
    <t>FRÉDÉRIQUE</t>
  </si>
  <si>
    <t>BERNADETTE</t>
  </si>
  <si>
    <t>JOEL</t>
  </si>
  <si>
    <t>SANDY</t>
  </si>
  <si>
    <t>MYRIAM</t>
  </si>
  <si>
    <t>DÉBORAH</t>
  </si>
  <si>
    <t>AMÉLIE</t>
  </si>
  <si>
    <t>FANNY</t>
  </si>
  <si>
    <t>SIMONNE</t>
  </si>
  <si>
    <t>MARIE-LINE</t>
  </si>
  <si>
    <t>CÉLINE</t>
  </si>
  <si>
    <t>NICOLLE</t>
  </si>
  <si>
    <t>MICHEL</t>
  </si>
  <si>
    <t>ANAÏS</t>
  </si>
  <si>
    <t>LOUISE DIT LEMIERE</t>
  </si>
  <si>
    <t>CHRISTÈLE</t>
  </si>
  <si>
    <t>CÉCILE</t>
  </si>
  <si>
    <t>STÉPHANIE</t>
  </si>
  <si>
    <t>MARIE-HÉLÈNE</t>
  </si>
  <si>
    <t>MÉLANIE</t>
  </si>
  <si>
    <t>GILBERTE</t>
  </si>
  <si>
    <t>VÉRONIQUE</t>
  </si>
  <si>
    <t>KATIA</t>
  </si>
  <si>
    <t>JEAN-LUC</t>
  </si>
  <si>
    <t>NATHALYS</t>
  </si>
  <si>
    <t>COLETTE</t>
  </si>
  <si>
    <t>LECOUTURIER</t>
  </si>
  <si>
    <t>BERNIÈRES SUR MER</t>
  </si>
  <si>
    <t>TORTISAMBERT</t>
  </si>
  <si>
    <t>Email</t>
  </si>
  <si>
    <t>CATHY</t>
  </si>
  <si>
    <t>CORBIN</t>
  </si>
  <si>
    <t>GAILLARD</t>
  </si>
  <si>
    <t>GWLADIS</t>
  </si>
  <si>
    <t>MEUVAINES</t>
  </si>
  <si>
    <t>ninie.loy@hotmail.fr</t>
  </si>
  <si>
    <t>06 08 67 57 89</t>
  </si>
  <si>
    <t>3 RUE BASSE</t>
  </si>
  <si>
    <t>vero.david@club-internet.fr</t>
  </si>
  <si>
    <t>zulie06@hotmail.fr</t>
  </si>
  <si>
    <t>valou-gillou@hotmail.fr</t>
  </si>
  <si>
    <t>cathy.voro@hotmail.fr</t>
  </si>
  <si>
    <t>02 31 90 26 23</t>
  </si>
  <si>
    <t>vanessa.corbin@sfr.fr</t>
  </si>
  <si>
    <t>02 31 40 03 45</t>
  </si>
  <si>
    <t>gobettib@hotmail.com</t>
  </si>
  <si>
    <t>nomasafa@wanadoo.fr</t>
  </si>
  <si>
    <t>clairebayeux@orange.fr</t>
  </si>
  <si>
    <t>MURIEL.HARDY@HOTMAIL.FR</t>
  </si>
  <si>
    <t>ernault.estelle@club-internet.fr</t>
  </si>
  <si>
    <t>06 12 60 19 43</t>
  </si>
  <si>
    <t>288 RUE DU RGT DE LA CHAUDIERE</t>
  </si>
  <si>
    <t>ANSO1977@FREE.FR</t>
  </si>
  <si>
    <t>06 79 75 97 67</t>
  </si>
  <si>
    <t>02 33 26 24 95</t>
  </si>
  <si>
    <t>vivi-gaby@hotmail.fr</t>
  </si>
  <si>
    <t>titi61@hotmail.fr</t>
  </si>
  <si>
    <t>ys72@hotmail.fr</t>
  </si>
  <si>
    <t>HERILSNADEGE@LIVE.FR</t>
  </si>
  <si>
    <t>06 61 17 23 72</t>
  </si>
  <si>
    <t>41 B RUE EDMOND BELLIN</t>
  </si>
  <si>
    <t>y.henry@orange.fr</t>
  </si>
  <si>
    <t>monique.renouf@bbox.fr</t>
  </si>
  <si>
    <t>06 59 57 69 87</t>
  </si>
  <si>
    <t>manou.quentin@bbox.fr</t>
  </si>
  <si>
    <t>martine.donne@laposte.net</t>
  </si>
  <si>
    <t>gwladzon@hotmail.fr</t>
  </si>
  <si>
    <t xml:space="preserve">20 RUE GRANDE </t>
  </si>
  <si>
    <t>06 46 78 81 88</t>
  </si>
  <si>
    <t>11 RUE DES SEMEURS</t>
  </si>
  <si>
    <t>24 RUE DES COUTURES</t>
  </si>
  <si>
    <t>02 31 74 71 31</t>
  </si>
  <si>
    <t>3 RUE ANDRE LE BASTARD</t>
  </si>
  <si>
    <t>02 31 52 82 76</t>
  </si>
  <si>
    <t>10 RUE DES MESANGES</t>
  </si>
  <si>
    <t>02 31 75 33 78</t>
  </si>
  <si>
    <t>COSSON</t>
  </si>
  <si>
    <t>FEUGUEROLLE BULLY</t>
  </si>
  <si>
    <t>Total des achats 2010</t>
  </si>
  <si>
    <t>Total des achats 2009</t>
  </si>
  <si>
    <t>Total des achats 2008</t>
  </si>
  <si>
    <t>Total des achats 2007</t>
  </si>
  <si>
    <t>Total des achats 2013</t>
  </si>
  <si>
    <t>DATE ANNIV.</t>
  </si>
  <si>
    <t>PROFESSION</t>
  </si>
  <si>
    <t>FICHE CLIENTE/HOTESSE DE FANNY LINGERIE</t>
  </si>
  <si>
    <t>TEL. PORTABLE :</t>
  </si>
  <si>
    <t>TEL. FIXE :</t>
  </si>
  <si>
    <t>DATE ANNIVERSAIRE :</t>
  </si>
  <si>
    <t>PROFESSION :</t>
  </si>
  <si>
    <t>TAILLE SG :</t>
  </si>
  <si>
    <t>TAILLE TOP/NUISETTE :</t>
  </si>
  <si>
    <t>TAILLE CULOTTE :</t>
  </si>
  <si>
    <t>TAILLE STRING :</t>
  </si>
  <si>
    <t>NOM DE L'HÔTESSE OU JE L'AI VUE :</t>
  </si>
  <si>
    <t>DERNIERS ACHATS :</t>
  </si>
  <si>
    <t>CLERISSE</t>
  </si>
  <si>
    <t>MONNIER</t>
  </si>
  <si>
    <t>146 AV DE QUAKENBAUCK</t>
  </si>
  <si>
    <t>JEANNINE</t>
  </si>
  <si>
    <t>ANTOINE</t>
  </si>
  <si>
    <t>3 RUE DE LA CROIX PICARD</t>
  </si>
  <si>
    <t>95E/100E</t>
  </si>
  <si>
    <t>DURAND</t>
  </si>
  <si>
    <t>06 25 28 38 92</t>
  </si>
  <si>
    <t>THIEBOT</t>
  </si>
  <si>
    <t>18 RUE GEORGE BIZET</t>
  </si>
  <si>
    <t>172 RUE DU PRIEURE</t>
  </si>
  <si>
    <t>06 33 34 56 84</t>
  </si>
  <si>
    <t>172 RUE PRIEURE</t>
  </si>
  <si>
    <t>MADORIAS</t>
  </si>
  <si>
    <t>HAMEAU L'Espagne</t>
  </si>
  <si>
    <t>06 02 28 41 39</t>
  </si>
  <si>
    <t>720  LE BOIS</t>
  </si>
  <si>
    <t>02 33 26 74 17</t>
  </si>
  <si>
    <t>LESAGE</t>
  </si>
  <si>
    <t>02 31 97 08 37</t>
  </si>
  <si>
    <t>930 QUARTIER DES BELLES PORTES</t>
  </si>
  <si>
    <t>APPT N°274</t>
  </si>
  <si>
    <t>02 31 26 82 81</t>
  </si>
  <si>
    <t>06 75 20 90 18</t>
  </si>
  <si>
    <t>DOLAIS</t>
  </si>
  <si>
    <t>75 RUE BETOURNE</t>
  </si>
  <si>
    <t>BERNIERE SUR MER</t>
  </si>
  <si>
    <t>02 31 97 76 89</t>
  </si>
  <si>
    <t>06 32 70 36 86</t>
  </si>
  <si>
    <t>02 31 77 85 41</t>
  </si>
  <si>
    <t>3 RUE ANDRE LEBASTARD</t>
  </si>
  <si>
    <t>06 22 06 17 35</t>
  </si>
  <si>
    <t>02 31 37 14 75</t>
  </si>
  <si>
    <t>28 RUE ZELL SUR MAIN</t>
  </si>
  <si>
    <t>LE ROUESNIER</t>
  </si>
  <si>
    <t>8 RUE DE L'ANOE DE LILLE</t>
  </si>
  <si>
    <t>02 31 77 48 02</t>
  </si>
  <si>
    <t>02 31 90 42 50</t>
  </si>
  <si>
    <t>20 RUE GRANDE</t>
  </si>
  <si>
    <t>02 46 78 81 88</t>
  </si>
  <si>
    <t>06 37 50 25 99</t>
  </si>
  <si>
    <t>06 46 43 08 49</t>
  </si>
  <si>
    <t>06 24 65 62 30</t>
  </si>
  <si>
    <t>nathalie.crevon@sfr.fr</t>
  </si>
  <si>
    <t>45 RUE DU 8 MAI 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</si>
</sst>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;;&quot;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0"/>
      <name val="Times New Roman"/>
      <family val="1"/>
    </font>
    <font>
      <u/>
      <sz val="10"/>
      <color indexed="12"/>
      <name val="Arial"/>
    </font>
    <font>
      <u/>
      <sz val="10"/>
      <color indexed="12"/>
      <name val="Arial"/>
      <family val="2"/>
    </font>
    <font>
      <sz val="12"/>
      <name val="Arial"/>
      <family val="2"/>
    </font>
    <font>
      <sz val="10"/>
      <name val="Arial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b/>
      <sz val="16"/>
      <color rgb="FFFF000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197">
    <xf numFmtId="0" fontId="0" fillId="0" borderId="0" xfId="0"/>
    <xf numFmtId="0" fontId="0" fillId="0" borderId="0" xfId="0"/>
    <xf numFmtId="0" fontId="2" fillId="0" borderId="1" xfId="0" applyFont="1" applyBorder="1"/>
    <xf numFmtId="0" fontId="0" fillId="0" borderId="2" xfId="0" applyBorder="1"/>
    <xf numFmtId="0" fontId="0" fillId="0" borderId="2" xfId="0" applyFill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Alignment="1">
      <alignment horizontal="right"/>
    </xf>
    <xf numFmtId="44" fontId="0" fillId="0" borderId="0" xfId="1" applyFont="1" applyAlignment="1">
      <alignment horizontal="right"/>
    </xf>
    <xf numFmtId="0" fontId="4" fillId="0" borderId="0" xfId="0" applyFont="1" applyBorder="1" applyAlignment="1"/>
    <xf numFmtId="0" fontId="5" fillId="0" borderId="0" xfId="0" applyFont="1" applyBorder="1" applyAlignment="1">
      <alignment vertical="top"/>
    </xf>
    <xf numFmtId="0" fontId="0" fillId="0" borderId="0" xfId="0" applyBorder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9" xfId="0" applyNumberFormat="1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 applyProtection="1">
      <protection locked="0"/>
    </xf>
    <xf numFmtId="0" fontId="3" fillId="0" borderId="3" xfId="0" applyFont="1" applyFill="1" applyBorder="1" applyAlignment="1" applyProtection="1">
      <alignment horizontal="center"/>
      <protection locked="0"/>
    </xf>
    <xf numFmtId="0" fontId="3" fillId="0" borderId="3" xfId="0" applyNumberFormat="1" applyFont="1" applyBorder="1" applyAlignment="1" applyProtection="1"/>
    <xf numFmtId="0" fontId="3" fillId="0" borderId="3" xfId="0" applyFont="1" applyBorder="1" applyAlignment="1"/>
    <xf numFmtId="0" fontId="3" fillId="0" borderId="3" xfId="0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2" fontId="3" fillId="0" borderId="10" xfId="0" applyNumberFormat="1" applyFont="1" applyBorder="1" applyAlignment="1" applyProtection="1">
      <protection locked="0"/>
    </xf>
    <xf numFmtId="0" fontId="5" fillId="0" borderId="11" xfId="0" applyFont="1" applyBorder="1" applyAlignment="1">
      <alignment vertical="top" wrapText="1"/>
    </xf>
    <xf numFmtId="0" fontId="5" fillId="0" borderId="11" xfId="0" applyNumberFormat="1" applyFont="1" applyBorder="1" applyAlignment="1">
      <alignment vertical="top" wrapText="1"/>
    </xf>
    <xf numFmtId="44" fontId="9" fillId="0" borderId="14" xfId="1" applyFont="1" applyBorder="1" applyAlignment="1">
      <alignment horizontal="center"/>
    </xf>
    <xf numFmtId="0" fontId="5" fillId="0" borderId="0" xfId="0" applyFont="1" applyBorder="1" applyAlignment="1">
      <alignment vertical="top" wrapText="1"/>
    </xf>
    <xf numFmtId="0" fontId="5" fillId="0" borderId="0" xfId="0" applyNumberFormat="1" applyFont="1" applyBorder="1" applyAlignment="1">
      <alignment vertical="top" wrapText="1"/>
    </xf>
    <xf numFmtId="9" fontId="11" fillId="0" borderId="15" xfId="0" applyNumberFormat="1" applyFont="1" applyBorder="1" applyAlignment="1">
      <alignment horizontal="center"/>
    </xf>
    <xf numFmtId="44" fontId="11" fillId="0" borderId="4" xfId="1" applyFont="1" applyBorder="1" applyAlignment="1">
      <alignment horizontal="center"/>
    </xf>
    <xf numFmtId="44" fontId="9" fillId="0" borderId="14" xfId="0" applyNumberFormat="1" applyFont="1" applyBorder="1"/>
    <xf numFmtId="0" fontId="9" fillId="0" borderId="0" xfId="0" applyFont="1" applyBorder="1"/>
    <xf numFmtId="164" fontId="4" fillId="0" borderId="14" xfId="1" applyNumberFormat="1" applyFont="1" applyBorder="1" applyAlignment="1">
      <alignment horizontal="center"/>
    </xf>
    <xf numFmtId="0" fontId="10" fillId="2" borderId="9" xfId="0" applyNumberFormat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0" fillId="0" borderId="0" xfId="0" applyBorder="1"/>
    <xf numFmtId="14" fontId="0" fillId="0" borderId="0" xfId="0" applyNumberFormat="1" applyBorder="1" applyAlignment="1">
      <alignment horizontal="right"/>
    </xf>
    <xf numFmtId="44" fontId="0" fillId="0" borderId="0" xfId="1" applyFont="1" applyBorder="1" applyAlignment="1">
      <alignment horizontal="right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44" fontId="2" fillId="0" borderId="0" xfId="1" applyFont="1" applyFill="1" applyBorder="1" applyAlignment="1">
      <alignment horizontal="center"/>
    </xf>
    <xf numFmtId="0" fontId="3" fillId="2" borderId="0" xfId="0" applyFont="1" applyFill="1" applyBorder="1"/>
    <xf numFmtId="0" fontId="0" fillId="2" borderId="0" xfId="0" applyFill="1" applyBorder="1"/>
    <xf numFmtId="0" fontId="0" fillId="0" borderId="0" xfId="0" applyBorder="1" applyAlignment="1">
      <alignment horizontal="right"/>
    </xf>
    <xf numFmtId="0" fontId="0" fillId="0" borderId="0" xfId="0" applyBorder="1" applyAlignment="1">
      <alignment vertical="top"/>
    </xf>
    <xf numFmtId="16" fontId="0" fillId="0" borderId="0" xfId="0" applyNumberFormat="1" applyBorder="1" applyAlignment="1">
      <alignment horizontal="center"/>
    </xf>
    <xf numFmtId="16" fontId="0" fillId="0" borderId="0" xfId="0" applyNumberFormat="1" applyBorder="1" applyAlignment="1">
      <alignment horizontal="right"/>
    </xf>
    <xf numFmtId="0" fontId="3" fillId="2" borderId="2" xfId="0" applyFont="1" applyFill="1" applyBorder="1"/>
    <xf numFmtId="0" fontId="0" fillId="2" borderId="2" xfId="0" applyFill="1" applyBorder="1"/>
    <xf numFmtId="0" fontId="8" fillId="2" borderId="0" xfId="0" applyFont="1" applyFill="1"/>
    <xf numFmtId="44" fontId="0" fillId="0" borderId="0" xfId="1" applyFont="1"/>
    <xf numFmtId="44" fontId="0" fillId="0" borderId="19" xfId="1" applyFont="1" applyBorder="1" applyAlignment="1">
      <alignment horizontal="right"/>
    </xf>
    <xf numFmtId="44" fontId="2" fillId="0" borderId="19" xfId="1" applyFont="1" applyFill="1" applyBorder="1" applyAlignment="1">
      <alignment horizontal="center"/>
    </xf>
    <xf numFmtId="44" fontId="2" fillId="0" borderId="17" xfId="1" applyFont="1" applyFill="1" applyBorder="1" applyAlignment="1">
      <alignment horizontal="center"/>
    </xf>
    <xf numFmtId="0" fontId="0" fillId="0" borderId="19" xfId="0" applyBorder="1" applyAlignment="1">
      <alignment horizontal="right"/>
    </xf>
    <xf numFmtId="14" fontId="0" fillId="0" borderId="19" xfId="0" applyNumberFormat="1" applyBorder="1" applyAlignment="1">
      <alignment horizontal="right"/>
    </xf>
    <xf numFmtId="0" fontId="2" fillId="0" borderId="17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16" fontId="0" fillId="0" borderId="19" xfId="0" applyNumberFormat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9" xfId="0" applyBorder="1"/>
    <xf numFmtId="0" fontId="0" fillId="0" borderId="19" xfId="0" applyFill="1" applyBorder="1"/>
    <xf numFmtId="0" fontId="2" fillId="0" borderId="17" xfId="0" applyFont="1" applyBorder="1"/>
    <xf numFmtId="0" fontId="0" fillId="2" borderId="19" xfId="0" applyFill="1" applyBorder="1"/>
    <xf numFmtId="0" fontId="0" fillId="0" borderId="19" xfId="0" applyBorder="1" applyAlignment="1">
      <alignment vertical="top"/>
    </xf>
    <xf numFmtId="0" fontId="0" fillId="0" borderId="20" xfId="0" applyBorder="1"/>
    <xf numFmtId="0" fontId="0" fillId="0" borderId="20" xfId="0" applyBorder="1" applyAlignment="1">
      <alignment horizontal="center"/>
    </xf>
    <xf numFmtId="14" fontId="0" fillId="0" borderId="20" xfId="0" applyNumberFormat="1" applyBorder="1" applyAlignment="1">
      <alignment horizontal="right"/>
    </xf>
    <xf numFmtId="44" fontId="0" fillId="0" borderId="20" xfId="1" applyFont="1" applyBorder="1" applyAlignment="1">
      <alignment horizontal="right"/>
    </xf>
    <xf numFmtId="0" fontId="12" fillId="2" borderId="0" xfId="0" applyFont="1" applyFill="1"/>
    <xf numFmtId="0" fontId="12" fillId="2" borderId="0" xfId="0" applyFont="1" applyFill="1" applyAlignment="1">
      <alignment vertical="center"/>
    </xf>
    <xf numFmtId="0" fontId="13" fillId="2" borderId="0" xfId="0" applyFont="1" applyFill="1"/>
    <xf numFmtId="0" fontId="3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horizontal="right"/>
    </xf>
    <xf numFmtId="0" fontId="5" fillId="2" borderId="0" xfId="0" applyFont="1" applyFill="1" applyAlignment="1">
      <alignment horizontal="left"/>
    </xf>
    <xf numFmtId="0" fontId="5" fillId="2" borderId="0" xfId="0" applyFont="1" applyFill="1" applyBorder="1" applyAlignment="1">
      <alignment horizontal="left" vertical="top"/>
    </xf>
    <xf numFmtId="2" fontId="5" fillId="2" borderId="0" xfId="0" applyNumberFormat="1" applyFont="1" applyFill="1" applyBorder="1" applyAlignment="1">
      <alignment horizontal="center" vertical="top"/>
    </xf>
    <xf numFmtId="0" fontId="10" fillId="2" borderId="0" xfId="0" applyFont="1" applyFill="1"/>
    <xf numFmtId="0" fontId="12" fillId="2" borderId="0" xfId="0" applyFont="1" applyFill="1" applyAlignment="1">
      <alignment horizontal="right"/>
    </xf>
    <xf numFmtId="0" fontId="0" fillId="0" borderId="21" xfId="0" applyFill="1" applyBorder="1"/>
    <xf numFmtId="0" fontId="2" fillId="0" borderId="18" xfId="0" applyFont="1" applyBorder="1" applyAlignment="1">
      <alignment horizontal="center"/>
    </xf>
    <xf numFmtId="0" fontId="7" fillId="0" borderId="2" xfId="2" applyFont="1" applyBorder="1" applyAlignment="1" applyProtection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8" fillId="0" borderId="0" xfId="0" applyFont="1" applyAlignment="1">
      <alignment horizontal="left"/>
    </xf>
    <xf numFmtId="0" fontId="8" fillId="2" borderId="0" xfId="0" applyFont="1" applyFill="1" applyBorder="1" applyAlignment="1">
      <alignment horizontal="left" vertical="top"/>
    </xf>
    <xf numFmtId="2" fontId="8" fillId="2" borderId="0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2" fontId="8" fillId="0" borderId="0" xfId="0" applyNumberFormat="1" applyFont="1" applyBorder="1" applyAlignment="1">
      <alignment horizontal="center" vertical="top"/>
    </xf>
    <xf numFmtId="0" fontId="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6" fillId="0" borderId="0" xfId="0" applyFont="1" applyAlignment="1">
      <alignment horizontal="right"/>
    </xf>
    <xf numFmtId="0" fontId="16" fillId="0" borderId="0" xfId="0" applyFont="1" applyAlignment="1">
      <alignment horizontal="center"/>
    </xf>
    <xf numFmtId="0" fontId="16" fillId="2" borderId="0" xfId="0" applyFont="1" applyFill="1" applyAlignment="1">
      <alignment vertical="center"/>
    </xf>
    <xf numFmtId="0" fontId="16" fillId="2" borderId="0" xfId="0" applyFont="1" applyFill="1" applyAlignment="1">
      <alignment horizontal="right"/>
    </xf>
    <xf numFmtId="0" fontId="17" fillId="0" borderId="0" xfId="0" applyFont="1"/>
    <xf numFmtId="0" fontId="15" fillId="3" borderId="0" xfId="0" applyFont="1" applyFill="1"/>
    <xf numFmtId="0" fontId="17" fillId="0" borderId="0" xfId="0" applyFont="1" applyAlignment="1">
      <alignment horizontal="center"/>
    </xf>
    <xf numFmtId="0" fontId="15" fillId="2" borderId="0" xfId="0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0" fontId="15" fillId="2" borderId="0" xfId="0" applyFont="1" applyFill="1"/>
    <xf numFmtId="0" fontId="17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/>
    </xf>
    <xf numFmtId="0" fontId="21" fillId="2" borderId="2" xfId="0" applyFont="1" applyFill="1" applyBorder="1"/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horizontal="center"/>
    </xf>
    <xf numFmtId="0" fontId="6" fillId="0" borderId="2" xfId="2" applyBorder="1" applyAlignment="1" applyProtection="1">
      <alignment horizontal="center"/>
    </xf>
    <xf numFmtId="0" fontId="22" fillId="0" borderId="2" xfId="0" applyFont="1" applyBorder="1"/>
    <xf numFmtId="0" fontId="22" fillId="0" borderId="19" xfId="0" applyFont="1" applyBorder="1"/>
    <xf numFmtId="0" fontId="22" fillId="0" borderId="19" xfId="0" applyFont="1" applyFill="1" applyBorder="1"/>
    <xf numFmtId="0" fontId="22" fillId="0" borderId="19" xfId="0" applyFont="1" applyBorder="1" applyAlignment="1">
      <alignment horizontal="center"/>
    </xf>
    <xf numFmtId="0" fontId="22" fillId="0" borderId="19" xfId="0" applyFont="1" applyBorder="1" applyAlignment="1">
      <alignment horizontal="right"/>
    </xf>
    <xf numFmtId="44" fontId="22" fillId="0" borderId="19" xfId="1" applyFont="1" applyBorder="1" applyAlignment="1">
      <alignment horizontal="right"/>
    </xf>
    <xf numFmtId="44" fontId="22" fillId="0" borderId="0" xfId="1" applyFont="1" applyBorder="1" applyAlignment="1">
      <alignment horizontal="right"/>
    </xf>
    <xf numFmtId="44" fontId="22" fillId="0" borderId="0" xfId="1" applyFont="1"/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2" xfId="0" applyFont="1" applyBorder="1" applyAlignment="1">
      <alignment horizontal="center"/>
    </xf>
    <xf numFmtId="14" fontId="22" fillId="0" borderId="19" xfId="0" applyNumberFormat="1" applyFont="1" applyBorder="1" applyAlignment="1">
      <alignment horizontal="right"/>
    </xf>
    <xf numFmtId="0" fontId="23" fillId="0" borderId="2" xfId="0" applyFont="1" applyBorder="1"/>
    <xf numFmtId="0" fontId="23" fillId="0" borderId="19" xfId="0" applyFont="1" applyBorder="1"/>
    <xf numFmtId="0" fontId="23" fillId="0" borderId="19" xfId="0" applyFont="1" applyFill="1" applyBorder="1"/>
    <xf numFmtId="0" fontId="23" fillId="0" borderId="19" xfId="0" applyFont="1" applyBorder="1" applyAlignment="1">
      <alignment horizontal="center"/>
    </xf>
    <xf numFmtId="14" fontId="23" fillId="0" borderId="19" xfId="0" applyNumberFormat="1" applyFont="1" applyBorder="1" applyAlignment="1">
      <alignment horizontal="right"/>
    </xf>
    <xf numFmtId="44" fontId="23" fillId="0" borderId="19" xfId="1" applyFont="1" applyBorder="1" applyAlignment="1">
      <alignment horizontal="right"/>
    </xf>
    <xf numFmtId="44" fontId="23" fillId="0" borderId="0" xfId="1" applyFont="1" applyBorder="1" applyAlignment="1">
      <alignment horizontal="right"/>
    </xf>
    <xf numFmtId="44" fontId="23" fillId="0" borderId="0" xfId="1" applyFont="1"/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2" xfId="0" applyFont="1" applyFill="1" applyBorder="1"/>
    <xf numFmtId="0" fontId="22" fillId="0" borderId="19" xfId="0" applyFont="1" applyFill="1" applyBorder="1" applyAlignment="1">
      <alignment horizontal="center"/>
    </xf>
    <xf numFmtId="0" fontId="23" fillId="0" borderId="2" xfId="0" applyFont="1" applyFill="1" applyBorder="1"/>
    <xf numFmtId="0" fontId="23" fillId="0" borderId="19" xfId="0" applyFont="1" applyFill="1" applyBorder="1" applyAlignment="1">
      <alignment horizontal="center"/>
    </xf>
    <xf numFmtId="0" fontId="15" fillId="3" borderId="0" xfId="0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0" fontId="17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17" fillId="0" borderId="0" xfId="0" applyFont="1" applyAlignment="1">
      <alignment horizontal="center"/>
    </xf>
    <xf numFmtId="0" fontId="8" fillId="3" borderId="0" xfId="0" applyFont="1" applyFill="1" applyAlignment="1">
      <alignment horizontal="left"/>
    </xf>
    <xf numFmtId="0" fontId="8" fillId="2" borderId="0" xfId="0" applyFont="1" applyFill="1" applyAlignment="1">
      <alignment horizontal="left" shrinkToFit="1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8" fillId="2" borderId="0" xfId="0" applyFont="1" applyFill="1" applyBorder="1" applyAlignment="1">
      <alignment horizontal="left" vertical="top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shrinkToFit="1"/>
    </xf>
    <xf numFmtId="2" fontId="9" fillId="0" borderId="12" xfId="0" applyNumberFormat="1" applyFont="1" applyBorder="1" applyAlignment="1">
      <alignment horizontal="center"/>
    </xf>
    <xf numFmtId="2" fontId="9" fillId="0" borderId="13" xfId="0" applyNumberFormat="1" applyFont="1" applyBorder="1" applyAlignment="1">
      <alignment horizontal="center"/>
    </xf>
    <xf numFmtId="2" fontId="9" fillId="0" borderId="15" xfId="0" applyNumberFormat="1" applyFont="1" applyBorder="1" applyAlignment="1">
      <alignment horizontal="center"/>
    </xf>
    <xf numFmtId="0" fontId="8" fillId="2" borderId="0" xfId="0" applyFont="1" applyFill="1" applyAlignment="1">
      <alignment horizontal="left"/>
    </xf>
    <xf numFmtId="2" fontId="11" fillId="0" borderId="12" xfId="0" applyNumberFormat="1" applyFont="1" applyBorder="1" applyAlignment="1">
      <alignment horizontal="center"/>
    </xf>
    <xf numFmtId="2" fontId="11" fillId="0" borderId="13" xfId="0" applyNumberFormat="1" applyFont="1" applyBorder="1" applyAlignment="1">
      <alignment horizontal="center"/>
    </xf>
    <xf numFmtId="14" fontId="19" fillId="2" borderId="0" xfId="0" applyNumberFormat="1" applyFont="1" applyFill="1" applyAlignment="1">
      <alignment horizontal="left"/>
    </xf>
    <xf numFmtId="0" fontId="20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7" fillId="0" borderId="8" xfId="2" applyFont="1" applyBorder="1" applyAlignment="1" applyProtection="1">
      <alignment horizontal="center"/>
    </xf>
    <xf numFmtId="0" fontId="18" fillId="0" borderId="0" xfId="0" applyFont="1" applyAlignment="1">
      <alignment horizontal="left"/>
    </xf>
    <xf numFmtId="0" fontId="12" fillId="0" borderId="12" xfId="0" applyNumberFormat="1" applyFont="1" applyBorder="1" applyAlignment="1">
      <alignment horizontal="center" vertical="top"/>
    </xf>
    <xf numFmtId="0" fontId="12" fillId="0" borderId="13" xfId="0" applyNumberFormat="1" applyFont="1" applyBorder="1" applyAlignment="1">
      <alignment horizontal="center" vertical="top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right"/>
    </xf>
    <xf numFmtId="0" fontId="12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shrinkToFit="1"/>
    </xf>
    <xf numFmtId="0" fontId="3" fillId="2" borderId="0" xfId="0" applyFont="1" applyFill="1" applyAlignment="1">
      <alignment horizontal="center" shrinkToFit="1"/>
    </xf>
    <xf numFmtId="0" fontId="0" fillId="0" borderId="17" xfId="0" applyBorder="1"/>
    <xf numFmtId="0" fontId="2" fillId="0" borderId="22" xfId="0" applyFont="1" applyBorder="1" applyAlignment="1">
      <alignment horizontal="center"/>
    </xf>
    <xf numFmtId="165" fontId="0" fillId="3" borderId="1" xfId="0" applyNumberFormat="1" applyFill="1" applyBorder="1"/>
    <xf numFmtId="0" fontId="0" fillId="3" borderId="16" xfId="0" applyFill="1" applyBorder="1" applyAlignment="1">
      <alignment horizontal="centerContinuous"/>
    </xf>
    <xf numFmtId="0" fontId="0" fillId="3" borderId="18" xfId="0" applyFill="1" applyBorder="1" applyAlignment="1">
      <alignment horizontal="centerContinuous"/>
    </xf>
    <xf numFmtId="0" fontId="0" fillId="3" borderId="17" xfId="0" applyFill="1" applyBorder="1" applyAlignment="1">
      <alignment horizontal="centerContinuous"/>
    </xf>
    <xf numFmtId="0" fontId="0" fillId="0" borderId="1" xfId="0" applyBorder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1">
    <dxf>
      <font>
        <color rgb="FFFFFF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modeleGestionQVP_V2009-4-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 et aide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Avoirs"/>
      <sheetName val="Total mois"/>
      <sheetName val="Catalog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3">
          <cell r="B3">
            <v>11.5</v>
          </cell>
        </row>
        <row r="8">
          <cell r="A8">
            <v>0</v>
          </cell>
          <cell r="B8" t="str">
            <v>---</v>
          </cell>
          <cell r="C8" t="str">
            <v>--</v>
          </cell>
          <cell r="D8" t="str">
            <v>-</v>
          </cell>
          <cell r="E8">
            <v>0</v>
          </cell>
          <cell r="F8">
            <v>0</v>
          </cell>
          <cell r="G8">
            <v>0</v>
          </cell>
        </row>
        <row r="9">
          <cell r="A9">
            <v>2109.0100000000002</v>
          </cell>
          <cell r="B9" t="str">
            <v>bretelles transparentes</v>
          </cell>
          <cell r="C9" t="str">
            <v>bretelles</v>
          </cell>
          <cell r="D9" t="str">
            <v>..</v>
          </cell>
          <cell r="E9">
            <v>4.5</v>
          </cell>
          <cell r="F9">
            <v>0</v>
          </cell>
          <cell r="G9">
            <v>0</v>
          </cell>
        </row>
        <row r="10">
          <cell r="A10">
            <v>2267.0100000000002</v>
          </cell>
          <cell r="B10" t="str">
            <v>Mirage</v>
          </cell>
          <cell r="C10" t="str">
            <v>SG corb</v>
          </cell>
          <cell r="D10" t="str">
            <v>80B</v>
          </cell>
          <cell r="E10">
            <v>29</v>
          </cell>
          <cell r="F10">
            <v>0.7</v>
          </cell>
          <cell r="G10">
            <v>18</v>
          </cell>
        </row>
        <row r="11">
          <cell r="A11">
            <v>2267.02</v>
          </cell>
          <cell r="B11" t="str">
            <v>Mirage</v>
          </cell>
          <cell r="C11" t="str">
            <v>SG corb</v>
          </cell>
          <cell r="D11" t="str">
            <v>85B</v>
          </cell>
          <cell r="E11">
            <v>29</v>
          </cell>
          <cell r="F11">
            <v>0.7</v>
          </cell>
          <cell r="G11">
            <v>18</v>
          </cell>
        </row>
        <row r="12">
          <cell r="A12">
            <v>2267.0300000000002</v>
          </cell>
          <cell r="B12" t="str">
            <v>Mirage</v>
          </cell>
          <cell r="C12" t="str">
            <v>SG corb</v>
          </cell>
          <cell r="D12" t="str">
            <v>90B</v>
          </cell>
          <cell r="E12">
            <v>29</v>
          </cell>
          <cell r="F12">
            <v>0.7</v>
          </cell>
          <cell r="G12">
            <v>18</v>
          </cell>
        </row>
        <row r="13">
          <cell r="A13">
            <v>2267.04</v>
          </cell>
          <cell r="B13" t="str">
            <v>Mirage</v>
          </cell>
          <cell r="C13" t="str">
            <v>SG corb</v>
          </cell>
          <cell r="D13" t="str">
            <v>95B</v>
          </cell>
          <cell r="E13">
            <v>29</v>
          </cell>
          <cell r="F13">
            <v>0.7</v>
          </cell>
          <cell r="G13">
            <v>18</v>
          </cell>
        </row>
        <row r="14">
          <cell r="A14">
            <v>2267.11</v>
          </cell>
          <cell r="B14" t="str">
            <v>Mirage</v>
          </cell>
          <cell r="C14" t="str">
            <v>SG corb</v>
          </cell>
          <cell r="D14" t="str">
            <v>85C</v>
          </cell>
          <cell r="E14">
            <v>29</v>
          </cell>
          <cell r="F14">
            <v>0.7</v>
          </cell>
          <cell r="G14">
            <v>18</v>
          </cell>
        </row>
        <row r="15">
          <cell r="A15">
            <v>2267.12</v>
          </cell>
          <cell r="B15" t="str">
            <v>Mirage</v>
          </cell>
          <cell r="C15" t="str">
            <v>SG corb</v>
          </cell>
          <cell r="D15" t="str">
            <v>90C</v>
          </cell>
          <cell r="E15">
            <v>29</v>
          </cell>
          <cell r="F15">
            <v>0.7</v>
          </cell>
          <cell r="G15">
            <v>18</v>
          </cell>
        </row>
        <row r="16">
          <cell r="A16">
            <v>2267.13</v>
          </cell>
          <cell r="B16" t="str">
            <v>Mirage</v>
          </cell>
          <cell r="C16" t="str">
            <v>SG corb</v>
          </cell>
          <cell r="D16" t="str">
            <v>95C</v>
          </cell>
          <cell r="E16">
            <v>29</v>
          </cell>
          <cell r="F16">
            <v>0.7</v>
          </cell>
          <cell r="G16">
            <v>18</v>
          </cell>
        </row>
        <row r="17">
          <cell r="A17">
            <v>2267.14</v>
          </cell>
          <cell r="B17" t="str">
            <v>Mirage</v>
          </cell>
          <cell r="C17" t="str">
            <v>SG corb</v>
          </cell>
          <cell r="D17" t="str">
            <v>100C</v>
          </cell>
          <cell r="E17">
            <v>29</v>
          </cell>
          <cell r="F17">
            <v>0.7</v>
          </cell>
          <cell r="G17">
            <v>18</v>
          </cell>
        </row>
        <row r="18">
          <cell r="A18">
            <v>2267.21</v>
          </cell>
          <cell r="B18" t="str">
            <v>Mirage</v>
          </cell>
          <cell r="C18" t="str">
            <v>SG corb</v>
          </cell>
          <cell r="D18" t="str">
            <v>85D</v>
          </cell>
          <cell r="E18">
            <v>29</v>
          </cell>
          <cell r="F18">
            <v>0.7</v>
          </cell>
          <cell r="G18">
            <v>18</v>
          </cell>
        </row>
        <row r="19">
          <cell r="A19">
            <v>2267.2199999999998</v>
          </cell>
          <cell r="B19" t="str">
            <v>Mirage</v>
          </cell>
          <cell r="C19" t="str">
            <v>SG corb</v>
          </cell>
          <cell r="D19" t="str">
            <v>90D</v>
          </cell>
          <cell r="E19">
            <v>29</v>
          </cell>
          <cell r="F19">
            <v>0.7</v>
          </cell>
          <cell r="G19">
            <v>18</v>
          </cell>
        </row>
        <row r="20">
          <cell r="A20">
            <v>2267.23</v>
          </cell>
          <cell r="B20" t="str">
            <v>Mirage</v>
          </cell>
          <cell r="C20" t="str">
            <v>SG corb</v>
          </cell>
          <cell r="D20" t="str">
            <v>95D</v>
          </cell>
          <cell r="E20">
            <v>29</v>
          </cell>
          <cell r="F20">
            <v>0.7</v>
          </cell>
          <cell r="G20">
            <v>18</v>
          </cell>
        </row>
        <row r="21">
          <cell r="A21">
            <v>2267.31</v>
          </cell>
          <cell r="B21" t="str">
            <v>Mirage</v>
          </cell>
          <cell r="C21" t="str">
            <v>culotte</v>
          </cell>
          <cell r="D21" t="str">
            <v>1.</v>
          </cell>
          <cell r="E21">
            <v>16</v>
          </cell>
          <cell r="F21">
            <v>0.4</v>
          </cell>
          <cell r="G21">
            <v>10</v>
          </cell>
        </row>
        <row r="22">
          <cell r="A22">
            <v>2267.3200000000002</v>
          </cell>
          <cell r="B22" t="str">
            <v>Mirage</v>
          </cell>
          <cell r="C22" t="str">
            <v>culotte</v>
          </cell>
          <cell r="D22" t="str">
            <v>2.</v>
          </cell>
          <cell r="E22">
            <v>16</v>
          </cell>
          <cell r="F22">
            <v>0.4</v>
          </cell>
          <cell r="G22">
            <v>10</v>
          </cell>
        </row>
        <row r="23">
          <cell r="A23">
            <v>2267.33</v>
          </cell>
          <cell r="B23" t="str">
            <v>Mirage</v>
          </cell>
          <cell r="C23" t="str">
            <v>culotte</v>
          </cell>
          <cell r="D23" t="str">
            <v>3.</v>
          </cell>
          <cell r="E23">
            <v>16</v>
          </cell>
          <cell r="F23">
            <v>0.4</v>
          </cell>
          <cell r="G23">
            <v>10</v>
          </cell>
        </row>
        <row r="24">
          <cell r="A24">
            <v>2267.34</v>
          </cell>
          <cell r="B24" t="str">
            <v>Mirage</v>
          </cell>
          <cell r="C24" t="str">
            <v>culotte</v>
          </cell>
          <cell r="D24" t="str">
            <v>4.</v>
          </cell>
          <cell r="E24">
            <v>16</v>
          </cell>
          <cell r="F24">
            <v>0.4</v>
          </cell>
          <cell r="G24">
            <v>10</v>
          </cell>
        </row>
        <row r="25">
          <cell r="A25">
            <v>2267.35</v>
          </cell>
          <cell r="B25" t="str">
            <v>Mirage</v>
          </cell>
          <cell r="C25" t="str">
            <v>culotte</v>
          </cell>
          <cell r="D25" t="str">
            <v>5.</v>
          </cell>
          <cell r="E25">
            <v>16</v>
          </cell>
          <cell r="F25">
            <v>0.4</v>
          </cell>
          <cell r="G25">
            <v>10</v>
          </cell>
        </row>
        <row r="26">
          <cell r="A26">
            <v>2267.41</v>
          </cell>
          <cell r="B26" t="str">
            <v>Mirage</v>
          </cell>
          <cell r="C26" t="str">
            <v>string</v>
          </cell>
          <cell r="D26" t="str">
            <v>1.</v>
          </cell>
          <cell r="E26">
            <v>16</v>
          </cell>
          <cell r="F26">
            <v>0.4</v>
          </cell>
          <cell r="G26">
            <v>10</v>
          </cell>
        </row>
        <row r="27">
          <cell r="A27">
            <v>2267.42</v>
          </cell>
          <cell r="B27" t="str">
            <v>Mirage</v>
          </cell>
          <cell r="C27" t="str">
            <v>string</v>
          </cell>
          <cell r="D27" t="str">
            <v>2.</v>
          </cell>
          <cell r="E27">
            <v>16</v>
          </cell>
          <cell r="F27">
            <v>0.4</v>
          </cell>
          <cell r="G27">
            <v>10</v>
          </cell>
        </row>
        <row r="28">
          <cell r="A28">
            <v>2267.4299999999998</v>
          </cell>
          <cell r="B28" t="str">
            <v>Mirage</v>
          </cell>
          <cell r="C28" t="str">
            <v>string</v>
          </cell>
          <cell r="D28" t="str">
            <v>3.</v>
          </cell>
          <cell r="E28">
            <v>16</v>
          </cell>
          <cell r="F28">
            <v>0.4</v>
          </cell>
          <cell r="G28">
            <v>10</v>
          </cell>
        </row>
        <row r="29">
          <cell r="A29">
            <v>2267.44</v>
          </cell>
          <cell r="B29" t="str">
            <v>Mirage</v>
          </cell>
          <cell r="C29" t="str">
            <v>string</v>
          </cell>
          <cell r="D29" t="str">
            <v>4.</v>
          </cell>
          <cell r="E29">
            <v>16</v>
          </cell>
          <cell r="F29">
            <v>0.4</v>
          </cell>
          <cell r="G29">
            <v>10</v>
          </cell>
        </row>
        <row r="30">
          <cell r="A30">
            <v>2267.4499999999998</v>
          </cell>
          <cell r="B30" t="str">
            <v>Mirage</v>
          </cell>
          <cell r="C30" t="str">
            <v>string</v>
          </cell>
          <cell r="D30" t="str">
            <v>5.</v>
          </cell>
          <cell r="E30">
            <v>16</v>
          </cell>
          <cell r="F30">
            <v>0.4</v>
          </cell>
          <cell r="G30">
            <v>10</v>
          </cell>
        </row>
        <row r="31">
          <cell r="A31">
            <v>2273.0100000000002</v>
          </cell>
          <cell r="B31" t="str">
            <v>Douce Méditation</v>
          </cell>
          <cell r="C31" t="str">
            <v>SG corb</v>
          </cell>
          <cell r="D31" t="str">
            <v>80B</v>
          </cell>
          <cell r="E31">
            <v>10</v>
          </cell>
          <cell r="F31">
            <v>0.8</v>
          </cell>
          <cell r="G31">
            <v>11</v>
          </cell>
        </row>
        <row r="32">
          <cell r="A32">
            <v>2273.02</v>
          </cell>
          <cell r="B32" t="str">
            <v>Douce Méditation</v>
          </cell>
          <cell r="C32" t="str">
            <v>SG corb</v>
          </cell>
          <cell r="D32" t="str">
            <v>85B</v>
          </cell>
          <cell r="E32">
            <v>10</v>
          </cell>
          <cell r="F32">
            <v>0.8</v>
          </cell>
          <cell r="G32">
            <v>11</v>
          </cell>
        </row>
        <row r="33">
          <cell r="A33">
            <v>2273.0300000000002</v>
          </cell>
          <cell r="B33" t="str">
            <v>Douce Méditation</v>
          </cell>
          <cell r="C33" t="str">
            <v>SG corb</v>
          </cell>
          <cell r="D33" t="str">
            <v>90B</v>
          </cell>
          <cell r="E33">
            <v>10</v>
          </cell>
          <cell r="F33">
            <v>0.8</v>
          </cell>
          <cell r="G33">
            <v>11</v>
          </cell>
        </row>
        <row r="34">
          <cell r="A34">
            <v>2273.04</v>
          </cell>
          <cell r="B34" t="str">
            <v>Douce Méditation</v>
          </cell>
          <cell r="C34" t="str">
            <v>SG corb</v>
          </cell>
          <cell r="D34" t="str">
            <v>95B</v>
          </cell>
          <cell r="E34">
            <v>10</v>
          </cell>
          <cell r="F34">
            <v>0.8</v>
          </cell>
          <cell r="G34">
            <v>11</v>
          </cell>
        </row>
        <row r="35">
          <cell r="A35">
            <v>2273.11</v>
          </cell>
          <cell r="B35" t="str">
            <v>Douce Méditation</v>
          </cell>
          <cell r="C35" t="str">
            <v>SG corb</v>
          </cell>
          <cell r="D35" t="str">
            <v>85C</v>
          </cell>
          <cell r="E35">
            <v>10</v>
          </cell>
          <cell r="F35">
            <v>0.8</v>
          </cell>
          <cell r="G35">
            <v>11</v>
          </cell>
        </row>
        <row r="36">
          <cell r="A36">
            <v>2273.12</v>
          </cell>
          <cell r="B36" t="str">
            <v>Douce Méditation</v>
          </cell>
          <cell r="C36" t="str">
            <v>SG corb</v>
          </cell>
          <cell r="D36" t="str">
            <v>90C</v>
          </cell>
          <cell r="E36">
            <v>10</v>
          </cell>
          <cell r="F36">
            <v>0.8</v>
          </cell>
          <cell r="G36">
            <v>11</v>
          </cell>
        </row>
        <row r="37">
          <cell r="A37">
            <v>2273.13</v>
          </cell>
          <cell r="B37" t="str">
            <v>Douce Méditation</v>
          </cell>
          <cell r="C37" t="str">
            <v>SG class</v>
          </cell>
          <cell r="D37" t="str">
            <v>95C</v>
          </cell>
          <cell r="E37">
            <v>10</v>
          </cell>
          <cell r="F37">
            <v>0.9</v>
          </cell>
          <cell r="G37">
            <v>13</v>
          </cell>
        </row>
        <row r="38">
          <cell r="A38">
            <v>2273.14</v>
          </cell>
          <cell r="B38" t="str">
            <v>Douce Méditation</v>
          </cell>
          <cell r="C38" t="str">
            <v>SG class</v>
          </cell>
          <cell r="D38" t="str">
            <v>100C</v>
          </cell>
          <cell r="E38">
            <v>10</v>
          </cell>
          <cell r="F38">
            <v>0.9</v>
          </cell>
          <cell r="G38">
            <v>13</v>
          </cell>
        </row>
        <row r="39">
          <cell r="A39">
            <v>2273.21</v>
          </cell>
          <cell r="B39" t="str">
            <v>Douce Méditation</v>
          </cell>
          <cell r="C39" t="str">
            <v>SG class</v>
          </cell>
          <cell r="D39" t="str">
            <v>85D</v>
          </cell>
          <cell r="E39">
            <v>10</v>
          </cell>
          <cell r="F39">
            <v>0.9</v>
          </cell>
          <cell r="G39">
            <v>13</v>
          </cell>
        </row>
        <row r="40">
          <cell r="A40">
            <v>2273.2199999999998</v>
          </cell>
          <cell r="B40" t="str">
            <v>Douce Méditation</v>
          </cell>
          <cell r="C40" t="str">
            <v>SG class</v>
          </cell>
          <cell r="D40" t="str">
            <v>90D</v>
          </cell>
          <cell r="E40">
            <v>10</v>
          </cell>
          <cell r="F40">
            <v>0.9</v>
          </cell>
          <cell r="G40">
            <v>13</v>
          </cell>
        </row>
        <row r="41">
          <cell r="A41">
            <v>2273.23</v>
          </cell>
          <cell r="B41" t="str">
            <v>Douce Méditation</v>
          </cell>
          <cell r="C41" t="str">
            <v>SG class</v>
          </cell>
          <cell r="D41" t="str">
            <v>95D</v>
          </cell>
          <cell r="E41">
            <v>10</v>
          </cell>
          <cell r="F41">
            <v>0.9</v>
          </cell>
          <cell r="G41">
            <v>13</v>
          </cell>
        </row>
        <row r="42">
          <cell r="A42">
            <v>2273.2399999999998</v>
          </cell>
          <cell r="B42" t="str">
            <v>Douce Méditation</v>
          </cell>
          <cell r="C42" t="str">
            <v>SG class</v>
          </cell>
          <cell r="D42" t="str">
            <v>100D</v>
          </cell>
          <cell r="E42">
            <v>10</v>
          </cell>
          <cell r="F42">
            <v>0.9</v>
          </cell>
          <cell r="G42">
            <v>13</v>
          </cell>
        </row>
        <row r="43">
          <cell r="A43">
            <v>2273.25</v>
          </cell>
          <cell r="B43" t="str">
            <v>Douce Méditation</v>
          </cell>
          <cell r="C43" t="str">
            <v>SG class</v>
          </cell>
          <cell r="D43" t="str">
            <v>105D</v>
          </cell>
          <cell r="E43">
            <v>10</v>
          </cell>
          <cell r="F43">
            <v>0.9</v>
          </cell>
          <cell r="G43">
            <v>13</v>
          </cell>
        </row>
        <row r="44">
          <cell r="A44">
            <v>2273.2600000000002</v>
          </cell>
          <cell r="B44" t="str">
            <v>Douce Méditation</v>
          </cell>
          <cell r="C44" t="str">
            <v>SG class</v>
          </cell>
          <cell r="D44" t="str">
            <v>110D</v>
          </cell>
          <cell r="E44">
            <v>10</v>
          </cell>
          <cell r="F44">
            <v>0.9</v>
          </cell>
          <cell r="G44">
            <v>13</v>
          </cell>
        </row>
        <row r="45">
          <cell r="A45">
            <v>2273.31</v>
          </cell>
          <cell r="B45" t="str">
            <v>Douce Méditation</v>
          </cell>
          <cell r="C45" t="str">
            <v>SG class</v>
          </cell>
          <cell r="D45" t="str">
            <v>90E</v>
          </cell>
          <cell r="E45">
            <v>10</v>
          </cell>
          <cell r="F45">
            <v>0.9</v>
          </cell>
          <cell r="G45">
            <v>13</v>
          </cell>
        </row>
        <row r="46">
          <cell r="A46">
            <v>2273.3200000000002</v>
          </cell>
          <cell r="B46" t="str">
            <v>Douce Méditation</v>
          </cell>
          <cell r="C46" t="str">
            <v>SG class</v>
          </cell>
          <cell r="D46" t="str">
            <v>95E</v>
          </cell>
          <cell r="E46">
            <v>10</v>
          </cell>
          <cell r="F46">
            <v>0.9</v>
          </cell>
          <cell r="G46">
            <v>13</v>
          </cell>
        </row>
        <row r="47">
          <cell r="A47">
            <v>2273.33</v>
          </cell>
          <cell r="B47" t="str">
            <v>Douce Méditation</v>
          </cell>
          <cell r="C47" t="str">
            <v>SG class</v>
          </cell>
          <cell r="D47" t="str">
            <v>100E</v>
          </cell>
          <cell r="E47">
            <v>10</v>
          </cell>
          <cell r="F47">
            <v>0.9</v>
          </cell>
          <cell r="G47">
            <v>13</v>
          </cell>
        </row>
        <row r="48">
          <cell r="A48">
            <v>2273.34</v>
          </cell>
          <cell r="B48" t="str">
            <v>Douce Méditation</v>
          </cell>
          <cell r="C48" t="str">
            <v>SG class</v>
          </cell>
          <cell r="D48" t="str">
            <v>105E</v>
          </cell>
          <cell r="E48">
            <v>10</v>
          </cell>
          <cell r="F48">
            <v>0.9</v>
          </cell>
          <cell r="G48">
            <v>13</v>
          </cell>
        </row>
        <row r="49">
          <cell r="A49">
            <v>2273.41</v>
          </cell>
          <cell r="B49" t="str">
            <v>Douce Méditation</v>
          </cell>
          <cell r="C49" t="str">
            <v>culotte</v>
          </cell>
          <cell r="D49" t="str">
            <v>1.</v>
          </cell>
          <cell r="E49">
            <v>5</v>
          </cell>
          <cell r="F49">
            <v>0.4</v>
          </cell>
          <cell r="G49">
            <v>10</v>
          </cell>
        </row>
        <row r="50">
          <cell r="A50">
            <v>2273.42</v>
          </cell>
          <cell r="B50" t="str">
            <v>Douce Méditation</v>
          </cell>
          <cell r="C50" t="str">
            <v>culotte</v>
          </cell>
          <cell r="D50" t="str">
            <v>2.</v>
          </cell>
          <cell r="E50">
            <v>5</v>
          </cell>
          <cell r="F50">
            <v>0.4</v>
          </cell>
          <cell r="G50">
            <v>10</v>
          </cell>
        </row>
        <row r="51">
          <cell r="A51">
            <v>2273.4299999999998</v>
          </cell>
          <cell r="B51" t="str">
            <v>Douce Méditation</v>
          </cell>
          <cell r="C51" t="str">
            <v>culotte</v>
          </cell>
          <cell r="D51" t="str">
            <v>3.</v>
          </cell>
          <cell r="E51">
            <v>5</v>
          </cell>
          <cell r="F51">
            <v>0.4</v>
          </cell>
          <cell r="G51">
            <v>10</v>
          </cell>
        </row>
        <row r="52">
          <cell r="A52">
            <v>2273.44</v>
          </cell>
          <cell r="B52" t="str">
            <v>Douce Méditation</v>
          </cell>
          <cell r="C52" t="str">
            <v>culotte</v>
          </cell>
          <cell r="D52" t="str">
            <v>4.</v>
          </cell>
          <cell r="E52">
            <v>5</v>
          </cell>
          <cell r="F52">
            <v>0.4</v>
          </cell>
          <cell r="G52">
            <v>10</v>
          </cell>
        </row>
        <row r="53">
          <cell r="A53">
            <v>2273.4499999999998</v>
          </cell>
          <cell r="B53" t="str">
            <v>Douce Méditation</v>
          </cell>
          <cell r="C53" t="str">
            <v>culotte</v>
          </cell>
          <cell r="D53" t="str">
            <v>5.</v>
          </cell>
          <cell r="E53">
            <v>5</v>
          </cell>
          <cell r="F53">
            <v>0.4</v>
          </cell>
          <cell r="G53">
            <v>10</v>
          </cell>
        </row>
        <row r="54">
          <cell r="A54">
            <v>2273.5100000000002</v>
          </cell>
          <cell r="B54" t="str">
            <v>Douce Méditation</v>
          </cell>
          <cell r="C54" t="str">
            <v>string</v>
          </cell>
          <cell r="D54" t="str">
            <v>1.</v>
          </cell>
          <cell r="E54">
            <v>5</v>
          </cell>
          <cell r="F54">
            <v>0.4</v>
          </cell>
          <cell r="G54">
            <v>10</v>
          </cell>
        </row>
        <row r="55">
          <cell r="A55">
            <v>2273.52</v>
          </cell>
          <cell r="B55" t="str">
            <v>Douce Méditation</v>
          </cell>
          <cell r="C55" t="str">
            <v>string</v>
          </cell>
          <cell r="D55" t="str">
            <v>2.</v>
          </cell>
          <cell r="E55">
            <v>5</v>
          </cell>
          <cell r="F55">
            <v>0.4</v>
          </cell>
          <cell r="G55">
            <v>10</v>
          </cell>
        </row>
        <row r="56">
          <cell r="A56">
            <v>2273.5300000000002</v>
          </cell>
          <cell r="B56" t="str">
            <v>Douce Méditation</v>
          </cell>
          <cell r="C56" t="str">
            <v>string</v>
          </cell>
          <cell r="D56" t="str">
            <v>3.</v>
          </cell>
          <cell r="E56">
            <v>5</v>
          </cell>
          <cell r="F56">
            <v>0.4</v>
          </cell>
          <cell r="G56">
            <v>10</v>
          </cell>
        </row>
        <row r="57">
          <cell r="A57">
            <v>2273.54</v>
          </cell>
          <cell r="B57" t="str">
            <v>Douce Méditation</v>
          </cell>
          <cell r="C57" t="str">
            <v>string</v>
          </cell>
          <cell r="D57" t="str">
            <v>4.</v>
          </cell>
          <cell r="E57">
            <v>5</v>
          </cell>
          <cell r="F57">
            <v>0.4</v>
          </cell>
          <cell r="G57">
            <v>10</v>
          </cell>
        </row>
        <row r="58">
          <cell r="A58">
            <v>2273.5500000000002</v>
          </cell>
          <cell r="B58" t="str">
            <v>Douce Méditation</v>
          </cell>
          <cell r="C58" t="str">
            <v>string</v>
          </cell>
          <cell r="D58" t="str">
            <v>5.</v>
          </cell>
          <cell r="E58">
            <v>5</v>
          </cell>
          <cell r="F58">
            <v>0.4</v>
          </cell>
          <cell r="G58">
            <v>10</v>
          </cell>
        </row>
        <row r="59">
          <cell r="A59">
            <v>2293.7399999999998</v>
          </cell>
          <cell r="B59" t="str">
            <v>Friandise</v>
          </cell>
          <cell r="C59" t="str">
            <v>string</v>
          </cell>
          <cell r="D59" t="str">
            <v>4.</v>
          </cell>
          <cell r="E59">
            <v>29</v>
          </cell>
          <cell r="F59">
            <v>0.7</v>
          </cell>
          <cell r="G59">
            <v>15</v>
          </cell>
        </row>
        <row r="60">
          <cell r="A60">
            <v>2294.0100000000002</v>
          </cell>
          <cell r="B60" t="str">
            <v>Apparition</v>
          </cell>
          <cell r="C60" t="str">
            <v>SG corb</v>
          </cell>
          <cell r="D60" t="str">
            <v>85B</v>
          </cell>
          <cell r="E60">
            <v>69</v>
          </cell>
          <cell r="F60">
            <v>1.7</v>
          </cell>
          <cell r="G60">
            <v>40</v>
          </cell>
        </row>
        <row r="61">
          <cell r="A61">
            <v>2294.02</v>
          </cell>
          <cell r="B61" t="str">
            <v>Apparition</v>
          </cell>
          <cell r="C61" t="str">
            <v>SG corb</v>
          </cell>
          <cell r="D61" t="str">
            <v>90B</v>
          </cell>
          <cell r="E61">
            <v>69</v>
          </cell>
          <cell r="F61">
            <v>1.7</v>
          </cell>
          <cell r="G61">
            <v>40</v>
          </cell>
        </row>
        <row r="62">
          <cell r="A62">
            <v>2294.0300000000002</v>
          </cell>
          <cell r="B62" t="str">
            <v>Apparition</v>
          </cell>
          <cell r="C62" t="str">
            <v>SG corb</v>
          </cell>
          <cell r="D62" t="str">
            <v>95B</v>
          </cell>
          <cell r="E62">
            <v>69</v>
          </cell>
          <cell r="F62">
            <v>1.7</v>
          </cell>
          <cell r="G62">
            <v>40</v>
          </cell>
        </row>
        <row r="63">
          <cell r="A63">
            <v>2294.11</v>
          </cell>
          <cell r="B63" t="str">
            <v>Apparition</v>
          </cell>
          <cell r="C63" t="str">
            <v>SG corb</v>
          </cell>
          <cell r="D63" t="str">
            <v>85C</v>
          </cell>
          <cell r="E63">
            <v>69</v>
          </cell>
          <cell r="F63">
            <v>1.7</v>
          </cell>
          <cell r="G63">
            <v>40</v>
          </cell>
        </row>
        <row r="64">
          <cell r="A64">
            <v>2294.12</v>
          </cell>
          <cell r="B64" t="str">
            <v>Apparition</v>
          </cell>
          <cell r="C64" t="str">
            <v>SG corb</v>
          </cell>
          <cell r="D64" t="str">
            <v>90C</v>
          </cell>
          <cell r="E64">
            <v>69</v>
          </cell>
          <cell r="F64">
            <v>1.7</v>
          </cell>
          <cell r="G64">
            <v>40</v>
          </cell>
        </row>
        <row r="65">
          <cell r="A65">
            <v>2294.13</v>
          </cell>
          <cell r="B65" t="str">
            <v>Apparition</v>
          </cell>
          <cell r="C65" t="str">
            <v>SG class</v>
          </cell>
          <cell r="D65" t="str">
            <v>95C</v>
          </cell>
          <cell r="E65">
            <v>79</v>
          </cell>
          <cell r="F65">
            <v>2</v>
          </cell>
          <cell r="G65">
            <v>48</v>
          </cell>
        </row>
        <row r="66">
          <cell r="A66">
            <v>2294.14</v>
          </cell>
          <cell r="B66" t="str">
            <v>Apparition</v>
          </cell>
          <cell r="C66" t="str">
            <v>SG class</v>
          </cell>
          <cell r="D66" t="str">
            <v>100C</v>
          </cell>
          <cell r="E66">
            <v>79</v>
          </cell>
          <cell r="F66">
            <v>2</v>
          </cell>
          <cell r="G66">
            <v>48</v>
          </cell>
        </row>
        <row r="67">
          <cell r="A67">
            <v>2294.21</v>
          </cell>
          <cell r="B67" t="str">
            <v>Apparition</v>
          </cell>
          <cell r="C67" t="str">
            <v>SG class</v>
          </cell>
          <cell r="D67" t="str">
            <v>85D</v>
          </cell>
          <cell r="E67">
            <v>79</v>
          </cell>
          <cell r="F67">
            <v>2</v>
          </cell>
          <cell r="G67">
            <v>48</v>
          </cell>
        </row>
        <row r="68">
          <cell r="A68">
            <v>2294.2199999999998</v>
          </cell>
          <cell r="B68" t="str">
            <v>Apparition</v>
          </cell>
          <cell r="C68" t="str">
            <v>SG class</v>
          </cell>
          <cell r="D68" t="str">
            <v>90D</v>
          </cell>
          <cell r="E68">
            <v>79</v>
          </cell>
          <cell r="F68">
            <v>2</v>
          </cell>
          <cell r="G68">
            <v>48</v>
          </cell>
        </row>
        <row r="69">
          <cell r="A69">
            <v>2294.23</v>
          </cell>
          <cell r="B69" t="str">
            <v>Apparition</v>
          </cell>
          <cell r="C69" t="str">
            <v>SG class</v>
          </cell>
          <cell r="D69" t="str">
            <v>95D</v>
          </cell>
          <cell r="E69">
            <v>79</v>
          </cell>
          <cell r="F69">
            <v>2</v>
          </cell>
          <cell r="G69">
            <v>48</v>
          </cell>
        </row>
        <row r="70">
          <cell r="A70">
            <v>2294.2399999999998</v>
          </cell>
          <cell r="B70" t="str">
            <v>Apparition</v>
          </cell>
          <cell r="C70" t="str">
            <v>SG class</v>
          </cell>
          <cell r="D70" t="str">
            <v>100D</v>
          </cell>
          <cell r="E70">
            <v>79</v>
          </cell>
          <cell r="F70">
            <v>2</v>
          </cell>
          <cell r="G70">
            <v>48</v>
          </cell>
        </row>
        <row r="71">
          <cell r="A71">
            <v>2294.25</v>
          </cell>
          <cell r="B71" t="str">
            <v>Apparition</v>
          </cell>
          <cell r="C71" t="str">
            <v>SG class</v>
          </cell>
          <cell r="D71" t="str">
            <v>105D</v>
          </cell>
          <cell r="E71">
            <v>79</v>
          </cell>
          <cell r="F71">
            <v>2</v>
          </cell>
          <cell r="G71">
            <v>48</v>
          </cell>
        </row>
        <row r="72">
          <cell r="A72">
            <v>2294.2600000000002</v>
          </cell>
          <cell r="B72" t="str">
            <v>Apparition</v>
          </cell>
          <cell r="C72" t="str">
            <v>SG class</v>
          </cell>
          <cell r="D72" t="str">
            <v>110D</v>
          </cell>
          <cell r="E72">
            <v>79</v>
          </cell>
          <cell r="F72">
            <v>2</v>
          </cell>
          <cell r="G72">
            <v>48</v>
          </cell>
        </row>
        <row r="73">
          <cell r="A73">
            <v>2294.31</v>
          </cell>
          <cell r="B73" t="str">
            <v>Apparition</v>
          </cell>
          <cell r="C73" t="str">
            <v>SG class</v>
          </cell>
          <cell r="D73" t="str">
            <v>95E</v>
          </cell>
          <cell r="E73">
            <v>79</v>
          </cell>
          <cell r="F73">
            <v>2</v>
          </cell>
          <cell r="G73">
            <v>48</v>
          </cell>
        </row>
        <row r="74">
          <cell r="A74">
            <v>2294.3200000000002</v>
          </cell>
          <cell r="B74" t="str">
            <v>Apparition</v>
          </cell>
          <cell r="C74" t="str">
            <v>SG class</v>
          </cell>
          <cell r="D74" t="str">
            <v>100E</v>
          </cell>
          <cell r="E74">
            <v>79</v>
          </cell>
          <cell r="F74">
            <v>2</v>
          </cell>
          <cell r="G74">
            <v>48</v>
          </cell>
        </row>
        <row r="75">
          <cell r="A75">
            <v>2294.33</v>
          </cell>
          <cell r="B75" t="str">
            <v>Apparition</v>
          </cell>
          <cell r="C75" t="str">
            <v>SG class</v>
          </cell>
          <cell r="D75" t="str">
            <v>105E</v>
          </cell>
          <cell r="E75">
            <v>79</v>
          </cell>
          <cell r="F75">
            <v>2</v>
          </cell>
          <cell r="G75">
            <v>48</v>
          </cell>
        </row>
        <row r="76">
          <cell r="A76">
            <v>2294.41</v>
          </cell>
          <cell r="B76" t="str">
            <v>Apparition</v>
          </cell>
          <cell r="C76" t="str">
            <v>culotte</v>
          </cell>
          <cell r="D76" t="str">
            <v>1.</v>
          </cell>
          <cell r="E76">
            <v>39</v>
          </cell>
          <cell r="F76">
            <v>1</v>
          </cell>
          <cell r="G76">
            <v>24</v>
          </cell>
        </row>
        <row r="77">
          <cell r="A77">
            <v>2294.42</v>
          </cell>
          <cell r="B77" t="str">
            <v>Apparition</v>
          </cell>
          <cell r="C77" t="str">
            <v>culotte</v>
          </cell>
          <cell r="D77" t="str">
            <v>2.</v>
          </cell>
          <cell r="E77">
            <v>39</v>
          </cell>
          <cell r="F77">
            <v>1</v>
          </cell>
          <cell r="G77">
            <v>24</v>
          </cell>
        </row>
        <row r="78">
          <cell r="A78">
            <v>2294.4299999999998</v>
          </cell>
          <cell r="B78" t="str">
            <v>Apparition</v>
          </cell>
          <cell r="C78" t="str">
            <v>culotte</v>
          </cell>
          <cell r="D78" t="str">
            <v>3.</v>
          </cell>
          <cell r="E78">
            <v>39</v>
          </cell>
          <cell r="F78">
            <v>1</v>
          </cell>
          <cell r="G78">
            <v>24</v>
          </cell>
        </row>
        <row r="79">
          <cell r="A79">
            <v>2294.44</v>
          </cell>
          <cell r="B79" t="str">
            <v>Apparition</v>
          </cell>
          <cell r="C79" t="str">
            <v>culotte</v>
          </cell>
          <cell r="D79" t="str">
            <v>4.</v>
          </cell>
          <cell r="E79">
            <v>39</v>
          </cell>
          <cell r="F79">
            <v>1</v>
          </cell>
          <cell r="G79">
            <v>24</v>
          </cell>
        </row>
        <row r="80">
          <cell r="A80">
            <v>2294.4499999999998</v>
          </cell>
          <cell r="B80" t="str">
            <v>Apparition</v>
          </cell>
          <cell r="C80" t="str">
            <v>culotte</v>
          </cell>
          <cell r="D80" t="str">
            <v>5.</v>
          </cell>
          <cell r="E80">
            <v>39</v>
          </cell>
          <cell r="F80">
            <v>1</v>
          </cell>
          <cell r="G80">
            <v>24</v>
          </cell>
        </row>
        <row r="81">
          <cell r="A81">
            <v>2294.5100000000002</v>
          </cell>
          <cell r="B81" t="str">
            <v>Apparition</v>
          </cell>
          <cell r="C81" t="str">
            <v>string</v>
          </cell>
          <cell r="D81" t="str">
            <v>1.</v>
          </cell>
          <cell r="E81">
            <v>39</v>
          </cell>
          <cell r="F81">
            <v>1</v>
          </cell>
          <cell r="G81">
            <v>24</v>
          </cell>
        </row>
        <row r="82">
          <cell r="A82">
            <v>2294.52</v>
          </cell>
          <cell r="B82" t="str">
            <v>Apparition</v>
          </cell>
          <cell r="C82" t="str">
            <v>string</v>
          </cell>
          <cell r="D82" t="str">
            <v>2.</v>
          </cell>
          <cell r="E82">
            <v>39</v>
          </cell>
          <cell r="F82">
            <v>1</v>
          </cell>
          <cell r="G82">
            <v>24</v>
          </cell>
        </row>
        <row r="83">
          <cell r="A83">
            <v>2294.5300000000002</v>
          </cell>
          <cell r="B83" t="str">
            <v>Apparition</v>
          </cell>
          <cell r="C83" t="str">
            <v>string</v>
          </cell>
          <cell r="D83" t="str">
            <v>3.</v>
          </cell>
          <cell r="E83">
            <v>39</v>
          </cell>
          <cell r="F83">
            <v>1</v>
          </cell>
          <cell r="G83">
            <v>24</v>
          </cell>
        </row>
        <row r="84">
          <cell r="A84">
            <v>2294.54</v>
          </cell>
          <cell r="B84" t="str">
            <v>Apparition</v>
          </cell>
          <cell r="C84" t="str">
            <v>string</v>
          </cell>
          <cell r="D84" t="str">
            <v>4.</v>
          </cell>
          <cell r="E84">
            <v>39</v>
          </cell>
          <cell r="F84">
            <v>1</v>
          </cell>
          <cell r="G84">
            <v>24</v>
          </cell>
        </row>
        <row r="85">
          <cell r="A85">
            <v>2294.5500000000002</v>
          </cell>
          <cell r="B85" t="str">
            <v>Apparition</v>
          </cell>
          <cell r="C85" t="str">
            <v>string</v>
          </cell>
          <cell r="D85" t="str">
            <v>5.</v>
          </cell>
          <cell r="E85">
            <v>39</v>
          </cell>
          <cell r="F85">
            <v>1</v>
          </cell>
          <cell r="G85">
            <v>24</v>
          </cell>
        </row>
        <row r="86">
          <cell r="A86">
            <v>2294.61</v>
          </cell>
          <cell r="B86" t="str">
            <v>Apparition</v>
          </cell>
          <cell r="C86" t="str">
            <v>gilet</v>
          </cell>
          <cell r="D86" t="str">
            <v>2.</v>
          </cell>
          <cell r="E86">
            <v>89</v>
          </cell>
          <cell r="F86">
            <v>2.2000000000000002</v>
          </cell>
          <cell r="G86">
            <v>52</v>
          </cell>
        </row>
        <row r="87">
          <cell r="A87">
            <v>2294.62</v>
          </cell>
          <cell r="B87" t="str">
            <v>Apparition</v>
          </cell>
          <cell r="C87" t="str">
            <v>gilet</v>
          </cell>
          <cell r="D87" t="str">
            <v>3.</v>
          </cell>
          <cell r="E87">
            <v>89</v>
          </cell>
          <cell r="F87">
            <v>2.2000000000000002</v>
          </cell>
          <cell r="G87">
            <v>52</v>
          </cell>
        </row>
        <row r="88">
          <cell r="A88">
            <v>2294.63</v>
          </cell>
          <cell r="B88" t="str">
            <v>Apparition</v>
          </cell>
          <cell r="C88" t="str">
            <v>gilet</v>
          </cell>
          <cell r="D88" t="str">
            <v>4.</v>
          </cell>
          <cell r="E88">
            <v>89</v>
          </cell>
          <cell r="F88">
            <v>2.2000000000000002</v>
          </cell>
          <cell r="G88">
            <v>52</v>
          </cell>
        </row>
        <row r="89">
          <cell r="A89">
            <v>2295.0100000000002</v>
          </cell>
          <cell r="B89" t="str">
            <v>Mirage Noir</v>
          </cell>
          <cell r="C89" t="str">
            <v>SG corb</v>
          </cell>
          <cell r="D89" t="str">
            <v>80B</v>
          </cell>
          <cell r="E89">
            <v>29</v>
          </cell>
          <cell r="F89">
            <v>0.7</v>
          </cell>
          <cell r="G89">
            <v>18</v>
          </cell>
        </row>
        <row r="90">
          <cell r="A90">
            <v>2295.02</v>
          </cell>
          <cell r="B90" t="str">
            <v>Mirage Noir</v>
          </cell>
          <cell r="C90" t="str">
            <v>SG corb</v>
          </cell>
          <cell r="D90" t="str">
            <v>85B</v>
          </cell>
          <cell r="E90">
            <v>29</v>
          </cell>
          <cell r="F90">
            <v>0.7</v>
          </cell>
          <cell r="G90">
            <v>18</v>
          </cell>
        </row>
        <row r="91">
          <cell r="A91">
            <v>2295.0300000000002</v>
          </cell>
          <cell r="B91" t="str">
            <v>Mirage Noir</v>
          </cell>
          <cell r="C91" t="str">
            <v>SG corb</v>
          </cell>
          <cell r="D91" t="str">
            <v>90B</v>
          </cell>
          <cell r="E91">
            <v>29</v>
          </cell>
          <cell r="F91">
            <v>0.7</v>
          </cell>
          <cell r="G91">
            <v>18</v>
          </cell>
        </row>
        <row r="92">
          <cell r="A92">
            <v>2295.04</v>
          </cell>
          <cell r="B92" t="str">
            <v>Mirage Noir</v>
          </cell>
          <cell r="C92" t="str">
            <v>SG corb</v>
          </cell>
          <cell r="D92" t="str">
            <v>95B</v>
          </cell>
          <cell r="E92">
            <v>29</v>
          </cell>
          <cell r="F92">
            <v>0.7</v>
          </cell>
          <cell r="G92">
            <v>18</v>
          </cell>
        </row>
        <row r="93">
          <cell r="A93">
            <v>2295.11</v>
          </cell>
          <cell r="B93" t="str">
            <v>Mirage Noir</v>
          </cell>
          <cell r="C93" t="str">
            <v>SG corb</v>
          </cell>
          <cell r="D93" t="str">
            <v>85C</v>
          </cell>
          <cell r="E93">
            <v>29</v>
          </cell>
          <cell r="F93">
            <v>0.7</v>
          </cell>
          <cell r="G93">
            <v>18</v>
          </cell>
        </row>
        <row r="94">
          <cell r="A94">
            <v>2295.12</v>
          </cell>
          <cell r="B94" t="str">
            <v>Mirage Noir</v>
          </cell>
          <cell r="C94" t="str">
            <v>SG corb</v>
          </cell>
          <cell r="D94" t="str">
            <v>90C</v>
          </cell>
          <cell r="E94">
            <v>29</v>
          </cell>
          <cell r="F94">
            <v>0.7</v>
          </cell>
          <cell r="G94">
            <v>18</v>
          </cell>
        </row>
        <row r="95">
          <cell r="A95">
            <v>2295.13</v>
          </cell>
          <cell r="B95" t="str">
            <v>Mirage Noir</v>
          </cell>
          <cell r="C95" t="str">
            <v>SG corb</v>
          </cell>
          <cell r="D95" t="str">
            <v>95C</v>
          </cell>
          <cell r="E95">
            <v>29</v>
          </cell>
          <cell r="F95">
            <v>0.7</v>
          </cell>
          <cell r="G95">
            <v>18</v>
          </cell>
        </row>
        <row r="96">
          <cell r="A96">
            <v>2295.14</v>
          </cell>
          <cell r="B96" t="str">
            <v>Mirage Noir</v>
          </cell>
          <cell r="C96" t="str">
            <v>SG corb</v>
          </cell>
          <cell r="D96" t="str">
            <v>100C</v>
          </cell>
          <cell r="E96">
            <v>29</v>
          </cell>
          <cell r="F96">
            <v>0.7</v>
          </cell>
          <cell r="G96">
            <v>18</v>
          </cell>
        </row>
        <row r="97">
          <cell r="A97">
            <v>2295.21</v>
          </cell>
          <cell r="B97" t="str">
            <v>Mirage Noir</v>
          </cell>
          <cell r="C97" t="str">
            <v>SG corb</v>
          </cell>
          <cell r="D97" t="str">
            <v>85D</v>
          </cell>
          <cell r="E97">
            <v>29</v>
          </cell>
          <cell r="F97">
            <v>0.7</v>
          </cell>
          <cell r="G97">
            <v>18</v>
          </cell>
        </row>
        <row r="98">
          <cell r="A98">
            <v>2295.2199999999998</v>
          </cell>
          <cell r="B98" t="str">
            <v>Mirage Noir</v>
          </cell>
          <cell r="C98" t="str">
            <v>SG corb</v>
          </cell>
          <cell r="D98" t="str">
            <v>90D</v>
          </cell>
          <cell r="E98">
            <v>29</v>
          </cell>
          <cell r="F98">
            <v>0.7</v>
          </cell>
          <cell r="G98">
            <v>18</v>
          </cell>
        </row>
        <row r="99">
          <cell r="A99">
            <v>2295.23</v>
          </cell>
          <cell r="B99" t="str">
            <v>Mirage Noir</v>
          </cell>
          <cell r="C99" t="str">
            <v>SG corb</v>
          </cell>
          <cell r="D99" t="str">
            <v>95D</v>
          </cell>
          <cell r="E99">
            <v>29</v>
          </cell>
          <cell r="F99">
            <v>0.7</v>
          </cell>
          <cell r="G99">
            <v>18</v>
          </cell>
        </row>
        <row r="100">
          <cell r="A100">
            <v>2295.2399999999998</v>
          </cell>
          <cell r="B100" t="str">
            <v>Mirage Noir</v>
          </cell>
          <cell r="C100" t="str">
            <v>SG corb</v>
          </cell>
          <cell r="D100" t="str">
            <v>100D</v>
          </cell>
          <cell r="E100">
            <v>29</v>
          </cell>
          <cell r="F100">
            <v>0.7</v>
          </cell>
          <cell r="G100">
            <v>18</v>
          </cell>
        </row>
        <row r="101">
          <cell r="A101">
            <v>2295.25</v>
          </cell>
          <cell r="B101" t="str">
            <v>Mirage Noir</v>
          </cell>
          <cell r="C101" t="str">
            <v>SG corb</v>
          </cell>
          <cell r="D101" t="str">
            <v>105D</v>
          </cell>
          <cell r="E101">
            <v>29</v>
          </cell>
          <cell r="F101">
            <v>0.7</v>
          </cell>
          <cell r="G101">
            <v>18</v>
          </cell>
        </row>
        <row r="102">
          <cell r="A102">
            <v>2295.2600000000002</v>
          </cell>
          <cell r="B102" t="str">
            <v>Mirage Noir</v>
          </cell>
          <cell r="C102" t="str">
            <v>SG corb</v>
          </cell>
          <cell r="D102" t="str">
            <v>110D</v>
          </cell>
          <cell r="E102">
            <v>29</v>
          </cell>
          <cell r="F102">
            <v>0.7</v>
          </cell>
          <cell r="G102">
            <v>18</v>
          </cell>
        </row>
        <row r="103">
          <cell r="A103">
            <v>2295.31</v>
          </cell>
          <cell r="B103" t="str">
            <v>Mirage Noir</v>
          </cell>
          <cell r="C103" t="str">
            <v>SG corb</v>
          </cell>
          <cell r="D103" t="str">
            <v>85E</v>
          </cell>
          <cell r="E103">
            <v>29</v>
          </cell>
          <cell r="F103">
            <v>0.7</v>
          </cell>
          <cell r="G103">
            <v>18</v>
          </cell>
        </row>
        <row r="104">
          <cell r="A104">
            <v>2295.3200000000002</v>
          </cell>
          <cell r="B104" t="str">
            <v>Mirage Noir</v>
          </cell>
          <cell r="C104" t="str">
            <v>SG corb</v>
          </cell>
          <cell r="D104" t="str">
            <v>90E</v>
          </cell>
          <cell r="E104">
            <v>29</v>
          </cell>
          <cell r="F104">
            <v>0.7</v>
          </cell>
          <cell r="G104">
            <v>18</v>
          </cell>
        </row>
        <row r="105">
          <cell r="A105">
            <v>2295.33</v>
          </cell>
          <cell r="B105" t="str">
            <v>Mirage Noir</v>
          </cell>
          <cell r="C105" t="str">
            <v>SG corb</v>
          </cell>
          <cell r="D105" t="str">
            <v>95E</v>
          </cell>
          <cell r="E105">
            <v>29</v>
          </cell>
          <cell r="F105">
            <v>0.7</v>
          </cell>
          <cell r="G105">
            <v>18</v>
          </cell>
        </row>
        <row r="106">
          <cell r="A106">
            <v>2295.41</v>
          </cell>
          <cell r="B106" t="str">
            <v>Mirage Noir</v>
          </cell>
          <cell r="C106" t="str">
            <v>culotte</v>
          </cell>
          <cell r="D106" t="str">
            <v>1.</v>
          </cell>
          <cell r="E106">
            <v>16</v>
          </cell>
          <cell r="F106">
            <v>0.4</v>
          </cell>
          <cell r="G106">
            <v>10</v>
          </cell>
        </row>
        <row r="107">
          <cell r="A107">
            <v>2295.42</v>
          </cell>
          <cell r="B107" t="str">
            <v>Mirage Noir</v>
          </cell>
          <cell r="C107" t="str">
            <v>culotte</v>
          </cell>
          <cell r="D107" t="str">
            <v>2.</v>
          </cell>
          <cell r="E107">
            <v>16</v>
          </cell>
          <cell r="F107">
            <v>0.4</v>
          </cell>
          <cell r="G107">
            <v>10</v>
          </cell>
        </row>
        <row r="108">
          <cell r="A108">
            <v>2295.4299999999998</v>
          </cell>
          <cell r="B108" t="str">
            <v>Mirage Noir</v>
          </cell>
          <cell r="C108" t="str">
            <v>culotte</v>
          </cell>
          <cell r="D108" t="str">
            <v>3.</v>
          </cell>
          <cell r="E108">
            <v>16</v>
          </cell>
          <cell r="F108">
            <v>0.4</v>
          </cell>
          <cell r="G108">
            <v>10</v>
          </cell>
        </row>
        <row r="109">
          <cell r="A109">
            <v>2295.44</v>
          </cell>
          <cell r="B109" t="str">
            <v>Mirage Noir</v>
          </cell>
          <cell r="C109" t="str">
            <v>culotte</v>
          </cell>
          <cell r="D109" t="str">
            <v>4.</v>
          </cell>
          <cell r="E109">
            <v>16</v>
          </cell>
          <cell r="F109">
            <v>0.4</v>
          </cell>
          <cell r="G109">
            <v>10</v>
          </cell>
        </row>
        <row r="110">
          <cell r="A110">
            <v>2295.4499999999998</v>
          </cell>
          <cell r="B110" t="str">
            <v>Mirage Noir</v>
          </cell>
          <cell r="C110" t="str">
            <v>culotte</v>
          </cell>
          <cell r="D110" t="str">
            <v>5.</v>
          </cell>
          <cell r="E110">
            <v>16</v>
          </cell>
          <cell r="F110">
            <v>0.4</v>
          </cell>
          <cell r="G110">
            <v>10</v>
          </cell>
        </row>
        <row r="111">
          <cell r="A111">
            <v>2295.5100000000002</v>
          </cell>
          <cell r="B111" t="str">
            <v>Mirage Noir</v>
          </cell>
          <cell r="C111" t="str">
            <v>string</v>
          </cell>
          <cell r="D111" t="str">
            <v>1.</v>
          </cell>
          <cell r="E111">
            <v>16</v>
          </cell>
          <cell r="F111">
            <v>0.4</v>
          </cell>
          <cell r="G111">
            <v>10</v>
          </cell>
        </row>
        <row r="112">
          <cell r="A112">
            <v>2295.52</v>
          </cell>
          <cell r="B112" t="str">
            <v>Mirage Noir</v>
          </cell>
          <cell r="C112" t="str">
            <v>string</v>
          </cell>
          <cell r="D112" t="str">
            <v>2.</v>
          </cell>
          <cell r="E112">
            <v>16</v>
          </cell>
          <cell r="F112">
            <v>0.4</v>
          </cell>
          <cell r="G112">
            <v>10</v>
          </cell>
        </row>
        <row r="113">
          <cell r="A113">
            <v>2295.5300000000002</v>
          </cell>
          <cell r="B113" t="str">
            <v>Mirage Noir</v>
          </cell>
          <cell r="C113" t="str">
            <v>string</v>
          </cell>
          <cell r="D113" t="str">
            <v>3.</v>
          </cell>
          <cell r="E113">
            <v>16</v>
          </cell>
          <cell r="F113">
            <v>0.4</v>
          </cell>
          <cell r="G113">
            <v>10</v>
          </cell>
        </row>
        <row r="114">
          <cell r="A114">
            <v>2295.54</v>
          </cell>
          <cell r="B114" t="str">
            <v>Mirage Noir</v>
          </cell>
          <cell r="C114" t="str">
            <v>string</v>
          </cell>
          <cell r="D114" t="str">
            <v>4.</v>
          </cell>
          <cell r="E114">
            <v>16</v>
          </cell>
          <cell r="F114">
            <v>0.4</v>
          </cell>
          <cell r="G114">
            <v>10</v>
          </cell>
        </row>
        <row r="115">
          <cell r="A115">
            <v>2295.5500000000002</v>
          </cell>
          <cell r="B115" t="str">
            <v>Mirage Noir</v>
          </cell>
          <cell r="C115" t="str">
            <v>string</v>
          </cell>
          <cell r="D115" t="str">
            <v>5.</v>
          </cell>
          <cell r="E115">
            <v>16</v>
          </cell>
          <cell r="F115">
            <v>0.4</v>
          </cell>
          <cell r="G115">
            <v>10</v>
          </cell>
        </row>
        <row r="116">
          <cell r="A116">
            <v>2305.0100000000002</v>
          </cell>
          <cell r="B116" t="str">
            <v>Illusionniste</v>
          </cell>
          <cell r="C116" t="str">
            <v>SG corb</v>
          </cell>
          <cell r="D116" t="str">
            <v>80B</v>
          </cell>
          <cell r="E116">
            <v>79</v>
          </cell>
          <cell r="F116">
            <v>2</v>
          </cell>
          <cell r="G116">
            <v>48</v>
          </cell>
        </row>
        <row r="117">
          <cell r="A117">
            <v>2305.02</v>
          </cell>
          <cell r="B117" t="str">
            <v>Illusionniste</v>
          </cell>
          <cell r="C117" t="str">
            <v>SG corb</v>
          </cell>
          <cell r="D117" t="str">
            <v>85B</v>
          </cell>
          <cell r="E117">
            <v>79</v>
          </cell>
          <cell r="F117">
            <v>2</v>
          </cell>
          <cell r="G117">
            <v>48</v>
          </cell>
        </row>
        <row r="118">
          <cell r="A118">
            <v>2305.0300000000002</v>
          </cell>
          <cell r="B118" t="str">
            <v>Illusionniste</v>
          </cell>
          <cell r="C118" t="str">
            <v>SG corb</v>
          </cell>
          <cell r="D118" t="str">
            <v>90B</v>
          </cell>
          <cell r="E118">
            <v>79</v>
          </cell>
          <cell r="F118">
            <v>2</v>
          </cell>
          <cell r="G118">
            <v>48</v>
          </cell>
        </row>
        <row r="119">
          <cell r="A119">
            <v>2305.04</v>
          </cell>
          <cell r="B119" t="str">
            <v>Illusionniste</v>
          </cell>
          <cell r="C119" t="str">
            <v>SG corb</v>
          </cell>
          <cell r="D119" t="str">
            <v>95B</v>
          </cell>
          <cell r="E119">
            <v>79</v>
          </cell>
          <cell r="F119">
            <v>2</v>
          </cell>
          <cell r="G119">
            <v>48</v>
          </cell>
        </row>
        <row r="120">
          <cell r="A120">
            <v>2305.11</v>
          </cell>
          <cell r="B120" t="str">
            <v>Illusionniste</v>
          </cell>
          <cell r="C120" t="str">
            <v>SG corb</v>
          </cell>
          <cell r="D120" t="str">
            <v>85C</v>
          </cell>
          <cell r="E120">
            <v>79</v>
          </cell>
          <cell r="F120">
            <v>2</v>
          </cell>
          <cell r="G120">
            <v>48</v>
          </cell>
        </row>
        <row r="121">
          <cell r="A121">
            <v>2305.12</v>
          </cell>
          <cell r="B121" t="str">
            <v>Illusionniste</v>
          </cell>
          <cell r="C121" t="str">
            <v>SG corb</v>
          </cell>
          <cell r="D121" t="str">
            <v>90C</v>
          </cell>
          <cell r="E121">
            <v>79</v>
          </cell>
          <cell r="F121">
            <v>2</v>
          </cell>
          <cell r="G121">
            <v>48</v>
          </cell>
        </row>
        <row r="122">
          <cell r="A122">
            <v>2305.13</v>
          </cell>
          <cell r="B122" t="str">
            <v>Illusionniste</v>
          </cell>
          <cell r="C122" t="str">
            <v>SG corb</v>
          </cell>
          <cell r="D122" t="str">
            <v>95C</v>
          </cell>
          <cell r="E122">
            <v>79</v>
          </cell>
          <cell r="F122">
            <v>2</v>
          </cell>
          <cell r="G122">
            <v>48</v>
          </cell>
        </row>
        <row r="123">
          <cell r="A123">
            <v>2305.14</v>
          </cell>
          <cell r="B123" t="str">
            <v>Illusionniste</v>
          </cell>
          <cell r="C123" t="str">
            <v>SG corb</v>
          </cell>
          <cell r="D123" t="str">
            <v>100C</v>
          </cell>
          <cell r="E123">
            <v>79</v>
          </cell>
          <cell r="F123">
            <v>2</v>
          </cell>
          <cell r="G123">
            <v>48</v>
          </cell>
        </row>
        <row r="124">
          <cell r="A124">
            <v>2305.21</v>
          </cell>
          <cell r="B124" t="str">
            <v>Illusionniste</v>
          </cell>
          <cell r="C124" t="str">
            <v>SG corb</v>
          </cell>
          <cell r="D124" t="str">
            <v>85D</v>
          </cell>
          <cell r="E124">
            <v>79</v>
          </cell>
          <cell r="F124">
            <v>2</v>
          </cell>
          <cell r="G124">
            <v>48</v>
          </cell>
        </row>
        <row r="125">
          <cell r="A125">
            <v>2305.2199999999998</v>
          </cell>
          <cell r="B125" t="str">
            <v>Illusionniste</v>
          </cell>
          <cell r="C125" t="str">
            <v>SG corb</v>
          </cell>
          <cell r="D125" t="str">
            <v>90D</v>
          </cell>
          <cell r="E125">
            <v>79</v>
          </cell>
          <cell r="F125">
            <v>2</v>
          </cell>
          <cell r="G125">
            <v>48</v>
          </cell>
        </row>
        <row r="126">
          <cell r="A126">
            <v>2305.23</v>
          </cell>
          <cell r="B126" t="str">
            <v>Illusionniste</v>
          </cell>
          <cell r="C126" t="str">
            <v>SG corb</v>
          </cell>
          <cell r="D126" t="str">
            <v>95D</v>
          </cell>
          <cell r="E126">
            <v>79</v>
          </cell>
          <cell r="F126">
            <v>2</v>
          </cell>
          <cell r="G126">
            <v>48</v>
          </cell>
        </row>
        <row r="127">
          <cell r="A127">
            <v>2305.31</v>
          </cell>
          <cell r="B127" t="str">
            <v>Illusionniste</v>
          </cell>
          <cell r="C127" t="str">
            <v>SG class</v>
          </cell>
          <cell r="D127" t="str">
            <v>95C</v>
          </cell>
          <cell r="E127">
            <v>79</v>
          </cell>
          <cell r="F127">
            <v>2</v>
          </cell>
          <cell r="G127">
            <v>48</v>
          </cell>
        </row>
        <row r="128">
          <cell r="A128">
            <v>2305.3200000000002</v>
          </cell>
          <cell r="B128" t="str">
            <v>Illusionniste</v>
          </cell>
          <cell r="C128" t="str">
            <v>SG class</v>
          </cell>
          <cell r="D128" t="str">
            <v>100C</v>
          </cell>
          <cell r="E128">
            <v>79</v>
          </cell>
          <cell r="F128">
            <v>2</v>
          </cell>
          <cell r="G128">
            <v>48</v>
          </cell>
        </row>
        <row r="129">
          <cell r="A129">
            <v>2305.41</v>
          </cell>
          <cell r="B129" t="str">
            <v>Illusionniste</v>
          </cell>
          <cell r="C129" t="str">
            <v>SG class</v>
          </cell>
          <cell r="D129" t="str">
            <v>90D</v>
          </cell>
          <cell r="E129">
            <v>79</v>
          </cell>
          <cell r="F129">
            <v>2</v>
          </cell>
          <cell r="G129">
            <v>48</v>
          </cell>
        </row>
        <row r="130">
          <cell r="A130">
            <v>2305.42</v>
          </cell>
          <cell r="B130" t="str">
            <v>Illusionniste</v>
          </cell>
          <cell r="C130" t="str">
            <v>SG class</v>
          </cell>
          <cell r="D130" t="str">
            <v>95D</v>
          </cell>
          <cell r="E130">
            <v>79</v>
          </cell>
          <cell r="F130">
            <v>2</v>
          </cell>
          <cell r="G130">
            <v>48</v>
          </cell>
        </row>
        <row r="131">
          <cell r="A131">
            <v>2305.4299999999998</v>
          </cell>
          <cell r="B131" t="str">
            <v>Illusionniste</v>
          </cell>
          <cell r="C131" t="str">
            <v>SG class</v>
          </cell>
          <cell r="D131" t="str">
            <v>100D</v>
          </cell>
          <cell r="E131">
            <v>79</v>
          </cell>
          <cell r="F131">
            <v>2</v>
          </cell>
          <cell r="G131">
            <v>48</v>
          </cell>
        </row>
        <row r="132">
          <cell r="A132">
            <v>2305.44</v>
          </cell>
          <cell r="B132" t="str">
            <v>Illusionniste</v>
          </cell>
          <cell r="C132" t="str">
            <v>SG class</v>
          </cell>
          <cell r="D132" t="str">
            <v>105D</v>
          </cell>
          <cell r="E132">
            <v>79</v>
          </cell>
          <cell r="F132">
            <v>2</v>
          </cell>
          <cell r="G132">
            <v>48</v>
          </cell>
        </row>
        <row r="133">
          <cell r="A133">
            <v>2305.4499999999998</v>
          </cell>
          <cell r="B133" t="str">
            <v>Illusionniste</v>
          </cell>
          <cell r="C133" t="str">
            <v>SG class</v>
          </cell>
          <cell r="D133" t="str">
            <v>110D</v>
          </cell>
          <cell r="E133">
            <v>79</v>
          </cell>
          <cell r="F133">
            <v>2</v>
          </cell>
          <cell r="G133">
            <v>48</v>
          </cell>
        </row>
        <row r="134">
          <cell r="A134">
            <v>2305.5100000000002</v>
          </cell>
          <cell r="B134" t="str">
            <v>Illusionniste</v>
          </cell>
          <cell r="C134" t="str">
            <v>SG class</v>
          </cell>
          <cell r="D134" t="str">
            <v>95E</v>
          </cell>
          <cell r="E134">
            <v>79</v>
          </cell>
          <cell r="F134">
            <v>2</v>
          </cell>
          <cell r="G134">
            <v>48</v>
          </cell>
        </row>
        <row r="135">
          <cell r="A135">
            <v>2305.52</v>
          </cell>
          <cell r="B135" t="str">
            <v>Illusionniste</v>
          </cell>
          <cell r="C135" t="str">
            <v>SG class</v>
          </cell>
          <cell r="D135" t="str">
            <v>100E</v>
          </cell>
          <cell r="E135">
            <v>79</v>
          </cell>
          <cell r="F135">
            <v>2</v>
          </cell>
          <cell r="G135">
            <v>48</v>
          </cell>
        </row>
        <row r="136">
          <cell r="A136">
            <v>2305.5300000000002</v>
          </cell>
          <cell r="B136" t="str">
            <v>Illusionniste</v>
          </cell>
          <cell r="C136" t="str">
            <v>SG class</v>
          </cell>
          <cell r="D136" t="str">
            <v>105E</v>
          </cell>
          <cell r="E136">
            <v>79</v>
          </cell>
          <cell r="F136">
            <v>2</v>
          </cell>
          <cell r="G136">
            <v>48</v>
          </cell>
        </row>
        <row r="137">
          <cell r="A137">
            <v>2305.61</v>
          </cell>
          <cell r="B137" t="str">
            <v>Illusionniste</v>
          </cell>
          <cell r="C137" t="str">
            <v>culotte</v>
          </cell>
          <cell r="D137" t="str">
            <v>1.</v>
          </cell>
          <cell r="E137">
            <v>39</v>
          </cell>
          <cell r="F137">
            <v>1</v>
          </cell>
          <cell r="G137">
            <v>24</v>
          </cell>
        </row>
        <row r="138">
          <cell r="A138">
            <v>2305.62</v>
          </cell>
          <cell r="B138" t="str">
            <v>Illusionniste</v>
          </cell>
          <cell r="C138" t="str">
            <v>culotte</v>
          </cell>
          <cell r="D138" t="str">
            <v>2.</v>
          </cell>
          <cell r="E138">
            <v>39</v>
          </cell>
          <cell r="F138">
            <v>1</v>
          </cell>
          <cell r="G138">
            <v>24</v>
          </cell>
        </row>
        <row r="139">
          <cell r="A139">
            <v>2305.63</v>
          </cell>
          <cell r="B139" t="str">
            <v>Illusionniste</v>
          </cell>
          <cell r="C139" t="str">
            <v>culotte</v>
          </cell>
          <cell r="D139" t="str">
            <v>3.</v>
          </cell>
          <cell r="E139">
            <v>39</v>
          </cell>
          <cell r="F139">
            <v>1</v>
          </cell>
          <cell r="G139">
            <v>24</v>
          </cell>
        </row>
        <row r="140">
          <cell r="A140">
            <v>2305.64</v>
          </cell>
          <cell r="B140" t="str">
            <v>Illusionniste</v>
          </cell>
          <cell r="C140" t="str">
            <v>culotte</v>
          </cell>
          <cell r="D140" t="str">
            <v>4.</v>
          </cell>
          <cell r="E140">
            <v>39</v>
          </cell>
          <cell r="F140">
            <v>1</v>
          </cell>
          <cell r="G140">
            <v>24</v>
          </cell>
        </row>
        <row r="141">
          <cell r="A141">
            <v>2305.65</v>
          </cell>
          <cell r="B141" t="str">
            <v>Illusionniste</v>
          </cell>
          <cell r="C141" t="str">
            <v>culotte</v>
          </cell>
          <cell r="D141" t="str">
            <v>5.</v>
          </cell>
          <cell r="E141">
            <v>39</v>
          </cell>
          <cell r="F141">
            <v>1</v>
          </cell>
          <cell r="G141">
            <v>24</v>
          </cell>
        </row>
        <row r="142">
          <cell r="A142">
            <v>2305.66</v>
          </cell>
          <cell r="B142" t="str">
            <v>Illusionniste</v>
          </cell>
          <cell r="C142" t="str">
            <v>culotte</v>
          </cell>
          <cell r="D142" t="str">
            <v>6/7.</v>
          </cell>
          <cell r="E142">
            <v>39</v>
          </cell>
          <cell r="F142">
            <v>1</v>
          </cell>
          <cell r="G142">
            <v>24</v>
          </cell>
        </row>
        <row r="143">
          <cell r="A143">
            <v>2305.71</v>
          </cell>
          <cell r="B143" t="str">
            <v>Illusionniste</v>
          </cell>
          <cell r="C143" t="str">
            <v>string</v>
          </cell>
          <cell r="D143" t="str">
            <v>1.</v>
          </cell>
          <cell r="E143">
            <v>39</v>
          </cell>
          <cell r="F143">
            <v>1</v>
          </cell>
          <cell r="G143">
            <v>24</v>
          </cell>
        </row>
        <row r="144">
          <cell r="A144">
            <v>2305.7199999999998</v>
          </cell>
          <cell r="B144" t="str">
            <v>Illusionniste</v>
          </cell>
          <cell r="C144" t="str">
            <v>string</v>
          </cell>
          <cell r="D144" t="str">
            <v>2.</v>
          </cell>
          <cell r="E144">
            <v>39</v>
          </cell>
          <cell r="F144">
            <v>1</v>
          </cell>
          <cell r="G144">
            <v>24</v>
          </cell>
        </row>
        <row r="145">
          <cell r="A145">
            <v>2305.73</v>
          </cell>
          <cell r="B145" t="str">
            <v>Illusionniste</v>
          </cell>
          <cell r="C145" t="str">
            <v>string</v>
          </cell>
          <cell r="D145" t="str">
            <v>3.</v>
          </cell>
          <cell r="E145">
            <v>39</v>
          </cell>
          <cell r="F145">
            <v>1</v>
          </cell>
          <cell r="G145">
            <v>24</v>
          </cell>
        </row>
        <row r="146">
          <cell r="A146">
            <v>2305.7399999999998</v>
          </cell>
          <cell r="B146" t="str">
            <v>Illusionniste</v>
          </cell>
          <cell r="C146" t="str">
            <v>string</v>
          </cell>
          <cell r="D146" t="str">
            <v>4.</v>
          </cell>
          <cell r="E146">
            <v>39</v>
          </cell>
          <cell r="F146">
            <v>1</v>
          </cell>
          <cell r="G146">
            <v>24</v>
          </cell>
        </row>
        <row r="147">
          <cell r="A147">
            <v>2305.75</v>
          </cell>
          <cell r="B147" t="str">
            <v>Illusionniste</v>
          </cell>
          <cell r="C147" t="str">
            <v>string</v>
          </cell>
          <cell r="D147" t="str">
            <v>5.</v>
          </cell>
          <cell r="E147">
            <v>39</v>
          </cell>
          <cell r="F147">
            <v>1</v>
          </cell>
          <cell r="G147">
            <v>24</v>
          </cell>
        </row>
        <row r="148">
          <cell r="A148">
            <v>2306.0100000000002</v>
          </cell>
          <cell r="B148" t="str">
            <v>Formule Magique</v>
          </cell>
          <cell r="C148" t="str">
            <v>SG corb</v>
          </cell>
          <cell r="D148" t="str">
            <v>80B</v>
          </cell>
          <cell r="E148">
            <v>79</v>
          </cell>
          <cell r="F148">
            <v>2</v>
          </cell>
          <cell r="G148">
            <v>48</v>
          </cell>
        </row>
        <row r="149">
          <cell r="A149">
            <v>2306.02</v>
          </cell>
          <cell r="B149" t="str">
            <v>Formule Magique</v>
          </cell>
          <cell r="C149" t="str">
            <v>SG corb</v>
          </cell>
          <cell r="D149" t="str">
            <v>85B</v>
          </cell>
          <cell r="E149">
            <v>79</v>
          </cell>
          <cell r="F149">
            <v>2</v>
          </cell>
          <cell r="G149">
            <v>48</v>
          </cell>
        </row>
        <row r="150">
          <cell r="A150">
            <v>2306.0300000000002</v>
          </cell>
          <cell r="B150" t="str">
            <v>Formule Magique</v>
          </cell>
          <cell r="C150" t="str">
            <v>SG corb</v>
          </cell>
          <cell r="D150" t="str">
            <v>90B</v>
          </cell>
          <cell r="E150">
            <v>79</v>
          </cell>
          <cell r="F150">
            <v>2</v>
          </cell>
          <cell r="G150">
            <v>48</v>
          </cell>
        </row>
        <row r="151">
          <cell r="A151">
            <v>2306.04</v>
          </cell>
          <cell r="B151" t="str">
            <v>Formule Magique</v>
          </cell>
          <cell r="C151" t="str">
            <v>SG corb</v>
          </cell>
          <cell r="D151" t="str">
            <v>95B</v>
          </cell>
          <cell r="E151">
            <v>79</v>
          </cell>
          <cell r="F151">
            <v>2</v>
          </cell>
          <cell r="G151">
            <v>48</v>
          </cell>
        </row>
        <row r="152">
          <cell r="A152">
            <v>2306.11</v>
          </cell>
          <cell r="B152" t="str">
            <v>Formule Magique</v>
          </cell>
          <cell r="C152" t="str">
            <v>SG corb</v>
          </cell>
          <cell r="D152" t="str">
            <v>85C</v>
          </cell>
          <cell r="E152">
            <v>79</v>
          </cell>
          <cell r="F152">
            <v>2</v>
          </cell>
          <cell r="G152">
            <v>48</v>
          </cell>
        </row>
        <row r="153">
          <cell r="A153">
            <v>2306.12</v>
          </cell>
          <cell r="B153" t="str">
            <v>Formule Magique</v>
          </cell>
          <cell r="C153" t="str">
            <v>SG corb</v>
          </cell>
          <cell r="D153" t="str">
            <v>90C</v>
          </cell>
          <cell r="E153">
            <v>79</v>
          </cell>
          <cell r="F153">
            <v>2</v>
          </cell>
          <cell r="G153">
            <v>48</v>
          </cell>
        </row>
        <row r="154">
          <cell r="A154">
            <v>2306.13</v>
          </cell>
          <cell r="B154" t="str">
            <v>Formule Magique</v>
          </cell>
          <cell r="C154" t="str">
            <v>SG corb</v>
          </cell>
          <cell r="D154" t="str">
            <v>95C</v>
          </cell>
          <cell r="E154">
            <v>89</v>
          </cell>
          <cell r="F154">
            <v>2.2000000000000002</v>
          </cell>
          <cell r="G154">
            <v>52</v>
          </cell>
        </row>
        <row r="155">
          <cell r="A155">
            <v>2306.14</v>
          </cell>
          <cell r="B155" t="str">
            <v>Formule Magique</v>
          </cell>
          <cell r="C155" t="str">
            <v>SG corb</v>
          </cell>
          <cell r="D155" t="str">
            <v>100C</v>
          </cell>
          <cell r="E155">
            <v>89</v>
          </cell>
          <cell r="F155">
            <v>2.2000000000000002</v>
          </cell>
          <cell r="G155">
            <v>52</v>
          </cell>
        </row>
        <row r="156">
          <cell r="A156">
            <v>2306.21</v>
          </cell>
          <cell r="B156" t="str">
            <v>Formule Magique</v>
          </cell>
          <cell r="C156" t="str">
            <v>SG corb</v>
          </cell>
          <cell r="D156" t="str">
            <v>85D</v>
          </cell>
          <cell r="E156">
            <v>89</v>
          </cell>
          <cell r="F156">
            <v>2.2000000000000002</v>
          </cell>
          <cell r="G156">
            <v>52</v>
          </cell>
        </row>
        <row r="157">
          <cell r="A157">
            <v>2306.2199999999998</v>
          </cell>
          <cell r="B157" t="str">
            <v>Formule Magique</v>
          </cell>
          <cell r="C157" t="str">
            <v>SG corb</v>
          </cell>
          <cell r="D157" t="str">
            <v>90D</v>
          </cell>
          <cell r="E157">
            <v>89</v>
          </cell>
          <cell r="F157">
            <v>2.2000000000000002</v>
          </cell>
          <cell r="G157">
            <v>52</v>
          </cell>
        </row>
        <row r="158">
          <cell r="A158">
            <v>2306.23</v>
          </cell>
          <cell r="B158" t="str">
            <v>Formule Magique</v>
          </cell>
          <cell r="C158" t="str">
            <v>SG corb</v>
          </cell>
          <cell r="D158" t="str">
            <v>95D</v>
          </cell>
          <cell r="E158">
            <v>89</v>
          </cell>
          <cell r="F158">
            <v>2.2000000000000002</v>
          </cell>
          <cell r="G158">
            <v>52</v>
          </cell>
        </row>
        <row r="159">
          <cell r="A159">
            <v>2306.31</v>
          </cell>
          <cell r="B159" t="str">
            <v>Formule Magique</v>
          </cell>
          <cell r="C159" t="str">
            <v>SG class</v>
          </cell>
          <cell r="D159" t="str">
            <v>95C</v>
          </cell>
          <cell r="E159">
            <v>89</v>
          </cell>
          <cell r="F159">
            <v>2.2000000000000002</v>
          </cell>
          <cell r="G159">
            <v>52</v>
          </cell>
        </row>
        <row r="160">
          <cell r="A160">
            <v>2306.3200000000002</v>
          </cell>
          <cell r="B160" t="str">
            <v>Formule Magique</v>
          </cell>
          <cell r="C160" t="str">
            <v>SG class</v>
          </cell>
          <cell r="D160" t="str">
            <v>100C</v>
          </cell>
          <cell r="E160">
            <v>89</v>
          </cell>
          <cell r="F160">
            <v>2.2000000000000002</v>
          </cell>
          <cell r="G160">
            <v>52</v>
          </cell>
        </row>
        <row r="161">
          <cell r="A161">
            <v>2306.41</v>
          </cell>
          <cell r="B161" t="str">
            <v>Formule Magique</v>
          </cell>
          <cell r="C161" t="str">
            <v>SG class</v>
          </cell>
          <cell r="D161" t="str">
            <v>90D</v>
          </cell>
          <cell r="E161">
            <v>89</v>
          </cell>
          <cell r="F161">
            <v>2.2000000000000002</v>
          </cell>
          <cell r="G161">
            <v>52</v>
          </cell>
        </row>
        <row r="162">
          <cell r="A162">
            <v>2306.42</v>
          </cell>
          <cell r="B162" t="str">
            <v>Formule Magique</v>
          </cell>
          <cell r="C162" t="str">
            <v>SG class</v>
          </cell>
          <cell r="D162" t="str">
            <v>95D</v>
          </cell>
          <cell r="E162">
            <v>89</v>
          </cell>
          <cell r="F162">
            <v>2.2000000000000002</v>
          </cell>
          <cell r="G162">
            <v>52</v>
          </cell>
        </row>
        <row r="163">
          <cell r="A163">
            <v>2306.4299999999998</v>
          </cell>
          <cell r="B163" t="str">
            <v>Formule Magique</v>
          </cell>
          <cell r="C163" t="str">
            <v>SG class</v>
          </cell>
          <cell r="D163" t="str">
            <v>100D</v>
          </cell>
          <cell r="E163">
            <v>89</v>
          </cell>
          <cell r="F163">
            <v>2.2000000000000002</v>
          </cell>
          <cell r="G163">
            <v>52</v>
          </cell>
        </row>
        <row r="164">
          <cell r="A164">
            <v>2306.44</v>
          </cell>
          <cell r="B164" t="str">
            <v>Formule Magique</v>
          </cell>
          <cell r="C164" t="str">
            <v>SG class</v>
          </cell>
          <cell r="D164" t="str">
            <v>105D</v>
          </cell>
          <cell r="E164">
            <v>89</v>
          </cell>
          <cell r="F164">
            <v>2.2000000000000002</v>
          </cell>
          <cell r="G164">
            <v>52</v>
          </cell>
        </row>
        <row r="165">
          <cell r="A165">
            <v>2306.4499999999998</v>
          </cell>
          <cell r="B165" t="str">
            <v>Formule Magique</v>
          </cell>
          <cell r="C165" t="str">
            <v>SG class</v>
          </cell>
          <cell r="D165" t="str">
            <v>110D</v>
          </cell>
          <cell r="E165">
            <v>89</v>
          </cell>
          <cell r="F165">
            <v>2.2000000000000002</v>
          </cell>
          <cell r="G165">
            <v>52</v>
          </cell>
        </row>
        <row r="166">
          <cell r="A166">
            <v>2306.5100000000002</v>
          </cell>
          <cell r="B166" t="str">
            <v>Formule Magique</v>
          </cell>
          <cell r="C166" t="str">
            <v>SG class</v>
          </cell>
          <cell r="D166" t="str">
            <v>95E</v>
          </cell>
          <cell r="E166">
            <v>89</v>
          </cell>
          <cell r="F166">
            <v>2.2000000000000002</v>
          </cell>
          <cell r="G166">
            <v>52</v>
          </cell>
        </row>
        <row r="167">
          <cell r="A167">
            <v>2306.52</v>
          </cell>
          <cell r="B167" t="str">
            <v>Formule Magique</v>
          </cell>
          <cell r="C167" t="str">
            <v>SG class</v>
          </cell>
          <cell r="D167" t="str">
            <v>100E</v>
          </cell>
          <cell r="E167">
            <v>89</v>
          </cell>
          <cell r="F167">
            <v>2.2000000000000002</v>
          </cell>
          <cell r="G167">
            <v>52</v>
          </cell>
        </row>
        <row r="168">
          <cell r="A168">
            <v>2306.5300000000002</v>
          </cell>
          <cell r="B168" t="str">
            <v>Formule Magique</v>
          </cell>
          <cell r="C168" t="str">
            <v>SG class</v>
          </cell>
          <cell r="D168" t="str">
            <v>105E</v>
          </cell>
          <cell r="E168">
            <v>89</v>
          </cell>
          <cell r="F168">
            <v>2.2000000000000002</v>
          </cell>
          <cell r="G168">
            <v>52</v>
          </cell>
        </row>
        <row r="169">
          <cell r="A169">
            <v>2306.61</v>
          </cell>
          <cell r="B169" t="str">
            <v>Formule Magique</v>
          </cell>
          <cell r="C169" t="str">
            <v>culotte</v>
          </cell>
          <cell r="D169" t="str">
            <v>1.</v>
          </cell>
          <cell r="E169">
            <v>49</v>
          </cell>
          <cell r="F169">
            <v>1.3</v>
          </cell>
          <cell r="G169">
            <v>31</v>
          </cell>
        </row>
        <row r="170">
          <cell r="A170">
            <v>2306.62</v>
          </cell>
          <cell r="B170" t="str">
            <v>Formule Magique</v>
          </cell>
          <cell r="C170" t="str">
            <v>culotte</v>
          </cell>
          <cell r="D170" t="str">
            <v>2.</v>
          </cell>
          <cell r="E170">
            <v>49</v>
          </cell>
          <cell r="F170">
            <v>1.3</v>
          </cell>
          <cell r="G170">
            <v>31</v>
          </cell>
        </row>
        <row r="171">
          <cell r="A171">
            <v>2306.63</v>
          </cell>
          <cell r="B171" t="str">
            <v>Formule Magique</v>
          </cell>
          <cell r="C171" t="str">
            <v>culotte</v>
          </cell>
          <cell r="D171" t="str">
            <v>3.</v>
          </cell>
          <cell r="E171">
            <v>49</v>
          </cell>
          <cell r="F171">
            <v>1.3</v>
          </cell>
          <cell r="G171">
            <v>31</v>
          </cell>
        </row>
        <row r="172">
          <cell r="A172">
            <v>2306.64</v>
          </cell>
          <cell r="B172" t="str">
            <v>Formule Magique</v>
          </cell>
          <cell r="C172" t="str">
            <v>culotte</v>
          </cell>
          <cell r="D172" t="str">
            <v>4.</v>
          </cell>
          <cell r="E172">
            <v>49</v>
          </cell>
          <cell r="F172">
            <v>1.3</v>
          </cell>
          <cell r="G172">
            <v>31</v>
          </cell>
        </row>
        <row r="173">
          <cell r="A173">
            <v>2306.65</v>
          </cell>
          <cell r="B173" t="str">
            <v>Formule Magique</v>
          </cell>
          <cell r="C173" t="str">
            <v>culotte</v>
          </cell>
          <cell r="D173" t="str">
            <v>5.</v>
          </cell>
          <cell r="E173">
            <v>49</v>
          </cell>
          <cell r="F173">
            <v>1.3</v>
          </cell>
          <cell r="G173">
            <v>31</v>
          </cell>
        </row>
        <row r="174">
          <cell r="A174">
            <v>2306.71</v>
          </cell>
          <cell r="B174" t="str">
            <v>Formule Magique</v>
          </cell>
          <cell r="C174" t="str">
            <v>string</v>
          </cell>
          <cell r="D174" t="str">
            <v>1.</v>
          </cell>
          <cell r="E174">
            <v>39</v>
          </cell>
          <cell r="F174">
            <v>1</v>
          </cell>
          <cell r="G174">
            <v>24</v>
          </cell>
        </row>
        <row r="175">
          <cell r="A175">
            <v>2306.7199999999998</v>
          </cell>
          <cell r="B175" t="str">
            <v>Formule Magique</v>
          </cell>
          <cell r="C175" t="str">
            <v>string</v>
          </cell>
          <cell r="D175" t="str">
            <v>2.</v>
          </cell>
          <cell r="E175">
            <v>39</v>
          </cell>
          <cell r="F175">
            <v>1</v>
          </cell>
          <cell r="G175">
            <v>24</v>
          </cell>
        </row>
        <row r="176">
          <cell r="A176">
            <v>2306.73</v>
          </cell>
          <cell r="B176" t="str">
            <v>Formule Magique</v>
          </cell>
          <cell r="C176" t="str">
            <v>string</v>
          </cell>
          <cell r="D176" t="str">
            <v>3.</v>
          </cell>
          <cell r="E176">
            <v>39</v>
          </cell>
          <cell r="F176">
            <v>1</v>
          </cell>
          <cell r="G176">
            <v>24</v>
          </cell>
        </row>
        <row r="177">
          <cell r="A177">
            <v>2306.7399999999998</v>
          </cell>
          <cell r="B177" t="str">
            <v>Formule Magique</v>
          </cell>
          <cell r="C177" t="str">
            <v>string</v>
          </cell>
          <cell r="D177" t="str">
            <v>4.</v>
          </cell>
          <cell r="E177">
            <v>39</v>
          </cell>
          <cell r="F177">
            <v>1</v>
          </cell>
          <cell r="G177">
            <v>24</v>
          </cell>
        </row>
        <row r="178">
          <cell r="A178">
            <v>2306.75</v>
          </cell>
          <cell r="B178" t="str">
            <v>Formule Magique</v>
          </cell>
          <cell r="C178" t="str">
            <v>string</v>
          </cell>
          <cell r="D178" t="str">
            <v>5.</v>
          </cell>
          <cell r="E178">
            <v>39</v>
          </cell>
          <cell r="F178">
            <v>1</v>
          </cell>
          <cell r="G178">
            <v>24</v>
          </cell>
        </row>
        <row r="179">
          <cell r="A179">
            <v>2306.81</v>
          </cell>
          <cell r="B179" t="str">
            <v>Formule Magique</v>
          </cell>
          <cell r="C179" t="str">
            <v>bustier</v>
          </cell>
          <cell r="D179" t="str">
            <v>2.</v>
          </cell>
          <cell r="E179">
            <v>99</v>
          </cell>
          <cell r="F179">
            <v>2.4</v>
          </cell>
          <cell r="G179">
            <v>57</v>
          </cell>
        </row>
        <row r="180">
          <cell r="A180">
            <v>2306.8200000000002</v>
          </cell>
          <cell r="B180" t="str">
            <v>Formule Magique</v>
          </cell>
          <cell r="C180" t="str">
            <v>bustier</v>
          </cell>
          <cell r="D180" t="str">
            <v>3.</v>
          </cell>
          <cell r="E180">
            <v>99</v>
          </cell>
          <cell r="F180">
            <v>2.4</v>
          </cell>
          <cell r="G180">
            <v>57</v>
          </cell>
        </row>
        <row r="181">
          <cell r="A181">
            <v>2306.83</v>
          </cell>
          <cell r="B181" t="str">
            <v>Formule Magique</v>
          </cell>
          <cell r="C181" t="str">
            <v>bustier</v>
          </cell>
          <cell r="D181" t="str">
            <v>4.</v>
          </cell>
          <cell r="E181">
            <v>99</v>
          </cell>
          <cell r="F181">
            <v>2.4</v>
          </cell>
          <cell r="G181">
            <v>57</v>
          </cell>
        </row>
        <row r="182">
          <cell r="A182">
            <v>2306.91</v>
          </cell>
          <cell r="B182" t="str">
            <v>Formule Magique</v>
          </cell>
          <cell r="C182" t="str">
            <v>serre taille</v>
          </cell>
          <cell r="D182" t="str">
            <v>2.</v>
          </cell>
          <cell r="E182">
            <v>49</v>
          </cell>
          <cell r="F182">
            <v>1.3</v>
          </cell>
          <cell r="G182">
            <v>31</v>
          </cell>
        </row>
        <row r="183">
          <cell r="A183">
            <v>2306.92</v>
          </cell>
          <cell r="B183" t="str">
            <v>Formule Magique</v>
          </cell>
          <cell r="C183" t="str">
            <v>serre taille</v>
          </cell>
          <cell r="D183" t="str">
            <v>3.</v>
          </cell>
          <cell r="E183">
            <v>49</v>
          </cell>
          <cell r="F183">
            <v>1.3</v>
          </cell>
          <cell r="G183">
            <v>31</v>
          </cell>
        </row>
        <row r="184">
          <cell r="A184">
            <v>2306.9299999999998</v>
          </cell>
          <cell r="B184" t="str">
            <v>Formule Magique</v>
          </cell>
          <cell r="C184" t="str">
            <v>serre taille</v>
          </cell>
          <cell r="D184" t="str">
            <v>4.</v>
          </cell>
          <cell r="E184">
            <v>49</v>
          </cell>
          <cell r="F184">
            <v>1.3</v>
          </cell>
          <cell r="G184">
            <v>31</v>
          </cell>
        </row>
        <row r="185">
          <cell r="A185">
            <v>2307.0100000000002</v>
          </cell>
          <cell r="B185" t="str">
            <v>Tentation Sucrée</v>
          </cell>
          <cell r="C185" t="str">
            <v>SG corb</v>
          </cell>
          <cell r="D185" t="str">
            <v>80B</v>
          </cell>
          <cell r="E185">
            <v>59</v>
          </cell>
          <cell r="F185">
            <v>1.4</v>
          </cell>
          <cell r="G185">
            <v>30</v>
          </cell>
        </row>
        <row r="186">
          <cell r="A186">
            <v>2307.02</v>
          </cell>
          <cell r="B186" t="str">
            <v>Tentation Sucrée</v>
          </cell>
          <cell r="C186" t="str">
            <v>SG corb</v>
          </cell>
          <cell r="D186" t="str">
            <v>85B</v>
          </cell>
          <cell r="E186">
            <v>59</v>
          </cell>
          <cell r="F186">
            <v>1.4</v>
          </cell>
          <cell r="G186">
            <v>30</v>
          </cell>
        </row>
        <row r="187">
          <cell r="A187">
            <v>2307.0300000000002</v>
          </cell>
          <cell r="B187" t="str">
            <v>Tentation Sucrée</v>
          </cell>
          <cell r="C187" t="str">
            <v>SG corb</v>
          </cell>
          <cell r="D187" t="str">
            <v>90B</v>
          </cell>
          <cell r="E187">
            <v>59</v>
          </cell>
          <cell r="F187">
            <v>1.4</v>
          </cell>
          <cell r="G187">
            <v>30</v>
          </cell>
        </row>
        <row r="188">
          <cell r="A188">
            <v>2307.04</v>
          </cell>
          <cell r="B188" t="str">
            <v>Tentation Sucrée</v>
          </cell>
          <cell r="C188" t="str">
            <v>SG corb</v>
          </cell>
          <cell r="D188" t="str">
            <v>95B</v>
          </cell>
          <cell r="E188">
            <v>59</v>
          </cell>
          <cell r="F188">
            <v>1.4</v>
          </cell>
          <cell r="G188">
            <v>30</v>
          </cell>
        </row>
        <row r="189">
          <cell r="A189">
            <v>2307.11</v>
          </cell>
          <cell r="B189" t="str">
            <v>Tentation Sucrée</v>
          </cell>
          <cell r="C189" t="str">
            <v>SG corb</v>
          </cell>
          <cell r="D189" t="str">
            <v>85C</v>
          </cell>
          <cell r="E189">
            <v>59</v>
          </cell>
          <cell r="F189">
            <v>1.4</v>
          </cell>
          <cell r="G189">
            <v>30</v>
          </cell>
        </row>
        <row r="190">
          <cell r="A190">
            <v>2307.12</v>
          </cell>
          <cell r="B190" t="str">
            <v>Tentation Sucrée</v>
          </cell>
          <cell r="C190" t="str">
            <v>SG corb</v>
          </cell>
          <cell r="D190" t="str">
            <v>90C</v>
          </cell>
          <cell r="E190">
            <v>59</v>
          </cell>
          <cell r="F190">
            <v>1.4</v>
          </cell>
          <cell r="G190">
            <v>30</v>
          </cell>
        </row>
        <row r="191">
          <cell r="A191">
            <v>2307.13</v>
          </cell>
          <cell r="B191" t="str">
            <v>Tentation Sucrée</v>
          </cell>
          <cell r="C191" t="str">
            <v>SG corb</v>
          </cell>
          <cell r="D191" t="str">
            <v>95C</v>
          </cell>
          <cell r="E191">
            <v>69</v>
          </cell>
          <cell r="F191">
            <v>1.7</v>
          </cell>
          <cell r="G191">
            <v>35</v>
          </cell>
        </row>
        <row r="192">
          <cell r="A192">
            <v>2307.14</v>
          </cell>
          <cell r="B192" t="str">
            <v>Tentation Sucrée</v>
          </cell>
          <cell r="C192" t="str">
            <v>SG corb</v>
          </cell>
          <cell r="D192" t="str">
            <v>100C</v>
          </cell>
          <cell r="E192">
            <v>69</v>
          </cell>
          <cell r="F192">
            <v>1.7</v>
          </cell>
          <cell r="G192">
            <v>35</v>
          </cell>
        </row>
        <row r="193">
          <cell r="A193">
            <v>2307.21</v>
          </cell>
          <cell r="B193" t="str">
            <v>Tentation Sucrée</v>
          </cell>
          <cell r="C193" t="str">
            <v>SG corb</v>
          </cell>
          <cell r="D193" t="str">
            <v>85D</v>
          </cell>
          <cell r="E193">
            <v>69</v>
          </cell>
          <cell r="F193">
            <v>1.7</v>
          </cell>
          <cell r="G193">
            <v>35</v>
          </cell>
        </row>
        <row r="194">
          <cell r="A194">
            <v>2307.2199999999998</v>
          </cell>
          <cell r="B194" t="str">
            <v>Tentation Sucrée</v>
          </cell>
          <cell r="C194" t="str">
            <v>SG corb</v>
          </cell>
          <cell r="D194" t="str">
            <v>90D</v>
          </cell>
          <cell r="E194">
            <v>69</v>
          </cell>
          <cell r="F194">
            <v>1.7</v>
          </cell>
          <cell r="G194">
            <v>35</v>
          </cell>
        </row>
        <row r="195">
          <cell r="A195">
            <v>2307.23</v>
          </cell>
          <cell r="B195" t="str">
            <v>Tentation Sucrée</v>
          </cell>
          <cell r="C195" t="str">
            <v>SG corb</v>
          </cell>
          <cell r="D195" t="str">
            <v>95D</v>
          </cell>
          <cell r="E195">
            <v>69</v>
          </cell>
          <cell r="F195">
            <v>1.7</v>
          </cell>
          <cell r="G195">
            <v>35</v>
          </cell>
        </row>
        <row r="196">
          <cell r="A196">
            <v>2307.31</v>
          </cell>
          <cell r="B196" t="str">
            <v>Tentation Sucrée</v>
          </cell>
          <cell r="C196" t="str">
            <v>shorty</v>
          </cell>
          <cell r="D196" t="str">
            <v>1.</v>
          </cell>
          <cell r="E196">
            <v>39</v>
          </cell>
          <cell r="F196">
            <v>1</v>
          </cell>
          <cell r="G196">
            <v>22</v>
          </cell>
        </row>
        <row r="197">
          <cell r="A197">
            <v>2307.3200000000002</v>
          </cell>
          <cell r="B197" t="str">
            <v>Tentation Sucrée</v>
          </cell>
          <cell r="C197" t="str">
            <v>shorty</v>
          </cell>
          <cell r="D197" t="str">
            <v>2.</v>
          </cell>
          <cell r="E197">
            <v>39</v>
          </cell>
          <cell r="F197">
            <v>1</v>
          </cell>
          <cell r="G197">
            <v>22</v>
          </cell>
        </row>
        <row r="198">
          <cell r="A198">
            <v>2307.33</v>
          </cell>
          <cell r="B198" t="str">
            <v>Tentation Sucrée</v>
          </cell>
          <cell r="C198" t="str">
            <v>shorty</v>
          </cell>
          <cell r="D198" t="str">
            <v>3.</v>
          </cell>
          <cell r="E198">
            <v>39</v>
          </cell>
          <cell r="F198">
            <v>1</v>
          </cell>
          <cell r="G198">
            <v>22</v>
          </cell>
        </row>
        <row r="199">
          <cell r="A199">
            <v>2307.34</v>
          </cell>
          <cell r="B199" t="str">
            <v>Tentation Sucrée</v>
          </cell>
          <cell r="C199" t="str">
            <v>shorty</v>
          </cell>
          <cell r="D199" t="str">
            <v>4.</v>
          </cell>
          <cell r="E199">
            <v>39</v>
          </cell>
          <cell r="F199">
            <v>1</v>
          </cell>
          <cell r="G199">
            <v>22</v>
          </cell>
        </row>
        <row r="200">
          <cell r="A200">
            <v>2307.35</v>
          </cell>
          <cell r="B200" t="str">
            <v>Tentation Sucrée</v>
          </cell>
          <cell r="C200" t="str">
            <v>shorty</v>
          </cell>
          <cell r="D200" t="str">
            <v>5.</v>
          </cell>
          <cell r="E200">
            <v>39</v>
          </cell>
          <cell r="F200">
            <v>1</v>
          </cell>
          <cell r="G200">
            <v>22</v>
          </cell>
        </row>
        <row r="201">
          <cell r="A201">
            <v>2307.41</v>
          </cell>
          <cell r="B201" t="str">
            <v>Tentation Sucrée</v>
          </cell>
          <cell r="C201" t="str">
            <v>string</v>
          </cell>
          <cell r="D201" t="str">
            <v>1.</v>
          </cell>
          <cell r="E201">
            <v>31</v>
          </cell>
          <cell r="F201">
            <v>0.8</v>
          </cell>
          <cell r="G201">
            <v>17</v>
          </cell>
        </row>
        <row r="202">
          <cell r="A202">
            <v>2307.42</v>
          </cell>
          <cell r="B202" t="str">
            <v>Tentation Sucrée</v>
          </cell>
          <cell r="C202" t="str">
            <v>string</v>
          </cell>
          <cell r="D202" t="str">
            <v>2.</v>
          </cell>
          <cell r="E202">
            <v>31</v>
          </cell>
          <cell r="F202">
            <v>0.8</v>
          </cell>
          <cell r="G202">
            <v>17</v>
          </cell>
        </row>
        <row r="203">
          <cell r="A203">
            <v>2307.4299999999998</v>
          </cell>
          <cell r="B203" t="str">
            <v>Tentation Sucrée</v>
          </cell>
          <cell r="C203" t="str">
            <v>string</v>
          </cell>
          <cell r="D203" t="str">
            <v>3.</v>
          </cell>
          <cell r="E203">
            <v>31</v>
          </cell>
          <cell r="F203">
            <v>0.8</v>
          </cell>
          <cell r="G203">
            <v>17</v>
          </cell>
        </row>
        <row r="204">
          <cell r="A204">
            <v>2307.44</v>
          </cell>
          <cell r="B204" t="str">
            <v>Tentation Sucrée</v>
          </cell>
          <cell r="C204" t="str">
            <v>string</v>
          </cell>
          <cell r="D204" t="str">
            <v>4.</v>
          </cell>
          <cell r="E204">
            <v>31</v>
          </cell>
          <cell r="F204">
            <v>0.8</v>
          </cell>
          <cell r="G204">
            <v>17</v>
          </cell>
        </row>
        <row r="205">
          <cell r="A205">
            <v>2307.4499999999998</v>
          </cell>
          <cell r="B205" t="str">
            <v>Tentation Sucrée</v>
          </cell>
          <cell r="C205" t="str">
            <v>string</v>
          </cell>
          <cell r="D205" t="str">
            <v>5.</v>
          </cell>
          <cell r="E205">
            <v>31</v>
          </cell>
          <cell r="F205">
            <v>0.8</v>
          </cell>
          <cell r="G205">
            <v>17</v>
          </cell>
        </row>
        <row r="206">
          <cell r="A206">
            <v>2307.5100000000002</v>
          </cell>
          <cell r="B206" t="str">
            <v>Tentation Sucrée</v>
          </cell>
          <cell r="C206" t="str">
            <v>foulard</v>
          </cell>
          <cell r="D206" t="str">
            <v>..</v>
          </cell>
          <cell r="E206">
            <v>49</v>
          </cell>
          <cell r="F206">
            <v>1.2</v>
          </cell>
          <cell r="G206">
            <v>26</v>
          </cell>
        </row>
        <row r="207">
          <cell r="A207">
            <v>2308.0100000000002</v>
          </cell>
          <cell r="B207" t="str">
            <v>Rock'n Lady</v>
          </cell>
          <cell r="C207" t="str">
            <v>top</v>
          </cell>
          <cell r="D207" t="str">
            <v>1/2</v>
          </cell>
          <cell r="E207">
            <v>59</v>
          </cell>
          <cell r="F207">
            <v>1.5</v>
          </cell>
          <cell r="G207">
            <v>36</v>
          </cell>
        </row>
        <row r="208">
          <cell r="A208">
            <v>2308.02</v>
          </cell>
          <cell r="B208" t="str">
            <v>Rock'n Lady</v>
          </cell>
          <cell r="C208" t="str">
            <v>top</v>
          </cell>
          <cell r="D208" t="str">
            <v>3/4</v>
          </cell>
          <cell r="E208">
            <v>59</v>
          </cell>
          <cell r="F208">
            <v>1.5</v>
          </cell>
          <cell r="G208">
            <v>36</v>
          </cell>
        </row>
        <row r="209">
          <cell r="A209">
            <v>2308.0300000000002</v>
          </cell>
          <cell r="B209" t="str">
            <v>Rock'n Lady</v>
          </cell>
          <cell r="C209" t="str">
            <v>top</v>
          </cell>
          <cell r="D209" t="str">
            <v>5/6</v>
          </cell>
          <cell r="E209">
            <v>59</v>
          </cell>
          <cell r="F209">
            <v>1.5</v>
          </cell>
          <cell r="G209">
            <v>36</v>
          </cell>
        </row>
        <row r="210">
          <cell r="A210">
            <v>2308.11</v>
          </cell>
          <cell r="B210" t="str">
            <v>Rock'n Lady</v>
          </cell>
          <cell r="C210" t="str">
            <v>shorty</v>
          </cell>
          <cell r="D210" t="str">
            <v>1/2</v>
          </cell>
          <cell r="E210">
            <v>36</v>
          </cell>
          <cell r="F210">
            <v>0.9</v>
          </cell>
          <cell r="G210">
            <v>21</v>
          </cell>
        </row>
        <row r="211">
          <cell r="A211">
            <v>2308.12</v>
          </cell>
          <cell r="B211" t="str">
            <v>Rock'n Lady</v>
          </cell>
          <cell r="C211" t="str">
            <v>shorty</v>
          </cell>
          <cell r="D211" t="str">
            <v>3/4</v>
          </cell>
          <cell r="E211">
            <v>36</v>
          </cell>
          <cell r="F211">
            <v>0.9</v>
          </cell>
          <cell r="G211">
            <v>21</v>
          </cell>
        </row>
        <row r="212">
          <cell r="A212">
            <v>2308.13</v>
          </cell>
          <cell r="B212" t="str">
            <v>Rock'n Lady</v>
          </cell>
          <cell r="C212" t="str">
            <v>shorty</v>
          </cell>
          <cell r="D212" t="str">
            <v>5/6</v>
          </cell>
          <cell r="E212">
            <v>36</v>
          </cell>
          <cell r="F212">
            <v>0.9</v>
          </cell>
          <cell r="G212">
            <v>21</v>
          </cell>
        </row>
        <row r="213">
          <cell r="A213">
            <v>2308.21</v>
          </cell>
          <cell r="B213" t="str">
            <v>Rock'n Lady</v>
          </cell>
          <cell r="C213" t="str">
            <v>corsaire</v>
          </cell>
          <cell r="D213" t="str">
            <v>1/2</v>
          </cell>
          <cell r="E213">
            <v>39</v>
          </cell>
          <cell r="F213">
            <v>1</v>
          </cell>
          <cell r="G213">
            <v>24</v>
          </cell>
        </row>
        <row r="214">
          <cell r="A214">
            <v>2308.2199999999998</v>
          </cell>
          <cell r="B214" t="str">
            <v>Rock'n Lady</v>
          </cell>
          <cell r="C214" t="str">
            <v>corsaire</v>
          </cell>
          <cell r="D214" t="str">
            <v>3/4</v>
          </cell>
          <cell r="E214">
            <v>39</v>
          </cell>
          <cell r="F214">
            <v>1</v>
          </cell>
          <cell r="G214">
            <v>24</v>
          </cell>
        </row>
        <row r="215">
          <cell r="A215">
            <v>2308.23</v>
          </cell>
          <cell r="B215" t="str">
            <v>Rock'n Lady</v>
          </cell>
          <cell r="C215" t="str">
            <v>corsaire</v>
          </cell>
          <cell r="D215" t="str">
            <v>5/6</v>
          </cell>
          <cell r="E215">
            <v>39</v>
          </cell>
          <cell r="F215">
            <v>1</v>
          </cell>
          <cell r="G215">
            <v>24</v>
          </cell>
        </row>
        <row r="216">
          <cell r="A216">
            <v>2311.0100000000002</v>
          </cell>
          <cell r="B216" t="str">
            <v>Mer de Saphir</v>
          </cell>
          <cell r="C216" t="str">
            <v>SG corb</v>
          </cell>
          <cell r="D216" t="str">
            <v>85B</v>
          </cell>
          <cell r="E216">
            <v>10</v>
          </cell>
          <cell r="F216">
            <v>0.8</v>
          </cell>
          <cell r="G216">
            <v>11</v>
          </cell>
        </row>
        <row r="217">
          <cell r="A217">
            <v>2311.02</v>
          </cell>
          <cell r="B217" t="str">
            <v>Mer de Saphir</v>
          </cell>
          <cell r="C217" t="str">
            <v>SG corb</v>
          </cell>
          <cell r="D217" t="str">
            <v>90B</v>
          </cell>
          <cell r="E217">
            <v>10</v>
          </cell>
          <cell r="F217">
            <v>0.8</v>
          </cell>
          <cell r="G217">
            <v>11</v>
          </cell>
        </row>
        <row r="218">
          <cell r="A218">
            <v>2311.0300000000002</v>
          </cell>
          <cell r="B218" t="str">
            <v>Mer de Saphir</v>
          </cell>
          <cell r="C218" t="str">
            <v>SG corb</v>
          </cell>
          <cell r="D218" t="str">
            <v>95B</v>
          </cell>
          <cell r="E218">
            <v>10</v>
          </cell>
          <cell r="F218">
            <v>0.8</v>
          </cell>
          <cell r="G218">
            <v>11</v>
          </cell>
        </row>
        <row r="219">
          <cell r="A219">
            <v>2311.11</v>
          </cell>
          <cell r="B219" t="str">
            <v>Mer de Saphir</v>
          </cell>
          <cell r="C219" t="str">
            <v>SG corb</v>
          </cell>
          <cell r="D219" t="str">
            <v>85C</v>
          </cell>
          <cell r="E219">
            <v>10</v>
          </cell>
          <cell r="F219">
            <v>0.8</v>
          </cell>
          <cell r="G219">
            <v>11</v>
          </cell>
        </row>
        <row r="220">
          <cell r="A220">
            <v>2311.12</v>
          </cell>
          <cell r="B220" t="str">
            <v>Mer de Saphir</v>
          </cell>
          <cell r="C220" t="str">
            <v>SG corb</v>
          </cell>
          <cell r="D220" t="str">
            <v>90C</v>
          </cell>
          <cell r="E220">
            <v>10</v>
          </cell>
          <cell r="F220">
            <v>0.8</v>
          </cell>
          <cell r="G220">
            <v>11</v>
          </cell>
        </row>
        <row r="221">
          <cell r="A221">
            <v>2311.13</v>
          </cell>
          <cell r="B221" t="str">
            <v>Mer de Saphir</v>
          </cell>
          <cell r="C221" t="str">
            <v>SG class</v>
          </cell>
          <cell r="D221" t="str">
            <v>95C</v>
          </cell>
          <cell r="E221">
            <v>10</v>
          </cell>
          <cell r="F221">
            <v>1</v>
          </cell>
          <cell r="G221">
            <v>15</v>
          </cell>
        </row>
        <row r="222">
          <cell r="A222">
            <v>2311.14</v>
          </cell>
          <cell r="B222" t="str">
            <v>Mer de Saphir</v>
          </cell>
          <cell r="C222" t="str">
            <v>SG class</v>
          </cell>
          <cell r="D222" t="str">
            <v>100C</v>
          </cell>
          <cell r="E222">
            <v>10</v>
          </cell>
          <cell r="F222">
            <v>1</v>
          </cell>
          <cell r="G222">
            <v>15</v>
          </cell>
        </row>
        <row r="223">
          <cell r="A223">
            <v>2311.21</v>
          </cell>
          <cell r="B223" t="str">
            <v>Mer de Saphir</v>
          </cell>
          <cell r="C223" t="str">
            <v>SG class</v>
          </cell>
          <cell r="D223" t="str">
            <v>85D</v>
          </cell>
          <cell r="E223">
            <v>10</v>
          </cell>
          <cell r="F223">
            <v>1</v>
          </cell>
          <cell r="G223">
            <v>15</v>
          </cell>
        </row>
        <row r="224">
          <cell r="A224">
            <v>2311.2199999999998</v>
          </cell>
          <cell r="B224" t="str">
            <v>Mer de Saphir</v>
          </cell>
          <cell r="C224" t="str">
            <v>SG class</v>
          </cell>
          <cell r="D224" t="str">
            <v>90D</v>
          </cell>
          <cell r="E224">
            <v>10</v>
          </cell>
          <cell r="F224">
            <v>1</v>
          </cell>
          <cell r="G224">
            <v>15</v>
          </cell>
        </row>
        <row r="225">
          <cell r="A225">
            <v>2311.23</v>
          </cell>
          <cell r="B225" t="str">
            <v>Mer de Saphir</v>
          </cell>
          <cell r="C225" t="str">
            <v>SG class</v>
          </cell>
          <cell r="D225" t="str">
            <v>95D</v>
          </cell>
          <cell r="E225">
            <v>10</v>
          </cell>
          <cell r="F225">
            <v>1</v>
          </cell>
          <cell r="G225">
            <v>15</v>
          </cell>
        </row>
        <row r="226">
          <cell r="A226">
            <v>2311.2399999999998</v>
          </cell>
          <cell r="B226" t="str">
            <v>Mer de Saphir</v>
          </cell>
          <cell r="C226" t="str">
            <v>SG class</v>
          </cell>
          <cell r="D226" t="str">
            <v>100D</v>
          </cell>
          <cell r="E226">
            <v>10</v>
          </cell>
          <cell r="F226">
            <v>1</v>
          </cell>
          <cell r="G226">
            <v>15</v>
          </cell>
        </row>
        <row r="227">
          <cell r="A227">
            <v>2311.25</v>
          </cell>
          <cell r="B227" t="str">
            <v>Mer de Saphir</v>
          </cell>
          <cell r="C227" t="str">
            <v>SG class</v>
          </cell>
          <cell r="D227" t="str">
            <v>105D</v>
          </cell>
          <cell r="E227">
            <v>10</v>
          </cell>
          <cell r="F227">
            <v>1</v>
          </cell>
          <cell r="G227">
            <v>15</v>
          </cell>
        </row>
        <row r="228">
          <cell r="A228">
            <v>2311.2600000000002</v>
          </cell>
          <cell r="B228" t="str">
            <v>Mer de Saphir</v>
          </cell>
          <cell r="C228" t="str">
            <v>SG class</v>
          </cell>
          <cell r="D228" t="str">
            <v>110D</v>
          </cell>
          <cell r="E228">
            <v>10</v>
          </cell>
          <cell r="F228">
            <v>1</v>
          </cell>
          <cell r="G228">
            <v>15</v>
          </cell>
        </row>
        <row r="229">
          <cell r="A229">
            <v>2311.31</v>
          </cell>
          <cell r="B229" t="str">
            <v>Mer de Saphir</v>
          </cell>
          <cell r="C229" t="str">
            <v>SG class</v>
          </cell>
          <cell r="D229" t="str">
            <v>90E</v>
          </cell>
          <cell r="E229">
            <v>10</v>
          </cell>
          <cell r="F229">
            <v>1</v>
          </cell>
          <cell r="G229">
            <v>15</v>
          </cell>
        </row>
        <row r="230">
          <cell r="A230">
            <v>2311.3200000000002</v>
          </cell>
          <cell r="B230" t="str">
            <v>Mer de Saphir</v>
          </cell>
          <cell r="C230" t="str">
            <v>SG class</v>
          </cell>
          <cell r="D230" t="str">
            <v>95E</v>
          </cell>
          <cell r="E230">
            <v>10</v>
          </cell>
          <cell r="F230">
            <v>1</v>
          </cell>
          <cell r="G230">
            <v>15</v>
          </cell>
        </row>
        <row r="231">
          <cell r="A231">
            <v>2311.33</v>
          </cell>
          <cell r="B231" t="str">
            <v>Mer de Saphir</v>
          </cell>
          <cell r="C231" t="str">
            <v>SG class</v>
          </cell>
          <cell r="D231" t="str">
            <v>100E</v>
          </cell>
          <cell r="E231">
            <v>10</v>
          </cell>
          <cell r="F231">
            <v>1</v>
          </cell>
          <cell r="G231">
            <v>15</v>
          </cell>
        </row>
        <row r="232">
          <cell r="A232">
            <v>2311.34</v>
          </cell>
          <cell r="B232" t="str">
            <v>Mer de Saphir</v>
          </cell>
          <cell r="C232" t="str">
            <v>SG class</v>
          </cell>
          <cell r="D232" t="str">
            <v>105E</v>
          </cell>
          <cell r="E232">
            <v>10</v>
          </cell>
          <cell r="F232">
            <v>1</v>
          </cell>
          <cell r="G232">
            <v>15</v>
          </cell>
        </row>
        <row r="233">
          <cell r="A233">
            <v>2311.41</v>
          </cell>
          <cell r="B233" t="str">
            <v>Mer de Saphir</v>
          </cell>
          <cell r="C233" t="str">
            <v>shorty</v>
          </cell>
          <cell r="D233" t="str">
            <v>1.</v>
          </cell>
          <cell r="E233">
            <v>5</v>
          </cell>
          <cell r="F233">
            <v>0.6</v>
          </cell>
          <cell r="G233">
            <v>10</v>
          </cell>
        </row>
        <row r="234">
          <cell r="A234">
            <v>2311.42</v>
          </cell>
          <cell r="B234" t="str">
            <v>Mer de Saphir</v>
          </cell>
          <cell r="C234" t="str">
            <v>shorty</v>
          </cell>
          <cell r="D234" t="str">
            <v>2.</v>
          </cell>
          <cell r="E234">
            <v>5</v>
          </cell>
          <cell r="F234">
            <v>0.6</v>
          </cell>
          <cell r="G234">
            <v>10</v>
          </cell>
        </row>
        <row r="235">
          <cell r="A235">
            <v>2311.4299999999998</v>
          </cell>
          <cell r="B235" t="str">
            <v>Mer de Saphir</v>
          </cell>
          <cell r="C235" t="str">
            <v>shorty</v>
          </cell>
          <cell r="D235" t="str">
            <v>3.</v>
          </cell>
          <cell r="E235">
            <v>5</v>
          </cell>
          <cell r="F235">
            <v>0.6</v>
          </cell>
          <cell r="G235">
            <v>10</v>
          </cell>
        </row>
        <row r="236">
          <cell r="A236">
            <v>2311.44</v>
          </cell>
          <cell r="B236" t="str">
            <v>Mer de Saphir</v>
          </cell>
          <cell r="C236" t="str">
            <v>shorty</v>
          </cell>
          <cell r="D236" t="str">
            <v>4.</v>
          </cell>
          <cell r="E236">
            <v>5</v>
          </cell>
          <cell r="F236">
            <v>0.6</v>
          </cell>
          <cell r="G236">
            <v>10</v>
          </cell>
        </row>
        <row r="237">
          <cell r="A237">
            <v>2311.4499999999998</v>
          </cell>
          <cell r="B237" t="str">
            <v>Mer de Saphir</v>
          </cell>
          <cell r="C237" t="str">
            <v>shorty</v>
          </cell>
          <cell r="D237" t="str">
            <v>5.</v>
          </cell>
          <cell r="E237">
            <v>5</v>
          </cell>
          <cell r="F237">
            <v>0.6</v>
          </cell>
          <cell r="G237">
            <v>10</v>
          </cell>
        </row>
        <row r="238">
          <cell r="A238">
            <v>2311.5100000000002</v>
          </cell>
          <cell r="B238" t="str">
            <v>Mer de Saphir</v>
          </cell>
          <cell r="C238" t="str">
            <v>string</v>
          </cell>
          <cell r="D238" t="str">
            <v>1.</v>
          </cell>
          <cell r="E238">
            <v>5</v>
          </cell>
          <cell r="F238">
            <v>0.5</v>
          </cell>
          <cell r="G238">
            <v>10</v>
          </cell>
        </row>
        <row r="239">
          <cell r="A239">
            <v>2311.52</v>
          </cell>
          <cell r="B239" t="str">
            <v>Mer de Saphir</v>
          </cell>
          <cell r="C239" t="str">
            <v>string</v>
          </cell>
          <cell r="D239" t="str">
            <v>2.</v>
          </cell>
          <cell r="E239">
            <v>5</v>
          </cell>
          <cell r="F239">
            <v>0.5</v>
          </cell>
          <cell r="G239">
            <v>10</v>
          </cell>
        </row>
        <row r="240">
          <cell r="A240">
            <v>2311.5300000000002</v>
          </cell>
          <cell r="B240" t="str">
            <v>Mer de Saphir</v>
          </cell>
          <cell r="C240" t="str">
            <v>string</v>
          </cell>
          <cell r="D240" t="str">
            <v>3.</v>
          </cell>
          <cell r="E240">
            <v>5</v>
          </cell>
          <cell r="F240">
            <v>0.5</v>
          </cell>
          <cell r="G240">
            <v>10</v>
          </cell>
        </row>
        <row r="241">
          <cell r="A241">
            <v>2311.54</v>
          </cell>
          <cell r="B241" t="str">
            <v>Mer de Saphir</v>
          </cell>
          <cell r="C241" t="str">
            <v>string</v>
          </cell>
          <cell r="D241" t="str">
            <v>4.</v>
          </cell>
          <cell r="E241">
            <v>5</v>
          </cell>
          <cell r="F241">
            <v>0.5</v>
          </cell>
          <cell r="G241">
            <v>10</v>
          </cell>
        </row>
        <row r="242">
          <cell r="A242">
            <v>2311.5500000000002</v>
          </cell>
          <cell r="B242" t="str">
            <v>Mer de Saphir</v>
          </cell>
          <cell r="C242" t="str">
            <v>string</v>
          </cell>
          <cell r="D242" t="str">
            <v>5.</v>
          </cell>
          <cell r="E242">
            <v>5</v>
          </cell>
          <cell r="F242">
            <v>0.5</v>
          </cell>
          <cell r="G242">
            <v>10</v>
          </cell>
        </row>
        <row r="243">
          <cell r="A243">
            <v>2311.61</v>
          </cell>
          <cell r="B243" t="str">
            <v>Mer de Saphir</v>
          </cell>
          <cell r="C243" t="str">
            <v>top</v>
          </cell>
          <cell r="D243" t="str">
            <v>1/2.</v>
          </cell>
          <cell r="E243">
            <v>10</v>
          </cell>
          <cell r="F243">
            <v>1</v>
          </cell>
          <cell r="G243">
            <v>22</v>
          </cell>
        </row>
        <row r="244">
          <cell r="A244">
            <v>2311.62</v>
          </cell>
          <cell r="B244" t="str">
            <v>Mer de Saphir</v>
          </cell>
          <cell r="C244" t="str">
            <v>top</v>
          </cell>
          <cell r="D244" t="str">
            <v>3/4.</v>
          </cell>
          <cell r="E244">
            <v>10</v>
          </cell>
          <cell r="F244">
            <v>1</v>
          </cell>
          <cell r="G244">
            <v>22</v>
          </cell>
        </row>
        <row r="245">
          <cell r="A245">
            <v>2311.71</v>
          </cell>
          <cell r="B245" t="str">
            <v>Mer de Saphir</v>
          </cell>
          <cell r="C245" t="str">
            <v>broche</v>
          </cell>
          <cell r="D245" t="str">
            <v>..</v>
          </cell>
          <cell r="E245">
            <v>0</v>
          </cell>
          <cell r="F245">
            <v>0.2</v>
          </cell>
          <cell r="G245">
            <v>10</v>
          </cell>
        </row>
        <row r="246">
          <cell r="A246">
            <v>2312.0100000000002</v>
          </cell>
          <cell r="B246" t="str">
            <v>Marron Glacé</v>
          </cell>
          <cell r="C246" t="str">
            <v>SG corb</v>
          </cell>
          <cell r="D246" t="str">
            <v>80B</v>
          </cell>
          <cell r="E246">
            <v>36</v>
          </cell>
          <cell r="F246">
            <v>1</v>
          </cell>
          <cell r="G246">
            <v>24</v>
          </cell>
        </row>
        <row r="247">
          <cell r="A247">
            <v>2312.02</v>
          </cell>
          <cell r="B247" t="str">
            <v>Marron Glacé</v>
          </cell>
          <cell r="C247" t="str">
            <v>SG corb</v>
          </cell>
          <cell r="D247" t="str">
            <v>85B</v>
          </cell>
          <cell r="E247">
            <v>36</v>
          </cell>
          <cell r="F247">
            <v>1</v>
          </cell>
          <cell r="G247">
            <v>24</v>
          </cell>
        </row>
        <row r="248">
          <cell r="A248">
            <v>2312.0300000000002</v>
          </cell>
          <cell r="B248" t="str">
            <v>Marron Glacé</v>
          </cell>
          <cell r="C248" t="str">
            <v>SG corb</v>
          </cell>
          <cell r="D248" t="str">
            <v>90B</v>
          </cell>
          <cell r="E248">
            <v>36</v>
          </cell>
          <cell r="F248">
            <v>1</v>
          </cell>
          <cell r="G248">
            <v>24</v>
          </cell>
        </row>
        <row r="249">
          <cell r="A249">
            <v>2312.04</v>
          </cell>
          <cell r="B249" t="str">
            <v>Marron Glacé</v>
          </cell>
          <cell r="C249" t="str">
            <v>SG corb</v>
          </cell>
          <cell r="D249" t="str">
            <v>95B</v>
          </cell>
          <cell r="E249">
            <v>36</v>
          </cell>
          <cell r="F249">
            <v>1</v>
          </cell>
          <cell r="G249">
            <v>24</v>
          </cell>
        </row>
        <row r="250">
          <cell r="A250">
            <v>2312.11</v>
          </cell>
          <cell r="B250" t="str">
            <v>Marron Glacé</v>
          </cell>
          <cell r="C250" t="str">
            <v>SG corb</v>
          </cell>
          <cell r="D250" t="str">
            <v>85C</v>
          </cell>
          <cell r="E250">
            <v>36</v>
          </cell>
          <cell r="F250">
            <v>1</v>
          </cell>
          <cell r="G250">
            <v>24</v>
          </cell>
        </row>
        <row r="251">
          <cell r="A251">
            <v>2312.12</v>
          </cell>
          <cell r="B251" t="str">
            <v>Marron Glacé</v>
          </cell>
          <cell r="C251" t="str">
            <v>SG corb</v>
          </cell>
          <cell r="D251" t="str">
            <v>90C</v>
          </cell>
          <cell r="E251">
            <v>36</v>
          </cell>
          <cell r="F251">
            <v>1</v>
          </cell>
          <cell r="G251">
            <v>24</v>
          </cell>
        </row>
        <row r="252">
          <cell r="A252">
            <v>2312.13</v>
          </cell>
          <cell r="B252" t="str">
            <v>Marron Glacé</v>
          </cell>
          <cell r="C252" t="str">
            <v>SG class</v>
          </cell>
          <cell r="D252" t="str">
            <v>95C</v>
          </cell>
          <cell r="E252">
            <v>39</v>
          </cell>
          <cell r="F252">
            <v>1.1000000000000001</v>
          </cell>
          <cell r="G252">
            <v>26</v>
          </cell>
        </row>
        <row r="253">
          <cell r="A253">
            <v>2312.14</v>
          </cell>
          <cell r="B253" t="str">
            <v>Marron Glacé</v>
          </cell>
          <cell r="C253" t="str">
            <v>SG class</v>
          </cell>
          <cell r="D253" t="str">
            <v>100C</v>
          </cell>
          <cell r="E253">
            <v>39</v>
          </cell>
          <cell r="F253">
            <v>1.1000000000000001</v>
          </cell>
          <cell r="G253">
            <v>26</v>
          </cell>
        </row>
        <row r="254">
          <cell r="A254">
            <v>2312.21</v>
          </cell>
          <cell r="B254" t="str">
            <v>Marron Glacé</v>
          </cell>
          <cell r="C254" t="str">
            <v>SG class</v>
          </cell>
          <cell r="D254" t="str">
            <v>85D</v>
          </cell>
          <cell r="E254">
            <v>39</v>
          </cell>
          <cell r="F254">
            <v>1.1000000000000001</v>
          </cell>
          <cell r="G254">
            <v>26</v>
          </cell>
        </row>
        <row r="255">
          <cell r="A255">
            <v>2312.2199999999998</v>
          </cell>
          <cell r="B255" t="str">
            <v>Marron Glacé</v>
          </cell>
          <cell r="C255" t="str">
            <v>SG class</v>
          </cell>
          <cell r="D255" t="str">
            <v>90D</v>
          </cell>
          <cell r="E255">
            <v>39</v>
          </cell>
          <cell r="F255">
            <v>1.1000000000000001</v>
          </cell>
          <cell r="G255">
            <v>26</v>
          </cell>
        </row>
        <row r="256">
          <cell r="A256">
            <v>2312.23</v>
          </cell>
          <cell r="B256" t="str">
            <v>Marron Glacé</v>
          </cell>
          <cell r="C256" t="str">
            <v>SG class</v>
          </cell>
          <cell r="D256" t="str">
            <v>95D</v>
          </cell>
          <cell r="E256">
            <v>39</v>
          </cell>
          <cell r="F256">
            <v>1.1000000000000001</v>
          </cell>
          <cell r="G256">
            <v>26</v>
          </cell>
        </row>
        <row r="257">
          <cell r="A257">
            <v>2312.2399999999998</v>
          </cell>
          <cell r="B257" t="str">
            <v>Marron Glacé</v>
          </cell>
          <cell r="C257" t="str">
            <v>SG class</v>
          </cell>
          <cell r="D257" t="str">
            <v>100D</v>
          </cell>
          <cell r="E257">
            <v>39</v>
          </cell>
          <cell r="F257">
            <v>1.1000000000000001</v>
          </cell>
          <cell r="G257">
            <v>26</v>
          </cell>
        </row>
        <row r="258">
          <cell r="A258">
            <v>2312.25</v>
          </cell>
          <cell r="B258" t="str">
            <v>Marron Glacé</v>
          </cell>
          <cell r="C258" t="str">
            <v>SG class</v>
          </cell>
          <cell r="D258" t="str">
            <v>105D</v>
          </cell>
          <cell r="E258">
            <v>39</v>
          </cell>
          <cell r="F258">
            <v>1.1000000000000001</v>
          </cell>
          <cell r="G258">
            <v>26</v>
          </cell>
        </row>
        <row r="259">
          <cell r="A259">
            <v>2312.2600000000002</v>
          </cell>
          <cell r="B259" t="str">
            <v>Marron Glacé</v>
          </cell>
          <cell r="C259" t="str">
            <v>SG class</v>
          </cell>
          <cell r="D259" t="str">
            <v>110D</v>
          </cell>
          <cell r="E259">
            <v>39</v>
          </cell>
          <cell r="F259">
            <v>1.1000000000000001</v>
          </cell>
          <cell r="G259">
            <v>26</v>
          </cell>
        </row>
        <row r="260">
          <cell r="A260">
            <v>2312.31</v>
          </cell>
          <cell r="B260" t="str">
            <v>Marron Glacé</v>
          </cell>
          <cell r="C260" t="str">
            <v>SG class</v>
          </cell>
          <cell r="D260" t="str">
            <v>90E</v>
          </cell>
          <cell r="E260">
            <v>39</v>
          </cell>
          <cell r="F260">
            <v>1.1000000000000001</v>
          </cell>
          <cell r="G260">
            <v>26</v>
          </cell>
        </row>
        <row r="261">
          <cell r="A261">
            <v>2312.3200000000002</v>
          </cell>
          <cell r="B261" t="str">
            <v>Marron Glacé</v>
          </cell>
          <cell r="C261" t="str">
            <v>SG class</v>
          </cell>
          <cell r="D261" t="str">
            <v>95E</v>
          </cell>
          <cell r="E261">
            <v>39</v>
          </cell>
          <cell r="F261">
            <v>1.1000000000000001</v>
          </cell>
          <cell r="G261">
            <v>26</v>
          </cell>
        </row>
        <row r="262">
          <cell r="A262">
            <v>2312.33</v>
          </cell>
          <cell r="B262" t="str">
            <v>Marron Glacé</v>
          </cell>
          <cell r="C262" t="str">
            <v>SG class</v>
          </cell>
          <cell r="D262" t="str">
            <v>100E</v>
          </cell>
          <cell r="E262">
            <v>39</v>
          </cell>
          <cell r="F262">
            <v>1.1000000000000001</v>
          </cell>
          <cell r="G262">
            <v>26</v>
          </cell>
        </row>
        <row r="263">
          <cell r="A263">
            <v>2312.34</v>
          </cell>
          <cell r="B263" t="str">
            <v>Marron Glacé</v>
          </cell>
          <cell r="C263" t="str">
            <v>SG class</v>
          </cell>
          <cell r="D263" t="str">
            <v>105E</v>
          </cell>
          <cell r="E263">
            <v>39</v>
          </cell>
          <cell r="F263">
            <v>1.1000000000000001</v>
          </cell>
          <cell r="G263">
            <v>26</v>
          </cell>
        </row>
        <row r="264">
          <cell r="A264">
            <v>2312.41</v>
          </cell>
          <cell r="B264" t="str">
            <v>Marron Glacé</v>
          </cell>
          <cell r="C264" t="str">
            <v>culotte</v>
          </cell>
          <cell r="D264" t="str">
            <v>1.</v>
          </cell>
          <cell r="E264">
            <v>19</v>
          </cell>
          <cell r="F264">
            <v>0.4</v>
          </cell>
          <cell r="G264">
            <v>10</v>
          </cell>
        </row>
        <row r="265">
          <cell r="A265">
            <v>2312.42</v>
          </cell>
          <cell r="B265" t="str">
            <v>Marron Glacé</v>
          </cell>
          <cell r="C265" t="str">
            <v>culotte</v>
          </cell>
          <cell r="D265" t="str">
            <v>2.</v>
          </cell>
          <cell r="E265">
            <v>19</v>
          </cell>
          <cell r="F265">
            <v>0.4</v>
          </cell>
          <cell r="G265">
            <v>10</v>
          </cell>
        </row>
        <row r="266">
          <cell r="A266">
            <v>2312.4299999999998</v>
          </cell>
          <cell r="B266" t="str">
            <v>Marron Glacé</v>
          </cell>
          <cell r="C266" t="str">
            <v>culotte</v>
          </cell>
          <cell r="D266" t="str">
            <v>3.</v>
          </cell>
          <cell r="E266">
            <v>19</v>
          </cell>
          <cell r="F266">
            <v>0.4</v>
          </cell>
          <cell r="G266">
            <v>10</v>
          </cell>
        </row>
        <row r="267">
          <cell r="A267">
            <v>2312.44</v>
          </cell>
          <cell r="B267" t="str">
            <v>Marron Glacé</v>
          </cell>
          <cell r="C267" t="str">
            <v>culotte</v>
          </cell>
          <cell r="D267" t="str">
            <v>4.</v>
          </cell>
          <cell r="E267">
            <v>19</v>
          </cell>
          <cell r="F267">
            <v>0.4</v>
          </cell>
          <cell r="G267">
            <v>10</v>
          </cell>
        </row>
        <row r="268">
          <cell r="A268">
            <v>2312.4499999999998</v>
          </cell>
          <cell r="B268" t="str">
            <v>Marron Glacé</v>
          </cell>
          <cell r="C268" t="str">
            <v>culotte</v>
          </cell>
          <cell r="D268" t="str">
            <v>5.</v>
          </cell>
          <cell r="E268">
            <v>19</v>
          </cell>
          <cell r="F268">
            <v>0.4</v>
          </cell>
          <cell r="G268">
            <v>10</v>
          </cell>
        </row>
        <row r="269">
          <cell r="A269">
            <v>2312.46</v>
          </cell>
          <cell r="B269" t="str">
            <v>Marron Glacé</v>
          </cell>
          <cell r="C269" t="str">
            <v>culotte</v>
          </cell>
          <cell r="D269" t="str">
            <v>6/7.</v>
          </cell>
          <cell r="E269">
            <v>19</v>
          </cell>
          <cell r="F269">
            <v>0.4</v>
          </cell>
          <cell r="G269">
            <v>10</v>
          </cell>
        </row>
        <row r="270">
          <cell r="A270">
            <v>2312.5100000000002</v>
          </cell>
          <cell r="B270" t="str">
            <v>Marron Glacé</v>
          </cell>
          <cell r="C270" t="str">
            <v>string</v>
          </cell>
          <cell r="D270" t="str">
            <v>1.</v>
          </cell>
          <cell r="E270">
            <v>15</v>
          </cell>
          <cell r="F270">
            <v>0.4</v>
          </cell>
          <cell r="G270">
            <v>10</v>
          </cell>
        </row>
        <row r="271">
          <cell r="A271">
            <v>2312.52</v>
          </cell>
          <cell r="B271" t="str">
            <v>Marron Glacé</v>
          </cell>
          <cell r="C271" t="str">
            <v>string</v>
          </cell>
          <cell r="D271" t="str">
            <v>2.</v>
          </cell>
          <cell r="E271">
            <v>15</v>
          </cell>
          <cell r="F271">
            <v>0.4</v>
          </cell>
          <cell r="G271">
            <v>10</v>
          </cell>
        </row>
        <row r="272">
          <cell r="A272">
            <v>2312.5300000000002</v>
          </cell>
          <cell r="B272" t="str">
            <v>Marron Glacé</v>
          </cell>
          <cell r="C272" t="str">
            <v>string</v>
          </cell>
          <cell r="D272" t="str">
            <v>3.</v>
          </cell>
          <cell r="E272">
            <v>15</v>
          </cell>
          <cell r="F272">
            <v>0.4</v>
          </cell>
          <cell r="G272">
            <v>10</v>
          </cell>
        </row>
        <row r="273">
          <cell r="A273">
            <v>2312.54</v>
          </cell>
          <cell r="B273" t="str">
            <v>Marron Glacé</v>
          </cell>
          <cell r="C273" t="str">
            <v>string</v>
          </cell>
          <cell r="D273" t="str">
            <v>4.</v>
          </cell>
          <cell r="E273">
            <v>15</v>
          </cell>
          <cell r="F273">
            <v>0.4</v>
          </cell>
          <cell r="G273">
            <v>10</v>
          </cell>
        </row>
        <row r="274">
          <cell r="A274">
            <v>2312.5500000000002</v>
          </cell>
          <cell r="B274" t="str">
            <v>Marron Glacé</v>
          </cell>
          <cell r="C274" t="str">
            <v>string</v>
          </cell>
          <cell r="D274" t="str">
            <v>5.</v>
          </cell>
          <cell r="E274">
            <v>15</v>
          </cell>
          <cell r="F274">
            <v>0.4</v>
          </cell>
          <cell r="G274">
            <v>10</v>
          </cell>
        </row>
        <row r="275">
          <cell r="A275">
            <v>2313.0100000000002</v>
          </cell>
          <cell r="B275" t="str">
            <v>Bleuet des Alpes</v>
          </cell>
          <cell r="C275" t="str">
            <v>SG corb</v>
          </cell>
          <cell r="D275" t="str">
            <v>80B</v>
          </cell>
          <cell r="E275">
            <v>33</v>
          </cell>
          <cell r="F275">
            <v>0.9</v>
          </cell>
          <cell r="G275">
            <v>21</v>
          </cell>
        </row>
        <row r="276">
          <cell r="A276">
            <v>2313.02</v>
          </cell>
          <cell r="B276" t="str">
            <v>Bleuet des Alpes</v>
          </cell>
          <cell r="C276" t="str">
            <v>SG corb</v>
          </cell>
          <cell r="D276" t="str">
            <v>85B</v>
          </cell>
          <cell r="E276">
            <v>33</v>
          </cell>
          <cell r="F276">
            <v>0.9</v>
          </cell>
          <cell r="G276">
            <v>21</v>
          </cell>
        </row>
        <row r="277">
          <cell r="A277">
            <v>2313.0300000000002</v>
          </cell>
          <cell r="B277" t="str">
            <v>Bleuet des Alpes</v>
          </cell>
          <cell r="C277" t="str">
            <v>SG corb</v>
          </cell>
          <cell r="D277" t="str">
            <v>90B</v>
          </cell>
          <cell r="E277">
            <v>33</v>
          </cell>
          <cell r="F277">
            <v>0.9</v>
          </cell>
          <cell r="G277">
            <v>21</v>
          </cell>
        </row>
        <row r="278">
          <cell r="A278">
            <v>2313.04</v>
          </cell>
          <cell r="B278" t="str">
            <v>Bleuet des Alpes</v>
          </cell>
          <cell r="C278" t="str">
            <v>SG corb</v>
          </cell>
          <cell r="D278" t="str">
            <v>95B</v>
          </cell>
          <cell r="E278">
            <v>33</v>
          </cell>
          <cell r="F278">
            <v>0.9</v>
          </cell>
          <cell r="G278">
            <v>21</v>
          </cell>
        </row>
        <row r="279">
          <cell r="A279">
            <v>2313.11</v>
          </cell>
          <cell r="B279" t="str">
            <v>Bleuet des Alpes</v>
          </cell>
          <cell r="C279" t="str">
            <v>SG corb</v>
          </cell>
          <cell r="D279" t="str">
            <v>85C</v>
          </cell>
          <cell r="E279">
            <v>33</v>
          </cell>
          <cell r="F279">
            <v>0.9</v>
          </cell>
          <cell r="G279">
            <v>21</v>
          </cell>
        </row>
        <row r="280">
          <cell r="A280">
            <v>2313.12</v>
          </cell>
          <cell r="B280" t="str">
            <v>Bleuet des Alpes</v>
          </cell>
          <cell r="C280" t="str">
            <v>SG corb</v>
          </cell>
          <cell r="D280" t="str">
            <v>90C</v>
          </cell>
          <cell r="E280">
            <v>33</v>
          </cell>
          <cell r="F280">
            <v>0.9</v>
          </cell>
          <cell r="G280">
            <v>21</v>
          </cell>
        </row>
        <row r="281">
          <cell r="A281">
            <v>2313.13</v>
          </cell>
          <cell r="B281" t="str">
            <v>Bleuet des Alpes</v>
          </cell>
          <cell r="C281" t="str">
            <v>SG corb</v>
          </cell>
          <cell r="D281" t="str">
            <v>95C</v>
          </cell>
          <cell r="E281">
            <v>33</v>
          </cell>
          <cell r="F281">
            <v>0.9</v>
          </cell>
          <cell r="G281">
            <v>21</v>
          </cell>
        </row>
        <row r="282">
          <cell r="A282">
            <v>2313.14</v>
          </cell>
          <cell r="B282" t="str">
            <v>Bleuet des Alpes</v>
          </cell>
          <cell r="C282" t="str">
            <v>SG corb</v>
          </cell>
          <cell r="D282" t="str">
            <v>100C</v>
          </cell>
          <cell r="E282">
            <v>33</v>
          </cell>
          <cell r="F282">
            <v>0.9</v>
          </cell>
          <cell r="G282">
            <v>21</v>
          </cell>
        </row>
        <row r="283">
          <cell r="A283">
            <v>2313.21</v>
          </cell>
          <cell r="B283" t="str">
            <v>Bleuet des Alpes</v>
          </cell>
          <cell r="C283" t="str">
            <v>SG corb</v>
          </cell>
          <cell r="D283" t="str">
            <v>85D</v>
          </cell>
          <cell r="E283">
            <v>33</v>
          </cell>
          <cell r="F283">
            <v>0.9</v>
          </cell>
          <cell r="G283">
            <v>21</v>
          </cell>
        </row>
        <row r="284">
          <cell r="A284">
            <v>2313.2199999999998</v>
          </cell>
          <cell r="B284" t="str">
            <v>Bleuet des Alpes</v>
          </cell>
          <cell r="C284" t="str">
            <v>SG corb</v>
          </cell>
          <cell r="D284" t="str">
            <v>90D</v>
          </cell>
          <cell r="E284">
            <v>33</v>
          </cell>
          <cell r="F284">
            <v>0.9</v>
          </cell>
          <cell r="G284">
            <v>21</v>
          </cell>
        </row>
        <row r="285">
          <cell r="A285">
            <v>2313.23</v>
          </cell>
          <cell r="B285" t="str">
            <v>Bleuet des Alpes</v>
          </cell>
          <cell r="C285" t="str">
            <v>SG corb</v>
          </cell>
          <cell r="D285" t="str">
            <v>95D</v>
          </cell>
          <cell r="E285">
            <v>33</v>
          </cell>
          <cell r="F285">
            <v>0.9</v>
          </cell>
          <cell r="G285">
            <v>21</v>
          </cell>
        </row>
        <row r="286">
          <cell r="A286">
            <v>2313.31</v>
          </cell>
          <cell r="B286" t="str">
            <v>Bleuet des Alpes</v>
          </cell>
          <cell r="C286" t="str">
            <v>SG class</v>
          </cell>
          <cell r="D286" t="str">
            <v>95C</v>
          </cell>
          <cell r="E286">
            <v>36</v>
          </cell>
          <cell r="F286">
            <v>1</v>
          </cell>
          <cell r="G286">
            <v>24</v>
          </cell>
        </row>
        <row r="287">
          <cell r="A287">
            <v>2313.3200000000002</v>
          </cell>
          <cell r="B287" t="str">
            <v>Bleuet des Alpes</v>
          </cell>
          <cell r="C287" t="str">
            <v>SG class</v>
          </cell>
          <cell r="D287" t="str">
            <v>100C</v>
          </cell>
          <cell r="E287">
            <v>36</v>
          </cell>
          <cell r="F287">
            <v>1</v>
          </cell>
          <cell r="G287">
            <v>24</v>
          </cell>
        </row>
        <row r="288">
          <cell r="A288">
            <v>2313.41</v>
          </cell>
          <cell r="B288" t="str">
            <v>Bleuet des Alpes</v>
          </cell>
          <cell r="C288" t="str">
            <v>SG class</v>
          </cell>
          <cell r="D288" t="str">
            <v>90D</v>
          </cell>
          <cell r="E288">
            <v>36</v>
          </cell>
          <cell r="F288">
            <v>1</v>
          </cell>
          <cell r="G288">
            <v>24</v>
          </cell>
        </row>
        <row r="289">
          <cell r="A289">
            <v>2313.42</v>
          </cell>
          <cell r="B289" t="str">
            <v>Bleuet des Alpes</v>
          </cell>
          <cell r="C289" t="str">
            <v>SG class</v>
          </cell>
          <cell r="D289" t="str">
            <v>95D</v>
          </cell>
          <cell r="E289">
            <v>36</v>
          </cell>
          <cell r="F289">
            <v>1</v>
          </cell>
          <cell r="G289">
            <v>24</v>
          </cell>
        </row>
        <row r="290">
          <cell r="A290">
            <v>2313.4299999999998</v>
          </cell>
          <cell r="B290" t="str">
            <v>Bleuet des Alpes</v>
          </cell>
          <cell r="C290" t="str">
            <v>SG class</v>
          </cell>
          <cell r="D290" t="str">
            <v>100D</v>
          </cell>
          <cell r="E290">
            <v>36</v>
          </cell>
          <cell r="F290">
            <v>1</v>
          </cell>
          <cell r="G290">
            <v>24</v>
          </cell>
        </row>
        <row r="291">
          <cell r="A291">
            <v>2313.44</v>
          </cell>
          <cell r="B291" t="str">
            <v>Bleuet des Alpes</v>
          </cell>
          <cell r="C291" t="str">
            <v>SG class</v>
          </cell>
          <cell r="D291" t="str">
            <v>105D</v>
          </cell>
          <cell r="E291">
            <v>36</v>
          </cell>
          <cell r="F291">
            <v>1</v>
          </cell>
          <cell r="G291">
            <v>24</v>
          </cell>
        </row>
        <row r="292">
          <cell r="A292">
            <v>2313.4499999999998</v>
          </cell>
          <cell r="B292" t="str">
            <v>Bleuet des Alpes</v>
          </cell>
          <cell r="C292" t="str">
            <v>SG class</v>
          </cell>
          <cell r="D292" t="str">
            <v>110D</v>
          </cell>
          <cell r="E292">
            <v>36</v>
          </cell>
          <cell r="F292">
            <v>1</v>
          </cell>
          <cell r="G292">
            <v>24</v>
          </cell>
        </row>
        <row r="293">
          <cell r="A293">
            <v>2313.5100000000002</v>
          </cell>
          <cell r="B293" t="str">
            <v>Bleuet des Alpes</v>
          </cell>
          <cell r="C293" t="str">
            <v>SG class</v>
          </cell>
          <cell r="D293" t="str">
            <v>90E</v>
          </cell>
          <cell r="E293">
            <v>36</v>
          </cell>
          <cell r="F293">
            <v>1</v>
          </cell>
          <cell r="G293">
            <v>24</v>
          </cell>
        </row>
        <row r="294">
          <cell r="A294">
            <v>2313.52</v>
          </cell>
          <cell r="B294" t="str">
            <v>Bleuet des Alpes</v>
          </cell>
          <cell r="C294" t="str">
            <v>SG class</v>
          </cell>
          <cell r="D294" t="str">
            <v>95E</v>
          </cell>
          <cell r="E294">
            <v>36</v>
          </cell>
          <cell r="F294">
            <v>1</v>
          </cell>
          <cell r="G294">
            <v>24</v>
          </cell>
        </row>
        <row r="295">
          <cell r="A295">
            <v>2313.5300000000002</v>
          </cell>
          <cell r="B295" t="str">
            <v>Bleuet des Alpes</v>
          </cell>
          <cell r="C295" t="str">
            <v>SG class</v>
          </cell>
          <cell r="D295" t="str">
            <v>100E</v>
          </cell>
          <cell r="E295">
            <v>36</v>
          </cell>
          <cell r="F295">
            <v>1</v>
          </cell>
          <cell r="G295">
            <v>24</v>
          </cell>
        </row>
        <row r="296">
          <cell r="A296">
            <v>2313.54</v>
          </cell>
          <cell r="B296" t="str">
            <v>Bleuet des Alpes</v>
          </cell>
          <cell r="C296" t="str">
            <v>SG class</v>
          </cell>
          <cell r="D296" t="str">
            <v>105E</v>
          </cell>
          <cell r="E296">
            <v>36</v>
          </cell>
          <cell r="F296">
            <v>1</v>
          </cell>
          <cell r="G296">
            <v>24</v>
          </cell>
        </row>
        <row r="297">
          <cell r="A297">
            <v>2313.61</v>
          </cell>
          <cell r="B297" t="str">
            <v>Bleuet des Alpes</v>
          </cell>
          <cell r="C297" t="str">
            <v>culotte</v>
          </cell>
          <cell r="D297" t="str">
            <v>1.</v>
          </cell>
          <cell r="E297">
            <v>22</v>
          </cell>
          <cell r="F297">
            <v>0.6</v>
          </cell>
          <cell r="G297">
            <v>14</v>
          </cell>
        </row>
        <row r="298">
          <cell r="A298">
            <v>2313.62</v>
          </cell>
          <cell r="B298" t="str">
            <v>Bleuet des Alpes</v>
          </cell>
          <cell r="C298" t="str">
            <v>culotte</v>
          </cell>
          <cell r="D298" t="str">
            <v>2.</v>
          </cell>
          <cell r="E298">
            <v>22</v>
          </cell>
          <cell r="F298">
            <v>0.6</v>
          </cell>
          <cell r="G298">
            <v>14</v>
          </cell>
        </row>
        <row r="299">
          <cell r="A299">
            <v>2313.63</v>
          </cell>
          <cell r="B299" t="str">
            <v>Bleuet des Alpes</v>
          </cell>
          <cell r="C299" t="str">
            <v>culotte</v>
          </cell>
          <cell r="D299" t="str">
            <v>3.</v>
          </cell>
          <cell r="E299">
            <v>22</v>
          </cell>
          <cell r="F299">
            <v>0.6</v>
          </cell>
          <cell r="G299">
            <v>14</v>
          </cell>
        </row>
        <row r="300">
          <cell r="A300">
            <v>2313.64</v>
          </cell>
          <cell r="B300" t="str">
            <v>Bleuet des Alpes</v>
          </cell>
          <cell r="C300" t="str">
            <v>culotte</v>
          </cell>
          <cell r="D300" t="str">
            <v>4.</v>
          </cell>
          <cell r="E300">
            <v>22</v>
          </cell>
          <cell r="F300">
            <v>0.6</v>
          </cell>
          <cell r="G300">
            <v>14</v>
          </cell>
        </row>
        <row r="301">
          <cell r="A301">
            <v>2313.65</v>
          </cell>
          <cell r="B301" t="str">
            <v>Bleuet des Alpes</v>
          </cell>
          <cell r="C301" t="str">
            <v>culotte</v>
          </cell>
          <cell r="D301" t="str">
            <v>5.</v>
          </cell>
          <cell r="E301">
            <v>22</v>
          </cell>
          <cell r="F301">
            <v>0.6</v>
          </cell>
          <cell r="G301">
            <v>14</v>
          </cell>
        </row>
        <row r="302">
          <cell r="A302">
            <v>2313.71</v>
          </cell>
          <cell r="B302" t="str">
            <v>Bleuet des Alpes</v>
          </cell>
          <cell r="C302" t="str">
            <v>string</v>
          </cell>
          <cell r="D302" t="str">
            <v>1.</v>
          </cell>
          <cell r="E302">
            <v>15</v>
          </cell>
          <cell r="F302">
            <v>0.4</v>
          </cell>
          <cell r="G302">
            <v>10</v>
          </cell>
        </row>
        <row r="303">
          <cell r="A303">
            <v>2313.7199999999998</v>
          </cell>
          <cell r="B303" t="str">
            <v>Bleuet des Alpes</v>
          </cell>
          <cell r="C303" t="str">
            <v>string</v>
          </cell>
          <cell r="D303" t="str">
            <v>2.</v>
          </cell>
          <cell r="E303">
            <v>15</v>
          </cell>
          <cell r="F303">
            <v>0.4</v>
          </cell>
          <cell r="G303">
            <v>10</v>
          </cell>
        </row>
        <row r="304">
          <cell r="A304">
            <v>2313.73</v>
          </cell>
          <cell r="B304" t="str">
            <v>Bleuet des Alpes</v>
          </cell>
          <cell r="C304" t="str">
            <v>string</v>
          </cell>
          <cell r="D304" t="str">
            <v>3.</v>
          </cell>
          <cell r="E304">
            <v>15</v>
          </cell>
          <cell r="F304">
            <v>0.4</v>
          </cell>
          <cell r="G304">
            <v>10</v>
          </cell>
        </row>
        <row r="305">
          <cell r="A305">
            <v>2313.7399999999998</v>
          </cell>
          <cell r="B305" t="str">
            <v>Bleuet des Alpes</v>
          </cell>
          <cell r="C305" t="str">
            <v>string</v>
          </cell>
          <cell r="D305" t="str">
            <v>4.</v>
          </cell>
          <cell r="E305">
            <v>15</v>
          </cell>
          <cell r="F305">
            <v>0.4</v>
          </cell>
          <cell r="G305">
            <v>10</v>
          </cell>
        </row>
        <row r="306">
          <cell r="A306">
            <v>2313.75</v>
          </cell>
          <cell r="B306" t="str">
            <v>Bleuet des Alpes</v>
          </cell>
          <cell r="C306" t="str">
            <v>string</v>
          </cell>
          <cell r="D306" t="str">
            <v>5.</v>
          </cell>
          <cell r="E306">
            <v>15</v>
          </cell>
          <cell r="F306">
            <v>0.4</v>
          </cell>
          <cell r="G306">
            <v>10</v>
          </cell>
        </row>
        <row r="307">
          <cell r="A307">
            <v>2315.0100000000002</v>
          </cell>
          <cell r="B307" t="str">
            <v>Ciel Noir</v>
          </cell>
          <cell r="C307" t="str">
            <v>SG corb</v>
          </cell>
          <cell r="D307" t="str">
            <v>80B</v>
          </cell>
          <cell r="E307">
            <v>29</v>
          </cell>
          <cell r="F307">
            <v>0.8</v>
          </cell>
          <cell r="G307">
            <v>19</v>
          </cell>
        </row>
        <row r="308">
          <cell r="A308">
            <v>2315.02</v>
          </cell>
          <cell r="B308" t="str">
            <v>Ciel Noir</v>
          </cell>
          <cell r="C308" t="str">
            <v>SG corb</v>
          </cell>
          <cell r="D308" t="str">
            <v>85B</v>
          </cell>
          <cell r="E308">
            <v>29</v>
          </cell>
          <cell r="F308">
            <v>0.8</v>
          </cell>
          <cell r="G308">
            <v>19</v>
          </cell>
        </row>
        <row r="309">
          <cell r="A309">
            <v>2315.0300000000002</v>
          </cell>
          <cell r="B309" t="str">
            <v>Ciel Noir</v>
          </cell>
          <cell r="C309" t="str">
            <v>SG corb</v>
          </cell>
          <cell r="D309" t="str">
            <v>90B</v>
          </cell>
          <cell r="E309">
            <v>29</v>
          </cell>
          <cell r="F309">
            <v>0.8</v>
          </cell>
          <cell r="G309">
            <v>19</v>
          </cell>
        </row>
        <row r="310">
          <cell r="A310">
            <v>2315.04</v>
          </cell>
          <cell r="B310" t="str">
            <v>Ciel Noir</v>
          </cell>
          <cell r="C310" t="str">
            <v>SG corb</v>
          </cell>
          <cell r="D310" t="str">
            <v>95B</v>
          </cell>
          <cell r="E310">
            <v>29</v>
          </cell>
          <cell r="F310">
            <v>0.8</v>
          </cell>
          <cell r="G310">
            <v>19</v>
          </cell>
        </row>
        <row r="311">
          <cell r="A311">
            <v>2315.11</v>
          </cell>
          <cell r="B311" t="str">
            <v>Ciel Noir</v>
          </cell>
          <cell r="C311" t="str">
            <v>SG corb</v>
          </cell>
          <cell r="D311" t="str">
            <v>85C</v>
          </cell>
          <cell r="E311">
            <v>29</v>
          </cell>
          <cell r="F311">
            <v>0.8</v>
          </cell>
          <cell r="G311">
            <v>19</v>
          </cell>
        </row>
        <row r="312">
          <cell r="A312">
            <v>2315.12</v>
          </cell>
          <cell r="B312" t="str">
            <v>Ciel Noir</v>
          </cell>
          <cell r="C312" t="str">
            <v>SG corb</v>
          </cell>
          <cell r="D312" t="str">
            <v>90C</v>
          </cell>
          <cell r="E312">
            <v>29</v>
          </cell>
          <cell r="F312">
            <v>0.8</v>
          </cell>
          <cell r="G312">
            <v>19</v>
          </cell>
        </row>
        <row r="313">
          <cell r="A313">
            <v>2315.13</v>
          </cell>
          <cell r="B313" t="str">
            <v>Ciel Noir</v>
          </cell>
          <cell r="C313" t="str">
            <v>SG class</v>
          </cell>
          <cell r="D313" t="str">
            <v>95C</v>
          </cell>
          <cell r="E313">
            <v>33</v>
          </cell>
          <cell r="F313">
            <v>0.9</v>
          </cell>
          <cell r="G313">
            <v>21</v>
          </cell>
        </row>
        <row r="314">
          <cell r="A314">
            <v>2315.14</v>
          </cell>
          <cell r="B314" t="str">
            <v>Ciel Noir</v>
          </cell>
          <cell r="C314" t="str">
            <v>SG class</v>
          </cell>
          <cell r="D314" t="str">
            <v>100C</v>
          </cell>
          <cell r="E314">
            <v>33</v>
          </cell>
          <cell r="F314">
            <v>0.9</v>
          </cell>
          <cell r="G314">
            <v>21</v>
          </cell>
        </row>
        <row r="315">
          <cell r="A315">
            <v>2315.15</v>
          </cell>
          <cell r="B315" t="str">
            <v>Ciel Noir</v>
          </cell>
          <cell r="C315" t="str">
            <v>SG class</v>
          </cell>
          <cell r="D315" t="str">
            <v>105C</v>
          </cell>
          <cell r="E315">
            <v>33</v>
          </cell>
          <cell r="F315">
            <v>0.9</v>
          </cell>
          <cell r="G315">
            <v>21</v>
          </cell>
        </row>
        <row r="316">
          <cell r="A316">
            <v>2315.16</v>
          </cell>
          <cell r="B316" t="str">
            <v>Ciel Noir</v>
          </cell>
          <cell r="C316" t="str">
            <v>SG class</v>
          </cell>
          <cell r="D316" t="str">
            <v>110C</v>
          </cell>
          <cell r="E316">
            <v>33</v>
          </cell>
          <cell r="F316">
            <v>0.9</v>
          </cell>
          <cell r="G316">
            <v>21</v>
          </cell>
        </row>
        <row r="317">
          <cell r="A317">
            <v>2315.17</v>
          </cell>
          <cell r="B317" t="str">
            <v>Ciel Noir</v>
          </cell>
          <cell r="C317" t="str">
            <v>SG class</v>
          </cell>
          <cell r="D317" t="str">
            <v>115C</v>
          </cell>
          <cell r="E317">
            <v>33</v>
          </cell>
          <cell r="F317">
            <v>0.9</v>
          </cell>
          <cell r="G317">
            <v>21</v>
          </cell>
        </row>
        <row r="318">
          <cell r="A318">
            <v>2315.21</v>
          </cell>
          <cell r="B318" t="str">
            <v>Ciel Noir</v>
          </cell>
          <cell r="C318" t="str">
            <v>SG class</v>
          </cell>
          <cell r="D318" t="str">
            <v>85D</v>
          </cell>
          <cell r="E318">
            <v>33</v>
          </cell>
          <cell r="F318">
            <v>0.9</v>
          </cell>
          <cell r="G318">
            <v>21</v>
          </cell>
        </row>
        <row r="319">
          <cell r="A319">
            <v>2315.2199999999998</v>
          </cell>
          <cell r="B319" t="str">
            <v>Ciel Noir</v>
          </cell>
          <cell r="C319" t="str">
            <v>SG class</v>
          </cell>
          <cell r="D319" t="str">
            <v>90D</v>
          </cell>
          <cell r="E319">
            <v>33</v>
          </cell>
          <cell r="F319">
            <v>0.9</v>
          </cell>
          <cell r="G319">
            <v>21</v>
          </cell>
        </row>
        <row r="320">
          <cell r="A320">
            <v>2315.23</v>
          </cell>
          <cell r="B320" t="str">
            <v>Ciel Noir</v>
          </cell>
          <cell r="C320" t="str">
            <v>SG class</v>
          </cell>
          <cell r="D320" t="str">
            <v>95D</v>
          </cell>
          <cell r="E320">
            <v>33</v>
          </cell>
          <cell r="F320">
            <v>0.9</v>
          </cell>
          <cell r="G320">
            <v>21</v>
          </cell>
        </row>
        <row r="321">
          <cell r="A321">
            <v>2315.2399999999998</v>
          </cell>
          <cell r="B321" t="str">
            <v>Ciel Noir</v>
          </cell>
          <cell r="C321" t="str">
            <v>SG class</v>
          </cell>
          <cell r="D321" t="str">
            <v>100D</v>
          </cell>
          <cell r="E321">
            <v>33</v>
          </cell>
          <cell r="F321">
            <v>0.9</v>
          </cell>
          <cell r="G321">
            <v>21</v>
          </cell>
        </row>
        <row r="322">
          <cell r="A322">
            <v>2315.25</v>
          </cell>
          <cell r="B322" t="str">
            <v>Ciel Noir</v>
          </cell>
          <cell r="C322" t="str">
            <v>SG class</v>
          </cell>
          <cell r="D322" t="str">
            <v>105D</v>
          </cell>
          <cell r="E322">
            <v>33</v>
          </cell>
          <cell r="F322">
            <v>0.9</v>
          </cell>
          <cell r="G322">
            <v>21</v>
          </cell>
        </row>
        <row r="323">
          <cell r="A323">
            <v>2315.2600000000002</v>
          </cell>
          <cell r="B323" t="str">
            <v>Ciel Noir</v>
          </cell>
          <cell r="C323" t="str">
            <v>SG class</v>
          </cell>
          <cell r="D323" t="str">
            <v>110D</v>
          </cell>
          <cell r="E323">
            <v>33</v>
          </cell>
          <cell r="F323">
            <v>0.9</v>
          </cell>
          <cell r="G323">
            <v>21</v>
          </cell>
        </row>
        <row r="324">
          <cell r="A324">
            <v>2315.27</v>
          </cell>
          <cell r="B324" t="str">
            <v>Ciel Noir</v>
          </cell>
          <cell r="C324" t="str">
            <v>SG class</v>
          </cell>
          <cell r="D324" t="str">
            <v>115D</v>
          </cell>
          <cell r="E324">
            <v>33</v>
          </cell>
          <cell r="F324">
            <v>0.9</v>
          </cell>
          <cell r="G324">
            <v>21</v>
          </cell>
        </row>
        <row r="325">
          <cell r="A325">
            <v>2315.31</v>
          </cell>
          <cell r="B325" t="str">
            <v>Ciel Noir</v>
          </cell>
          <cell r="C325" t="str">
            <v>SG class</v>
          </cell>
          <cell r="D325" t="str">
            <v>85E</v>
          </cell>
          <cell r="E325">
            <v>33</v>
          </cell>
          <cell r="F325">
            <v>0.9</v>
          </cell>
          <cell r="G325">
            <v>21</v>
          </cell>
        </row>
        <row r="326">
          <cell r="A326">
            <v>2315.3200000000002</v>
          </cell>
          <cell r="B326" t="str">
            <v>Ciel Noir</v>
          </cell>
          <cell r="C326" t="str">
            <v>SG class</v>
          </cell>
          <cell r="D326" t="str">
            <v>90E</v>
          </cell>
          <cell r="E326">
            <v>33</v>
          </cell>
          <cell r="F326">
            <v>0.9</v>
          </cell>
          <cell r="G326">
            <v>21</v>
          </cell>
        </row>
        <row r="327">
          <cell r="A327">
            <v>2315.33</v>
          </cell>
          <cell r="B327" t="str">
            <v>Ciel Noir</v>
          </cell>
          <cell r="C327" t="str">
            <v>SG class</v>
          </cell>
          <cell r="D327" t="str">
            <v>95E</v>
          </cell>
          <cell r="E327">
            <v>33</v>
          </cell>
          <cell r="F327">
            <v>0.9</v>
          </cell>
          <cell r="G327">
            <v>21</v>
          </cell>
        </row>
        <row r="328">
          <cell r="A328">
            <v>2315.41</v>
          </cell>
          <cell r="B328" t="str">
            <v>Ciel Noir</v>
          </cell>
          <cell r="C328" t="str">
            <v>SG gde taille</v>
          </cell>
          <cell r="D328" t="str">
            <v>100E</v>
          </cell>
          <cell r="E328">
            <v>39</v>
          </cell>
          <cell r="F328">
            <v>1.2</v>
          </cell>
          <cell r="G328">
            <v>28</v>
          </cell>
        </row>
        <row r="329">
          <cell r="A329">
            <v>2315.42</v>
          </cell>
          <cell r="B329" t="str">
            <v>Ciel Noir</v>
          </cell>
          <cell r="C329" t="str">
            <v>SG gde taille</v>
          </cell>
          <cell r="D329" t="str">
            <v>105E</v>
          </cell>
          <cell r="E329">
            <v>39</v>
          </cell>
          <cell r="F329">
            <v>1.2</v>
          </cell>
          <cell r="G329">
            <v>28</v>
          </cell>
        </row>
        <row r="330">
          <cell r="A330">
            <v>2315.4299999999998</v>
          </cell>
          <cell r="B330" t="str">
            <v>Ciel Noir</v>
          </cell>
          <cell r="C330" t="str">
            <v>SG gde taille</v>
          </cell>
          <cell r="D330" t="str">
            <v>110E</v>
          </cell>
          <cell r="E330">
            <v>39</v>
          </cell>
          <cell r="F330">
            <v>1.2</v>
          </cell>
          <cell r="G330">
            <v>28</v>
          </cell>
        </row>
        <row r="331">
          <cell r="A331">
            <v>2315.44</v>
          </cell>
          <cell r="B331" t="str">
            <v>Ciel Noir</v>
          </cell>
          <cell r="C331" t="str">
            <v>SG gde taille</v>
          </cell>
          <cell r="D331" t="str">
            <v>115E</v>
          </cell>
          <cell r="E331">
            <v>39</v>
          </cell>
          <cell r="F331">
            <v>1.2</v>
          </cell>
          <cell r="G331">
            <v>28</v>
          </cell>
        </row>
        <row r="332">
          <cell r="A332">
            <v>2315.4499999999998</v>
          </cell>
          <cell r="B332" t="str">
            <v>Ciel Noir</v>
          </cell>
          <cell r="C332" t="str">
            <v>SG gde taille</v>
          </cell>
          <cell r="D332" t="str">
            <v>120E</v>
          </cell>
          <cell r="E332">
            <v>39</v>
          </cell>
          <cell r="F332">
            <v>1.2</v>
          </cell>
          <cell r="G332">
            <v>28</v>
          </cell>
        </row>
        <row r="333">
          <cell r="A333">
            <v>2315.5100000000002</v>
          </cell>
          <cell r="B333" t="str">
            <v>Ciel Noir</v>
          </cell>
          <cell r="C333" t="str">
            <v>SG gde taille</v>
          </cell>
          <cell r="D333" t="str">
            <v>95F</v>
          </cell>
          <cell r="E333">
            <v>39</v>
          </cell>
          <cell r="F333">
            <v>1.2</v>
          </cell>
          <cell r="G333">
            <v>28</v>
          </cell>
        </row>
        <row r="334">
          <cell r="A334">
            <v>2315.52</v>
          </cell>
          <cell r="B334" t="str">
            <v>Ciel Noir</v>
          </cell>
          <cell r="C334" t="str">
            <v>SG gde taille</v>
          </cell>
          <cell r="D334" t="str">
            <v>100F</v>
          </cell>
          <cell r="E334">
            <v>39</v>
          </cell>
          <cell r="F334">
            <v>1.2</v>
          </cell>
          <cell r="G334">
            <v>28</v>
          </cell>
        </row>
        <row r="335">
          <cell r="A335">
            <v>2315.5300000000002</v>
          </cell>
          <cell r="B335" t="str">
            <v>Ciel Noir</v>
          </cell>
          <cell r="C335" t="str">
            <v>SG gde taille</v>
          </cell>
          <cell r="D335" t="str">
            <v>105F</v>
          </cell>
          <cell r="E335">
            <v>39</v>
          </cell>
          <cell r="F335">
            <v>1.2</v>
          </cell>
          <cell r="G335">
            <v>28</v>
          </cell>
        </row>
        <row r="336">
          <cell r="A336">
            <v>2315.54</v>
          </cell>
          <cell r="B336" t="str">
            <v>Ciel Noir</v>
          </cell>
          <cell r="C336" t="str">
            <v>SG gde taille</v>
          </cell>
          <cell r="D336" t="str">
            <v>110F</v>
          </cell>
          <cell r="E336">
            <v>39</v>
          </cell>
          <cell r="F336">
            <v>1.2</v>
          </cell>
          <cell r="G336">
            <v>28</v>
          </cell>
        </row>
        <row r="337">
          <cell r="A337">
            <v>2315.5500000000002</v>
          </cell>
          <cell r="B337" t="str">
            <v>Ciel Noir</v>
          </cell>
          <cell r="C337" t="str">
            <v>SG gde taille</v>
          </cell>
          <cell r="D337" t="str">
            <v>115F</v>
          </cell>
          <cell r="E337">
            <v>39</v>
          </cell>
          <cell r="F337">
            <v>1.2</v>
          </cell>
          <cell r="G337">
            <v>28</v>
          </cell>
        </row>
        <row r="338">
          <cell r="A338">
            <v>2315.56</v>
          </cell>
          <cell r="B338" t="str">
            <v>Ciel Noir</v>
          </cell>
          <cell r="C338" t="str">
            <v>SG gde taille</v>
          </cell>
          <cell r="D338" t="str">
            <v>120F</v>
          </cell>
          <cell r="E338">
            <v>39</v>
          </cell>
          <cell r="F338">
            <v>1.2</v>
          </cell>
          <cell r="G338">
            <v>28</v>
          </cell>
        </row>
        <row r="339">
          <cell r="A339">
            <v>2315.61</v>
          </cell>
          <cell r="B339" t="str">
            <v>Ciel Noir</v>
          </cell>
          <cell r="C339" t="str">
            <v>SG gde taille</v>
          </cell>
          <cell r="D339" t="str">
            <v>95G</v>
          </cell>
          <cell r="E339">
            <v>39</v>
          </cell>
          <cell r="F339">
            <v>1.2</v>
          </cell>
          <cell r="G339">
            <v>28</v>
          </cell>
        </row>
        <row r="340">
          <cell r="A340">
            <v>2315.62</v>
          </cell>
          <cell r="B340" t="str">
            <v>Ciel Noir</v>
          </cell>
          <cell r="C340" t="str">
            <v>SG gde taille</v>
          </cell>
          <cell r="D340" t="str">
            <v>100G</v>
          </cell>
          <cell r="E340">
            <v>39</v>
          </cell>
          <cell r="F340">
            <v>1.2</v>
          </cell>
          <cell r="G340">
            <v>28</v>
          </cell>
        </row>
        <row r="341">
          <cell r="A341">
            <v>2315.63</v>
          </cell>
          <cell r="B341" t="str">
            <v>Ciel Noir</v>
          </cell>
          <cell r="C341" t="str">
            <v>SG gde taille</v>
          </cell>
          <cell r="D341" t="str">
            <v>105G</v>
          </cell>
          <cell r="E341">
            <v>39</v>
          </cell>
          <cell r="F341">
            <v>1.2</v>
          </cell>
          <cell r="G341">
            <v>28</v>
          </cell>
        </row>
        <row r="342">
          <cell r="A342">
            <v>2315.64</v>
          </cell>
          <cell r="B342" t="str">
            <v>Ciel Noir</v>
          </cell>
          <cell r="C342" t="str">
            <v>SG gde taille</v>
          </cell>
          <cell r="D342" t="str">
            <v>110G</v>
          </cell>
          <cell r="E342">
            <v>39</v>
          </cell>
          <cell r="F342">
            <v>1.2</v>
          </cell>
          <cell r="G342">
            <v>28</v>
          </cell>
        </row>
        <row r="343">
          <cell r="A343">
            <v>2315.65</v>
          </cell>
          <cell r="B343" t="str">
            <v>Ciel Noir</v>
          </cell>
          <cell r="C343" t="str">
            <v>SG gde taille</v>
          </cell>
          <cell r="D343" t="str">
            <v>115G</v>
          </cell>
          <cell r="E343">
            <v>39</v>
          </cell>
          <cell r="F343">
            <v>1.2</v>
          </cell>
          <cell r="G343">
            <v>28</v>
          </cell>
        </row>
        <row r="344">
          <cell r="A344">
            <v>2315.71</v>
          </cell>
          <cell r="B344" t="str">
            <v>Ciel Noir</v>
          </cell>
          <cell r="C344" t="str">
            <v>cul mousse</v>
          </cell>
          <cell r="D344" t="str">
            <v>1</v>
          </cell>
          <cell r="E344">
            <v>29</v>
          </cell>
          <cell r="F344">
            <v>0.7</v>
          </cell>
          <cell r="G344">
            <v>16</v>
          </cell>
        </row>
        <row r="345">
          <cell r="A345">
            <v>2315.7199999999998</v>
          </cell>
          <cell r="B345" t="str">
            <v>Ciel Noir</v>
          </cell>
          <cell r="C345" t="str">
            <v>cul mousse</v>
          </cell>
          <cell r="D345" t="str">
            <v>2</v>
          </cell>
          <cell r="E345">
            <v>29</v>
          </cell>
          <cell r="F345">
            <v>0.7</v>
          </cell>
          <cell r="G345">
            <v>16</v>
          </cell>
        </row>
        <row r="346">
          <cell r="A346">
            <v>2315.73</v>
          </cell>
          <cell r="B346" t="str">
            <v>Ciel Noir</v>
          </cell>
          <cell r="C346" t="str">
            <v>cul mousse</v>
          </cell>
          <cell r="D346" t="str">
            <v>3</v>
          </cell>
          <cell r="E346">
            <v>29</v>
          </cell>
          <cell r="F346">
            <v>0.7</v>
          </cell>
          <cell r="G346">
            <v>16</v>
          </cell>
        </row>
        <row r="347">
          <cell r="A347">
            <v>2315.81</v>
          </cell>
          <cell r="B347" t="str">
            <v>Ciel Noir</v>
          </cell>
          <cell r="C347" t="str">
            <v>cul galbante</v>
          </cell>
          <cell r="D347" t="str">
            <v>2</v>
          </cell>
          <cell r="E347">
            <v>29</v>
          </cell>
          <cell r="F347">
            <v>0.7</v>
          </cell>
          <cell r="G347">
            <v>16</v>
          </cell>
        </row>
        <row r="348">
          <cell r="A348">
            <v>2315.8200000000002</v>
          </cell>
          <cell r="B348" t="str">
            <v>Ciel Noir</v>
          </cell>
          <cell r="C348" t="str">
            <v>cul galbante</v>
          </cell>
          <cell r="D348" t="str">
            <v>3</v>
          </cell>
          <cell r="E348">
            <v>29</v>
          </cell>
          <cell r="F348">
            <v>0.7</v>
          </cell>
          <cell r="G348">
            <v>16</v>
          </cell>
        </row>
        <row r="349">
          <cell r="A349">
            <v>2315.83</v>
          </cell>
          <cell r="B349" t="str">
            <v>Ciel Noir</v>
          </cell>
          <cell r="C349" t="str">
            <v>cul galbante</v>
          </cell>
          <cell r="D349" t="str">
            <v>4</v>
          </cell>
          <cell r="E349">
            <v>29</v>
          </cell>
          <cell r="F349">
            <v>0.7</v>
          </cell>
          <cell r="G349">
            <v>16</v>
          </cell>
        </row>
        <row r="350">
          <cell r="A350">
            <v>2315.84</v>
          </cell>
          <cell r="B350" t="str">
            <v>Ciel Noir</v>
          </cell>
          <cell r="C350" t="str">
            <v>cul galbante</v>
          </cell>
          <cell r="D350" t="str">
            <v>5</v>
          </cell>
          <cell r="E350">
            <v>29</v>
          </cell>
          <cell r="F350">
            <v>0.7</v>
          </cell>
          <cell r="G350">
            <v>16</v>
          </cell>
        </row>
        <row r="351">
          <cell r="A351">
            <v>2315.85</v>
          </cell>
          <cell r="B351" t="str">
            <v>Ciel Noir</v>
          </cell>
          <cell r="C351" t="str">
            <v>cul galbante</v>
          </cell>
          <cell r="D351" t="str">
            <v>6</v>
          </cell>
          <cell r="E351">
            <v>29</v>
          </cell>
          <cell r="F351">
            <v>0.7</v>
          </cell>
          <cell r="G351">
            <v>16</v>
          </cell>
        </row>
        <row r="352">
          <cell r="A352">
            <v>2315.86</v>
          </cell>
          <cell r="B352" t="str">
            <v>Ciel Noir</v>
          </cell>
          <cell r="C352" t="str">
            <v>cul galbante</v>
          </cell>
          <cell r="D352" t="str">
            <v>7</v>
          </cell>
          <cell r="E352">
            <v>29</v>
          </cell>
          <cell r="F352">
            <v>0.7</v>
          </cell>
          <cell r="G352">
            <v>16</v>
          </cell>
        </row>
        <row r="353">
          <cell r="A353">
            <v>2315.91</v>
          </cell>
          <cell r="B353" t="str">
            <v>Ciel Noir</v>
          </cell>
          <cell r="C353" t="str">
            <v>string</v>
          </cell>
          <cell r="D353" t="str">
            <v>1</v>
          </cell>
          <cell r="E353">
            <v>19</v>
          </cell>
          <cell r="F353">
            <v>0.5</v>
          </cell>
          <cell r="G353">
            <v>12</v>
          </cell>
        </row>
        <row r="354">
          <cell r="A354">
            <v>2315.92</v>
          </cell>
          <cell r="B354" t="str">
            <v>Ciel Noir</v>
          </cell>
          <cell r="C354" t="str">
            <v>string</v>
          </cell>
          <cell r="D354" t="str">
            <v>2</v>
          </cell>
          <cell r="E354">
            <v>19</v>
          </cell>
          <cell r="F354">
            <v>0.5</v>
          </cell>
          <cell r="G354">
            <v>12</v>
          </cell>
        </row>
        <row r="355">
          <cell r="A355">
            <v>2315.9299999999998</v>
          </cell>
          <cell r="B355" t="str">
            <v>Ciel Noir</v>
          </cell>
          <cell r="C355" t="str">
            <v>string</v>
          </cell>
          <cell r="D355" t="str">
            <v>3</v>
          </cell>
          <cell r="E355">
            <v>19</v>
          </cell>
          <cell r="F355">
            <v>0.5</v>
          </cell>
          <cell r="G355">
            <v>12</v>
          </cell>
        </row>
        <row r="356">
          <cell r="A356">
            <v>2315.94</v>
          </cell>
          <cell r="B356" t="str">
            <v>Ciel Noir</v>
          </cell>
          <cell r="C356" t="str">
            <v>string</v>
          </cell>
          <cell r="D356" t="str">
            <v>4</v>
          </cell>
          <cell r="E356">
            <v>19</v>
          </cell>
          <cell r="F356">
            <v>0.5</v>
          </cell>
          <cell r="G356">
            <v>12</v>
          </cell>
        </row>
        <row r="357">
          <cell r="A357">
            <v>2315.9499999999998</v>
          </cell>
          <cell r="B357" t="str">
            <v>Ciel Noir</v>
          </cell>
          <cell r="C357" t="str">
            <v>string</v>
          </cell>
          <cell r="D357" t="str">
            <v>5</v>
          </cell>
          <cell r="E357">
            <v>19</v>
          </cell>
          <cell r="F357">
            <v>0.5</v>
          </cell>
          <cell r="G357">
            <v>12</v>
          </cell>
        </row>
        <row r="358">
          <cell r="A358">
            <v>2317.0100000000002</v>
          </cell>
          <cell r="B358" t="str">
            <v>Tendre Contraste</v>
          </cell>
          <cell r="C358" t="str">
            <v>SG corb</v>
          </cell>
          <cell r="D358" t="str">
            <v>80B</v>
          </cell>
          <cell r="E358">
            <v>10</v>
          </cell>
          <cell r="F358">
            <v>0.7</v>
          </cell>
          <cell r="G358">
            <v>15</v>
          </cell>
        </row>
        <row r="359">
          <cell r="A359">
            <v>2317.02</v>
          </cell>
          <cell r="B359" t="str">
            <v>Tendre Contraste</v>
          </cell>
          <cell r="C359" t="str">
            <v>SG corb</v>
          </cell>
          <cell r="D359" t="str">
            <v>85B</v>
          </cell>
          <cell r="E359">
            <v>10</v>
          </cell>
          <cell r="F359">
            <v>0.7</v>
          </cell>
          <cell r="G359">
            <v>15</v>
          </cell>
        </row>
        <row r="360">
          <cell r="A360">
            <v>2317.0300000000002</v>
          </cell>
          <cell r="B360" t="str">
            <v>Tendre Contraste</v>
          </cell>
          <cell r="C360" t="str">
            <v>SG corb</v>
          </cell>
          <cell r="D360" t="str">
            <v>90B</v>
          </cell>
          <cell r="E360">
            <v>10</v>
          </cell>
          <cell r="F360">
            <v>0.7</v>
          </cell>
          <cell r="G360">
            <v>15</v>
          </cell>
        </row>
        <row r="361">
          <cell r="A361">
            <v>2317.04</v>
          </cell>
          <cell r="B361" t="str">
            <v>Tendre Contraste</v>
          </cell>
          <cell r="C361" t="str">
            <v>SG corb</v>
          </cell>
          <cell r="D361" t="str">
            <v>95B</v>
          </cell>
          <cell r="E361">
            <v>10</v>
          </cell>
          <cell r="F361">
            <v>0.7</v>
          </cell>
          <cell r="G361">
            <v>15</v>
          </cell>
        </row>
        <row r="362">
          <cell r="A362">
            <v>2317.11</v>
          </cell>
          <cell r="B362" t="str">
            <v>Tendre Contraste</v>
          </cell>
          <cell r="C362" t="str">
            <v>SG corb</v>
          </cell>
          <cell r="D362" t="str">
            <v>85C</v>
          </cell>
          <cell r="E362">
            <v>10</v>
          </cell>
          <cell r="F362">
            <v>0.7</v>
          </cell>
          <cell r="G362">
            <v>15</v>
          </cell>
        </row>
        <row r="363">
          <cell r="A363">
            <v>2317.12</v>
          </cell>
          <cell r="B363" t="str">
            <v>Tendre Contraste</v>
          </cell>
          <cell r="C363" t="str">
            <v>SG corb</v>
          </cell>
          <cell r="D363" t="str">
            <v>90C</v>
          </cell>
          <cell r="E363">
            <v>10</v>
          </cell>
          <cell r="F363">
            <v>0.7</v>
          </cell>
          <cell r="G363">
            <v>15</v>
          </cell>
        </row>
        <row r="364">
          <cell r="A364">
            <v>2317.13</v>
          </cell>
          <cell r="B364" t="str">
            <v>Tendre Contraste</v>
          </cell>
          <cell r="C364" t="str">
            <v>SG corb</v>
          </cell>
          <cell r="D364" t="str">
            <v>95C</v>
          </cell>
          <cell r="E364">
            <v>10</v>
          </cell>
          <cell r="F364">
            <v>0.7</v>
          </cell>
          <cell r="G364">
            <v>15</v>
          </cell>
        </row>
        <row r="365">
          <cell r="A365">
            <v>2317.14</v>
          </cell>
          <cell r="B365" t="str">
            <v>Tendre Contraste</v>
          </cell>
          <cell r="C365" t="str">
            <v>SG corb</v>
          </cell>
          <cell r="D365" t="str">
            <v>100C</v>
          </cell>
          <cell r="E365">
            <v>10</v>
          </cell>
          <cell r="F365">
            <v>0.7</v>
          </cell>
          <cell r="G365">
            <v>15</v>
          </cell>
        </row>
        <row r="366">
          <cell r="A366">
            <v>2317.21</v>
          </cell>
          <cell r="B366" t="str">
            <v>Tendre Contraste</v>
          </cell>
          <cell r="C366" t="str">
            <v>SG corb</v>
          </cell>
          <cell r="D366" t="str">
            <v>85D</v>
          </cell>
          <cell r="E366">
            <v>10</v>
          </cell>
          <cell r="F366">
            <v>0.7</v>
          </cell>
          <cell r="G366">
            <v>15</v>
          </cell>
        </row>
        <row r="367">
          <cell r="A367">
            <v>2317.2199999999998</v>
          </cell>
          <cell r="B367" t="str">
            <v>Tendre Contraste</v>
          </cell>
          <cell r="C367" t="str">
            <v>SG corb</v>
          </cell>
          <cell r="D367" t="str">
            <v>90D</v>
          </cell>
          <cell r="E367">
            <v>10</v>
          </cell>
          <cell r="F367">
            <v>0.7</v>
          </cell>
          <cell r="G367">
            <v>15</v>
          </cell>
        </row>
        <row r="368">
          <cell r="A368">
            <v>2317.23</v>
          </cell>
          <cell r="B368" t="str">
            <v>Tendre Contraste</v>
          </cell>
          <cell r="C368" t="str">
            <v>SG corb</v>
          </cell>
          <cell r="D368" t="str">
            <v>95D</v>
          </cell>
          <cell r="E368">
            <v>10</v>
          </cell>
          <cell r="F368">
            <v>0.7</v>
          </cell>
          <cell r="G368">
            <v>15</v>
          </cell>
        </row>
        <row r="369">
          <cell r="A369">
            <v>2317.31</v>
          </cell>
          <cell r="B369" t="str">
            <v>Tendre Contraste</v>
          </cell>
          <cell r="C369" t="str">
            <v>SG class</v>
          </cell>
          <cell r="D369" t="str">
            <v>95C</v>
          </cell>
          <cell r="E369">
            <v>10</v>
          </cell>
          <cell r="F369">
            <v>0.8</v>
          </cell>
          <cell r="G369">
            <v>17</v>
          </cell>
        </row>
        <row r="370">
          <cell r="A370">
            <v>2317.3200000000002</v>
          </cell>
          <cell r="B370" t="str">
            <v>Tendre Contraste</v>
          </cell>
          <cell r="C370" t="str">
            <v>SG class</v>
          </cell>
          <cell r="D370" t="str">
            <v>100C</v>
          </cell>
          <cell r="E370">
            <v>10</v>
          </cell>
          <cell r="F370">
            <v>0.8</v>
          </cell>
          <cell r="G370">
            <v>17</v>
          </cell>
        </row>
        <row r="371">
          <cell r="A371">
            <v>2317.41</v>
          </cell>
          <cell r="B371" t="str">
            <v>Tendre Contraste</v>
          </cell>
          <cell r="C371" t="str">
            <v>SG class</v>
          </cell>
          <cell r="D371" t="str">
            <v>90D</v>
          </cell>
          <cell r="E371">
            <v>10</v>
          </cell>
          <cell r="F371">
            <v>0.8</v>
          </cell>
          <cell r="G371">
            <v>17</v>
          </cell>
        </row>
        <row r="372">
          <cell r="A372">
            <v>2317.42</v>
          </cell>
          <cell r="B372" t="str">
            <v>Tendre Contraste</v>
          </cell>
          <cell r="C372" t="str">
            <v>SG class</v>
          </cell>
          <cell r="D372" t="str">
            <v>95D</v>
          </cell>
          <cell r="E372">
            <v>10</v>
          </cell>
          <cell r="F372">
            <v>0.8</v>
          </cell>
          <cell r="G372">
            <v>17</v>
          </cell>
        </row>
        <row r="373">
          <cell r="A373">
            <v>2317.4299999999998</v>
          </cell>
          <cell r="B373" t="str">
            <v>Tendre Contraste</v>
          </cell>
          <cell r="C373" t="str">
            <v>SG class</v>
          </cell>
          <cell r="D373" t="str">
            <v>100D</v>
          </cell>
          <cell r="E373">
            <v>10</v>
          </cell>
          <cell r="F373">
            <v>0.8</v>
          </cell>
          <cell r="G373">
            <v>17</v>
          </cell>
        </row>
        <row r="374">
          <cell r="A374">
            <v>2317.44</v>
          </cell>
          <cell r="B374" t="str">
            <v>Tendre Contraste</v>
          </cell>
          <cell r="C374" t="str">
            <v>SG class</v>
          </cell>
          <cell r="D374" t="str">
            <v>105D</v>
          </cell>
          <cell r="E374">
            <v>10</v>
          </cell>
          <cell r="F374">
            <v>0.8</v>
          </cell>
          <cell r="G374">
            <v>17</v>
          </cell>
        </row>
        <row r="375">
          <cell r="A375">
            <v>2317.4499999999998</v>
          </cell>
          <cell r="B375" t="str">
            <v>Tendre Contraste</v>
          </cell>
          <cell r="C375" t="str">
            <v>SG class</v>
          </cell>
          <cell r="D375" t="str">
            <v>110D</v>
          </cell>
          <cell r="E375">
            <v>10</v>
          </cell>
          <cell r="F375">
            <v>0.8</v>
          </cell>
          <cell r="G375">
            <v>17</v>
          </cell>
        </row>
        <row r="376">
          <cell r="A376">
            <v>2317.5100000000002</v>
          </cell>
          <cell r="B376" t="str">
            <v>Tendre Contraste</v>
          </cell>
          <cell r="C376" t="str">
            <v>SG class</v>
          </cell>
          <cell r="D376" t="str">
            <v>95E</v>
          </cell>
          <cell r="E376">
            <v>10</v>
          </cell>
          <cell r="F376">
            <v>0.8</v>
          </cell>
          <cell r="G376">
            <v>17</v>
          </cell>
        </row>
        <row r="377">
          <cell r="A377">
            <v>2317.52</v>
          </cell>
          <cell r="B377" t="str">
            <v>Tendre Contraste</v>
          </cell>
          <cell r="C377" t="str">
            <v>SG class</v>
          </cell>
          <cell r="D377" t="str">
            <v>100E</v>
          </cell>
          <cell r="E377">
            <v>10</v>
          </cell>
          <cell r="F377">
            <v>0.8</v>
          </cell>
          <cell r="G377">
            <v>17</v>
          </cell>
        </row>
        <row r="378">
          <cell r="A378">
            <v>2317.5300000000002</v>
          </cell>
          <cell r="B378" t="str">
            <v>Tendre Contraste</v>
          </cell>
          <cell r="C378" t="str">
            <v>SG class</v>
          </cell>
          <cell r="D378" t="str">
            <v>105E</v>
          </cell>
          <cell r="E378">
            <v>10</v>
          </cell>
          <cell r="F378">
            <v>0.8</v>
          </cell>
          <cell r="G378">
            <v>17</v>
          </cell>
        </row>
        <row r="379">
          <cell r="A379">
            <v>2317.61</v>
          </cell>
          <cell r="B379" t="str">
            <v>Tendre Contraste</v>
          </cell>
          <cell r="C379" t="str">
            <v>culotte</v>
          </cell>
          <cell r="D379" t="str">
            <v>1.</v>
          </cell>
          <cell r="E379">
            <v>5</v>
          </cell>
          <cell r="F379">
            <v>0.4</v>
          </cell>
          <cell r="G379">
            <v>10</v>
          </cell>
        </row>
        <row r="380">
          <cell r="A380">
            <v>2317.62</v>
          </cell>
          <cell r="B380" t="str">
            <v>Tendre Contraste</v>
          </cell>
          <cell r="C380" t="str">
            <v>culotte</v>
          </cell>
          <cell r="D380" t="str">
            <v>2.</v>
          </cell>
          <cell r="E380">
            <v>5</v>
          </cell>
          <cell r="F380">
            <v>0.4</v>
          </cell>
          <cell r="G380">
            <v>10</v>
          </cell>
        </row>
        <row r="381">
          <cell r="A381">
            <v>2317.63</v>
          </cell>
          <cell r="B381" t="str">
            <v>Tendre Contraste</v>
          </cell>
          <cell r="C381" t="str">
            <v>culotte</v>
          </cell>
          <cell r="D381" t="str">
            <v>3.</v>
          </cell>
          <cell r="E381">
            <v>5</v>
          </cell>
          <cell r="F381">
            <v>0.4</v>
          </cell>
          <cell r="G381">
            <v>10</v>
          </cell>
        </row>
        <row r="382">
          <cell r="A382">
            <v>2317.64</v>
          </cell>
          <cell r="B382" t="str">
            <v>Tendre Contraste</v>
          </cell>
          <cell r="C382" t="str">
            <v>culotte</v>
          </cell>
          <cell r="D382" t="str">
            <v>4.</v>
          </cell>
          <cell r="E382">
            <v>5</v>
          </cell>
          <cell r="F382">
            <v>0.4</v>
          </cell>
          <cell r="G382">
            <v>10</v>
          </cell>
        </row>
        <row r="383">
          <cell r="A383">
            <v>2317.65</v>
          </cell>
          <cell r="B383" t="str">
            <v>Tendre Contraste</v>
          </cell>
          <cell r="C383" t="str">
            <v>culotte</v>
          </cell>
          <cell r="D383" t="str">
            <v>5.</v>
          </cell>
          <cell r="E383">
            <v>5</v>
          </cell>
          <cell r="F383">
            <v>0.4</v>
          </cell>
          <cell r="G383">
            <v>10</v>
          </cell>
        </row>
        <row r="384">
          <cell r="A384">
            <v>2317.71</v>
          </cell>
          <cell r="B384" t="str">
            <v>Tendre Contraste</v>
          </cell>
          <cell r="C384" t="str">
            <v>string</v>
          </cell>
          <cell r="D384" t="str">
            <v>1.</v>
          </cell>
          <cell r="E384">
            <v>5</v>
          </cell>
          <cell r="F384">
            <v>0.4</v>
          </cell>
          <cell r="G384">
            <v>10</v>
          </cell>
        </row>
        <row r="385">
          <cell r="A385">
            <v>2317.7199999999998</v>
          </cell>
          <cell r="B385" t="str">
            <v>Tendre Contraste</v>
          </cell>
          <cell r="C385" t="str">
            <v>string</v>
          </cell>
          <cell r="D385" t="str">
            <v>2.</v>
          </cell>
          <cell r="E385">
            <v>5</v>
          </cell>
          <cell r="F385">
            <v>0.4</v>
          </cell>
          <cell r="G385">
            <v>10</v>
          </cell>
        </row>
        <row r="386">
          <cell r="A386">
            <v>2317.73</v>
          </cell>
          <cell r="B386" t="str">
            <v>Tendre Contraste</v>
          </cell>
          <cell r="C386" t="str">
            <v>string</v>
          </cell>
          <cell r="D386" t="str">
            <v>3.</v>
          </cell>
          <cell r="E386">
            <v>5</v>
          </cell>
          <cell r="F386">
            <v>0.4</v>
          </cell>
          <cell r="G386">
            <v>10</v>
          </cell>
        </row>
        <row r="387">
          <cell r="A387">
            <v>2317.7399999999998</v>
          </cell>
          <cell r="B387" t="str">
            <v>Tendre Contraste</v>
          </cell>
          <cell r="C387" t="str">
            <v>string</v>
          </cell>
          <cell r="D387" t="str">
            <v>4.</v>
          </cell>
          <cell r="E387">
            <v>5</v>
          </cell>
          <cell r="F387">
            <v>0.4</v>
          </cell>
          <cell r="G387">
            <v>10</v>
          </cell>
        </row>
        <row r="388">
          <cell r="A388">
            <v>2317.75</v>
          </cell>
          <cell r="B388" t="str">
            <v>Tendre Contraste</v>
          </cell>
          <cell r="C388" t="str">
            <v>string</v>
          </cell>
          <cell r="D388" t="str">
            <v>5.</v>
          </cell>
          <cell r="E388">
            <v>5</v>
          </cell>
          <cell r="F388">
            <v>0.4</v>
          </cell>
          <cell r="G388">
            <v>10</v>
          </cell>
        </row>
        <row r="389">
          <cell r="A389">
            <v>2318.0100000000002</v>
          </cell>
          <cell r="B389" t="str">
            <v>Astrale</v>
          </cell>
          <cell r="C389" t="str">
            <v>SG corb</v>
          </cell>
          <cell r="D389" t="str">
            <v>80B</v>
          </cell>
          <cell r="E389">
            <v>39</v>
          </cell>
          <cell r="F389">
            <v>1</v>
          </cell>
          <cell r="G389">
            <v>24</v>
          </cell>
        </row>
        <row r="390">
          <cell r="A390">
            <v>2318.02</v>
          </cell>
          <cell r="B390" t="str">
            <v>Astrale</v>
          </cell>
          <cell r="C390" t="str">
            <v>SG corb</v>
          </cell>
          <cell r="D390" t="str">
            <v>85B</v>
          </cell>
          <cell r="E390">
            <v>39</v>
          </cell>
          <cell r="F390">
            <v>1</v>
          </cell>
          <cell r="G390">
            <v>24</v>
          </cell>
        </row>
        <row r="391">
          <cell r="A391">
            <v>2318.0300000000002</v>
          </cell>
          <cell r="B391" t="str">
            <v>Astrale</v>
          </cell>
          <cell r="C391" t="str">
            <v>SG corb</v>
          </cell>
          <cell r="D391" t="str">
            <v>90B</v>
          </cell>
          <cell r="E391">
            <v>39</v>
          </cell>
          <cell r="F391">
            <v>1</v>
          </cell>
          <cell r="G391">
            <v>24</v>
          </cell>
        </row>
        <row r="392">
          <cell r="A392">
            <v>2318.04</v>
          </cell>
          <cell r="B392" t="str">
            <v>Astrale</v>
          </cell>
          <cell r="C392" t="str">
            <v>SG corb</v>
          </cell>
          <cell r="D392" t="str">
            <v>95B</v>
          </cell>
          <cell r="E392">
            <v>39</v>
          </cell>
          <cell r="F392">
            <v>1</v>
          </cell>
          <cell r="G392">
            <v>24</v>
          </cell>
        </row>
        <row r="393">
          <cell r="A393">
            <v>2318.11</v>
          </cell>
          <cell r="B393" t="str">
            <v>Astrale</v>
          </cell>
          <cell r="C393" t="str">
            <v>SG corb</v>
          </cell>
          <cell r="D393" t="str">
            <v>85C</v>
          </cell>
          <cell r="E393">
            <v>39</v>
          </cell>
          <cell r="F393">
            <v>1</v>
          </cell>
          <cell r="G393">
            <v>24</v>
          </cell>
        </row>
        <row r="394">
          <cell r="A394">
            <v>2318.12</v>
          </cell>
          <cell r="B394" t="str">
            <v>Astrale</v>
          </cell>
          <cell r="C394" t="str">
            <v>SG corb</v>
          </cell>
          <cell r="D394" t="str">
            <v>90C</v>
          </cell>
          <cell r="E394">
            <v>39</v>
          </cell>
          <cell r="F394">
            <v>1</v>
          </cell>
          <cell r="G394">
            <v>24</v>
          </cell>
        </row>
        <row r="395">
          <cell r="A395">
            <v>2318.13</v>
          </cell>
          <cell r="B395" t="str">
            <v>Astrale</v>
          </cell>
          <cell r="C395" t="str">
            <v>SG corb</v>
          </cell>
          <cell r="D395" t="str">
            <v>95C</v>
          </cell>
          <cell r="E395">
            <v>39</v>
          </cell>
          <cell r="F395">
            <v>1</v>
          </cell>
          <cell r="G395">
            <v>24</v>
          </cell>
        </row>
        <row r="396">
          <cell r="A396">
            <v>2318.14</v>
          </cell>
          <cell r="B396" t="str">
            <v>Astrale</v>
          </cell>
          <cell r="C396" t="str">
            <v>SG corb</v>
          </cell>
          <cell r="D396" t="str">
            <v>100C</v>
          </cell>
          <cell r="E396">
            <v>39</v>
          </cell>
          <cell r="F396">
            <v>1</v>
          </cell>
          <cell r="G396">
            <v>24</v>
          </cell>
        </row>
        <row r="397">
          <cell r="A397">
            <v>2318.21</v>
          </cell>
          <cell r="B397" t="str">
            <v>Astrale</v>
          </cell>
          <cell r="C397" t="str">
            <v>SG corb</v>
          </cell>
          <cell r="D397" t="str">
            <v>85D</v>
          </cell>
          <cell r="E397">
            <v>39</v>
          </cell>
          <cell r="F397">
            <v>1</v>
          </cell>
          <cell r="G397">
            <v>24</v>
          </cell>
        </row>
        <row r="398">
          <cell r="A398">
            <v>2318.2199999999998</v>
          </cell>
          <cell r="B398" t="str">
            <v>Astrale</v>
          </cell>
          <cell r="C398" t="str">
            <v>SG corb</v>
          </cell>
          <cell r="D398" t="str">
            <v>90D</v>
          </cell>
          <cell r="E398">
            <v>39</v>
          </cell>
          <cell r="F398">
            <v>1</v>
          </cell>
          <cell r="G398">
            <v>24</v>
          </cell>
        </row>
        <row r="399">
          <cell r="A399">
            <v>2318.23</v>
          </cell>
          <cell r="B399" t="str">
            <v>Astrale</v>
          </cell>
          <cell r="C399" t="str">
            <v>SG corb</v>
          </cell>
          <cell r="D399" t="str">
            <v>95D</v>
          </cell>
          <cell r="E399">
            <v>39</v>
          </cell>
          <cell r="F399">
            <v>1</v>
          </cell>
          <cell r="G399">
            <v>24</v>
          </cell>
        </row>
        <row r="400">
          <cell r="A400">
            <v>2318.31</v>
          </cell>
          <cell r="B400" t="str">
            <v>Astrale</v>
          </cell>
          <cell r="C400" t="str">
            <v>SG class</v>
          </cell>
          <cell r="D400" t="str">
            <v>95C</v>
          </cell>
          <cell r="E400">
            <v>39</v>
          </cell>
          <cell r="F400">
            <v>1</v>
          </cell>
          <cell r="G400">
            <v>24</v>
          </cell>
        </row>
        <row r="401">
          <cell r="A401">
            <v>2318.3200000000002</v>
          </cell>
          <cell r="B401" t="str">
            <v>Astrale</v>
          </cell>
          <cell r="C401" t="str">
            <v>SG class</v>
          </cell>
          <cell r="D401" t="str">
            <v>100C</v>
          </cell>
          <cell r="E401">
            <v>39</v>
          </cell>
          <cell r="F401">
            <v>1</v>
          </cell>
          <cell r="G401">
            <v>24</v>
          </cell>
        </row>
        <row r="402">
          <cell r="A402">
            <v>2318.41</v>
          </cell>
          <cell r="B402" t="str">
            <v>Astrale</v>
          </cell>
          <cell r="C402" t="str">
            <v>SG class</v>
          </cell>
          <cell r="D402" t="str">
            <v>90D</v>
          </cell>
          <cell r="E402">
            <v>39</v>
          </cell>
          <cell r="F402">
            <v>1</v>
          </cell>
          <cell r="G402">
            <v>24</v>
          </cell>
        </row>
        <row r="403">
          <cell r="A403">
            <v>2318.42</v>
          </cell>
          <cell r="B403" t="str">
            <v>Astrale</v>
          </cell>
          <cell r="C403" t="str">
            <v>SG class</v>
          </cell>
          <cell r="D403" t="str">
            <v>95D</v>
          </cell>
          <cell r="E403">
            <v>39</v>
          </cell>
          <cell r="F403">
            <v>1</v>
          </cell>
          <cell r="G403">
            <v>24</v>
          </cell>
        </row>
        <row r="404">
          <cell r="A404">
            <v>2318.4299999999998</v>
          </cell>
          <cell r="B404" t="str">
            <v>Astrale</v>
          </cell>
          <cell r="C404" t="str">
            <v>SG class</v>
          </cell>
          <cell r="D404" t="str">
            <v>100D</v>
          </cell>
          <cell r="E404">
            <v>39</v>
          </cell>
          <cell r="F404">
            <v>1</v>
          </cell>
          <cell r="G404">
            <v>24</v>
          </cell>
        </row>
        <row r="405">
          <cell r="A405">
            <v>2318.44</v>
          </cell>
          <cell r="B405" t="str">
            <v>Astrale</v>
          </cell>
          <cell r="C405" t="str">
            <v>SG class</v>
          </cell>
          <cell r="D405" t="str">
            <v>105D</v>
          </cell>
          <cell r="E405">
            <v>39</v>
          </cell>
          <cell r="F405">
            <v>1</v>
          </cell>
          <cell r="G405">
            <v>24</v>
          </cell>
        </row>
        <row r="406">
          <cell r="A406">
            <v>2318.4499999999998</v>
          </cell>
          <cell r="B406" t="str">
            <v>Astrale</v>
          </cell>
          <cell r="C406" t="str">
            <v>SG class</v>
          </cell>
          <cell r="D406" t="str">
            <v>110D</v>
          </cell>
          <cell r="E406">
            <v>39</v>
          </cell>
          <cell r="F406">
            <v>1</v>
          </cell>
          <cell r="G406">
            <v>24</v>
          </cell>
        </row>
        <row r="407">
          <cell r="A407">
            <v>2318.5100000000002</v>
          </cell>
          <cell r="B407" t="str">
            <v>Astrale</v>
          </cell>
          <cell r="C407" t="str">
            <v>SG class</v>
          </cell>
          <cell r="D407" t="str">
            <v>95E</v>
          </cell>
          <cell r="E407">
            <v>39</v>
          </cell>
          <cell r="F407">
            <v>1</v>
          </cell>
          <cell r="G407">
            <v>24</v>
          </cell>
        </row>
        <row r="408">
          <cell r="A408">
            <v>2318.52</v>
          </cell>
          <cell r="B408" t="str">
            <v>Astrale</v>
          </cell>
          <cell r="C408" t="str">
            <v>SG class</v>
          </cell>
          <cell r="D408" t="str">
            <v>100E</v>
          </cell>
          <cell r="E408">
            <v>39</v>
          </cell>
          <cell r="F408">
            <v>1</v>
          </cell>
          <cell r="G408">
            <v>24</v>
          </cell>
        </row>
        <row r="409">
          <cell r="A409">
            <v>2318.5300000000002</v>
          </cell>
          <cell r="B409" t="str">
            <v>Astrale</v>
          </cell>
          <cell r="C409" t="str">
            <v>SG class</v>
          </cell>
          <cell r="D409" t="str">
            <v>105E</v>
          </cell>
          <cell r="E409">
            <v>39</v>
          </cell>
          <cell r="F409">
            <v>1</v>
          </cell>
          <cell r="G409">
            <v>24</v>
          </cell>
        </row>
        <row r="410">
          <cell r="A410">
            <v>2318.61</v>
          </cell>
          <cell r="B410" t="str">
            <v>Astrale</v>
          </cell>
          <cell r="C410" t="str">
            <v>culotte</v>
          </cell>
          <cell r="D410" t="str">
            <v>1</v>
          </cell>
          <cell r="E410">
            <v>19</v>
          </cell>
          <cell r="F410">
            <v>0.5</v>
          </cell>
          <cell r="G410">
            <v>12</v>
          </cell>
        </row>
        <row r="411">
          <cell r="A411">
            <v>2318.62</v>
          </cell>
          <cell r="B411" t="str">
            <v>Astrale</v>
          </cell>
          <cell r="C411" t="str">
            <v>culotte</v>
          </cell>
          <cell r="D411" t="str">
            <v>2</v>
          </cell>
          <cell r="E411">
            <v>19</v>
          </cell>
          <cell r="F411">
            <v>0.5</v>
          </cell>
          <cell r="G411">
            <v>12</v>
          </cell>
        </row>
        <row r="412">
          <cell r="A412">
            <v>2318.63</v>
          </cell>
          <cell r="B412" t="str">
            <v>Astrale</v>
          </cell>
          <cell r="C412" t="str">
            <v>culotte</v>
          </cell>
          <cell r="D412" t="str">
            <v>3</v>
          </cell>
          <cell r="E412">
            <v>19</v>
          </cell>
          <cell r="F412">
            <v>0.5</v>
          </cell>
          <cell r="G412">
            <v>12</v>
          </cell>
        </row>
        <row r="413">
          <cell r="A413">
            <v>2318.64</v>
          </cell>
          <cell r="B413" t="str">
            <v>Astrale</v>
          </cell>
          <cell r="C413" t="str">
            <v>culotte</v>
          </cell>
          <cell r="D413" t="str">
            <v>4</v>
          </cell>
          <cell r="E413">
            <v>19</v>
          </cell>
          <cell r="F413">
            <v>0.5</v>
          </cell>
          <cell r="G413">
            <v>12</v>
          </cell>
        </row>
        <row r="414">
          <cell r="A414">
            <v>2318.65</v>
          </cell>
          <cell r="B414" t="str">
            <v>Astrale</v>
          </cell>
          <cell r="C414" t="str">
            <v>culotte</v>
          </cell>
          <cell r="D414" t="str">
            <v>5</v>
          </cell>
          <cell r="E414">
            <v>19</v>
          </cell>
          <cell r="F414">
            <v>0.5</v>
          </cell>
          <cell r="G414">
            <v>12</v>
          </cell>
        </row>
        <row r="415">
          <cell r="A415">
            <v>2318.71</v>
          </cell>
          <cell r="B415" t="str">
            <v>Astrale</v>
          </cell>
          <cell r="C415" t="str">
            <v>string</v>
          </cell>
          <cell r="D415" t="str">
            <v>1</v>
          </cell>
          <cell r="E415">
            <v>19</v>
          </cell>
          <cell r="F415">
            <v>0.5</v>
          </cell>
          <cell r="G415">
            <v>12</v>
          </cell>
        </row>
        <row r="416">
          <cell r="A416">
            <v>2318.7199999999998</v>
          </cell>
          <cell r="B416" t="str">
            <v>Astrale</v>
          </cell>
          <cell r="C416" t="str">
            <v>string</v>
          </cell>
          <cell r="D416" t="str">
            <v>2</v>
          </cell>
          <cell r="E416">
            <v>19</v>
          </cell>
          <cell r="F416">
            <v>0.5</v>
          </cell>
          <cell r="G416">
            <v>12</v>
          </cell>
        </row>
        <row r="417">
          <cell r="A417">
            <v>2318.73</v>
          </cell>
          <cell r="B417" t="str">
            <v>Astrale</v>
          </cell>
          <cell r="C417" t="str">
            <v>string</v>
          </cell>
          <cell r="D417" t="str">
            <v>3</v>
          </cell>
          <cell r="E417">
            <v>19</v>
          </cell>
          <cell r="F417">
            <v>0.5</v>
          </cell>
          <cell r="G417">
            <v>12</v>
          </cell>
        </row>
        <row r="418">
          <cell r="A418">
            <v>2318.7399999999998</v>
          </cell>
          <cell r="B418" t="str">
            <v>Astrale</v>
          </cell>
          <cell r="C418" t="str">
            <v>string</v>
          </cell>
          <cell r="D418" t="str">
            <v>4</v>
          </cell>
          <cell r="E418">
            <v>19</v>
          </cell>
          <cell r="F418">
            <v>0.5</v>
          </cell>
          <cell r="G418">
            <v>12</v>
          </cell>
        </row>
        <row r="419">
          <cell r="A419">
            <v>2318.75</v>
          </cell>
          <cell r="B419" t="str">
            <v>Astrale</v>
          </cell>
          <cell r="C419" t="str">
            <v>string</v>
          </cell>
          <cell r="D419" t="str">
            <v>5</v>
          </cell>
          <cell r="E419">
            <v>19</v>
          </cell>
          <cell r="F419">
            <v>0.5</v>
          </cell>
          <cell r="G419">
            <v>12</v>
          </cell>
        </row>
        <row r="420">
          <cell r="A420">
            <v>2318.81</v>
          </cell>
          <cell r="B420" t="str">
            <v>Astrale</v>
          </cell>
          <cell r="C420" t="str">
            <v>top</v>
          </cell>
          <cell r="D420" t="str">
            <v>1/2</v>
          </cell>
          <cell r="E420">
            <v>39</v>
          </cell>
          <cell r="F420">
            <v>1</v>
          </cell>
          <cell r="G420">
            <v>24</v>
          </cell>
        </row>
        <row r="421">
          <cell r="A421">
            <v>2318.8200000000002</v>
          </cell>
          <cell r="B421" t="str">
            <v>Astrale</v>
          </cell>
          <cell r="C421" t="str">
            <v>top</v>
          </cell>
          <cell r="D421" t="str">
            <v>3/4</v>
          </cell>
          <cell r="E421">
            <v>39</v>
          </cell>
          <cell r="F421">
            <v>1</v>
          </cell>
          <cell r="G421">
            <v>24</v>
          </cell>
        </row>
        <row r="422">
          <cell r="A422">
            <v>2318.83</v>
          </cell>
          <cell r="B422" t="str">
            <v>Astrale</v>
          </cell>
          <cell r="C422" t="str">
            <v>top</v>
          </cell>
          <cell r="D422" t="str">
            <v>5/6</v>
          </cell>
          <cell r="E422">
            <v>39</v>
          </cell>
          <cell r="F422">
            <v>1</v>
          </cell>
          <cell r="G422">
            <v>24</v>
          </cell>
        </row>
        <row r="423">
          <cell r="A423">
            <v>2320.0100000000002</v>
          </cell>
          <cell r="B423" t="str">
            <v>Voie lactée</v>
          </cell>
          <cell r="C423" t="str">
            <v>SG corb</v>
          </cell>
          <cell r="D423" t="str">
            <v>85A</v>
          </cell>
          <cell r="E423">
            <v>49</v>
          </cell>
          <cell r="F423">
            <v>1.2</v>
          </cell>
          <cell r="G423">
            <v>29</v>
          </cell>
        </row>
        <row r="424">
          <cell r="A424">
            <v>2320.02</v>
          </cell>
          <cell r="B424" t="str">
            <v>Voie lactée</v>
          </cell>
          <cell r="C424" t="str">
            <v>SG corb</v>
          </cell>
          <cell r="D424" t="str">
            <v>90A</v>
          </cell>
          <cell r="E424">
            <v>49</v>
          </cell>
          <cell r="F424">
            <v>1.2</v>
          </cell>
          <cell r="G424">
            <v>29</v>
          </cell>
        </row>
        <row r="425">
          <cell r="A425">
            <v>2320.0300000000002</v>
          </cell>
          <cell r="B425" t="str">
            <v>Voie lactée</v>
          </cell>
          <cell r="C425" t="str">
            <v>SG corb</v>
          </cell>
          <cell r="D425" t="str">
            <v>95A</v>
          </cell>
          <cell r="E425">
            <v>49</v>
          </cell>
          <cell r="F425">
            <v>1.2</v>
          </cell>
          <cell r="G425">
            <v>29</v>
          </cell>
        </row>
        <row r="426">
          <cell r="A426">
            <v>2320.11</v>
          </cell>
          <cell r="B426" t="str">
            <v>Voie lactée</v>
          </cell>
          <cell r="C426" t="str">
            <v>SG corb</v>
          </cell>
          <cell r="D426" t="str">
            <v>80B</v>
          </cell>
          <cell r="E426">
            <v>49</v>
          </cell>
          <cell r="F426">
            <v>1.2</v>
          </cell>
          <cell r="G426">
            <v>29</v>
          </cell>
        </row>
        <row r="427">
          <cell r="A427">
            <v>2320.12</v>
          </cell>
          <cell r="B427" t="str">
            <v>Voie lactée</v>
          </cell>
          <cell r="C427" t="str">
            <v>SG corb</v>
          </cell>
          <cell r="D427" t="str">
            <v>85B</v>
          </cell>
          <cell r="E427">
            <v>49</v>
          </cell>
          <cell r="F427">
            <v>1.2</v>
          </cell>
          <cell r="G427">
            <v>29</v>
          </cell>
        </row>
        <row r="428">
          <cell r="A428">
            <v>2320.13</v>
          </cell>
          <cell r="B428" t="str">
            <v>Voie lactée</v>
          </cell>
          <cell r="C428" t="str">
            <v>SG corb</v>
          </cell>
          <cell r="D428" t="str">
            <v>90B</v>
          </cell>
          <cell r="E428">
            <v>49</v>
          </cell>
          <cell r="F428">
            <v>1.2</v>
          </cell>
          <cell r="G428">
            <v>29</v>
          </cell>
        </row>
        <row r="429">
          <cell r="A429">
            <v>2320.14</v>
          </cell>
          <cell r="B429" t="str">
            <v>Voie lactée</v>
          </cell>
          <cell r="C429" t="str">
            <v>SG corb</v>
          </cell>
          <cell r="D429" t="str">
            <v>95B</v>
          </cell>
          <cell r="E429">
            <v>49</v>
          </cell>
          <cell r="F429">
            <v>1.2</v>
          </cell>
          <cell r="G429">
            <v>29</v>
          </cell>
        </row>
        <row r="430">
          <cell r="A430">
            <v>2320.21</v>
          </cell>
          <cell r="B430" t="str">
            <v>Voie lactée</v>
          </cell>
          <cell r="C430" t="str">
            <v>SG corb</v>
          </cell>
          <cell r="D430" t="str">
            <v>85C</v>
          </cell>
          <cell r="E430">
            <v>49</v>
          </cell>
          <cell r="F430">
            <v>1.2</v>
          </cell>
          <cell r="G430">
            <v>29</v>
          </cell>
        </row>
        <row r="431">
          <cell r="A431">
            <v>2320.2199999999998</v>
          </cell>
          <cell r="B431" t="str">
            <v>Voie lactée</v>
          </cell>
          <cell r="C431" t="str">
            <v>SG corb</v>
          </cell>
          <cell r="D431" t="str">
            <v>90C</v>
          </cell>
          <cell r="E431">
            <v>49</v>
          </cell>
          <cell r="F431">
            <v>1.2</v>
          </cell>
          <cell r="G431">
            <v>29</v>
          </cell>
        </row>
        <row r="432">
          <cell r="A432">
            <v>2320.31</v>
          </cell>
          <cell r="B432" t="str">
            <v>Voie lactée</v>
          </cell>
          <cell r="C432" t="str">
            <v>culotte</v>
          </cell>
          <cell r="D432" t="str">
            <v>1</v>
          </cell>
          <cell r="E432">
            <v>29</v>
          </cell>
          <cell r="F432">
            <v>0.7</v>
          </cell>
          <cell r="G432">
            <v>16</v>
          </cell>
        </row>
        <row r="433">
          <cell r="A433">
            <v>2320.3200000000002</v>
          </cell>
          <cell r="B433" t="str">
            <v>Voie lactée</v>
          </cell>
          <cell r="C433" t="str">
            <v>culotte</v>
          </cell>
          <cell r="D433" t="str">
            <v>2</v>
          </cell>
          <cell r="E433">
            <v>29</v>
          </cell>
          <cell r="F433">
            <v>0.7</v>
          </cell>
          <cell r="G433">
            <v>16</v>
          </cell>
        </row>
        <row r="434">
          <cell r="A434">
            <v>2320.33</v>
          </cell>
          <cell r="B434" t="str">
            <v>Voie lactée</v>
          </cell>
          <cell r="C434" t="str">
            <v>culotte</v>
          </cell>
          <cell r="D434" t="str">
            <v>3</v>
          </cell>
          <cell r="E434">
            <v>29</v>
          </cell>
          <cell r="F434">
            <v>0.7</v>
          </cell>
          <cell r="G434">
            <v>16</v>
          </cell>
        </row>
        <row r="435">
          <cell r="A435">
            <v>2320.34</v>
          </cell>
          <cell r="B435" t="str">
            <v>Voie lactée</v>
          </cell>
          <cell r="C435" t="str">
            <v>culotte</v>
          </cell>
          <cell r="D435" t="str">
            <v>4</v>
          </cell>
          <cell r="E435">
            <v>29</v>
          </cell>
          <cell r="F435">
            <v>0.7</v>
          </cell>
          <cell r="G435">
            <v>16</v>
          </cell>
        </row>
        <row r="436">
          <cell r="A436">
            <v>2320.41</v>
          </cell>
          <cell r="B436" t="str">
            <v>Voie lactée</v>
          </cell>
          <cell r="C436" t="str">
            <v>string</v>
          </cell>
          <cell r="D436" t="str">
            <v>1</v>
          </cell>
          <cell r="E436">
            <v>26</v>
          </cell>
          <cell r="F436">
            <v>0.7</v>
          </cell>
          <cell r="G436">
            <v>15</v>
          </cell>
        </row>
        <row r="437">
          <cell r="A437">
            <v>2320.42</v>
          </cell>
          <cell r="B437" t="str">
            <v>Voie lactée</v>
          </cell>
          <cell r="C437" t="str">
            <v>string</v>
          </cell>
          <cell r="D437" t="str">
            <v>2</v>
          </cell>
          <cell r="E437">
            <v>26</v>
          </cell>
          <cell r="F437">
            <v>0.7</v>
          </cell>
          <cell r="G437">
            <v>15</v>
          </cell>
        </row>
        <row r="438">
          <cell r="A438">
            <v>2320.4299999999998</v>
          </cell>
          <cell r="B438" t="str">
            <v>Voie lactée</v>
          </cell>
          <cell r="C438" t="str">
            <v>string</v>
          </cell>
          <cell r="D438" t="str">
            <v>3</v>
          </cell>
          <cell r="E438">
            <v>26</v>
          </cell>
          <cell r="F438">
            <v>0.7</v>
          </cell>
          <cell r="G438">
            <v>15</v>
          </cell>
        </row>
        <row r="439">
          <cell r="A439">
            <v>2320.44</v>
          </cell>
          <cell r="B439" t="str">
            <v>Voie lactée</v>
          </cell>
          <cell r="C439" t="str">
            <v>string</v>
          </cell>
          <cell r="D439" t="str">
            <v>4</v>
          </cell>
          <cell r="E439">
            <v>26</v>
          </cell>
          <cell r="F439">
            <v>0.7</v>
          </cell>
          <cell r="G439">
            <v>15</v>
          </cell>
        </row>
        <row r="440">
          <cell r="A440">
            <v>2320.5100000000002</v>
          </cell>
          <cell r="B440" t="str">
            <v>Voie lactée</v>
          </cell>
          <cell r="C440" t="str">
            <v>nuisette</v>
          </cell>
          <cell r="D440" t="str">
            <v>2</v>
          </cell>
          <cell r="E440">
            <v>59</v>
          </cell>
          <cell r="F440">
            <v>1.4</v>
          </cell>
          <cell r="G440">
            <v>30</v>
          </cell>
        </row>
        <row r="441">
          <cell r="A441">
            <v>2320.52</v>
          </cell>
          <cell r="B441" t="str">
            <v>Voie lactée</v>
          </cell>
          <cell r="C441" t="str">
            <v>nuisette</v>
          </cell>
          <cell r="D441" t="str">
            <v>3</v>
          </cell>
          <cell r="E441">
            <v>59</v>
          </cell>
          <cell r="F441">
            <v>1.4</v>
          </cell>
          <cell r="G441">
            <v>30</v>
          </cell>
        </row>
        <row r="442">
          <cell r="A442">
            <v>2320.5300000000002</v>
          </cell>
          <cell r="B442" t="str">
            <v>Voie lactée</v>
          </cell>
          <cell r="C442" t="str">
            <v>nuisette</v>
          </cell>
          <cell r="D442" t="str">
            <v>4</v>
          </cell>
          <cell r="E442">
            <v>59</v>
          </cell>
          <cell r="F442">
            <v>1.4</v>
          </cell>
          <cell r="G442">
            <v>30</v>
          </cell>
        </row>
        <row r="443">
          <cell r="A443">
            <v>2321.0100000000002</v>
          </cell>
          <cell r="B443" t="str">
            <v>Etincelle</v>
          </cell>
          <cell r="C443" t="str">
            <v>SG corb</v>
          </cell>
          <cell r="D443" t="str">
            <v>80B</v>
          </cell>
          <cell r="E443">
            <v>29</v>
          </cell>
          <cell r="F443">
            <v>0.8</v>
          </cell>
          <cell r="G443">
            <v>19</v>
          </cell>
        </row>
        <row r="444">
          <cell r="A444">
            <v>2321.02</v>
          </cell>
          <cell r="B444" t="str">
            <v>Etincelle</v>
          </cell>
          <cell r="C444" t="str">
            <v>SG corb</v>
          </cell>
          <cell r="D444" t="str">
            <v>85B</v>
          </cell>
          <cell r="E444">
            <v>29</v>
          </cell>
          <cell r="F444">
            <v>0.8</v>
          </cell>
          <cell r="G444">
            <v>19</v>
          </cell>
        </row>
        <row r="445">
          <cell r="A445">
            <v>2321.0300000000002</v>
          </cell>
          <cell r="B445" t="str">
            <v>Etincelle</v>
          </cell>
          <cell r="C445" t="str">
            <v>SG corb</v>
          </cell>
          <cell r="D445" t="str">
            <v>90B</v>
          </cell>
          <cell r="E445">
            <v>29</v>
          </cell>
          <cell r="F445">
            <v>0.8</v>
          </cell>
          <cell r="G445">
            <v>19</v>
          </cell>
        </row>
        <row r="446">
          <cell r="A446">
            <v>2321.04</v>
          </cell>
          <cell r="B446" t="str">
            <v>Etincelle</v>
          </cell>
          <cell r="C446" t="str">
            <v>SG corb</v>
          </cell>
          <cell r="D446" t="str">
            <v>95B</v>
          </cell>
          <cell r="E446">
            <v>29</v>
          </cell>
          <cell r="F446">
            <v>0.8</v>
          </cell>
          <cell r="G446">
            <v>19</v>
          </cell>
        </row>
        <row r="447">
          <cell r="A447">
            <v>2321.11</v>
          </cell>
          <cell r="B447" t="str">
            <v>Etincelle</v>
          </cell>
          <cell r="C447" t="str">
            <v>SG corb</v>
          </cell>
          <cell r="D447" t="str">
            <v>85C</v>
          </cell>
          <cell r="E447">
            <v>29</v>
          </cell>
          <cell r="F447">
            <v>0.8</v>
          </cell>
          <cell r="G447">
            <v>19</v>
          </cell>
        </row>
        <row r="448">
          <cell r="A448">
            <v>2321.12</v>
          </cell>
          <cell r="B448" t="str">
            <v>Etincelle</v>
          </cell>
          <cell r="C448" t="str">
            <v>SG corb</v>
          </cell>
          <cell r="D448" t="str">
            <v>90C</v>
          </cell>
          <cell r="E448">
            <v>29</v>
          </cell>
          <cell r="F448">
            <v>0.8</v>
          </cell>
          <cell r="G448">
            <v>19</v>
          </cell>
        </row>
        <row r="449">
          <cell r="A449">
            <v>2321.13</v>
          </cell>
          <cell r="B449" t="str">
            <v>Etincelle</v>
          </cell>
          <cell r="C449" t="str">
            <v>SG corb</v>
          </cell>
          <cell r="D449" t="str">
            <v>95C</v>
          </cell>
          <cell r="E449">
            <v>29</v>
          </cell>
          <cell r="F449">
            <v>0.8</v>
          </cell>
          <cell r="G449">
            <v>19</v>
          </cell>
        </row>
        <row r="450">
          <cell r="A450">
            <v>2321.14</v>
          </cell>
          <cell r="B450" t="str">
            <v>Etincelle</v>
          </cell>
          <cell r="C450" t="str">
            <v>SG corb</v>
          </cell>
          <cell r="D450" t="str">
            <v>100C</v>
          </cell>
          <cell r="E450">
            <v>29</v>
          </cell>
          <cell r="F450">
            <v>0.8</v>
          </cell>
          <cell r="G450">
            <v>19</v>
          </cell>
        </row>
        <row r="451">
          <cell r="A451">
            <v>2321.21</v>
          </cell>
          <cell r="B451" t="str">
            <v>Etincelle</v>
          </cell>
          <cell r="C451" t="str">
            <v>SG corb</v>
          </cell>
          <cell r="D451" t="str">
            <v>85D</v>
          </cell>
          <cell r="E451">
            <v>29</v>
          </cell>
          <cell r="F451">
            <v>0.8</v>
          </cell>
          <cell r="G451">
            <v>19</v>
          </cell>
        </row>
        <row r="452">
          <cell r="A452">
            <v>2321.2199999999998</v>
          </cell>
          <cell r="B452" t="str">
            <v>Etincelle</v>
          </cell>
          <cell r="C452" t="str">
            <v>SG corb</v>
          </cell>
          <cell r="D452" t="str">
            <v>90D</v>
          </cell>
          <cell r="E452">
            <v>29</v>
          </cell>
          <cell r="F452">
            <v>0.8</v>
          </cell>
          <cell r="G452">
            <v>19</v>
          </cell>
        </row>
        <row r="453">
          <cell r="A453">
            <v>2321.23</v>
          </cell>
          <cell r="B453" t="str">
            <v>Etincelle</v>
          </cell>
          <cell r="C453" t="str">
            <v>SG corb</v>
          </cell>
          <cell r="D453" t="str">
            <v>95D</v>
          </cell>
          <cell r="E453">
            <v>29</v>
          </cell>
          <cell r="F453">
            <v>0.8</v>
          </cell>
          <cell r="G453">
            <v>19</v>
          </cell>
        </row>
        <row r="454">
          <cell r="A454">
            <v>2321.31</v>
          </cell>
          <cell r="B454" t="str">
            <v>Etincelle</v>
          </cell>
          <cell r="C454" t="str">
            <v>SG class</v>
          </cell>
          <cell r="D454" t="str">
            <v>95C</v>
          </cell>
          <cell r="E454">
            <v>29</v>
          </cell>
          <cell r="F454">
            <v>0.8</v>
          </cell>
          <cell r="G454">
            <v>19</v>
          </cell>
        </row>
        <row r="455">
          <cell r="A455">
            <v>2321.3200000000002</v>
          </cell>
          <cell r="B455" t="str">
            <v>Etincelle</v>
          </cell>
          <cell r="C455" t="str">
            <v>SG class</v>
          </cell>
          <cell r="D455" t="str">
            <v>100C</v>
          </cell>
          <cell r="E455">
            <v>29</v>
          </cell>
          <cell r="F455">
            <v>0.8</v>
          </cell>
          <cell r="G455">
            <v>19</v>
          </cell>
        </row>
        <row r="456">
          <cell r="A456">
            <v>2321.41</v>
          </cell>
          <cell r="B456" t="str">
            <v>Etincelle</v>
          </cell>
          <cell r="C456" t="str">
            <v>SG class</v>
          </cell>
          <cell r="D456" t="str">
            <v>85D</v>
          </cell>
          <cell r="E456">
            <v>29</v>
          </cell>
          <cell r="F456">
            <v>0.8</v>
          </cell>
          <cell r="G456">
            <v>19</v>
          </cell>
        </row>
        <row r="457">
          <cell r="A457">
            <v>2321.42</v>
          </cell>
          <cell r="B457" t="str">
            <v>Etincelle</v>
          </cell>
          <cell r="C457" t="str">
            <v>SG class</v>
          </cell>
          <cell r="D457" t="str">
            <v>90D</v>
          </cell>
          <cell r="E457">
            <v>29</v>
          </cell>
          <cell r="F457">
            <v>0.8</v>
          </cell>
          <cell r="G457">
            <v>19</v>
          </cell>
        </row>
        <row r="458">
          <cell r="A458">
            <v>2321.4299999999998</v>
          </cell>
          <cell r="B458" t="str">
            <v>Etincelle</v>
          </cell>
          <cell r="C458" t="str">
            <v>SG class</v>
          </cell>
          <cell r="D458" t="str">
            <v>95D</v>
          </cell>
          <cell r="E458">
            <v>29</v>
          </cell>
          <cell r="F458">
            <v>0.8</v>
          </cell>
          <cell r="G458">
            <v>19</v>
          </cell>
        </row>
        <row r="459">
          <cell r="A459">
            <v>2321.44</v>
          </cell>
          <cell r="B459" t="str">
            <v>Etincelle</v>
          </cell>
          <cell r="C459" t="str">
            <v>SG class</v>
          </cell>
          <cell r="D459" t="str">
            <v>100D</v>
          </cell>
          <cell r="E459">
            <v>29</v>
          </cell>
          <cell r="F459">
            <v>0.8</v>
          </cell>
          <cell r="G459">
            <v>19</v>
          </cell>
        </row>
        <row r="460">
          <cell r="A460">
            <v>2321.4499999999998</v>
          </cell>
          <cell r="B460" t="str">
            <v>Etincelle</v>
          </cell>
          <cell r="C460" t="str">
            <v>SG class</v>
          </cell>
          <cell r="D460" t="str">
            <v>105D</v>
          </cell>
          <cell r="E460">
            <v>29</v>
          </cell>
          <cell r="F460">
            <v>0.8</v>
          </cell>
          <cell r="G460">
            <v>19</v>
          </cell>
        </row>
        <row r="461">
          <cell r="A461">
            <v>2321.5100000000002</v>
          </cell>
          <cell r="B461" t="str">
            <v>Etincelle</v>
          </cell>
          <cell r="C461" t="str">
            <v>SG class</v>
          </cell>
          <cell r="D461" t="str">
            <v>90E</v>
          </cell>
          <cell r="E461">
            <v>29</v>
          </cell>
          <cell r="F461">
            <v>0.8</v>
          </cell>
          <cell r="G461">
            <v>19</v>
          </cell>
        </row>
        <row r="462">
          <cell r="A462">
            <v>2321.52</v>
          </cell>
          <cell r="B462" t="str">
            <v>Etincelle</v>
          </cell>
          <cell r="C462" t="str">
            <v>SG class</v>
          </cell>
          <cell r="D462" t="str">
            <v>95E</v>
          </cell>
          <cell r="E462">
            <v>29</v>
          </cell>
          <cell r="F462">
            <v>0.8</v>
          </cell>
          <cell r="G462">
            <v>19</v>
          </cell>
        </row>
        <row r="463">
          <cell r="A463">
            <v>2321.5300000000002</v>
          </cell>
          <cell r="B463" t="str">
            <v>Etincelle</v>
          </cell>
          <cell r="C463" t="str">
            <v>SG class</v>
          </cell>
          <cell r="D463" t="str">
            <v>100E</v>
          </cell>
          <cell r="E463">
            <v>29</v>
          </cell>
          <cell r="F463">
            <v>0.8</v>
          </cell>
          <cell r="G463">
            <v>19</v>
          </cell>
        </row>
        <row r="464">
          <cell r="A464">
            <v>2321.61</v>
          </cell>
          <cell r="B464" t="str">
            <v>Etincelle</v>
          </cell>
          <cell r="C464" t="str">
            <v>culotte</v>
          </cell>
          <cell r="D464" t="str">
            <v>1.</v>
          </cell>
          <cell r="E464">
            <v>15</v>
          </cell>
          <cell r="F464">
            <v>0.4</v>
          </cell>
          <cell r="G464">
            <v>10</v>
          </cell>
        </row>
        <row r="465">
          <cell r="A465">
            <v>2321.62</v>
          </cell>
          <cell r="B465" t="str">
            <v>Etincelle</v>
          </cell>
          <cell r="C465" t="str">
            <v>culotte</v>
          </cell>
          <cell r="D465" t="str">
            <v>2.</v>
          </cell>
          <cell r="E465">
            <v>15</v>
          </cell>
          <cell r="F465">
            <v>0.4</v>
          </cell>
          <cell r="G465">
            <v>10</v>
          </cell>
        </row>
        <row r="466">
          <cell r="A466">
            <v>2321.63</v>
          </cell>
          <cell r="B466" t="str">
            <v>Etincelle</v>
          </cell>
          <cell r="C466" t="str">
            <v>culotte</v>
          </cell>
          <cell r="D466" t="str">
            <v>3.</v>
          </cell>
          <cell r="E466">
            <v>15</v>
          </cell>
          <cell r="F466">
            <v>0.4</v>
          </cell>
          <cell r="G466">
            <v>10</v>
          </cell>
        </row>
        <row r="467">
          <cell r="A467">
            <v>2321.64</v>
          </cell>
          <cell r="B467" t="str">
            <v>Etincelle</v>
          </cell>
          <cell r="C467" t="str">
            <v>culotte</v>
          </cell>
          <cell r="D467" t="str">
            <v>4.</v>
          </cell>
          <cell r="E467">
            <v>15</v>
          </cell>
          <cell r="F467">
            <v>0.4</v>
          </cell>
          <cell r="G467">
            <v>10</v>
          </cell>
        </row>
        <row r="468">
          <cell r="A468">
            <v>2321.65</v>
          </cell>
          <cell r="B468" t="str">
            <v>Etincelle</v>
          </cell>
          <cell r="C468" t="str">
            <v>culotte</v>
          </cell>
          <cell r="D468" t="str">
            <v>5.</v>
          </cell>
          <cell r="E468">
            <v>15</v>
          </cell>
          <cell r="F468">
            <v>0.4</v>
          </cell>
          <cell r="G468">
            <v>10</v>
          </cell>
        </row>
        <row r="469">
          <cell r="A469">
            <v>2321.71</v>
          </cell>
          <cell r="B469" t="str">
            <v>Etincelle</v>
          </cell>
          <cell r="C469" t="str">
            <v>string</v>
          </cell>
          <cell r="D469" t="str">
            <v>1.</v>
          </cell>
          <cell r="E469">
            <v>15</v>
          </cell>
          <cell r="F469">
            <v>0.4</v>
          </cell>
          <cell r="G469">
            <v>10</v>
          </cell>
        </row>
        <row r="470">
          <cell r="A470">
            <v>2321.7199999999998</v>
          </cell>
          <cell r="B470" t="str">
            <v>Etincelle</v>
          </cell>
          <cell r="C470" t="str">
            <v>string</v>
          </cell>
          <cell r="D470" t="str">
            <v>2.</v>
          </cell>
          <cell r="E470">
            <v>15</v>
          </cell>
          <cell r="F470">
            <v>0.4</v>
          </cell>
          <cell r="G470">
            <v>10</v>
          </cell>
        </row>
        <row r="471">
          <cell r="A471">
            <v>2321.73</v>
          </cell>
          <cell r="B471" t="str">
            <v>Etincelle</v>
          </cell>
          <cell r="C471" t="str">
            <v>string</v>
          </cell>
          <cell r="D471" t="str">
            <v>3.</v>
          </cell>
          <cell r="E471">
            <v>15</v>
          </cell>
          <cell r="F471">
            <v>0.4</v>
          </cell>
          <cell r="G471">
            <v>10</v>
          </cell>
        </row>
        <row r="472">
          <cell r="A472">
            <v>2321.7399999999998</v>
          </cell>
          <cell r="B472" t="str">
            <v>Etincelle</v>
          </cell>
          <cell r="C472" t="str">
            <v>string</v>
          </cell>
          <cell r="D472" t="str">
            <v>4.</v>
          </cell>
          <cell r="E472">
            <v>15</v>
          </cell>
          <cell r="F472">
            <v>0.4</v>
          </cell>
          <cell r="G472">
            <v>10</v>
          </cell>
        </row>
        <row r="473">
          <cell r="A473">
            <v>2321.75</v>
          </cell>
          <cell r="B473" t="str">
            <v>Etincelle</v>
          </cell>
          <cell r="C473" t="str">
            <v>string</v>
          </cell>
          <cell r="D473" t="str">
            <v>5.</v>
          </cell>
          <cell r="E473">
            <v>15</v>
          </cell>
          <cell r="F473">
            <v>0.4</v>
          </cell>
          <cell r="G473">
            <v>10</v>
          </cell>
        </row>
        <row r="474">
          <cell r="A474">
            <v>2321.81</v>
          </cell>
          <cell r="B474" t="str">
            <v>Etincelle</v>
          </cell>
          <cell r="C474" t="str">
            <v>top</v>
          </cell>
          <cell r="D474" t="str">
            <v>2.</v>
          </cell>
          <cell r="E474">
            <v>39</v>
          </cell>
          <cell r="F474">
            <v>1</v>
          </cell>
          <cell r="G474">
            <v>24</v>
          </cell>
        </row>
        <row r="475">
          <cell r="A475">
            <v>2321.8200000000002</v>
          </cell>
          <cell r="B475" t="str">
            <v>Etincelle</v>
          </cell>
          <cell r="C475" t="str">
            <v>top</v>
          </cell>
          <cell r="D475" t="str">
            <v>3.</v>
          </cell>
          <cell r="E475">
            <v>39</v>
          </cell>
          <cell r="F475">
            <v>1</v>
          </cell>
          <cell r="G475">
            <v>24</v>
          </cell>
        </row>
        <row r="476">
          <cell r="A476">
            <v>2321.83</v>
          </cell>
          <cell r="B476" t="str">
            <v>Etincelle</v>
          </cell>
          <cell r="C476" t="str">
            <v>top</v>
          </cell>
          <cell r="D476" t="str">
            <v>4.</v>
          </cell>
          <cell r="E476">
            <v>39</v>
          </cell>
          <cell r="F476">
            <v>1</v>
          </cell>
          <cell r="G476">
            <v>24</v>
          </cell>
        </row>
        <row r="477">
          <cell r="A477">
            <v>2322.0100000000002</v>
          </cell>
          <cell r="B477" t="str">
            <v>Envolée</v>
          </cell>
          <cell r="C477" t="str">
            <v>SG corb</v>
          </cell>
          <cell r="D477" t="str">
            <v>80B</v>
          </cell>
          <cell r="E477">
            <v>49</v>
          </cell>
          <cell r="F477">
            <v>1.3</v>
          </cell>
          <cell r="G477">
            <v>29</v>
          </cell>
        </row>
        <row r="478">
          <cell r="A478">
            <v>2322.02</v>
          </cell>
          <cell r="B478" t="str">
            <v>Envolée</v>
          </cell>
          <cell r="C478" t="str">
            <v>SG corb</v>
          </cell>
          <cell r="D478" t="str">
            <v>85B</v>
          </cell>
          <cell r="E478">
            <v>49</v>
          </cell>
          <cell r="F478">
            <v>1.3</v>
          </cell>
          <cell r="G478">
            <v>29</v>
          </cell>
        </row>
        <row r="479">
          <cell r="A479">
            <v>2322.0300000000002</v>
          </cell>
          <cell r="B479" t="str">
            <v>Envolée</v>
          </cell>
          <cell r="C479" t="str">
            <v>SG corb</v>
          </cell>
          <cell r="D479" t="str">
            <v>90B</v>
          </cell>
          <cell r="E479">
            <v>49</v>
          </cell>
          <cell r="F479">
            <v>1.3</v>
          </cell>
          <cell r="G479">
            <v>29</v>
          </cell>
        </row>
        <row r="480">
          <cell r="A480">
            <v>2322.04</v>
          </cell>
          <cell r="B480" t="str">
            <v>Envolée</v>
          </cell>
          <cell r="C480" t="str">
            <v>SG corb</v>
          </cell>
          <cell r="D480" t="str">
            <v>95B</v>
          </cell>
          <cell r="E480">
            <v>49</v>
          </cell>
          <cell r="F480">
            <v>1.3</v>
          </cell>
          <cell r="G480">
            <v>29</v>
          </cell>
        </row>
        <row r="481">
          <cell r="A481">
            <v>2322.11</v>
          </cell>
          <cell r="B481" t="str">
            <v>Envolée</v>
          </cell>
          <cell r="C481" t="str">
            <v>SG corb</v>
          </cell>
          <cell r="D481" t="str">
            <v>85C</v>
          </cell>
          <cell r="E481">
            <v>49</v>
          </cell>
          <cell r="F481">
            <v>1.3</v>
          </cell>
          <cell r="G481">
            <v>29</v>
          </cell>
        </row>
        <row r="482">
          <cell r="A482">
            <v>2322.12</v>
          </cell>
          <cell r="B482" t="str">
            <v>Envolée</v>
          </cell>
          <cell r="C482" t="str">
            <v>SG corb</v>
          </cell>
          <cell r="D482" t="str">
            <v>90C</v>
          </cell>
          <cell r="E482">
            <v>49</v>
          </cell>
          <cell r="F482">
            <v>1.3</v>
          </cell>
          <cell r="G482">
            <v>29</v>
          </cell>
        </row>
        <row r="483">
          <cell r="A483">
            <v>2322.13</v>
          </cell>
          <cell r="B483" t="str">
            <v>Envolée</v>
          </cell>
          <cell r="C483" t="str">
            <v>SG corb</v>
          </cell>
          <cell r="D483" t="str">
            <v>95C</v>
          </cell>
          <cell r="E483">
            <v>49</v>
          </cell>
          <cell r="F483">
            <v>1.3</v>
          </cell>
          <cell r="G483">
            <v>29</v>
          </cell>
        </row>
        <row r="484">
          <cell r="A484">
            <v>2322.14</v>
          </cell>
          <cell r="B484" t="str">
            <v>Envolée</v>
          </cell>
          <cell r="C484" t="str">
            <v>SG corb</v>
          </cell>
          <cell r="D484" t="str">
            <v>100C</v>
          </cell>
          <cell r="E484">
            <v>49</v>
          </cell>
          <cell r="F484">
            <v>1.3</v>
          </cell>
          <cell r="G484">
            <v>29</v>
          </cell>
        </row>
        <row r="485">
          <cell r="A485">
            <v>2322.21</v>
          </cell>
          <cell r="B485" t="str">
            <v>Envolée</v>
          </cell>
          <cell r="C485" t="str">
            <v>SG corb</v>
          </cell>
          <cell r="D485" t="str">
            <v>85D</v>
          </cell>
          <cell r="E485">
            <v>49</v>
          </cell>
          <cell r="F485">
            <v>1.3</v>
          </cell>
          <cell r="G485">
            <v>29</v>
          </cell>
        </row>
        <row r="486">
          <cell r="A486">
            <v>2322.2199999999998</v>
          </cell>
          <cell r="B486" t="str">
            <v>Envolée</v>
          </cell>
          <cell r="C486" t="str">
            <v>SG corb</v>
          </cell>
          <cell r="D486" t="str">
            <v>90D</v>
          </cell>
          <cell r="E486">
            <v>49</v>
          </cell>
          <cell r="F486">
            <v>1.3</v>
          </cell>
          <cell r="G486">
            <v>29</v>
          </cell>
        </row>
        <row r="487">
          <cell r="A487">
            <v>2322.23</v>
          </cell>
          <cell r="B487" t="str">
            <v>Envolée</v>
          </cell>
          <cell r="C487" t="str">
            <v>SG corb</v>
          </cell>
          <cell r="D487" t="str">
            <v>95D</v>
          </cell>
          <cell r="E487">
            <v>49</v>
          </cell>
          <cell r="F487">
            <v>1.3</v>
          </cell>
          <cell r="G487">
            <v>29</v>
          </cell>
        </row>
        <row r="488">
          <cell r="A488">
            <v>2322.31</v>
          </cell>
          <cell r="B488" t="str">
            <v>Envolée</v>
          </cell>
          <cell r="C488" t="str">
            <v>SG class</v>
          </cell>
          <cell r="D488" t="str">
            <v>95C</v>
          </cell>
          <cell r="E488">
            <v>49</v>
          </cell>
          <cell r="F488">
            <v>1.3</v>
          </cell>
          <cell r="G488">
            <v>29</v>
          </cell>
        </row>
        <row r="489">
          <cell r="A489">
            <v>2322.3200000000002</v>
          </cell>
          <cell r="B489" t="str">
            <v>Envolée</v>
          </cell>
          <cell r="C489" t="str">
            <v>SG class</v>
          </cell>
          <cell r="D489" t="str">
            <v>100C</v>
          </cell>
          <cell r="E489">
            <v>49</v>
          </cell>
          <cell r="F489">
            <v>1.3</v>
          </cell>
          <cell r="G489">
            <v>29</v>
          </cell>
        </row>
        <row r="490">
          <cell r="A490">
            <v>2322.41</v>
          </cell>
          <cell r="B490" t="str">
            <v>Envolée</v>
          </cell>
          <cell r="C490" t="str">
            <v>SG class</v>
          </cell>
          <cell r="D490" t="str">
            <v>90D</v>
          </cell>
          <cell r="E490">
            <v>49</v>
          </cell>
          <cell r="F490">
            <v>1.3</v>
          </cell>
          <cell r="G490">
            <v>29</v>
          </cell>
        </row>
        <row r="491">
          <cell r="A491">
            <v>2322.42</v>
          </cell>
          <cell r="B491" t="str">
            <v>Envolée</v>
          </cell>
          <cell r="C491" t="str">
            <v>SG class</v>
          </cell>
          <cell r="D491" t="str">
            <v>95D</v>
          </cell>
          <cell r="E491">
            <v>49</v>
          </cell>
          <cell r="F491">
            <v>1.3</v>
          </cell>
          <cell r="G491">
            <v>29</v>
          </cell>
        </row>
        <row r="492">
          <cell r="A492">
            <v>2322.4299999999998</v>
          </cell>
          <cell r="B492" t="str">
            <v>Envolée</v>
          </cell>
          <cell r="C492" t="str">
            <v>SG class</v>
          </cell>
          <cell r="D492" t="str">
            <v>100D</v>
          </cell>
          <cell r="E492">
            <v>49</v>
          </cell>
          <cell r="F492">
            <v>1.3</v>
          </cell>
          <cell r="G492">
            <v>29</v>
          </cell>
        </row>
        <row r="493">
          <cell r="A493">
            <v>2322.44</v>
          </cell>
          <cell r="B493" t="str">
            <v>Envolée</v>
          </cell>
          <cell r="C493" t="str">
            <v>SG class</v>
          </cell>
          <cell r="D493" t="str">
            <v>105D</v>
          </cell>
          <cell r="E493">
            <v>49</v>
          </cell>
          <cell r="F493">
            <v>1.3</v>
          </cell>
          <cell r="G493">
            <v>29</v>
          </cell>
        </row>
        <row r="494">
          <cell r="A494">
            <v>2322.4499999999998</v>
          </cell>
          <cell r="B494" t="str">
            <v>Envolée</v>
          </cell>
          <cell r="C494" t="str">
            <v>SG class</v>
          </cell>
          <cell r="D494" t="str">
            <v>110D</v>
          </cell>
          <cell r="E494">
            <v>49</v>
          </cell>
          <cell r="F494">
            <v>1.3</v>
          </cell>
          <cell r="G494">
            <v>29</v>
          </cell>
        </row>
        <row r="495">
          <cell r="A495">
            <v>2322.5100000000002</v>
          </cell>
          <cell r="B495" t="str">
            <v>Envolée</v>
          </cell>
          <cell r="C495" t="str">
            <v>SG class</v>
          </cell>
          <cell r="D495" t="str">
            <v>90E</v>
          </cell>
          <cell r="E495">
            <v>49</v>
          </cell>
          <cell r="F495">
            <v>1.3</v>
          </cell>
          <cell r="G495">
            <v>29</v>
          </cell>
        </row>
        <row r="496">
          <cell r="A496">
            <v>2322.52</v>
          </cell>
          <cell r="B496" t="str">
            <v>Envolée</v>
          </cell>
          <cell r="C496" t="str">
            <v>SG class</v>
          </cell>
          <cell r="D496" t="str">
            <v>95E</v>
          </cell>
          <cell r="E496">
            <v>49</v>
          </cell>
          <cell r="F496">
            <v>1.3</v>
          </cell>
          <cell r="G496">
            <v>29</v>
          </cell>
        </row>
        <row r="497">
          <cell r="A497">
            <v>2322.5300000000002</v>
          </cell>
          <cell r="B497" t="str">
            <v>Envolée</v>
          </cell>
          <cell r="C497" t="str">
            <v>SG class</v>
          </cell>
          <cell r="D497" t="str">
            <v>100E</v>
          </cell>
          <cell r="E497">
            <v>49</v>
          </cell>
          <cell r="F497">
            <v>1.3</v>
          </cell>
          <cell r="G497">
            <v>29</v>
          </cell>
        </row>
        <row r="498">
          <cell r="A498">
            <v>2322.54</v>
          </cell>
          <cell r="B498" t="str">
            <v>Envolée</v>
          </cell>
          <cell r="C498" t="str">
            <v>SG class</v>
          </cell>
          <cell r="D498" t="str">
            <v>105E</v>
          </cell>
          <cell r="E498">
            <v>49</v>
          </cell>
          <cell r="F498">
            <v>1.3</v>
          </cell>
          <cell r="G498">
            <v>29</v>
          </cell>
        </row>
        <row r="499">
          <cell r="A499">
            <v>2322.61</v>
          </cell>
          <cell r="B499" t="str">
            <v>Envolée</v>
          </cell>
          <cell r="C499" t="str">
            <v>shorty</v>
          </cell>
          <cell r="D499" t="str">
            <v>1</v>
          </cell>
          <cell r="E499">
            <v>29</v>
          </cell>
          <cell r="F499">
            <v>0.8</v>
          </cell>
          <cell r="G499">
            <v>19</v>
          </cell>
        </row>
        <row r="500">
          <cell r="A500">
            <v>2322.62</v>
          </cell>
          <cell r="B500" t="str">
            <v>Envolée</v>
          </cell>
          <cell r="C500" t="str">
            <v>shorty</v>
          </cell>
          <cell r="D500" t="str">
            <v>2</v>
          </cell>
          <cell r="E500">
            <v>29</v>
          </cell>
          <cell r="F500">
            <v>0.8</v>
          </cell>
          <cell r="G500">
            <v>19</v>
          </cell>
        </row>
        <row r="501">
          <cell r="A501">
            <v>2322.63</v>
          </cell>
          <cell r="B501" t="str">
            <v>Envolée</v>
          </cell>
          <cell r="C501" t="str">
            <v>shorty</v>
          </cell>
          <cell r="D501" t="str">
            <v>3</v>
          </cell>
          <cell r="E501">
            <v>29</v>
          </cell>
          <cell r="F501">
            <v>0.8</v>
          </cell>
          <cell r="G501">
            <v>19</v>
          </cell>
        </row>
        <row r="502">
          <cell r="A502">
            <v>2322.64</v>
          </cell>
          <cell r="B502" t="str">
            <v>Envolée</v>
          </cell>
          <cell r="C502" t="str">
            <v>shorty</v>
          </cell>
          <cell r="D502" t="str">
            <v>4</v>
          </cell>
          <cell r="E502">
            <v>29</v>
          </cell>
          <cell r="F502">
            <v>0.8</v>
          </cell>
          <cell r="G502">
            <v>19</v>
          </cell>
        </row>
        <row r="503">
          <cell r="A503">
            <v>2322.65</v>
          </cell>
          <cell r="B503" t="str">
            <v>Envolée</v>
          </cell>
          <cell r="C503" t="str">
            <v>shorty</v>
          </cell>
          <cell r="D503" t="str">
            <v>5</v>
          </cell>
          <cell r="E503">
            <v>29</v>
          </cell>
          <cell r="F503">
            <v>0.8</v>
          </cell>
          <cell r="G503">
            <v>19</v>
          </cell>
        </row>
        <row r="504">
          <cell r="A504">
            <v>2322.71</v>
          </cell>
          <cell r="B504" t="str">
            <v>Envolée</v>
          </cell>
          <cell r="C504" t="str">
            <v>string</v>
          </cell>
          <cell r="D504" t="str">
            <v>1</v>
          </cell>
          <cell r="E504">
            <v>27</v>
          </cell>
          <cell r="F504">
            <v>0.7</v>
          </cell>
          <cell r="G504">
            <v>16</v>
          </cell>
        </row>
        <row r="505">
          <cell r="A505">
            <v>2322.7199999999998</v>
          </cell>
          <cell r="B505" t="str">
            <v>Envolée</v>
          </cell>
          <cell r="C505" t="str">
            <v>string</v>
          </cell>
          <cell r="D505" t="str">
            <v>2</v>
          </cell>
          <cell r="E505">
            <v>27</v>
          </cell>
          <cell r="F505">
            <v>0.7</v>
          </cell>
          <cell r="G505">
            <v>16</v>
          </cell>
        </row>
        <row r="506">
          <cell r="A506">
            <v>2322.73</v>
          </cell>
          <cell r="B506" t="str">
            <v>Envolée</v>
          </cell>
          <cell r="C506" t="str">
            <v>string</v>
          </cell>
          <cell r="D506" t="str">
            <v>3</v>
          </cell>
          <cell r="E506">
            <v>27</v>
          </cell>
          <cell r="F506">
            <v>0.7</v>
          </cell>
          <cell r="G506">
            <v>16</v>
          </cell>
        </row>
        <row r="507">
          <cell r="A507">
            <v>2322.7399999999998</v>
          </cell>
          <cell r="B507" t="str">
            <v>Envolée</v>
          </cell>
          <cell r="C507" t="str">
            <v>string</v>
          </cell>
          <cell r="D507" t="str">
            <v>4</v>
          </cell>
          <cell r="E507">
            <v>27</v>
          </cell>
          <cell r="F507">
            <v>0.7</v>
          </cell>
          <cell r="G507">
            <v>16</v>
          </cell>
        </row>
        <row r="508">
          <cell r="A508">
            <v>2322.75</v>
          </cell>
          <cell r="B508" t="str">
            <v>Envolée</v>
          </cell>
          <cell r="C508" t="str">
            <v>string</v>
          </cell>
          <cell r="D508" t="str">
            <v>5</v>
          </cell>
          <cell r="E508">
            <v>27</v>
          </cell>
          <cell r="F508">
            <v>0.7</v>
          </cell>
          <cell r="G508">
            <v>16</v>
          </cell>
        </row>
        <row r="509">
          <cell r="A509">
            <v>2322.81</v>
          </cell>
          <cell r="B509" t="str">
            <v>Envolée</v>
          </cell>
          <cell r="C509" t="str">
            <v>tee shirt</v>
          </cell>
          <cell r="D509" t="str">
            <v>1/2</v>
          </cell>
          <cell r="E509">
            <v>49</v>
          </cell>
          <cell r="F509">
            <v>1.3</v>
          </cell>
          <cell r="G509">
            <v>29</v>
          </cell>
        </row>
        <row r="510">
          <cell r="A510">
            <v>2322.8200000000002</v>
          </cell>
          <cell r="B510" t="str">
            <v>Envolée</v>
          </cell>
          <cell r="C510" t="str">
            <v>tee shirt</v>
          </cell>
          <cell r="D510" t="str">
            <v>3/4</v>
          </cell>
          <cell r="E510">
            <v>49</v>
          </cell>
          <cell r="F510">
            <v>1.3</v>
          </cell>
          <cell r="G510">
            <v>29</v>
          </cell>
        </row>
        <row r="511">
          <cell r="A511">
            <v>2322.83</v>
          </cell>
          <cell r="B511" t="str">
            <v>Envolée</v>
          </cell>
          <cell r="C511" t="str">
            <v>tee shirt</v>
          </cell>
          <cell r="D511" t="str">
            <v>5/6</v>
          </cell>
          <cell r="E511">
            <v>49</v>
          </cell>
          <cell r="F511">
            <v>1.3</v>
          </cell>
          <cell r="G511">
            <v>29</v>
          </cell>
        </row>
        <row r="512">
          <cell r="A512">
            <v>2323.0100000000002</v>
          </cell>
          <cell r="B512" t="str">
            <v>Bobo Chic</v>
          </cell>
          <cell r="C512" t="str">
            <v>SG corb</v>
          </cell>
          <cell r="D512" t="str">
            <v>80B</v>
          </cell>
          <cell r="E512">
            <v>69</v>
          </cell>
          <cell r="F512">
            <v>1.7</v>
          </cell>
          <cell r="G512">
            <v>40</v>
          </cell>
        </row>
        <row r="513">
          <cell r="A513">
            <v>2323.02</v>
          </cell>
          <cell r="B513" t="str">
            <v>Bobo Chic</v>
          </cell>
          <cell r="C513" t="str">
            <v>SG corb</v>
          </cell>
          <cell r="D513" t="str">
            <v>85B</v>
          </cell>
          <cell r="E513">
            <v>69</v>
          </cell>
          <cell r="F513">
            <v>1.7</v>
          </cell>
          <cell r="G513">
            <v>40</v>
          </cell>
        </row>
        <row r="514">
          <cell r="A514">
            <v>2323.0300000000002</v>
          </cell>
          <cell r="B514" t="str">
            <v>Bobo Chic</v>
          </cell>
          <cell r="C514" t="str">
            <v>SG corb</v>
          </cell>
          <cell r="D514" t="str">
            <v>90B</v>
          </cell>
          <cell r="E514">
            <v>69</v>
          </cell>
          <cell r="F514">
            <v>1.7</v>
          </cell>
          <cell r="G514">
            <v>40</v>
          </cell>
        </row>
        <row r="515">
          <cell r="A515">
            <v>2323.04</v>
          </cell>
          <cell r="B515" t="str">
            <v>Bobo Chic</v>
          </cell>
          <cell r="C515" t="str">
            <v>SG corb</v>
          </cell>
          <cell r="D515" t="str">
            <v>95B</v>
          </cell>
          <cell r="E515">
            <v>69</v>
          </cell>
          <cell r="F515">
            <v>1.7</v>
          </cell>
          <cell r="G515">
            <v>40</v>
          </cell>
        </row>
        <row r="516">
          <cell r="A516">
            <v>2323.11</v>
          </cell>
          <cell r="B516" t="str">
            <v>Bobo Chic</v>
          </cell>
          <cell r="C516" t="str">
            <v>SG corb</v>
          </cell>
          <cell r="D516" t="str">
            <v>85C</v>
          </cell>
          <cell r="E516">
            <v>69</v>
          </cell>
          <cell r="F516">
            <v>1.7</v>
          </cell>
          <cell r="G516">
            <v>40</v>
          </cell>
        </row>
        <row r="517">
          <cell r="A517">
            <v>2323.12</v>
          </cell>
          <cell r="B517" t="str">
            <v>Bobo Chic</v>
          </cell>
          <cell r="C517" t="str">
            <v>SG corb</v>
          </cell>
          <cell r="D517" t="str">
            <v>90C</v>
          </cell>
          <cell r="E517">
            <v>69</v>
          </cell>
          <cell r="F517">
            <v>1.7</v>
          </cell>
          <cell r="G517">
            <v>40</v>
          </cell>
        </row>
        <row r="518">
          <cell r="A518">
            <v>2323.13</v>
          </cell>
          <cell r="B518" t="str">
            <v>Bobo Chic</v>
          </cell>
          <cell r="C518" t="str">
            <v>SG corb</v>
          </cell>
          <cell r="D518" t="str">
            <v>95C</v>
          </cell>
          <cell r="E518">
            <v>79</v>
          </cell>
          <cell r="F518">
            <v>2</v>
          </cell>
          <cell r="G518">
            <v>48</v>
          </cell>
        </row>
        <row r="519">
          <cell r="A519">
            <v>2323.14</v>
          </cell>
          <cell r="B519" t="str">
            <v>Bobo Chic</v>
          </cell>
          <cell r="C519" t="str">
            <v>SG corb</v>
          </cell>
          <cell r="D519" t="str">
            <v>100C</v>
          </cell>
          <cell r="E519">
            <v>79</v>
          </cell>
          <cell r="F519">
            <v>2</v>
          </cell>
          <cell r="G519">
            <v>48</v>
          </cell>
        </row>
        <row r="520">
          <cell r="A520">
            <v>2323.21</v>
          </cell>
          <cell r="B520" t="str">
            <v>Bobo Chic</v>
          </cell>
          <cell r="C520" t="str">
            <v>SG corb</v>
          </cell>
          <cell r="D520" t="str">
            <v>85D</v>
          </cell>
          <cell r="E520">
            <v>79</v>
          </cell>
          <cell r="F520">
            <v>2</v>
          </cell>
          <cell r="G520">
            <v>48</v>
          </cell>
        </row>
        <row r="521">
          <cell r="A521">
            <v>2323.2199999999998</v>
          </cell>
          <cell r="B521" t="str">
            <v>Bobo Chic</v>
          </cell>
          <cell r="C521" t="str">
            <v>SG corb</v>
          </cell>
          <cell r="D521" t="str">
            <v>90D</v>
          </cell>
          <cell r="E521">
            <v>79</v>
          </cell>
          <cell r="F521">
            <v>2</v>
          </cell>
          <cell r="G521">
            <v>48</v>
          </cell>
        </row>
        <row r="522">
          <cell r="A522">
            <v>2323.23</v>
          </cell>
          <cell r="B522" t="str">
            <v>Bobo Chic</v>
          </cell>
          <cell r="C522" t="str">
            <v>SG corb</v>
          </cell>
          <cell r="D522" t="str">
            <v>95D</v>
          </cell>
          <cell r="E522">
            <v>79</v>
          </cell>
          <cell r="F522">
            <v>2</v>
          </cell>
          <cell r="G522">
            <v>48</v>
          </cell>
        </row>
        <row r="523">
          <cell r="A523">
            <v>2323.31</v>
          </cell>
          <cell r="B523" t="str">
            <v>Bobo Chic</v>
          </cell>
          <cell r="C523" t="str">
            <v>SG class</v>
          </cell>
          <cell r="D523" t="str">
            <v>95C</v>
          </cell>
          <cell r="E523">
            <v>79</v>
          </cell>
          <cell r="F523">
            <v>2</v>
          </cell>
          <cell r="G523">
            <v>48</v>
          </cell>
        </row>
        <row r="524">
          <cell r="A524">
            <v>2323.3200000000002</v>
          </cell>
          <cell r="B524" t="str">
            <v>Bobo Chic</v>
          </cell>
          <cell r="C524" t="str">
            <v>SG class</v>
          </cell>
          <cell r="D524" t="str">
            <v>100C</v>
          </cell>
          <cell r="E524">
            <v>79</v>
          </cell>
          <cell r="F524">
            <v>2</v>
          </cell>
          <cell r="G524">
            <v>48</v>
          </cell>
        </row>
        <row r="525">
          <cell r="A525">
            <v>2323.41</v>
          </cell>
          <cell r="B525" t="str">
            <v>Bobo Chic</v>
          </cell>
          <cell r="C525" t="str">
            <v>SG class</v>
          </cell>
          <cell r="D525" t="str">
            <v>90D</v>
          </cell>
          <cell r="E525">
            <v>79</v>
          </cell>
          <cell r="F525">
            <v>2</v>
          </cell>
          <cell r="G525">
            <v>48</v>
          </cell>
        </row>
        <row r="526">
          <cell r="A526">
            <v>2323.42</v>
          </cell>
          <cell r="B526" t="str">
            <v>Bobo Chic</v>
          </cell>
          <cell r="C526" t="str">
            <v>SG class</v>
          </cell>
          <cell r="D526" t="str">
            <v>95D</v>
          </cell>
          <cell r="E526">
            <v>79</v>
          </cell>
          <cell r="F526">
            <v>2</v>
          </cell>
          <cell r="G526">
            <v>48</v>
          </cell>
        </row>
        <row r="527">
          <cell r="A527">
            <v>2323.4299999999998</v>
          </cell>
          <cell r="B527" t="str">
            <v>Bobo Chic</v>
          </cell>
          <cell r="C527" t="str">
            <v>SG class</v>
          </cell>
          <cell r="D527" t="str">
            <v>100D</v>
          </cell>
          <cell r="E527">
            <v>79</v>
          </cell>
          <cell r="F527">
            <v>2</v>
          </cell>
          <cell r="G527">
            <v>48</v>
          </cell>
        </row>
        <row r="528">
          <cell r="A528">
            <v>2323.44</v>
          </cell>
          <cell r="B528" t="str">
            <v>Bobo Chic</v>
          </cell>
          <cell r="C528" t="str">
            <v>SG class</v>
          </cell>
          <cell r="D528" t="str">
            <v>105D</v>
          </cell>
          <cell r="E528">
            <v>79</v>
          </cell>
          <cell r="F528">
            <v>2</v>
          </cell>
          <cell r="G528">
            <v>48</v>
          </cell>
        </row>
        <row r="529">
          <cell r="A529">
            <v>2323.4499999999998</v>
          </cell>
          <cell r="B529" t="str">
            <v>Bobo Chic</v>
          </cell>
          <cell r="C529" t="str">
            <v>SG class</v>
          </cell>
          <cell r="D529" t="str">
            <v>110D</v>
          </cell>
          <cell r="E529">
            <v>79</v>
          </cell>
          <cell r="F529">
            <v>2</v>
          </cell>
          <cell r="G529">
            <v>48</v>
          </cell>
        </row>
        <row r="530">
          <cell r="A530">
            <v>2323.5100000000002</v>
          </cell>
          <cell r="B530" t="str">
            <v>Bobo Chic</v>
          </cell>
          <cell r="C530" t="str">
            <v>SG class</v>
          </cell>
          <cell r="D530" t="str">
            <v>95E</v>
          </cell>
          <cell r="E530">
            <v>79</v>
          </cell>
          <cell r="F530">
            <v>2</v>
          </cell>
          <cell r="G530">
            <v>48</v>
          </cell>
        </row>
        <row r="531">
          <cell r="A531">
            <v>2323.52</v>
          </cell>
          <cell r="B531" t="str">
            <v>Bobo Chic</v>
          </cell>
          <cell r="C531" t="str">
            <v>SG class</v>
          </cell>
          <cell r="D531" t="str">
            <v>100E</v>
          </cell>
          <cell r="E531">
            <v>79</v>
          </cell>
          <cell r="F531">
            <v>2</v>
          </cell>
          <cell r="G531">
            <v>48</v>
          </cell>
        </row>
        <row r="532">
          <cell r="A532">
            <v>2323.5300000000002</v>
          </cell>
          <cell r="B532" t="str">
            <v>Bobo Chic</v>
          </cell>
          <cell r="C532" t="str">
            <v>SG class</v>
          </cell>
          <cell r="D532" t="str">
            <v>105E</v>
          </cell>
          <cell r="E532">
            <v>79</v>
          </cell>
          <cell r="F532">
            <v>2</v>
          </cell>
          <cell r="G532">
            <v>48</v>
          </cell>
        </row>
        <row r="533">
          <cell r="A533">
            <v>2323.61</v>
          </cell>
          <cell r="B533" t="str">
            <v>Bobo Chic</v>
          </cell>
          <cell r="C533" t="str">
            <v>slip</v>
          </cell>
          <cell r="D533" t="str">
            <v>1</v>
          </cell>
          <cell r="E533">
            <v>39</v>
          </cell>
          <cell r="F533">
            <v>1</v>
          </cell>
          <cell r="G533">
            <v>24</v>
          </cell>
        </row>
        <row r="534">
          <cell r="A534">
            <v>2323.62</v>
          </cell>
          <cell r="B534" t="str">
            <v>Bobo Chic</v>
          </cell>
          <cell r="C534" t="str">
            <v>slip</v>
          </cell>
          <cell r="D534" t="str">
            <v>2</v>
          </cell>
          <cell r="E534">
            <v>39</v>
          </cell>
          <cell r="F534">
            <v>1</v>
          </cell>
          <cell r="G534">
            <v>24</v>
          </cell>
        </row>
        <row r="535">
          <cell r="A535">
            <v>2323.63</v>
          </cell>
          <cell r="B535" t="str">
            <v>Bobo Chic</v>
          </cell>
          <cell r="C535" t="str">
            <v>slip</v>
          </cell>
          <cell r="D535" t="str">
            <v>3</v>
          </cell>
          <cell r="E535">
            <v>39</v>
          </cell>
          <cell r="F535">
            <v>1</v>
          </cell>
          <cell r="G535">
            <v>24</v>
          </cell>
        </row>
        <row r="536">
          <cell r="A536">
            <v>2323.64</v>
          </cell>
          <cell r="B536" t="str">
            <v>Bobo Chic</v>
          </cell>
          <cell r="C536" t="str">
            <v>slip</v>
          </cell>
          <cell r="D536" t="str">
            <v>4</v>
          </cell>
          <cell r="E536">
            <v>39</v>
          </cell>
          <cell r="F536">
            <v>1</v>
          </cell>
          <cell r="G536">
            <v>24</v>
          </cell>
        </row>
        <row r="537">
          <cell r="A537">
            <v>2323.65</v>
          </cell>
          <cell r="B537" t="str">
            <v>Bobo Chic</v>
          </cell>
          <cell r="C537" t="str">
            <v>slip</v>
          </cell>
          <cell r="D537" t="str">
            <v>5</v>
          </cell>
          <cell r="E537">
            <v>39</v>
          </cell>
          <cell r="F537">
            <v>1</v>
          </cell>
          <cell r="G537">
            <v>24</v>
          </cell>
        </row>
        <row r="538">
          <cell r="A538">
            <v>2323.66</v>
          </cell>
          <cell r="B538" t="str">
            <v>Bobo Chic</v>
          </cell>
          <cell r="C538" t="str">
            <v>slip</v>
          </cell>
          <cell r="D538" t="str">
            <v>6/7</v>
          </cell>
          <cell r="E538">
            <v>39</v>
          </cell>
          <cell r="F538">
            <v>1</v>
          </cell>
          <cell r="G538">
            <v>24</v>
          </cell>
        </row>
        <row r="539">
          <cell r="A539">
            <v>2323.71</v>
          </cell>
          <cell r="B539" t="str">
            <v>Bobo Chic</v>
          </cell>
          <cell r="C539" t="str">
            <v>string</v>
          </cell>
          <cell r="D539" t="str">
            <v>1</v>
          </cell>
          <cell r="E539">
            <v>39</v>
          </cell>
          <cell r="F539">
            <v>1</v>
          </cell>
          <cell r="G539">
            <v>24</v>
          </cell>
        </row>
        <row r="540">
          <cell r="A540">
            <v>2323.7199999999998</v>
          </cell>
          <cell r="B540" t="str">
            <v>Bobo Chic</v>
          </cell>
          <cell r="C540" t="str">
            <v>string</v>
          </cell>
          <cell r="D540" t="str">
            <v>2</v>
          </cell>
          <cell r="E540">
            <v>39</v>
          </cell>
          <cell r="F540">
            <v>1</v>
          </cell>
          <cell r="G540">
            <v>24</v>
          </cell>
        </row>
        <row r="541">
          <cell r="A541">
            <v>2323.73</v>
          </cell>
          <cell r="B541" t="str">
            <v>Bobo Chic</v>
          </cell>
          <cell r="C541" t="str">
            <v>string</v>
          </cell>
          <cell r="D541" t="str">
            <v>3</v>
          </cell>
          <cell r="E541">
            <v>39</v>
          </cell>
          <cell r="F541">
            <v>1</v>
          </cell>
          <cell r="G541">
            <v>24</v>
          </cell>
        </row>
        <row r="542">
          <cell r="A542">
            <v>2323.7399999999998</v>
          </cell>
          <cell r="B542" t="str">
            <v>Bobo Chic</v>
          </cell>
          <cell r="C542" t="str">
            <v>string</v>
          </cell>
          <cell r="D542" t="str">
            <v>4</v>
          </cell>
          <cell r="E542">
            <v>39</v>
          </cell>
          <cell r="F542">
            <v>1</v>
          </cell>
          <cell r="G542">
            <v>24</v>
          </cell>
        </row>
        <row r="543">
          <cell r="A543">
            <v>2323.75</v>
          </cell>
          <cell r="B543" t="str">
            <v>Bobo Chic</v>
          </cell>
          <cell r="C543" t="str">
            <v>string</v>
          </cell>
          <cell r="D543" t="str">
            <v>5</v>
          </cell>
          <cell r="E543">
            <v>39</v>
          </cell>
          <cell r="F543">
            <v>1</v>
          </cell>
          <cell r="G543">
            <v>24</v>
          </cell>
        </row>
        <row r="544">
          <cell r="A544">
            <v>2323.81</v>
          </cell>
          <cell r="B544" t="str">
            <v>Bobo Chic</v>
          </cell>
          <cell r="C544" t="str">
            <v>top</v>
          </cell>
          <cell r="D544" t="str">
            <v>1/2</v>
          </cell>
          <cell r="E544">
            <v>99</v>
          </cell>
          <cell r="F544">
            <v>2.4</v>
          </cell>
          <cell r="G544">
            <v>57</v>
          </cell>
        </row>
        <row r="545">
          <cell r="A545">
            <v>2323.8200000000002</v>
          </cell>
          <cell r="B545" t="str">
            <v>Bobo Chic</v>
          </cell>
          <cell r="C545" t="str">
            <v>top</v>
          </cell>
          <cell r="D545" t="str">
            <v>3/4</v>
          </cell>
          <cell r="E545">
            <v>99</v>
          </cell>
          <cell r="F545">
            <v>2.4</v>
          </cell>
          <cell r="G545">
            <v>57</v>
          </cell>
        </row>
        <row r="546">
          <cell r="A546">
            <v>2324.0100000000002</v>
          </cell>
          <cell r="B546" t="str">
            <v>Very Gold</v>
          </cell>
          <cell r="C546" t="str">
            <v>SG corb</v>
          </cell>
          <cell r="D546" t="str">
            <v>85B</v>
          </cell>
          <cell r="E546">
            <v>69</v>
          </cell>
          <cell r="F546">
            <v>1.7</v>
          </cell>
          <cell r="G546">
            <v>40</v>
          </cell>
        </row>
        <row r="547">
          <cell r="A547">
            <v>2324.02</v>
          </cell>
          <cell r="B547" t="str">
            <v>Very Gold</v>
          </cell>
          <cell r="C547" t="str">
            <v>SG corb</v>
          </cell>
          <cell r="D547" t="str">
            <v>90B</v>
          </cell>
          <cell r="E547">
            <v>69</v>
          </cell>
          <cell r="F547">
            <v>1.7</v>
          </cell>
          <cell r="G547">
            <v>40</v>
          </cell>
        </row>
        <row r="548">
          <cell r="A548">
            <v>2324.0300000000002</v>
          </cell>
          <cell r="B548" t="str">
            <v>Very Gold</v>
          </cell>
          <cell r="C548" t="str">
            <v>SG corb</v>
          </cell>
          <cell r="D548" t="str">
            <v>95B</v>
          </cell>
          <cell r="E548">
            <v>69</v>
          </cell>
          <cell r="F548">
            <v>1.7</v>
          </cell>
          <cell r="G548">
            <v>40</v>
          </cell>
        </row>
        <row r="549">
          <cell r="A549">
            <v>2324.11</v>
          </cell>
          <cell r="B549" t="str">
            <v>Very Gold</v>
          </cell>
          <cell r="C549" t="str">
            <v>SG corb</v>
          </cell>
          <cell r="D549" t="str">
            <v>85C</v>
          </cell>
          <cell r="E549">
            <v>69</v>
          </cell>
          <cell r="F549">
            <v>1.7</v>
          </cell>
          <cell r="G549">
            <v>40</v>
          </cell>
        </row>
        <row r="550">
          <cell r="A550">
            <v>2324.12</v>
          </cell>
          <cell r="B550" t="str">
            <v>Very Gold</v>
          </cell>
          <cell r="C550" t="str">
            <v>SG corb</v>
          </cell>
          <cell r="D550" t="str">
            <v>90C</v>
          </cell>
          <cell r="E550">
            <v>69</v>
          </cell>
          <cell r="F550">
            <v>1.7</v>
          </cell>
          <cell r="G550">
            <v>40</v>
          </cell>
        </row>
        <row r="551">
          <cell r="A551">
            <v>2324.13</v>
          </cell>
          <cell r="B551" t="str">
            <v>Very Gold</v>
          </cell>
          <cell r="C551" t="str">
            <v>SG Class</v>
          </cell>
          <cell r="D551" t="str">
            <v>95C</v>
          </cell>
          <cell r="E551">
            <v>79</v>
          </cell>
          <cell r="F551">
            <v>1.9</v>
          </cell>
          <cell r="G551">
            <v>45</v>
          </cell>
        </row>
        <row r="552">
          <cell r="A552">
            <v>2324.14</v>
          </cell>
          <cell r="B552" t="str">
            <v>Very Gold</v>
          </cell>
          <cell r="C552" t="str">
            <v>SG Class</v>
          </cell>
          <cell r="D552" t="str">
            <v>100C</v>
          </cell>
          <cell r="E552">
            <v>79</v>
          </cell>
          <cell r="F552">
            <v>1.9</v>
          </cell>
          <cell r="G552">
            <v>45</v>
          </cell>
        </row>
        <row r="553">
          <cell r="A553">
            <v>2324.21</v>
          </cell>
          <cell r="B553" t="str">
            <v>Very Gold</v>
          </cell>
          <cell r="C553" t="str">
            <v>SG Class</v>
          </cell>
          <cell r="D553" t="str">
            <v>85D</v>
          </cell>
          <cell r="E553">
            <v>79</v>
          </cell>
          <cell r="F553">
            <v>1.9</v>
          </cell>
          <cell r="G553">
            <v>45</v>
          </cell>
        </row>
        <row r="554">
          <cell r="A554">
            <v>2324.2199999999998</v>
          </cell>
          <cell r="B554" t="str">
            <v>Very Gold</v>
          </cell>
          <cell r="C554" t="str">
            <v>SG Class</v>
          </cell>
          <cell r="D554" t="str">
            <v>90D</v>
          </cell>
          <cell r="E554">
            <v>79</v>
          </cell>
          <cell r="F554">
            <v>1.9</v>
          </cell>
          <cell r="G554">
            <v>45</v>
          </cell>
        </row>
        <row r="555">
          <cell r="A555">
            <v>2324.23</v>
          </cell>
          <cell r="B555" t="str">
            <v>Very Gold</v>
          </cell>
          <cell r="C555" t="str">
            <v>SG Class</v>
          </cell>
          <cell r="D555" t="str">
            <v>95D</v>
          </cell>
          <cell r="E555">
            <v>79</v>
          </cell>
          <cell r="F555">
            <v>1.9</v>
          </cell>
          <cell r="G555">
            <v>45</v>
          </cell>
        </row>
        <row r="556">
          <cell r="A556">
            <v>2324.2399999999998</v>
          </cell>
          <cell r="B556" t="str">
            <v>Very Gold</v>
          </cell>
          <cell r="C556" t="str">
            <v>SG Class</v>
          </cell>
          <cell r="D556" t="str">
            <v>100D</v>
          </cell>
          <cell r="E556">
            <v>79</v>
          </cell>
          <cell r="F556">
            <v>1.9</v>
          </cell>
          <cell r="G556">
            <v>45</v>
          </cell>
        </row>
        <row r="557">
          <cell r="A557">
            <v>2324.25</v>
          </cell>
          <cell r="B557" t="str">
            <v>Very Gold</v>
          </cell>
          <cell r="C557" t="str">
            <v>SG Class</v>
          </cell>
          <cell r="D557" t="str">
            <v>105D</v>
          </cell>
          <cell r="E557">
            <v>79</v>
          </cell>
          <cell r="F557">
            <v>1.9</v>
          </cell>
          <cell r="G557">
            <v>45</v>
          </cell>
        </row>
        <row r="558">
          <cell r="A558">
            <v>2324.2600000000002</v>
          </cell>
          <cell r="B558" t="str">
            <v>Very Gold</v>
          </cell>
          <cell r="C558" t="str">
            <v>SG Class</v>
          </cell>
          <cell r="D558" t="str">
            <v>110D</v>
          </cell>
          <cell r="E558">
            <v>79</v>
          </cell>
          <cell r="F558">
            <v>1.9</v>
          </cell>
          <cell r="G558">
            <v>45</v>
          </cell>
        </row>
        <row r="559">
          <cell r="A559">
            <v>2324.31</v>
          </cell>
          <cell r="B559" t="str">
            <v>Very Gold</v>
          </cell>
          <cell r="C559" t="str">
            <v>SG Class</v>
          </cell>
          <cell r="D559" t="str">
            <v>90E</v>
          </cell>
          <cell r="E559">
            <v>79</v>
          </cell>
          <cell r="F559">
            <v>1.9</v>
          </cell>
          <cell r="G559">
            <v>45</v>
          </cell>
        </row>
        <row r="560">
          <cell r="A560">
            <v>2324.3200000000002</v>
          </cell>
          <cell r="B560" t="str">
            <v>Very Gold</v>
          </cell>
          <cell r="C560" t="str">
            <v>SG Class</v>
          </cell>
          <cell r="D560" t="str">
            <v>95E</v>
          </cell>
          <cell r="E560">
            <v>79</v>
          </cell>
          <cell r="F560">
            <v>1.9</v>
          </cell>
          <cell r="G560">
            <v>45</v>
          </cell>
        </row>
        <row r="561">
          <cell r="A561">
            <v>2324.33</v>
          </cell>
          <cell r="B561" t="str">
            <v>Very Gold</v>
          </cell>
          <cell r="C561" t="str">
            <v>SG Class</v>
          </cell>
          <cell r="D561" t="str">
            <v>100E</v>
          </cell>
          <cell r="E561">
            <v>79</v>
          </cell>
          <cell r="F561">
            <v>1.9</v>
          </cell>
          <cell r="G561">
            <v>45</v>
          </cell>
        </row>
        <row r="562">
          <cell r="A562">
            <v>2324.34</v>
          </cell>
          <cell r="B562" t="str">
            <v>Very Gold</v>
          </cell>
          <cell r="C562" t="str">
            <v>SG Class</v>
          </cell>
          <cell r="D562" t="str">
            <v>105E</v>
          </cell>
          <cell r="E562">
            <v>79</v>
          </cell>
          <cell r="F562">
            <v>1.9</v>
          </cell>
          <cell r="G562">
            <v>45</v>
          </cell>
        </row>
        <row r="563">
          <cell r="A563">
            <v>2324.41</v>
          </cell>
          <cell r="B563" t="str">
            <v>Very Gold</v>
          </cell>
          <cell r="C563" t="str">
            <v>shorty</v>
          </cell>
          <cell r="D563" t="str">
            <v>1</v>
          </cell>
          <cell r="E563">
            <v>29</v>
          </cell>
          <cell r="F563">
            <v>0.7</v>
          </cell>
          <cell r="G563">
            <v>16</v>
          </cell>
        </row>
        <row r="564">
          <cell r="A564">
            <v>2324.42</v>
          </cell>
          <cell r="B564" t="str">
            <v>Very Gold</v>
          </cell>
          <cell r="C564" t="str">
            <v>shorty</v>
          </cell>
          <cell r="D564" t="str">
            <v>2</v>
          </cell>
          <cell r="E564">
            <v>29</v>
          </cell>
          <cell r="F564">
            <v>0.7</v>
          </cell>
          <cell r="G564">
            <v>16</v>
          </cell>
        </row>
        <row r="565">
          <cell r="A565">
            <v>2324.4299999999998</v>
          </cell>
          <cell r="B565" t="str">
            <v>Very Gold</v>
          </cell>
          <cell r="C565" t="str">
            <v>shorty</v>
          </cell>
          <cell r="D565" t="str">
            <v>3</v>
          </cell>
          <cell r="E565">
            <v>29</v>
          </cell>
          <cell r="F565">
            <v>0.7</v>
          </cell>
          <cell r="G565">
            <v>16</v>
          </cell>
        </row>
        <row r="566">
          <cell r="A566">
            <v>2324.44</v>
          </cell>
          <cell r="B566" t="str">
            <v>Very Gold</v>
          </cell>
          <cell r="C566" t="str">
            <v>shorty</v>
          </cell>
          <cell r="D566" t="str">
            <v>4</v>
          </cell>
          <cell r="E566">
            <v>29</v>
          </cell>
          <cell r="F566">
            <v>0.7</v>
          </cell>
          <cell r="G566">
            <v>16</v>
          </cell>
        </row>
        <row r="567">
          <cell r="A567">
            <v>2324.4499999999998</v>
          </cell>
          <cell r="B567" t="str">
            <v>Very Gold</v>
          </cell>
          <cell r="C567" t="str">
            <v>shorty</v>
          </cell>
          <cell r="D567" t="str">
            <v>5</v>
          </cell>
          <cell r="E567">
            <v>29</v>
          </cell>
          <cell r="F567">
            <v>0.7</v>
          </cell>
          <cell r="G567">
            <v>16</v>
          </cell>
        </row>
        <row r="568">
          <cell r="A568">
            <v>2324.46</v>
          </cell>
          <cell r="B568" t="str">
            <v>Very Gold</v>
          </cell>
          <cell r="C568" t="str">
            <v>shorty</v>
          </cell>
          <cell r="D568" t="str">
            <v>6/7</v>
          </cell>
          <cell r="E568">
            <v>29</v>
          </cell>
          <cell r="F568">
            <v>0.7</v>
          </cell>
          <cell r="G568">
            <v>16</v>
          </cell>
        </row>
        <row r="569">
          <cell r="A569">
            <v>2324.5100000000002</v>
          </cell>
          <cell r="B569" t="str">
            <v>Very Gold</v>
          </cell>
          <cell r="C569" t="str">
            <v>string</v>
          </cell>
          <cell r="D569" t="str">
            <v>1</v>
          </cell>
          <cell r="E569">
            <v>26</v>
          </cell>
          <cell r="F569">
            <v>0.7</v>
          </cell>
          <cell r="G569">
            <v>16</v>
          </cell>
        </row>
        <row r="570">
          <cell r="A570">
            <v>2324.52</v>
          </cell>
          <cell r="B570" t="str">
            <v>Very Gold</v>
          </cell>
          <cell r="C570" t="str">
            <v>string</v>
          </cell>
          <cell r="D570" t="str">
            <v>2</v>
          </cell>
          <cell r="E570">
            <v>26</v>
          </cell>
          <cell r="F570">
            <v>0.7</v>
          </cell>
          <cell r="G570">
            <v>16</v>
          </cell>
        </row>
        <row r="571">
          <cell r="A571">
            <v>2324.5300000000002</v>
          </cell>
          <cell r="B571" t="str">
            <v>Very Gold</v>
          </cell>
          <cell r="C571" t="str">
            <v>string</v>
          </cell>
          <cell r="D571" t="str">
            <v>3</v>
          </cell>
          <cell r="E571">
            <v>26</v>
          </cell>
          <cell r="F571">
            <v>0.7</v>
          </cell>
          <cell r="G571">
            <v>16</v>
          </cell>
        </row>
        <row r="572">
          <cell r="A572">
            <v>2324.54</v>
          </cell>
          <cell r="B572" t="str">
            <v>Very Gold</v>
          </cell>
          <cell r="C572" t="str">
            <v>string</v>
          </cell>
          <cell r="D572" t="str">
            <v>4</v>
          </cell>
          <cell r="E572">
            <v>26</v>
          </cell>
          <cell r="F572">
            <v>0.7</v>
          </cell>
          <cell r="G572">
            <v>16</v>
          </cell>
        </row>
        <row r="573">
          <cell r="A573">
            <v>2324.5500000000002</v>
          </cell>
          <cell r="B573" t="str">
            <v>Very Gold</v>
          </cell>
          <cell r="C573" t="str">
            <v>string</v>
          </cell>
          <cell r="D573" t="str">
            <v>5</v>
          </cell>
          <cell r="E573">
            <v>26</v>
          </cell>
          <cell r="F573">
            <v>0.7</v>
          </cell>
          <cell r="G573">
            <v>16</v>
          </cell>
        </row>
        <row r="574">
          <cell r="A574">
            <v>2325.0100000000002</v>
          </cell>
          <cell r="B574" t="str">
            <v>Glam Sun</v>
          </cell>
          <cell r="C574" t="str">
            <v>SG corb</v>
          </cell>
          <cell r="D574" t="str">
            <v>80B</v>
          </cell>
          <cell r="E574">
            <v>59</v>
          </cell>
          <cell r="F574">
            <v>1.5</v>
          </cell>
          <cell r="G574">
            <v>36</v>
          </cell>
        </row>
        <row r="575">
          <cell r="A575">
            <v>2325.02</v>
          </cell>
          <cell r="B575" t="str">
            <v>Glam Sun</v>
          </cell>
          <cell r="C575" t="str">
            <v>SG corb</v>
          </cell>
          <cell r="D575" t="str">
            <v>85B</v>
          </cell>
          <cell r="E575">
            <v>59</v>
          </cell>
          <cell r="F575">
            <v>1.5</v>
          </cell>
          <cell r="G575">
            <v>36</v>
          </cell>
        </row>
        <row r="576">
          <cell r="A576">
            <v>2325.0300000000002</v>
          </cell>
          <cell r="B576" t="str">
            <v>Glam Sun</v>
          </cell>
          <cell r="C576" t="str">
            <v>SG corb</v>
          </cell>
          <cell r="D576" t="str">
            <v>90B</v>
          </cell>
          <cell r="E576">
            <v>59</v>
          </cell>
          <cell r="F576">
            <v>1.5</v>
          </cell>
          <cell r="G576">
            <v>36</v>
          </cell>
        </row>
        <row r="577">
          <cell r="A577">
            <v>2325.04</v>
          </cell>
          <cell r="B577" t="str">
            <v>Glam Sun</v>
          </cell>
          <cell r="C577" t="str">
            <v>SG corb</v>
          </cell>
          <cell r="D577" t="str">
            <v>95B</v>
          </cell>
          <cell r="E577">
            <v>59</v>
          </cell>
          <cell r="F577">
            <v>1.5</v>
          </cell>
          <cell r="G577">
            <v>36</v>
          </cell>
        </row>
        <row r="578">
          <cell r="A578">
            <v>2325.11</v>
          </cell>
          <cell r="B578" t="str">
            <v>Glam Sun</v>
          </cell>
          <cell r="C578" t="str">
            <v>SG corb</v>
          </cell>
          <cell r="D578" t="str">
            <v>85C</v>
          </cell>
          <cell r="E578">
            <v>59</v>
          </cell>
          <cell r="F578">
            <v>1.5</v>
          </cell>
          <cell r="G578">
            <v>36</v>
          </cell>
        </row>
        <row r="579">
          <cell r="A579">
            <v>2325.12</v>
          </cell>
          <cell r="B579" t="str">
            <v>Glam Sun</v>
          </cell>
          <cell r="C579" t="str">
            <v>SG corb</v>
          </cell>
          <cell r="D579" t="str">
            <v>90C</v>
          </cell>
          <cell r="E579">
            <v>59</v>
          </cell>
          <cell r="F579">
            <v>1.5</v>
          </cell>
          <cell r="G579">
            <v>36</v>
          </cell>
        </row>
        <row r="580">
          <cell r="A580">
            <v>2325.13</v>
          </cell>
          <cell r="B580" t="str">
            <v>Glam Sun</v>
          </cell>
          <cell r="C580" t="str">
            <v>SG corb</v>
          </cell>
          <cell r="D580" t="str">
            <v>95C</v>
          </cell>
          <cell r="E580">
            <v>69</v>
          </cell>
          <cell r="F580">
            <v>1.7</v>
          </cell>
          <cell r="G580">
            <v>40</v>
          </cell>
        </row>
        <row r="581">
          <cell r="A581">
            <v>2325.14</v>
          </cell>
          <cell r="B581" t="str">
            <v>Glam Sun</v>
          </cell>
          <cell r="C581" t="str">
            <v>SG corb</v>
          </cell>
          <cell r="D581" t="str">
            <v>100C</v>
          </cell>
          <cell r="E581">
            <v>69</v>
          </cell>
          <cell r="F581">
            <v>1.7</v>
          </cell>
          <cell r="G581">
            <v>40</v>
          </cell>
        </row>
        <row r="582">
          <cell r="A582">
            <v>2325.21</v>
          </cell>
          <cell r="B582" t="str">
            <v>Glam Sun</v>
          </cell>
          <cell r="C582" t="str">
            <v>SG corb</v>
          </cell>
          <cell r="D582" t="str">
            <v>85D</v>
          </cell>
          <cell r="E582">
            <v>69</v>
          </cell>
          <cell r="F582">
            <v>1.7</v>
          </cell>
          <cell r="G582">
            <v>40</v>
          </cell>
        </row>
        <row r="583">
          <cell r="A583">
            <v>2325.2199999999998</v>
          </cell>
          <cell r="B583" t="str">
            <v>Glam Sun</v>
          </cell>
          <cell r="C583" t="str">
            <v>SG corb</v>
          </cell>
          <cell r="D583" t="str">
            <v>90D</v>
          </cell>
          <cell r="E583">
            <v>69</v>
          </cell>
          <cell r="F583">
            <v>1.7</v>
          </cell>
          <cell r="G583">
            <v>40</v>
          </cell>
        </row>
        <row r="584">
          <cell r="A584">
            <v>2325.23</v>
          </cell>
          <cell r="B584" t="str">
            <v>Glam Sun</v>
          </cell>
          <cell r="C584" t="str">
            <v>SG corb</v>
          </cell>
          <cell r="D584" t="str">
            <v>95D</v>
          </cell>
          <cell r="E584">
            <v>69</v>
          </cell>
          <cell r="F584">
            <v>1.7</v>
          </cell>
          <cell r="G584">
            <v>40</v>
          </cell>
        </row>
        <row r="585">
          <cell r="A585">
            <v>2325.31</v>
          </cell>
          <cell r="B585" t="str">
            <v>Glam Sun</v>
          </cell>
          <cell r="C585" t="str">
            <v>shorty</v>
          </cell>
          <cell r="D585" t="str">
            <v>1</v>
          </cell>
          <cell r="E585">
            <v>39</v>
          </cell>
          <cell r="F585">
            <v>1</v>
          </cell>
          <cell r="G585">
            <v>24</v>
          </cell>
        </row>
        <row r="586">
          <cell r="A586">
            <v>2325.3200000000002</v>
          </cell>
          <cell r="B586" t="str">
            <v>Glam Sun</v>
          </cell>
          <cell r="C586" t="str">
            <v>shorty</v>
          </cell>
          <cell r="D586" t="str">
            <v>2</v>
          </cell>
          <cell r="E586">
            <v>39</v>
          </cell>
          <cell r="F586">
            <v>1</v>
          </cell>
          <cell r="G586">
            <v>24</v>
          </cell>
        </row>
        <row r="587">
          <cell r="A587">
            <v>2325.33</v>
          </cell>
          <cell r="B587" t="str">
            <v>Glam Sun</v>
          </cell>
          <cell r="C587" t="str">
            <v>shorty</v>
          </cell>
          <cell r="D587" t="str">
            <v>3</v>
          </cell>
          <cell r="E587">
            <v>39</v>
          </cell>
          <cell r="F587">
            <v>1</v>
          </cell>
          <cell r="G587">
            <v>24</v>
          </cell>
        </row>
        <row r="588">
          <cell r="A588">
            <v>2325.34</v>
          </cell>
          <cell r="B588" t="str">
            <v>Glam Sun</v>
          </cell>
          <cell r="C588" t="str">
            <v>shorty</v>
          </cell>
          <cell r="D588" t="str">
            <v>4</v>
          </cell>
          <cell r="E588">
            <v>39</v>
          </cell>
          <cell r="F588">
            <v>1</v>
          </cell>
          <cell r="G588">
            <v>24</v>
          </cell>
        </row>
        <row r="589">
          <cell r="A589">
            <v>2325.35</v>
          </cell>
          <cell r="B589" t="str">
            <v>Glam Sun</v>
          </cell>
          <cell r="C589" t="str">
            <v>shorty</v>
          </cell>
          <cell r="D589" t="str">
            <v>5</v>
          </cell>
          <cell r="E589">
            <v>39</v>
          </cell>
          <cell r="F589">
            <v>1</v>
          </cell>
          <cell r="G589">
            <v>24</v>
          </cell>
        </row>
        <row r="590">
          <cell r="A590">
            <v>2325.41</v>
          </cell>
          <cell r="B590" t="str">
            <v>Glam Sun</v>
          </cell>
          <cell r="C590" t="str">
            <v>string</v>
          </cell>
          <cell r="D590" t="str">
            <v>1</v>
          </cell>
          <cell r="E590">
            <v>29</v>
          </cell>
          <cell r="F590">
            <v>0.7</v>
          </cell>
          <cell r="G590">
            <v>16</v>
          </cell>
        </row>
        <row r="591">
          <cell r="A591">
            <v>2325.42</v>
          </cell>
          <cell r="B591" t="str">
            <v>Glam Sun</v>
          </cell>
          <cell r="C591" t="str">
            <v>string</v>
          </cell>
          <cell r="D591" t="str">
            <v>2</v>
          </cell>
          <cell r="E591">
            <v>29</v>
          </cell>
          <cell r="F591">
            <v>0.7</v>
          </cell>
          <cell r="G591">
            <v>16</v>
          </cell>
        </row>
        <row r="592">
          <cell r="A592">
            <v>2325.4299999999998</v>
          </cell>
          <cell r="B592" t="str">
            <v>Glam Sun</v>
          </cell>
          <cell r="C592" t="str">
            <v>string</v>
          </cell>
          <cell r="D592" t="str">
            <v>3</v>
          </cell>
          <cell r="E592">
            <v>29</v>
          </cell>
          <cell r="F592">
            <v>0.7</v>
          </cell>
          <cell r="G592">
            <v>16</v>
          </cell>
        </row>
        <row r="593">
          <cell r="A593">
            <v>2325.44</v>
          </cell>
          <cell r="B593" t="str">
            <v>Glam Sun</v>
          </cell>
          <cell r="C593" t="str">
            <v>string</v>
          </cell>
          <cell r="D593" t="str">
            <v>4</v>
          </cell>
          <cell r="E593">
            <v>29</v>
          </cell>
          <cell r="F593">
            <v>0.7</v>
          </cell>
          <cell r="G593">
            <v>16</v>
          </cell>
        </row>
        <row r="594">
          <cell r="A594">
            <v>2325.4499999999998</v>
          </cell>
          <cell r="B594" t="str">
            <v>Glam Sun</v>
          </cell>
          <cell r="C594" t="str">
            <v>string</v>
          </cell>
          <cell r="D594" t="str">
            <v>5</v>
          </cell>
          <cell r="E594">
            <v>29</v>
          </cell>
          <cell r="F594">
            <v>0.7</v>
          </cell>
          <cell r="G594">
            <v>16</v>
          </cell>
        </row>
        <row r="595">
          <cell r="A595">
            <v>2325.5100000000002</v>
          </cell>
          <cell r="B595" t="str">
            <v>Glam Sun</v>
          </cell>
          <cell r="C595" t="str">
            <v>top</v>
          </cell>
          <cell r="D595" t="str">
            <v>2</v>
          </cell>
          <cell r="E595">
            <v>69</v>
          </cell>
          <cell r="F595">
            <v>1.7</v>
          </cell>
          <cell r="G595">
            <v>40</v>
          </cell>
        </row>
        <row r="596">
          <cell r="A596">
            <v>2325.52</v>
          </cell>
          <cell r="B596" t="str">
            <v>Glam Sun</v>
          </cell>
          <cell r="C596" t="str">
            <v>top</v>
          </cell>
          <cell r="D596" t="str">
            <v>3</v>
          </cell>
          <cell r="E596">
            <v>69</v>
          </cell>
          <cell r="F596">
            <v>1.7</v>
          </cell>
          <cell r="G596">
            <v>40</v>
          </cell>
        </row>
        <row r="597">
          <cell r="A597">
            <v>2325.5300000000002</v>
          </cell>
          <cell r="B597" t="str">
            <v>Glam Sun</v>
          </cell>
          <cell r="C597" t="str">
            <v>top</v>
          </cell>
          <cell r="D597" t="str">
            <v>4</v>
          </cell>
          <cell r="E597">
            <v>69</v>
          </cell>
          <cell r="F597">
            <v>1.7</v>
          </cell>
          <cell r="G597">
            <v>40</v>
          </cell>
        </row>
        <row r="598">
          <cell r="A598">
            <v>2328.0100000000002</v>
          </cell>
          <cell r="B598" t="str">
            <v>Mirage Noir</v>
          </cell>
          <cell r="C598" t="str">
            <v>SG corb</v>
          </cell>
          <cell r="D598" t="str">
            <v>85A</v>
          </cell>
          <cell r="E598">
            <v>29</v>
          </cell>
          <cell r="F598">
            <v>0.7</v>
          </cell>
          <cell r="G598">
            <v>18</v>
          </cell>
        </row>
        <row r="599">
          <cell r="A599">
            <v>2328.02</v>
          </cell>
          <cell r="B599" t="str">
            <v>Mirage Noir</v>
          </cell>
          <cell r="C599" t="str">
            <v>SG corb</v>
          </cell>
          <cell r="D599" t="str">
            <v>90A</v>
          </cell>
          <cell r="E599">
            <v>29</v>
          </cell>
          <cell r="F599">
            <v>0.7</v>
          </cell>
          <cell r="G599">
            <v>18</v>
          </cell>
        </row>
        <row r="600">
          <cell r="A600">
            <v>2328.0300000000002</v>
          </cell>
          <cell r="B600" t="str">
            <v>Mirage Noir</v>
          </cell>
          <cell r="C600" t="str">
            <v>SG corb</v>
          </cell>
          <cell r="D600" t="str">
            <v>95A</v>
          </cell>
          <cell r="E600">
            <v>29</v>
          </cell>
          <cell r="F600">
            <v>0.7</v>
          </cell>
          <cell r="G600">
            <v>18</v>
          </cell>
        </row>
        <row r="601">
          <cell r="A601">
            <v>2328.11</v>
          </cell>
          <cell r="B601" t="str">
            <v>Mirage Noir</v>
          </cell>
          <cell r="C601" t="str">
            <v>SG corb</v>
          </cell>
          <cell r="D601" t="str">
            <v>80B</v>
          </cell>
          <cell r="E601">
            <v>29</v>
          </cell>
          <cell r="F601">
            <v>0.7</v>
          </cell>
          <cell r="G601">
            <v>18</v>
          </cell>
        </row>
        <row r="602">
          <cell r="A602">
            <v>2328.12</v>
          </cell>
          <cell r="B602" t="str">
            <v>Mirage Noir</v>
          </cell>
          <cell r="C602" t="str">
            <v>SG corb</v>
          </cell>
          <cell r="D602" t="str">
            <v>85B</v>
          </cell>
          <cell r="E602">
            <v>29</v>
          </cell>
          <cell r="F602">
            <v>0.7</v>
          </cell>
          <cell r="G602">
            <v>18</v>
          </cell>
        </row>
        <row r="603">
          <cell r="A603">
            <v>2328.13</v>
          </cell>
          <cell r="B603" t="str">
            <v>Mirage Noir</v>
          </cell>
          <cell r="C603" t="str">
            <v>SG corb</v>
          </cell>
          <cell r="D603" t="str">
            <v>90B</v>
          </cell>
          <cell r="E603">
            <v>29</v>
          </cell>
          <cell r="F603">
            <v>0.7</v>
          </cell>
          <cell r="G603">
            <v>18</v>
          </cell>
        </row>
        <row r="604">
          <cell r="A604">
            <v>2328.14</v>
          </cell>
          <cell r="B604" t="str">
            <v>Mirage Noir</v>
          </cell>
          <cell r="C604" t="str">
            <v>SG corb</v>
          </cell>
          <cell r="D604" t="str">
            <v>95B</v>
          </cell>
          <cell r="E604">
            <v>29</v>
          </cell>
          <cell r="F604">
            <v>0.7</v>
          </cell>
          <cell r="G604">
            <v>18</v>
          </cell>
        </row>
        <row r="605">
          <cell r="A605">
            <v>2328.21</v>
          </cell>
          <cell r="B605" t="str">
            <v>Mirage Noir</v>
          </cell>
          <cell r="C605" t="str">
            <v>SG corb</v>
          </cell>
          <cell r="D605" t="str">
            <v>85C</v>
          </cell>
          <cell r="E605">
            <v>29</v>
          </cell>
          <cell r="F605">
            <v>0.7</v>
          </cell>
          <cell r="G605">
            <v>18</v>
          </cell>
        </row>
        <row r="606">
          <cell r="A606">
            <v>2328.2199999999998</v>
          </cell>
          <cell r="B606" t="str">
            <v>Mirage Noir</v>
          </cell>
          <cell r="C606" t="str">
            <v>SG corb</v>
          </cell>
          <cell r="D606" t="str">
            <v>90C</v>
          </cell>
          <cell r="E606">
            <v>29</v>
          </cell>
          <cell r="F606">
            <v>0.7</v>
          </cell>
          <cell r="G606">
            <v>18</v>
          </cell>
        </row>
        <row r="607">
          <cell r="A607">
            <v>2328.23</v>
          </cell>
          <cell r="B607" t="str">
            <v>Mirage Noir</v>
          </cell>
          <cell r="C607" t="str">
            <v>SG corb</v>
          </cell>
          <cell r="D607" t="str">
            <v>95C</v>
          </cell>
          <cell r="E607">
            <v>29</v>
          </cell>
          <cell r="F607">
            <v>0.7</v>
          </cell>
          <cell r="G607">
            <v>18</v>
          </cell>
        </row>
        <row r="608">
          <cell r="A608">
            <v>2328.2399999999998</v>
          </cell>
          <cell r="B608" t="str">
            <v>Mirage Noir</v>
          </cell>
          <cell r="C608" t="str">
            <v>SG corb</v>
          </cell>
          <cell r="D608" t="str">
            <v>100C</v>
          </cell>
          <cell r="E608">
            <v>29</v>
          </cell>
          <cell r="F608">
            <v>0.7</v>
          </cell>
          <cell r="G608">
            <v>18</v>
          </cell>
        </row>
        <row r="609">
          <cell r="A609">
            <v>2328.31</v>
          </cell>
          <cell r="B609" t="str">
            <v>Mirage Noir</v>
          </cell>
          <cell r="C609" t="str">
            <v>SG corb</v>
          </cell>
          <cell r="D609" t="str">
            <v>85D</v>
          </cell>
          <cell r="E609">
            <v>29</v>
          </cell>
          <cell r="F609">
            <v>0.7</v>
          </cell>
          <cell r="G609">
            <v>18</v>
          </cell>
        </row>
        <row r="610">
          <cell r="A610">
            <v>2328.3200000000002</v>
          </cell>
          <cell r="B610" t="str">
            <v>Mirage Noir</v>
          </cell>
          <cell r="C610" t="str">
            <v>SG corb</v>
          </cell>
          <cell r="D610" t="str">
            <v>90D</v>
          </cell>
          <cell r="E610">
            <v>29</v>
          </cell>
          <cell r="F610">
            <v>0.7</v>
          </cell>
          <cell r="G610">
            <v>18</v>
          </cell>
        </row>
        <row r="611">
          <cell r="A611">
            <v>2328.33</v>
          </cell>
          <cell r="B611" t="str">
            <v>Mirage Noir</v>
          </cell>
          <cell r="C611" t="str">
            <v>SG corb</v>
          </cell>
          <cell r="D611" t="str">
            <v>95D</v>
          </cell>
          <cell r="E611">
            <v>29</v>
          </cell>
          <cell r="F611">
            <v>0.7</v>
          </cell>
          <cell r="G611">
            <v>18</v>
          </cell>
        </row>
        <row r="612">
          <cell r="A612">
            <v>2328.34</v>
          </cell>
          <cell r="B612" t="str">
            <v>Mirage Noir</v>
          </cell>
          <cell r="C612" t="str">
            <v>SG corb</v>
          </cell>
          <cell r="D612" t="str">
            <v>100D</v>
          </cell>
          <cell r="E612">
            <v>29</v>
          </cell>
          <cell r="F612">
            <v>0.7</v>
          </cell>
          <cell r="G612">
            <v>18</v>
          </cell>
        </row>
        <row r="613">
          <cell r="A613">
            <v>2328.35</v>
          </cell>
          <cell r="B613" t="str">
            <v>Mirage Noir</v>
          </cell>
          <cell r="C613" t="str">
            <v>SG corb</v>
          </cell>
          <cell r="D613" t="str">
            <v>105D</v>
          </cell>
          <cell r="E613">
            <v>29</v>
          </cell>
          <cell r="F613">
            <v>0.7</v>
          </cell>
          <cell r="G613">
            <v>18</v>
          </cell>
        </row>
        <row r="614">
          <cell r="A614">
            <v>2328.41</v>
          </cell>
          <cell r="B614" t="str">
            <v>Mirage Noir</v>
          </cell>
          <cell r="C614" t="str">
            <v>SG corb</v>
          </cell>
          <cell r="D614" t="str">
            <v>85E</v>
          </cell>
          <cell r="E614">
            <v>29</v>
          </cell>
          <cell r="F614">
            <v>0.7</v>
          </cell>
          <cell r="G614">
            <v>18</v>
          </cell>
        </row>
        <row r="615">
          <cell r="A615">
            <v>2328.42</v>
          </cell>
          <cell r="B615" t="str">
            <v>Mirage Noir</v>
          </cell>
          <cell r="C615" t="str">
            <v>SG corb</v>
          </cell>
          <cell r="D615" t="str">
            <v>90E</v>
          </cell>
          <cell r="E615">
            <v>29</v>
          </cell>
          <cell r="F615">
            <v>0.7</v>
          </cell>
          <cell r="G615">
            <v>18</v>
          </cell>
        </row>
        <row r="616">
          <cell r="A616">
            <v>2328.4299999999998</v>
          </cell>
          <cell r="B616" t="str">
            <v>Mirage Noir</v>
          </cell>
          <cell r="C616" t="str">
            <v>SG corb</v>
          </cell>
          <cell r="D616" t="str">
            <v>95E</v>
          </cell>
          <cell r="E616">
            <v>29</v>
          </cell>
          <cell r="F616">
            <v>0.7</v>
          </cell>
          <cell r="G616">
            <v>18</v>
          </cell>
        </row>
        <row r="617">
          <cell r="A617">
            <v>2329.0100000000002</v>
          </cell>
          <cell r="B617" t="str">
            <v>Mirage</v>
          </cell>
          <cell r="C617" t="str">
            <v>SG corb</v>
          </cell>
          <cell r="D617" t="str">
            <v>85A</v>
          </cell>
          <cell r="E617">
            <v>29</v>
          </cell>
          <cell r="F617">
            <v>0.7</v>
          </cell>
          <cell r="G617">
            <v>18</v>
          </cell>
        </row>
        <row r="618">
          <cell r="A618">
            <v>2329.02</v>
          </cell>
          <cell r="B618" t="str">
            <v>Mirage</v>
          </cell>
          <cell r="C618" t="str">
            <v>SG corb</v>
          </cell>
          <cell r="D618" t="str">
            <v>90A</v>
          </cell>
          <cell r="E618">
            <v>29</v>
          </cell>
          <cell r="F618">
            <v>0.7</v>
          </cell>
          <cell r="G618">
            <v>18</v>
          </cell>
        </row>
        <row r="619">
          <cell r="A619">
            <v>2329.0300000000002</v>
          </cell>
          <cell r="B619" t="str">
            <v>Mirage</v>
          </cell>
          <cell r="C619" t="str">
            <v>SG corb</v>
          </cell>
          <cell r="D619" t="str">
            <v>95A</v>
          </cell>
          <cell r="E619">
            <v>29</v>
          </cell>
          <cell r="F619">
            <v>0.7</v>
          </cell>
          <cell r="G619">
            <v>18</v>
          </cell>
        </row>
        <row r="620">
          <cell r="A620">
            <v>2329.11</v>
          </cell>
          <cell r="B620" t="str">
            <v>Mirage</v>
          </cell>
          <cell r="C620" t="str">
            <v>SG corb</v>
          </cell>
          <cell r="D620" t="str">
            <v>80B</v>
          </cell>
          <cell r="E620">
            <v>29</v>
          </cell>
          <cell r="F620">
            <v>0.7</v>
          </cell>
          <cell r="G620">
            <v>18</v>
          </cell>
        </row>
        <row r="621">
          <cell r="A621">
            <v>2329.12</v>
          </cell>
          <cell r="B621" t="str">
            <v>Mirage</v>
          </cell>
          <cell r="C621" t="str">
            <v>SG corb</v>
          </cell>
          <cell r="D621" t="str">
            <v>85B</v>
          </cell>
          <cell r="E621">
            <v>29</v>
          </cell>
          <cell r="F621">
            <v>0.7</v>
          </cell>
          <cell r="G621">
            <v>18</v>
          </cell>
        </row>
        <row r="622">
          <cell r="A622">
            <v>2329.13</v>
          </cell>
          <cell r="B622" t="str">
            <v>Mirage</v>
          </cell>
          <cell r="C622" t="str">
            <v>SG corb</v>
          </cell>
          <cell r="D622" t="str">
            <v>90B</v>
          </cell>
          <cell r="E622">
            <v>29</v>
          </cell>
          <cell r="F622">
            <v>0.7</v>
          </cell>
          <cell r="G622">
            <v>18</v>
          </cell>
        </row>
        <row r="623">
          <cell r="A623">
            <v>2329.14</v>
          </cell>
          <cell r="B623" t="str">
            <v>Mirage</v>
          </cell>
          <cell r="C623" t="str">
            <v>SG corb</v>
          </cell>
          <cell r="D623" t="str">
            <v>95B</v>
          </cell>
          <cell r="E623">
            <v>29</v>
          </cell>
          <cell r="F623">
            <v>0.7</v>
          </cell>
          <cell r="G623">
            <v>18</v>
          </cell>
        </row>
        <row r="624">
          <cell r="A624">
            <v>2329.21</v>
          </cell>
          <cell r="B624" t="str">
            <v>Mirage</v>
          </cell>
          <cell r="C624" t="str">
            <v>SG corb</v>
          </cell>
          <cell r="D624" t="str">
            <v>85C</v>
          </cell>
          <cell r="E624">
            <v>29</v>
          </cell>
          <cell r="F624">
            <v>0.7</v>
          </cell>
          <cell r="G624">
            <v>18</v>
          </cell>
        </row>
        <row r="625">
          <cell r="A625">
            <v>2329.2199999999998</v>
          </cell>
          <cell r="B625" t="str">
            <v>Mirage</v>
          </cell>
          <cell r="C625" t="str">
            <v>SG corb</v>
          </cell>
          <cell r="D625" t="str">
            <v>90C</v>
          </cell>
          <cell r="E625">
            <v>29</v>
          </cell>
          <cell r="F625">
            <v>0.7</v>
          </cell>
          <cell r="G625">
            <v>18</v>
          </cell>
        </row>
        <row r="626">
          <cell r="A626">
            <v>2329.23</v>
          </cell>
          <cell r="B626" t="str">
            <v>Mirage</v>
          </cell>
          <cell r="C626" t="str">
            <v>SG corb</v>
          </cell>
          <cell r="D626" t="str">
            <v>95C</v>
          </cell>
          <cell r="E626">
            <v>29</v>
          </cell>
          <cell r="F626">
            <v>0.7</v>
          </cell>
          <cell r="G626">
            <v>18</v>
          </cell>
        </row>
        <row r="627">
          <cell r="A627">
            <v>2329.2399999999998</v>
          </cell>
          <cell r="B627" t="str">
            <v>Mirage</v>
          </cell>
          <cell r="C627" t="str">
            <v>SG corb</v>
          </cell>
          <cell r="D627" t="str">
            <v>100C</v>
          </cell>
          <cell r="E627">
            <v>29</v>
          </cell>
          <cell r="F627">
            <v>0.7</v>
          </cell>
          <cell r="G627">
            <v>18</v>
          </cell>
        </row>
        <row r="628">
          <cell r="A628">
            <v>2329.31</v>
          </cell>
          <cell r="B628" t="str">
            <v>Mirage</v>
          </cell>
          <cell r="C628" t="str">
            <v>SG corb</v>
          </cell>
          <cell r="D628" t="str">
            <v>85D</v>
          </cell>
          <cell r="E628">
            <v>29</v>
          </cell>
          <cell r="F628">
            <v>0.7</v>
          </cell>
          <cell r="G628">
            <v>18</v>
          </cell>
        </row>
        <row r="629">
          <cell r="A629">
            <v>2329.3200000000002</v>
          </cell>
          <cell r="B629" t="str">
            <v>Mirage</v>
          </cell>
          <cell r="C629" t="str">
            <v>SG corb</v>
          </cell>
          <cell r="D629" t="str">
            <v>90D</v>
          </cell>
          <cell r="E629">
            <v>29</v>
          </cell>
          <cell r="F629">
            <v>0.7</v>
          </cell>
          <cell r="G629">
            <v>18</v>
          </cell>
        </row>
        <row r="630">
          <cell r="A630">
            <v>2329.33</v>
          </cell>
          <cell r="B630" t="str">
            <v>Mirage</v>
          </cell>
          <cell r="C630" t="str">
            <v>SG corb</v>
          </cell>
          <cell r="D630" t="str">
            <v>95D</v>
          </cell>
          <cell r="E630">
            <v>29</v>
          </cell>
          <cell r="F630">
            <v>0.7</v>
          </cell>
          <cell r="G630">
            <v>18</v>
          </cell>
        </row>
        <row r="631">
          <cell r="A631">
            <v>2329.34</v>
          </cell>
          <cell r="B631" t="str">
            <v>Mirage</v>
          </cell>
          <cell r="C631" t="str">
            <v>SG corb</v>
          </cell>
          <cell r="D631" t="str">
            <v>100D</v>
          </cell>
          <cell r="E631">
            <v>29</v>
          </cell>
          <cell r="F631">
            <v>0.7</v>
          </cell>
          <cell r="G631">
            <v>18</v>
          </cell>
        </row>
        <row r="632">
          <cell r="A632">
            <v>2329.35</v>
          </cell>
          <cell r="B632" t="str">
            <v>Mirage</v>
          </cell>
          <cell r="C632" t="str">
            <v>SG corb</v>
          </cell>
          <cell r="D632" t="str">
            <v>105D</v>
          </cell>
          <cell r="E632">
            <v>29</v>
          </cell>
          <cell r="F632">
            <v>0.7</v>
          </cell>
          <cell r="G632">
            <v>18</v>
          </cell>
        </row>
        <row r="633">
          <cell r="A633">
            <v>2329.41</v>
          </cell>
          <cell r="B633" t="str">
            <v>Mirage</v>
          </cell>
          <cell r="C633" t="str">
            <v>SG corb</v>
          </cell>
          <cell r="D633" t="str">
            <v>85E</v>
          </cell>
          <cell r="E633">
            <v>29</v>
          </cell>
          <cell r="F633">
            <v>0.7</v>
          </cell>
          <cell r="G633">
            <v>18</v>
          </cell>
        </row>
        <row r="634">
          <cell r="A634">
            <v>2329.42</v>
          </cell>
          <cell r="B634" t="str">
            <v>Mirage</v>
          </cell>
          <cell r="C634" t="str">
            <v>SG corb</v>
          </cell>
          <cell r="D634" t="str">
            <v>90E</v>
          </cell>
          <cell r="E634">
            <v>29</v>
          </cell>
          <cell r="F634">
            <v>0.7</v>
          </cell>
          <cell r="G634">
            <v>18</v>
          </cell>
        </row>
        <row r="635">
          <cell r="A635">
            <v>2329.4299999999998</v>
          </cell>
          <cell r="B635" t="str">
            <v>Mirage</v>
          </cell>
          <cell r="C635" t="str">
            <v>SG corb</v>
          </cell>
          <cell r="D635" t="str">
            <v>95E</v>
          </cell>
          <cell r="E635">
            <v>29</v>
          </cell>
          <cell r="F635">
            <v>0.7</v>
          </cell>
          <cell r="G635">
            <v>18</v>
          </cell>
        </row>
        <row r="636">
          <cell r="A636">
            <v>2330.0100000000002</v>
          </cell>
          <cell r="B636" t="str">
            <v>Astrale</v>
          </cell>
          <cell r="C636" t="str">
            <v>top fillette</v>
          </cell>
          <cell r="D636" t="str">
            <v>6/8</v>
          </cell>
          <cell r="E636">
            <v>29</v>
          </cell>
          <cell r="F636">
            <v>0.7</v>
          </cell>
          <cell r="G636">
            <v>16</v>
          </cell>
        </row>
        <row r="637">
          <cell r="A637">
            <v>2330.02</v>
          </cell>
          <cell r="B637" t="str">
            <v>Astrale</v>
          </cell>
          <cell r="C637" t="str">
            <v>top fillette</v>
          </cell>
          <cell r="D637" t="str">
            <v>8/10</v>
          </cell>
          <cell r="E637">
            <v>29</v>
          </cell>
          <cell r="F637">
            <v>0.7</v>
          </cell>
          <cell r="G637">
            <v>16</v>
          </cell>
        </row>
        <row r="638">
          <cell r="A638">
            <v>2330.0300000000002</v>
          </cell>
          <cell r="B638" t="str">
            <v>Astrale</v>
          </cell>
          <cell r="C638" t="str">
            <v>top fillette</v>
          </cell>
          <cell r="D638" t="str">
            <v>10/12</v>
          </cell>
          <cell r="E638">
            <v>29</v>
          </cell>
          <cell r="F638">
            <v>0.7</v>
          </cell>
          <cell r="G638">
            <v>16</v>
          </cell>
        </row>
        <row r="639">
          <cell r="A639">
            <v>2330.11</v>
          </cell>
          <cell r="B639" t="str">
            <v>Astrale</v>
          </cell>
          <cell r="C639" t="str">
            <v>cul fillette</v>
          </cell>
          <cell r="D639" t="str">
            <v>6/8</v>
          </cell>
          <cell r="E639">
            <v>16</v>
          </cell>
          <cell r="F639">
            <v>0.4</v>
          </cell>
          <cell r="G639">
            <v>10</v>
          </cell>
        </row>
        <row r="640">
          <cell r="A640">
            <v>2330.12</v>
          </cell>
          <cell r="B640" t="str">
            <v>Astrale</v>
          </cell>
          <cell r="C640" t="str">
            <v>cul fillette</v>
          </cell>
          <cell r="D640" t="str">
            <v>8/10</v>
          </cell>
          <cell r="E640">
            <v>16</v>
          </cell>
          <cell r="F640">
            <v>0.4</v>
          </cell>
          <cell r="G640">
            <v>10</v>
          </cell>
        </row>
        <row r="641">
          <cell r="A641">
            <v>2330.13</v>
          </cell>
          <cell r="B641" t="str">
            <v>Astrale</v>
          </cell>
          <cell r="C641" t="str">
            <v>cul fillette</v>
          </cell>
          <cell r="D641" t="str">
            <v>10/12</v>
          </cell>
          <cell r="E641">
            <v>16</v>
          </cell>
          <cell r="F641">
            <v>0.4</v>
          </cell>
          <cell r="G641">
            <v>10</v>
          </cell>
        </row>
        <row r="642">
          <cell r="A642">
            <v>2331.0100000000002</v>
          </cell>
          <cell r="B642" t="str">
            <v>Etoile filante</v>
          </cell>
          <cell r="C642" t="str">
            <v>SG corb</v>
          </cell>
          <cell r="D642" t="str">
            <v>80B</v>
          </cell>
          <cell r="E642">
            <v>36</v>
          </cell>
          <cell r="F642">
            <v>1</v>
          </cell>
          <cell r="G642">
            <v>22</v>
          </cell>
        </row>
        <row r="643">
          <cell r="A643">
            <v>2331.02</v>
          </cell>
          <cell r="B643" t="str">
            <v>Etoile filante</v>
          </cell>
          <cell r="C643" t="str">
            <v>SG corb</v>
          </cell>
          <cell r="D643" t="str">
            <v>85B</v>
          </cell>
          <cell r="E643">
            <v>36</v>
          </cell>
          <cell r="F643">
            <v>1</v>
          </cell>
          <cell r="G643">
            <v>22</v>
          </cell>
        </row>
        <row r="644">
          <cell r="A644">
            <v>2331.0300000000002</v>
          </cell>
          <cell r="B644" t="str">
            <v>Etoile filante</v>
          </cell>
          <cell r="C644" t="str">
            <v>SG corb</v>
          </cell>
          <cell r="D644" t="str">
            <v>90B</v>
          </cell>
          <cell r="E644">
            <v>36</v>
          </cell>
          <cell r="F644">
            <v>1</v>
          </cell>
          <cell r="G644">
            <v>22</v>
          </cell>
        </row>
        <row r="645">
          <cell r="A645">
            <v>2331.04</v>
          </cell>
          <cell r="B645" t="str">
            <v>Etoile filante</v>
          </cell>
          <cell r="C645" t="str">
            <v>SG corb</v>
          </cell>
          <cell r="D645" t="str">
            <v>95B</v>
          </cell>
          <cell r="E645">
            <v>36</v>
          </cell>
          <cell r="F645">
            <v>1</v>
          </cell>
          <cell r="G645">
            <v>22</v>
          </cell>
        </row>
        <row r="646">
          <cell r="A646">
            <v>2331.11</v>
          </cell>
          <cell r="B646" t="str">
            <v>Etoile filante</v>
          </cell>
          <cell r="C646" t="str">
            <v>SG corb</v>
          </cell>
          <cell r="D646" t="str">
            <v>85C</v>
          </cell>
          <cell r="E646">
            <v>36</v>
          </cell>
          <cell r="F646">
            <v>1</v>
          </cell>
          <cell r="G646">
            <v>22</v>
          </cell>
        </row>
        <row r="647">
          <cell r="A647">
            <v>2331.12</v>
          </cell>
          <cell r="B647" t="str">
            <v>Etoile filante</v>
          </cell>
          <cell r="C647" t="str">
            <v>SG corb</v>
          </cell>
          <cell r="D647" t="str">
            <v>90C</v>
          </cell>
          <cell r="E647">
            <v>36</v>
          </cell>
          <cell r="F647">
            <v>1</v>
          </cell>
          <cell r="G647">
            <v>22</v>
          </cell>
        </row>
        <row r="648">
          <cell r="A648">
            <v>2331.13</v>
          </cell>
          <cell r="B648" t="str">
            <v>Etoile filante</v>
          </cell>
          <cell r="C648" t="str">
            <v>SG class</v>
          </cell>
          <cell r="D648" t="str">
            <v>95C</v>
          </cell>
          <cell r="E648">
            <v>36</v>
          </cell>
          <cell r="F648">
            <v>1</v>
          </cell>
          <cell r="G648">
            <v>22</v>
          </cell>
        </row>
        <row r="649">
          <cell r="A649">
            <v>2331.14</v>
          </cell>
          <cell r="B649" t="str">
            <v>Etoile filante</v>
          </cell>
          <cell r="C649" t="str">
            <v>SG class</v>
          </cell>
          <cell r="D649" t="str">
            <v>100C</v>
          </cell>
          <cell r="E649">
            <v>36</v>
          </cell>
          <cell r="F649">
            <v>1</v>
          </cell>
          <cell r="G649">
            <v>22</v>
          </cell>
        </row>
        <row r="650">
          <cell r="A650">
            <v>2331.21</v>
          </cell>
          <cell r="B650" t="str">
            <v>Etoile filante</v>
          </cell>
          <cell r="C650" t="str">
            <v>SG class</v>
          </cell>
          <cell r="D650" t="str">
            <v>90D</v>
          </cell>
          <cell r="E650">
            <v>36</v>
          </cell>
          <cell r="F650">
            <v>1</v>
          </cell>
          <cell r="G650">
            <v>22</v>
          </cell>
        </row>
        <row r="651">
          <cell r="A651">
            <v>2331.2199999999998</v>
          </cell>
          <cell r="B651" t="str">
            <v>Etoile filante</v>
          </cell>
          <cell r="C651" t="str">
            <v>SG class</v>
          </cell>
          <cell r="D651" t="str">
            <v>95D</v>
          </cell>
          <cell r="E651">
            <v>36</v>
          </cell>
          <cell r="F651">
            <v>1</v>
          </cell>
          <cell r="G651">
            <v>22</v>
          </cell>
        </row>
        <row r="652">
          <cell r="A652">
            <v>2331.23</v>
          </cell>
          <cell r="B652" t="str">
            <v>Etoile filante</v>
          </cell>
          <cell r="C652" t="str">
            <v>SG class</v>
          </cell>
          <cell r="D652" t="str">
            <v>100D</v>
          </cell>
          <cell r="E652">
            <v>36</v>
          </cell>
          <cell r="F652">
            <v>1</v>
          </cell>
          <cell r="G652">
            <v>22</v>
          </cell>
        </row>
        <row r="653">
          <cell r="A653">
            <v>2331.2399999999998</v>
          </cell>
          <cell r="B653" t="str">
            <v>Etoile filante</v>
          </cell>
          <cell r="C653" t="str">
            <v>SG class</v>
          </cell>
          <cell r="D653" t="str">
            <v>105D</v>
          </cell>
          <cell r="E653">
            <v>36</v>
          </cell>
          <cell r="F653">
            <v>1</v>
          </cell>
          <cell r="G653">
            <v>22</v>
          </cell>
        </row>
        <row r="654">
          <cell r="A654">
            <v>2331.25</v>
          </cell>
          <cell r="B654" t="str">
            <v>Etoile filante</v>
          </cell>
          <cell r="C654" t="str">
            <v>SG class</v>
          </cell>
          <cell r="D654" t="str">
            <v>110D</v>
          </cell>
          <cell r="E654">
            <v>36</v>
          </cell>
          <cell r="F654">
            <v>1</v>
          </cell>
          <cell r="G654">
            <v>22</v>
          </cell>
        </row>
        <row r="655">
          <cell r="A655">
            <v>2331.31</v>
          </cell>
          <cell r="B655" t="str">
            <v>Etoile filante</v>
          </cell>
          <cell r="C655" t="str">
            <v>SG class</v>
          </cell>
          <cell r="D655" t="str">
            <v>90E</v>
          </cell>
          <cell r="E655">
            <v>36</v>
          </cell>
          <cell r="F655">
            <v>1</v>
          </cell>
          <cell r="G655">
            <v>22</v>
          </cell>
        </row>
        <row r="656">
          <cell r="A656">
            <v>2331.3200000000002</v>
          </cell>
          <cell r="B656" t="str">
            <v>Etoile filante</v>
          </cell>
          <cell r="C656" t="str">
            <v>SG class</v>
          </cell>
          <cell r="D656" t="str">
            <v>95E</v>
          </cell>
          <cell r="E656">
            <v>36</v>
          </cell>
          <cell r="F656">
            <v>1</v>
          </cell>
          <cell r="G656">
            <v>22</v>
          </cell>
        </row>
        <row r="657">
          <cell r="A657">
            <v>2331.33</v>
          </cell>
          <cell r="B657" t="str">
            <v>Etoile filante</v>
          </cell>
          <cell r="C657" t="str">
            <v>SG class</v>
          </cell>
          <cell r="D657" t="str">
            <v>100E</v>
          </cell>
          <cell r="E657">
            <v>36</v>
          </cell>
          <cell r="F657">
            <v>1</v>
          </cell>
          <cell r="G657">
            <v>22</v>
          </cell>
        </row>
        <row r="658">
          <cell r="A658">
            <v>2331.34</v>
          </cell>
          <cell r="B658" t="str">
            <v>Etoile filante</v>
          </cell>
          <cell r="C658" t="str">
            <v>SG class</v>
          </cell>
          <cell r="D658" t="str">
            <v>105E</v>
          </cell>
          <cell r="E658">
            <v>36</v>
          </cell>
          <cell r="F658">
            <v>1</v>
          </cell>
          <cell r="G658">
            <v>22</v>
          </cell>
        </row>
        <row r="659">
          <cell r="A659">
            <v>2331.41</v>
          </cell>
          <cell r="B659" t="str">
            <v>Etoile filante</v>
          </cell>
          <cell r="C659" t="str">
            <v>culotte</v>
          </cell>
          <cell r="D659" t="str">
            <v>1</v>
          </cell>
          <cell r="E659">
            <v>19</v>
          </cell>
          <cell r="F659">
            <v>0.5</v>
          </cell>
          <cell r="G659">
            <v>10</v>
          </cell>
        </row>
        <row r="660">
          <cell r="A660">
            <v>2331.42</v>
          </cell>
          <cell r="B660" t="str">
            <v>Etoile filante</v>
          </cell>
          <cell r="C660" t="str">
            <v>culotte</v>
          </cell>
          <cell r="D660" t="str">
            <v>2</v>
          </cell>
          <cell r="E660">
            <v>19</v>
          </cell>
          <cell r="F660">
            <v>0.5</v>
          </cell>
          <cell r="G660">
            <v>10</v>
          </cell>
        </row>
        <row r="661">
          <cell r="A661">
            <v>2331.4299999999998</v>
          </cell>
          <cell r="B661" t="str">
            <v>Etoile filante</v>
          </cell>
          <cell r="C661" t="str">
            <v>culotte</v>
          </cell>
          <cell r="D661" t="str">
            <v>3</v>
          </cell>
          <cell r="E661">
            <v>19</v>
          </cell>
          <cell r="F661">
            <v>0.5</v>
          </cell>
          <cell r="G661">
            <v>10</v>
          </cell>
        </row>
        <row r="662">
          <cell r="A662">
            <v>2331.44</v>
          </cell>
          <cell r="B662" t="str">
            <v>Etoile filante</v>
          </cell>
          <cell r="C662" t="str">
            <v>culotte</v>
          </cell>
          <cell r="D662" t="str">
            <v>4</v>
          </cell>
          <cell r="E662">
            <v>19</v>
          </cell>
          <cell r="F662">
            <v>0.5</v>
          </cell>
          <cell r="G662">
            <v>10</v>
          </cell>
        </row>
        <row r="663">
          <cell r="A663">
            <v>2331.4499999999998</v>
          </cell>
          <cell r="B663" t="str">
            <v>Etoile filante</v>
          </cell>
          <cell r="C663" t="str">
            <v>culotte</v>
          </cell>
          <cell r="D663" t="str">
            <v>5</v>
          </cell>
          <cell r="E663">
            <v>19</v>
          </cell>
          <cell r="F663">
            <v>0.5</v>
          </cell>
          <cell r="G663">
            <v>10</v>
          </cell>
        </row>
        <row r="664">
          <cell r="A664">
            <v>2331.5100000000002</v>
          </cell>
          <cell r="B664" t="str">
            <v>Etoile filante</v>
          </cell>
          <cell r="C664" t="str">
            <v>string</v>
          </cell>
          <cell r="D664" t="str">
            <v>1</v>
          </cell>
          <cell r="E664">
            <v>19</v>
          </cell>
          <cell r="F664">
            <v>0.5</v>
          </cell>
          <cell r="G664">
            <v>10</v>
          </cell>
        </row>
        <row r="665">
          <cell r="A665">
            <v>2331.52</v>
          </cell>
          <cell r="B665" t="str">
            <v>Etoile filante</v>
          </cell>
          <cell r="C665" t="str">
            <v>string</v>
          </cell>
          <cell r="D665" t="str">
            <v>2</v>
          </cell>
          <cell r="E665">
            <v>19</v>
          </cell>
          <cell r="F665">
            <v>0.5</v>
          </cell>
          <cell r="G665">
            <v>10</v>
          </cell>
        </row>
        <row r="666">
          <cell r="A666">
            <v>2331.5300000000002</v>
          </cell>
          <cell r="B666" t="str">
            <v>Etoile filante</v>
          </cell>
          <cell r="C666" t="str">
            <v>string</v>
          </cell>
          <cell r="D666" t="str">
            <v>3</v>
          </cell>
          <cell r="E666">
            <v>19</v>
          </cell>
          <cell r="F666">
            <v>0.5</v>
          </cell>
          <cell r="G666">
            <v>10</v>
          </cell>
        </row>
        <row r="667">
          <cell r="A667">
            <v>2331.54</v>
          </cell>
          <cell r="B667" t="str">
            <v>Etoile filante</v>
          </cell>
          <cell r="C667" t="str">
            <v>string</v>
          </cell>
          <cell r="D667" t="str">
            <v>4</v>
          </cell>
          <cell r="E667">
            <v>19</v>
          </cell>
          <cell r="F667">
            <v>0.5</v>
          </cell>
          <cell r="G667">
            <v>10</v>
          </cell>
        </row>
        <row r="668">
          <cell r="A668">
            <v>2331.5500000000002</v>
          </cell>
          <cell r="B668" t="str">
            <v>Etoile filante</v>
          </cell>
          <cell r="C668" t="str">
            <v>string</v>
          </cell>
          <cell r="D668" t="str">
            <v>5</v>
          </cell>
          <cell r="E668">
            <v>19</v>
          </cell>
          <cell r="F668">
            <v>0.5</v>
          </cell>
          <cell r="G668">
            <v>10</v>
          </cell>
        </row>
        <row r="669">
          <cell r="A669">
            <v>2332.0100000000002</v>
          </cell>
          <cell r="B669" t="str">
            <v>Edelweiss</v>
          </cell>
          <cell r="C669" t="str">
            <v>SG corb</v>
          </cell>
          <cell r="D669" t="str">
            <v>85B</v>
          </cell>
          <cell r="E669">
            <v>28</v>
          </cell>
          <cell r="F669">
            <v>0.7</v>
          </cell>
          <cell r="G669">
            <v>16</v>
          </cell>
        </row>
        <row r="670">
          <cell r="A670">
            <v>2332.02</v>
          </cell>
          <cell r="B670" t="str">
            <v>Edelweiss</v>
          </cell>
          <cell r="C670" t="str">
            <v>SG corb</v>
          </cell>
          <cell r="D670" t="str">
            <v>90B</v>
          </cell>
          <cell r="E670">
            <v>28</v>
          </cell>
          <cell r="F670">
            <v>0.7</v>
          </cell>
          <cell r="G670">
            <v>16</v>
          </cell>
        </row>
        <row r="671">
          <cell r="A671">
            <v>2332.0300000000002</v>
          </cell>
          <cell r="B671" t="str">
            <v>Edelweiss</v>
          </cell>
          <cell r="C671" t="str">
            <v>SG corb</v>
          </cell>
          <cell r="D671" t="str">
            <v>95B</v>
          </cell>
          <cell r="E671">
            <v>28</v>
          </cell>
          <cell r="F671">
            <v>0.7</v>
          </cell>
          <cell r="G671">
            <v>16</v>
          </cell>
        </row>
        <row r="672">
          <cell r="A672">
            <v>2332.11</v>
          </cell>
          <cell r="B672" t="str">
            <v>Edelweiss</v>
          </cell>
          <cell r="C672" t="str">
            <v>SG corb</v>
          </cell>
          <cell r="D672" t="str">
            <v>85C</v>
          </cell>
          <cell r="E672">
            <v>28</v>
          </cell>
          <cell r="F672">
            <v>0.7</v>
          </cell>
          <cell r="G672">
            <v>16</v>
          </cell>
        </row>
        <row r="673">
          <cell r="A673">
            <v>2332.12</v>
          </cell>
          <cell r="B673" t="str">
            <v>Edelweiss</v>
          </cell>
          <cell r="C673" t="str">
            <v>SG corb</v>
          </cell>
          <cell r="D673" t="str">
            <v>90C</v>
          </cell>
          <cell r="E673">
            <v>28</v>
          </cell>
          <cell r="F673">
            <v>0.7</v>
          </cell>
          <cell r="G673">
            <v>16</v>
          </cell>
        </row>
        <row r="674">
          <cell r="A674">
            <v>2332.13</v>
          </cell>
          <cell r="B674" t="str">
            <v>Edelweiss</v>
          </cell>
          <cell r="C674" t="str">
            <v>SG class</v>
          </cell>
          <cell r="D674" t="str">
            <v>95C</v>
          </cell>
          <cell r="E674">
            <v>36</v>
          </cell>
          <cell r="F674">
            <v>1</v>
          </cell>
          <cell r="G674">
            <v>24</v>
          </cell>
        </row>
        <row r="675">
          <cell r="A675">
            <v>2332.14</v>
          </cell>
          <cell r="B675" t="str">
            <v>Edelweiss</v>
          </cell>
          <cell r="C675" t="str">
            <v>SG class</v>
          </cell>
          <cell r="D675" t="str">
            <v>100C</v>
          </cell>
          <cell r="E675">
            <v>36</v>
          </cell>
          <cell r="F675">
            <v>1</v>
          </cell>
          <cell r="G675">
            <v>24</v>
          </cell>
        </row>
        <row r="676">
          <cell r="A676">
            <v>2332.21</v>
          </cell>
          <cell r="B676" t="str">
            <v>Edelweiss</v>
          </cell>
          <cell r="C676" t="str">
            <v>SG class</v>
          </cell>
          <cell r="D676" t="str">
            <v>85D</v>
          </cell>
          <cell r="E676">
            <v>36</v>
          </cell>
          <cell r="F676">
            <v>1</v>
          </cell>
          <cell r="G676">
            <v>24</v>
          </cell>
        </row>
        <row r="677">
          <cell r="A677">
            <v>2332.2199999999998</v>
          </cell>
          <cell r="B677" t="str">
            <v>Edelweiss</v>
          </cell>
          <cell r="C677" t="str">
            <v>SG class</v>
          </cell>
          <cell r="D677" t="str">
            <v>90D</v>
          </cell>
          <cell r="E677">
            <v>36</v>
          </cell>
          <cell r="F677">
            <v>1</v>
          </cell>
          <cell r="G677">
            <v>24</v>
          </cell>
        </row>
        <row r="678">
          <cell r="A678">
            <v>2332.23</v>
          </cell>
          <cell r="B678" t="str">
            <v>Edelweiss</v>
          </cell>
          <cell r="C678" t="str">
            <v>SG class</v>
          </cell>
          <cell r="D678" t="str">
            <v>95D</v>
          </cell>
          <cell r="E678">
            <v>36</v>
          </cell>
          <cell r="F678">
            <v>1</v>
          </cell>
          <cell r="G678">
            <v>24</v>
          </cell>
        </row>
        <row r="679">
          <cell r="A679">
            <v>2332.2399999999998</v>
          </cell>
          <cell r="B679" t="str">
            <v>Edelweiss</v>
          </cell>
          <cell r="C679" t="str">
            <v>SG class</v>
          </cell>
          <cell r="D679" t="str">
            <v>100D</v>
          </cell>
          <cell r="E679">
            <v>36</v>
          </cell>
          <cell r="F679">
            <v>1</v>
          </cell>
          <cell r="G679">
            <v>24</v>
          </cell>
        </row>
        <row r="680">
          <cell r="A680">
            <v>2332.25</v>
          </cell>
          <cell r="B680" t="str">
            <v>Edelweiss</v>
          </cell>
          <cell r="C680" t="str">
            <v>SG class</v>
          </cell>
          <cell r="D680" t="str">
            <v>105D</v>
          </cell>
          <cell r="E680">
            <v>36</v>
          </cell>
          <cell r="F680">
            <v>1</v>
          </cell>
          <cell r="G680">
            <v>24</v>
          </cell>
        </row>
        <row r="681">
          <cell r="A681">
            <v>2332.2600000000002</v>
          </cell>
          <cell r="B681" t="str">
            <v>Edelweiss</v>
          </cell>
          <cell r="C681" t="str">
            <v>SG class</v>
          </cell>
          <cell r="D681" t="str">
            <v>110D</v>
          </cell>
          <cell r="E681">
            <v>36</v>
          </cell>
          <cell r="F681">
            <v>1</v>
          </cell>
          <cell r="G681">
            <v>24</v>
          </cell>
        </row>
        <row r="682">
          <cell r="A682">
            <v>2332.31</v>
          </cell>
          <cell r="B682" t="str">
            <v>Edelweiss</v>
          </cell>
          <cell r="C682" t="str">
            <v>SG class</v>
          </cell>
          <cell r="D682" t="str">
            <v>90E</v>
          </cell>
          <cell r="E682">
            <v>36</v>
          </cell>
          <cell r="F682">
            <v>1</v>
          </cell>
          <cell r="G682">
            <v>24</v>
          </cell>
        </row>
        <row r="683">
          <cell r="A683">
            <v>2332.3200000000002</v>
          </cell>
          <cell r="B683" t="str">
            <v>Edelweiss</v>
          </cell>
          <cell r="C683" t="str">
            <v>SG class</v>
          </cell>
          <cell r="D683" t="str">
            <v>95E</v>
          </cell>
          <cell r="E683">
            <v>36</v>
          </cell>
          <cell r="F683">
            <v>1</v>
          </cell>
          <cell r="G683">
            <v>24</v>
          </cell>
        </row>
        <row r="684">
          <cell r="A684">
            <v>2332.33</v>
          </cell>
          <cell r="B684" t="str">
            <v>Edelweiss</v>
          </cell>
          <cell r="C684" t="str">
            <v>SG class</v>
          </cell>
          <cell r="D684" t="str">
            <v>100E</v>
          </cell>
          <cell r="E684">
            <v>36</v>
          </cell>
          <cell r="F684">
            <v>1</v>
          </cell>
          <cell r="G684">
            <v>24</v>
          </cell>
        </row>
        <row r="685">
          <cell r="A685">
            <v>2332.34</v>
          </cell>
          <cell r="B685" t="str">
            <v>Edelweiss</v>
          </cell>
          <cell r="C685" t="str">
            <v>SG class</v>
          </cell>
          <cell r="D685" t="str">
            <v>105E</v>
          </cell>
          <cell r="E685">
            <v>36</v>
          </cell>
          <cell r="F685">
            <v>1</v>
          </cell>
          <cell r="G685">
            <v>24</v>
          </cell>
        </row>
        <row r="686">
          <cell r="A686">
            <v>2332.41</v>
          </cell>
          <cell r="B686" t="str">
            <v>Edelweiss</v>
          </cell>
          <cell r="C686" t="str">
            <v>culotte</v>
          </cell>
          <cell r="D686" t="str">
            <v>1.</v>
          </cell>
          <cell r="E686">
            <v>15</v>
          </cell>
          <cell r="F686">
            <v>0.4</v>
          </cell>
          <cell r="G686">
            <v>10</v>
          </cell>
        </row>
        <row r="687">
          <cell r="A687">
            <v>2332.42</v>
          </cell>
          <cell r="B687" t="str">
            <v>Edelweiss</v>
          </cell>
          <cell r="C687" t="str">
            <v>culotte</v>
          </cell>
          <cell r="D687" t="str">
            <v>2.</v>
          </cell>
          <cell r="E687">
            <v>15</v>
          </cell>
          <cell r="F687">
            <v>0.4</v>
          </cell>
          <cell r="G687">
            <v>10</v>
          </cell>
        </row>
        <row r="688">
          <cell r="A688">
            <v>2332.4299999999998</v>
          </cell>
          <cell r="B688" t="str">
            <v>Edelweiss</v>
          </cell>
          <cell r="C688" t="str">
            <v>culotte</v>
          </cell>
          <cell r="D688" t="str">
            <v>3.</v>
          </cell>
          <cell r="E688">
            <v>15</v>
          </cell>
          <cell r="F688">
            <v>0.4</v>
          </cell>
          <cell r="G688">
            <v>10</v>
          </cell>
        </row>
        <row r="689">
          <cell r="A689">
            <v>2332.44</v>
          </cell>
          <cell r="B689" t="str">
            <v>Edelweiss</v>
          </cell>
          <cell r="C689" t="str">
            <v>culotte</v>
          </cell>
          <cell r="D689" t="str">
            <v>4.</v>
          </cell>
          <cell r="E689">
            <v>15</v>
          </cell>
          <cell r="F689">
            <v>0.4</v>
          </cell>
          <cell r="G689">
            <v>10</v>
          </cell>
        </row>
        <row r="690">
          <cell r="A690">
            <v>2332.4499999999998</v>
          </cell>
          <cell r="B690" t="str">
            <v>Edelweiss</v>
          </cell>
          <cell r="C690" t="str">
            <v>culotte</v>
          </cell>
          <cell r="D690" t="str">
            <v>5.</v>
          </cell>
          <cell r="E690">
            <v>15</v>
          </cell>
          <cell r="F690">
            <v>0.4</v>
          </cell>
          <cell r="G690">
            <v>10</v>
          </cell>
        </row>
        <row r="691">
          <cell r="A691">
            <v>2332.46</v>
          </cell>
          <cell r="B691" t="str">
            <v>Edelweiss</v>
          </cell>
          <cell r="C691" t="str">
            <v>culotte</v>
          </cell>
          <cell r="D691" t="str">
            <v>6/7.</v>
          </cell>
          <cell r="E691">
            <v>15</v>
          </cell>
          <cell r="F691">
            <v>0.4</v>
          </cell>
          <cell r="G691">
            <v>10</v>
          </cell>
        </row>
        <row r="692">
          <cell r="A692">
            <v>2332.5100000000002</v>
          </cell>
          <cell r="B692" t="str">
            <v>Edelweiss</v>
          </cell>
          <cell r="C692" t="str">
            <v>string</v>
          </cell>
          <cell r="D692" t="str">
            <v>1.</v>
          </cell>
          <cell r="E692">
            <v>14</v>
          </cell>
          <cell r="F692">
            <v>0.3</v>
          </cell>
          <cell r="G692">
            <v>10</v>
          </cell>
        </row>
        <row r="693">
          <cell r="A693">
            <v>2332.52</v>
          </cell>
          <cell r="B693" t="str">
            <v>Edelweiss</v>
          </cell>
          <cell r="C693" t="str">
            <v>string</v>
          </cell>
          <cell r="D693" t="str">
            <v>2.</v>
          </cell>
          <cell r="E693">
            <v>14</v>
          </cell>
          <cell r="F693">
            <v>0.3</v>
          </cell>
          <cell r="G693">
            <v>10</v>
          </cell>
        </row>
        <row r="694">
          <cell r="A694">
            <v>2332.5300000000002</v>
          </cell>
          <cell r="B694" t="str">
            <v>Edelweiss</v>
          </cell>
          <cell r="C694" t="str">
            <v>string</v>
          </cell>
          <cell r="D694" t="str">
            <v>3.</v>
          </cell>
          <cell r="E694">
            <v>14</v>
          </cell>
          <cell r="F694">
            <v>0.3</v>
          </cell>
          <cell r="G694">
            <v>10</v>
          </cell>
        </row>
        <row r="695">
          <cell r="A695">
            <v>2332.54</v>
          </cell>
          <cell r="B695" t="str">
            <v>Edelweiss</v>
          </cell>
          <cell r="C695" t="str">
            <v>string</v>
          </cell>
          <cell r="D695" t="str">
            <v>4.</v>
          </cell>
          <cell r="E695">
            <v>14</v>
          </cell>
          <cell r="F695">
            <v>0.3</v>
          </cell>
          <cell r="G695">
            <v>10</v>
          </cell>
        </row>
        <row r="696">
          <cell r="A696">
            <v>2332.5500000000002</v>
          </cell>
          <cell r="B696" t="str">
            <v>Edelweiss</v>
          </cell>
          <cell r="C696" t="str">
            <v>string</v>
          </cell>
          <cell r="D696" t="str">
            <v>5.</v>
          </cell>
          <cell r="E696">
            <v>14</v>
          </cell>
          <cell r="F696">
            <v>0.3</v>
          </cell>
          <cell r="G696">
            <v>10</v>
          </cell>
        </row>
        <row r="697">
          <cell r="A697">
            <v>2333.0100000000002</v>
          </cell>
          <cell r="B697" t="str">
            <v>Ange des Neiges</v>
          </cell>
          <cell r="C697" t="str">
            <v>SG corb</v>
          </cell>
          <cell r="D697" t="str">
            <v>80B</v>
          </cell>
          <cell r="E697">
            <v>33</v>
          </cell>
          <cell r="F697">
            <v>1</v>
          </cell>
          <cell r="G697">
            <v>24</v>
          </cell>
        </row>
        <row r="698">
          <cell r="A698">
            <v>2333.02</v>
          </cell>
          <cell r="B698" t="str">
            <v>Ange des Neiges</v>
          </cell>
          <cell r="C698" t="str">
            <v>SG corb</v>
          </cell>
          <cell r="D698" t="str">
            <v>85B</v>
          </cell>
          <cell r="E698">
            <v>33</v>
          </cell>
          <cell r="F698">
            <v>1</v>
          </cell>
          <cell r="G698">
            <v>24</v>
          </cell>
        </row>
        <row r="699">
          <cell r="A699">
            <v>2333.0300000000002</v>
          </cell>
          <cell r="B699" t="str">
            <v>Ange des Neiges</v>
          </cell>
          <cell r="C699" t="str">
            <v>SG corb</v>
          </cell>
          <cell r="D699" t="str">
            <v>90B</v>
          </cell>
          <cell r="E699">
            <v>33</v>
          </cell>
          <cell r="F699">
            <v>1</v>
          </cell>
          <cell r="G699">
            <v>24</v>
          </cell>
        </row>
        <row r="700">
          <cell r="A700">
            <v>2333.04</v>
          </cell>
          <cell r="B700" t="str">
            <v>Ange des Neiges</v>
          </cell>
          <cell r="C700" t="str">
            <v>SG corb</v>
          </cell>
          <cell r="D700" t="str">
            <v>95B</v>
          </cell>
          <cell r="E700">
            <v>33</v>
          </cell>
          <cell r="F700">
            <v>1</v>
          </cell>
          <cell r="G700">
            <v>24</v>
          </cell>
        </row>
        <row r="701">
          <cell r="A701">
            <v>2333.11</v>
          </cell>
          <cell r="B701" t="str">
            <v>Ange des Neiges</v>
          </cell>
          <cell r="C701" t="str">
            <v>SG corb</v>
          </cell>
          <cell r="D701" t="str">
            <v>85C</v>
          </cell>
          <cell r="E701">
            <v>33</v>
          </cell>
          <cell r="F701">
            <v>1</v>
          </cell>
          <cell r="G701">
            <v>24</v>
          </cell>
        </row>
        <row r="702">
          <cell r="A702">
            <v>2333.12</v>
          </cell>
          <cell r="B702" t="str">
            <v>Ange des Neiges</v>
          </cell>
          <cell r="C702" t="str">
            <v>SG corb</v>
          </cell>
          <cell r="D702" t="str">
            <v>90C</v>
          </cell>
          <cell r="E702">
            <v>33</v>
          </cell>
          <cell r="F702">
            <v>1</v>
          </cell>
          <cell r="G702">
            <v>24</v>
          </cell>
        </row>
        <row r="703">
          <cell r="A703">
            <v>2333.13</v>
          </cell>
          <cell r="B703" t="str">
            <v>Ange des Neiges</v>
          </cell>
          <cell r="C703" t="str">
            <v>SG corb</v>
          </cell>
          <cell r="D703" t="str">
            <v>95C</v>
          </cell>
          <cell r="E703">
            <v>33</v>
          </cell>
          <cell r="F703">
            <v>1</v>
          </cell>
          <cell r="G703">
            <v>24</v>
          </cell>
        </row>
        <row r="704">
          <cell r="A704">
            <v>2333.14</v>
          </cell>
          <cell r="B704" t="str">
            <v>Ange des Neiges</v>
          </cell>
          <cell r="C704" t="str">
            <v>SG corb</v>
          </cell>
          <cell r="D704" t="str">
            <v>100C</v>
          </cell>
          <cell r="E704">
            <v>33</v>
          </cell>
          <cell r="F704">
            <v>1</v>
          </cell>
          <cell r="G704">
            <v>24</v>
          </cell>
        </row>
        <row r="705">
          <cell r="A705">
            <v>2333.21</v>
          </cell>
          <cell r="B705" t="str">
            <v>Ange des Neiges</v>
          </cell>
          <cell r="C705" t="str">
            <v>SG corb</v>
          </cell>
          <cell r="D705" t="str">
            <v>85D</v>
          </cell>
          <cell r="E705">
            <v>33</v>
          </cell>
          <cell r="F705">
            <v>1</v>
          </cell>
          <cell r="G705">
            <v>24</v>
          </cell>
        </row>
        <row r="706">
          <cell r="A706">
            <v>2333.2199999999998</v>
          </cell>
          <cell r="B706" t="str">
            <v>Ange des Neiges</v>
          </cell>
          <cell r="C706" t="str">
            <v>SG corb</v>
          </cell>
          <cell r="D706" t="str">
            <v>90D</v>
          </cell>
          <cell r="E706">
            <v>33</v>
          </cell>
          <cell r="F706">
            <v>1</v>
          </cell>
          <cell r="G706">
            <v>24</v>
          </cell>
        </row>
        <row r="707">
          <cell r="A707">
            <v>2333.23</v>
          </cell>
          <cell r="B707" t="str">
            <v>Ange des Neiges</v>
          </cell>
          <cell r="C707" t="str">
            <v>SG corb</v>
          </cell>
          <cell r="D707" t="str">
            <v>95D</v>
          </cell>
          <cell r="E707">
            <v>33</v>
          </cell>
          <cell r="F707">
            <v>1</v>
          </cell>
          <cell r="G707">
            <v>24</v>
          </cell>
        </row>
        <row r="708">
          <cell r="A708">
            <v>2333.31</v>
          </cell>
          <cell r="B708" t="str">
            <v>Ange des Neiges</v>
          </cell>
          <cell r="C708" t="str">
            <v>SG class</v>
          </cell>
          <cell r="D708" t="str">
            <v>95C</v>
          </cell>
          <cell r="E708">
            <v>32</v>
          </cell>
          <cell r="F708">
            <v>0.8</v>
          </cell>
          <cell r="G708">
            <v>19</v>
          </cell>
        </row>
        <row r="709">
          <cell r="A709">
            <v>2333.3200000000002</v>
          </cell>
          <cell r="B709" t="str">
            <v>Ange des Neiges</v>
          </cell>
          <cell r="C709" t="str">
            <v>SG class</v>
          </cell>
          <cell r="D709" t="str">
            <v>100C</v>
          </cell>
          <cell r="E709">
            <v>32</v>
          </cell>
          <cell r="F709">
            <v>0.8</v>
          </cell>
          <cell r="G709">
            <v>19</v>
          </cell>
        </row>
        <row r="710">
          <cell r="A710">
            <v>2333.41</v>
          </cell>
          <cell r="B710" t="str">
            <v>Ange des Neiges</v>
          </cell>
          <cell r="C710" t="str">
            <v>SG class</v>
          </cell>
          <cell r="D710" t="str">
            <v>90D</v>
          </cell>
          <cell r="E710">
            <v>32</v>
          </cell>
          <cell r="F710">
            <v>0.5</v>
          </cell>
          <cell r="G710">
            <v>12</v>
          </cell>
        </row>
        <row r="711">
          <cell r="A711">
            <v>2333.42</v>
          </cell>
          <cell r="B711" t="str">
            <v>Ange des Neiges</v>
          </cell>
          <cell r="C711" t="str">
            <v>SG class</v>
          </cell>
          <cell r="D711" t="str">
            <v>95D</v>
          </cell>
          <cell r="E711">
            <v>32</v>
          </cell>
          <cell r="F711">
            <v>0.5</v>
          </cell>
          <cell r="G711">
            <v>12</v>
          </cell>
        </row>
        <row r="712">
          <cell r="A712">
            <v>2333.4299999999998</v>
          </cell>
          <cell r="B712" t="str">
            <v>Ange des Neiges</v>
          </cell>
          <cell r="C712" t="str">
            <v>SG class</v>
          </cell>
          <cell r="D712" t="str">
            <v>100D</v>
          </cell>
          <cell r="E712">
            <v>32</v>
          </cell>
          <cell r="F712">
            <v>0.5</v>
          </cell>
          <cell r="G712">
            <v>12</v>
          </cell>
        </row>
        <row r="713">
          <cell r="A713">
            <v>2333.44</v>
          </cell>
          <cell r="B713" t="str">
            <v>Ange des Neiges</v>
          </cell>
          <cell r="C713" t="str">
            <v>SG class</v>
          </cell>
          <cell r="D713" t="str">
            <v>105D</v>
          </cell>
          <cell r="E713">
            <v>32</v>
          </cell>
          <cell r="F713">
            <v>0.5</v>
          </cell>
          <cell r="G713">
            <v>12</v>
          </cell>
        </row>
        <row r="714">
          <cell r="A714">
            <v>2333.4499999999998</v>
          </cell>
          <cell r="B714" t="str">
            <v>Ange des Neiges</v>
          </cell>
          <cell r="C714" t="str">
            <v>SG class</v>
          </cell>
          <cell r="D714" t="str">
            <v>110D</v>
          </cell>
          <cell r="E714">
            <v>32</v>
          </cell>
          <cell r="F714">
            <v>0.5</v>
          </cell>
          <cell r="G714">
            <v>12</v>
          </cell>
        </row>
        <row r="715">
          <cell r="A715">
            <v>2333.5</v>
          </cell>
          <cell r="B715" t="str">
            <v>Ange des Neiges</v>
          </cell>
          <cell r="C715" t="str">
            <v>SG class</v>
          </cell>
          <cell r="D715" t="str">
            <v>90E</v>
          </cell>
          <cell r="E715">
            <v>32</v>
          </cell>
          <cell r="F715">
            <v>0.8</v>
          </cell>
          <cell r="G715">
            <v>19</v>
          </cell>
        </row>
        <row r="716">
          <cell r="A716">
            <v>2333.52</v>
          </cell>
          <cell r="B716" t="str">
            <v>Ange des Neiges</v>
          </cell>
          <cell r="C716" t="str">
            <v>SG class</v>
          </cell>
          <cell r="D716" t="str">
            <v>95E</v>
          </cell>
          <cell r="E716">
            <v>32</v>
          </cell>
          <cell r="F716">
            <v>0.8</v>
          </cell>
          <cell r="G716">
            <v>19</v>
          </cell>
        </row>
        <row r="717">
          <cell r="A717">
            <v>2333.5300000000002</v>
          </cell>
          <cell r="B717" t="str">
            <v>Ange des Neiges</v>
          </cell>
          <cell r="C717" t="str">
            <v>SG class</v>
          </cell>
          <cell r="D717" t="str">
            <v>100E</v>
          </cell>
          <cell r="E717">
            <v>32</v>
          </cell>
          <cell r="F717">
            <v>0.8</v>
          </cell>
          <cell r="G717">
            <v>19</v>
          </cell>
        </row>
        <row r="718">
          <cell r="A718">
            <v>2333.54</v>
          </cell>
          <cell r="B718" t="str">
            <v>Ange des Neiges</v>
          </cell>
          <cell r="C718" t="str">
            <v>SG class</v>
          </cell>
          <cell r="D718" t="str">
            <v>105E</v>
          </cell>
          <cell r="E718">
            <v>32</v>
          </cell>
          <cell r="F718">
            <v>0.8</v>
          </cell>
          <cell r="G718">
            <v>19</v>
          </cell>
        </row>
        <row r="719">
          <cell r="A719">
            <v>2333.61</v>
          </cell>
          <cell r="B719" t="str">
            <v>Ange des Neiges</v>
          </cell>
          <cell r="C719" t="str">
            <v>culotte</v>
          </cell>
          <cell r="D719" t="str">
            <v>1.</v>
          </cell>
          <cell r="E719">
            <v>17</v>
          </cell>
          <cell r="F719">
            <v>0.4</v>
          </cell>
          <cell r="G719">
            <v>10</v>
          </cell>
        </row>
        <row r="720">
          <cell r="A720">
            <v>2333.62</v>
          </cell>
          <cell r="B720" t="str">
            <v>Ange des Neiges</v>
          </cell>
          <cell r="C720" t="str">
            <v>culotte</v>
          </cell>
          <cell r="D720" t="str">
            <v>2.</v>
          </cell>
          <cell r="E720">
            <v>17</v>
          </cell>
          <cell r="F720">
            <v>0.4</v>
          </cell>
          <cell r="G720">
            <v>10</v>
          </cell>
        </row>
        <row r="721">
          <cell r="A721">
            <v>2333.63</v>
          </cell>
          <cell r="B721" t="str">
            <v>Ange des Neiges</v>
          </cell>
          <cell r="C721" t="str">
            <v>culotte</v>
          </cell>
          <cell r="D721" t="str">
            <v>3.</v>
          </cell>
          <cell r="E721">
            <v>17</v>
          </cell>
          <cell r="F721">
            <v>0.4</v>
          </cell>
          <cell r="G721">
            <v>10</v>
          </cell>
        </row>
        <row r="722">
          <cell r="A722">
            <v>2333.64</v>
          </cell>
          <cell r="B722" t="str">
            <v>Ange des Neiges</v>
          </cell>
          <cell r="C722" t="str">
            <v>culotte</v>
          </cell>
          <cell r="D722" t="str">
            <v>4.</v>
          </cell>
          <cell r="E722">
            <v>17</v>
          </cell>
          <cell r="F722">
            <v>0.4</v>
          </cell>
          <cell r="G722">
            <v>10</v>
          </cell>
        </row>
        <row r="723">
          <cell r="A723">
            <v>2333.65</v>
          </cell>
          <cell r="B723" t="str">
            <v>Ange des Neiges</v>
          </cell>
          <cell r="C723" t="str">
            <v>culotte</v>
          </cell>
          <cell r="D723" t="str">
            <v>5.</v>
          </cell>
          <cell r="E723">
            <v>17</v>
          </cell>
          <cell r="F723">
            <v>0.4</v>
          </cell>
          <cell r="G723">
            <v>10</v>
          </cell>
        </row>
        <row r="724">
          <cell r="A724">
            <v>2333.71</v>
          </cell>
          <cell r="B724" t="str">
            <v>Ange des Neiges</v>
          </cell>
          <cell r="C724" t="str">
            <v>string</v>
          </cell>
          <cell r="D724" t="str">
            <v>1.</v>
          </cell>
          <cell r="E724">
            <v>15</v>
          </cell>
          <cell r="F724">
            <v>0.4</v>
          </cell>
          <cell r="G724">
            <v>10</v>
          </cell>
        </row>
        <row r="725">
          <cell r="A725">
            <v>2333.7199999999998</v>
          </cell>
          <cell r="B725" t="str">
            <v>Ange des Neiges</v>
          </cell>
          <cell r="C725" t="str">
            <v>string</v>
          </cell>
          <cell r="D725" t="str">
            <v>2.</v>
          </cell>
          <cell r="E725">
            <v>15</v>
          </cell>
          <cell r="F725">
            <v>0.4</v>
          </cell>
          <cell r="G725">
            <v>10</v>
          </cell>
        </row>
        <row r="726">
          <cell r="A726">
            <v>2333.73</v>
          </cell>
          <cell r="B726" t="str">
            <v>Ange des Neiges</v>
          </cell>
          <cell r="C726" t="str">
            <v>string</v>
          </cell>
          <cell r="D726" t="str">
            <v>3.</v>
          </cell>
          <cell r="E726">
            <v>15</v>
          </cell>
          <cell r="F726">
            <v>0.4</v>
          </cell>
          <cell r="G726">
            <v>10</v>
          </cell>
        </row>
        <row r="727">
          <cell r="A727">
            <v>2333.7399999999998</v>
          </cell>
          <cell r="B727" t="str">
            <v>Ange des Neiges</v>
          </cell>
          <cell r="C727" t="str">
            <v>string</v>
          </cell>
          <cell r="D727" t="str">
            <v>4.</v>
          </cell>
          <cell r="E727">
            <v>15</v>
          </cell>
          <cell r="F727">
            <v>0.4</v>
          </cell>
          <cell r="G727">
            <v>10</v>
          </cell>
        </row>
        <row r="728">
          <cell r="A728">
            <v>2333.75</v>
          </cell>
          <cell r="B728" t="str">
            <v>Ange des Neiges</v>
          </cell>
          <cell r="C728" t="str">
            <v>string</v>
          </cell>
          <cell r="D728" t="str">
            <v>5.</v>
          </cell>
          <cell r="E728">
            <v>15</v>
          </cell>
          <cell r="F728">
            <v>0.4</v>
          </cell>
          <cell r="G728">
            <v>10</v>
          </cell>
        </row>
        <row r="729">
          <cell r="A729">
            <v>2335.0100000000002</v>
          </cell>
          <cell r="B729" t="str">
            <v>Opéra Rock</v>
          </cell>
          <cell r="C729" t="str">
            <v>SG corb</v>
          </cell>
          <cell r="D729" t="str">
            <v>80B</v>
          </cell>
          <cell r="E729">
            <v>36</v>
          </cell>
          <cell r="F729">
            <v>1</v>
          </cell>
          <cell r="G729">
            <v>24</v>
          </cell>
        </row>
        <row r="730">
          <cell r="A730">
            <v>2335.02</v>
          </cell>
          <cell r="B730" t="str">
            <v>Opéra Rock</v>
          </cell>
          <cell r="C730" t="str">
            <v>SG corb</v>
          </cell>
          <cell r="D730" t="str">
            <v>85B</v>
          </cell>
          <cell r="E730">
            <v>36</v>
          </cell>
          <cell r="F730">
            <v>1</v>
          </cell>
          <cell r="G730">
            <v>24</v>
          </cell>
        </row>
        <row r="731">
          <cell r="A731">
            <v>2335.0300000000002</v>
          </cell>
          <cell r="B731" t="str">
            <v>Opéra Rock</v>
          </cell>
          <cell r="C731" t="str">
            <v>SG corb</v>
          </cell>
          <cell r="D731" t="str">
            <v>90B</v>
          </cell>
          <cell r="E731">
            <v>36</v>
          </cell>
          <cell r="F731">
            <v>1</v>
          </cell>
          <cell r="G731">
            <v>24</v>
          </cell>
        </row>
        <row r="732">
          <cell r="A732">
            <v>2335.04</v>
          </cell>
          <cell r="B732" t="str">
            <v>Opéra Rock</v>
          </cell>
          <cell r="C732" t="str">
            <v>SG corb</v>
          </cell>
          <cell r="D732" t="str">
            <v>95B</v>
          </cell>
          <cell r="E732">
            <v>36</v>
          </cell>
          <cell r="F732">
            <v>1</v>
          </cell>
          <cell r="G732">
            <v>24</v>
          </cell>
        </row>
        <row r="733">
          <cell r="A733">
            <v>2335.11</v>
          </cell>
          <cell r="B733" t="str">
            <v>Opéra Rock</v>
          </cell>
          <cell r="C733" t="str">
            <v>SG corb</v>
          </cell>
          <cell r="D733" t="str">
            <v>85C</v>
          </cell>
          <cell r="E733">
            <v>36</v>
          </cell>
          <cell r="F733">
            <v>1</v>
          </cell>
          <cell r="G733">
            <v>24</v>
          </cell>
        </row>
        <row r="734">
          <cell r="A734">
            <v>2335.12</v>
          </cell>
          <cell r="B734" t="str">
            <v>Opéra Rock</v>
          </cell>
          <cell r="C734" t="str">
            <v>SG corb</v>
          </cell>
          <cell r="D734" t="str">
            <v>90C</v>
          </cell>
          <cell r="E734">
            <v>36</v>
          </cell>
          <cell r="F734">
            <v>1</v>
          </cell>
          <cell r="G734">
            <v>24</v>
          </cell>
        </row>
        <row r="735">
          <cell r="A735">
            <v>2335.13</v>
          </cell>
          <cell r="B735" t="str">
            <v>Opéra Rock</v>
          </cell>
          <cell r="C735" t="str">
            <v>SG class</v>
          </cell>
          <cell r="D735" t="str">
            <v>95C</v>
          </cell>
          <cell r="E735">
            <v>36</v>
          </cell>
          <cell r="F735">
            <v>1</v>
          </cell>
          <cell r="G735">
            <v>24</v>
          </cell>
        </row>
        <row r="736">
          <cell r="A736">
            <v>2335.14</v>
          </cell>
          <cell r="B736" t="str">
            <v>Opéra Rock</v>
          </cell>
          <cell r="C736" t="str">
            <v>SG class</v>
          </cell>
          <cell r="D736" t="str">
            <v>100C</v>
          </cell>
          <cell r="E736">
            <v>36</v>
          </cell>
          <cell r="F736">
            <v>1</v>
          </cell>
          <cell r="G736">
            <v>24</v>
          </cell>
        </row>
        <row r="737">
          <cell r="A737">
            <v>2335.21</v>
          </cell>
          <cell r="B737" t="str">
            <v>Opéra Rock</v>
          </cell>
          <cell r="C737" t="str">
            <v>SG class</v>
          </cell>
          <cell r="D737" t="str">
            <v>90D</v>
          </cell>
          <cell r="E737">
            <v>36</v>
          </cell>
          <cell r="F737">
            <v>1</v>
          </cell>
          <cell r="G737">
            <v>24</v>
          </cell>
        </row>
        <row r="738">
          <cell r="A738">
            <v>2335.2199999999998</v>
          </cell>
          <cell r="B738" t="str">
            <v>Opéra Rock</v>
          </cell>
          <cell r="C738" t="str">
            <v>SG class</v>
          </cell>
          <cell r="D738" t="str">
            <v>95D</v>
          </cell>
          <cell r="E738">
            <v>36</v>
          </cell>
          <cell r="F738">
            <v>1</v>
          </cell>
          <cell r="G738">
            <v>24</v>
          </cell>
        </row>
        <row r="739">
          <cell r="A739">
            <v>2335.23</v>
          </cell>
          <cell r="B739" t="str">
            <v>Opéra Rock</v>
          </cell>
          <cell r="C739" t="str">
            <v>SG class</v>
          </cell>
          <cell r="D739" t="str">
            <v>100D</v>
          </cell>
          <cell r="E739">
            <v>36</v>
          </cell>
          <cell r="F739">
            <v>1</v>
          </cell>
          <cell r="G739">
            <v>24</v>
          </cell>
        </row>
        <row r="740">
          <cell r="A740">
            <v>2335.2399999999998</v>
          </cell>
          <cell r="B740" t="str">
            <v>Opéra Rock</v>
          </cell>
          <cell r="C740" t="str">
            <v>SG class</v>
          </cell>
          <cell r="D740" t="str">
            <v>105D</v>
          </cell>
          <cell r="E740">
            <v>36</v>
          </cell>
          <cell r="F740">
            <v>1</v>
          </cell>
          <cell r="G740">
            <v>24</v>
          </cell>
        </row>
        <row r="741">
          <cell r="A741">
            <v>2335.25</v>
          </cell>
          <cell r="B741" t="str">
            <v>Opéra Rock</v>
          </cell>
          <cell r="C741" t="str">
            <v>SG class</v>
          </cell>
          <cell r="D741" t="str">
            <v>110D</v>
          </cell>
          <cell r="E741">
            <v>36</v>
          </cell>
          <cell r="F741">
            <v>1</v>
          </cell>
          <cell r="G741">
            <v>24</v>
          </cell>
        </row>
        <row r="742">
          <cell r="A742">
            <v>2335.31</v>
          </cell>
          <cell r="B742" t="str">
            <v>Opéra Rock</v>
          </cell>
          <cell r="C742" t="str">
            <v>SG class</v>
          </cell>
          <cell r="D742" t="str">
            <v>90E</v>
          </cell>
          <cell r="E742">
            <v>36</v>
          </cell>
          <cell r="F742">
            <v>1</v>
          </cell>
          <cell r="G742">
            <v>24</v>
          </cell>
        </row>
        <row r="743">
          <cell r="A743">
            <v>2335.3200000000002</v>
          </cell>
          <cell r="B743" t="str">
            <v>Opéra Rock</v>
          </cell>
          <cell r="C743" t="str">
            <v>SG class</v>
          </cell>
          <cell r="D743" t="str">
            <v>95E</v>
          </cell>
          <cell r="E743">
            <v>36</v>
          </cell>
          <cell r="F743">
            <v>1</v>
          </cell>
          <cell r="G743">
            <v>24</v>
          </cell>
        </row>
        <row r="744">
          <cell r="A744">
            <v>2335.41</v>
          </cell>
          <cell r="B744" t="str">
            <v>Opéra Rock</v>
          </cell>
          <cell r="C744" t="str">
            <v>SG gd class</v>
          </cell>
          <cell r="D744" t="str">
            <v>100E</v>
          </cell>
          <cell r="E744">
            <v>39</v>
          </cell>
          <cell r="F744">
            <v>1</v>
          </cell>
          <cell r="G744">
            <v>24</v>
          </cell>
        </row>
        <row r="745">
          <cell r="A745">
            <v>2335.42</v>
          </cell>
          <cell r="B745" t="str">
            <v>Opéra Rock</v>
          </cell>
          <cell r="C745" t="str">
            <v>SG gd class</v>
          </cell>
          <cell r="D745" t="str">
            <v>105E</v>
          </cell>
          <cell r="E745">
            <v>39</v>
          </cell>
          <cell r="F745">
            <v>1</v>
          </cell>
          <cell r="G745">
            <v>24</v>
          </cell>
        </row>
        <row r="746">
          <cell r="A746">
            <v>2335.4299999999998</v>
          </cell>
          <cell r="B746" t="str">
            <v>Opéra Rock</v>
          </cell>
          <cell r="C746" t="str">
            <v>SG gd class</v>
          </cell>
          <cell r="D746" t="str">
            <v>110E</v>
          </cell>
          <cell r="E746">
            <v>39</v>
          </cell>
          <cell r="F746">
            <v>1</v>
          </cell>
          <cell r="G746">
            <v>24</v>
          </cell>
        </row>
        <row r="747">
          <cell r="A747">
            <v>2335.44</v>
          </cell>
          <cell r="B747" t="str">
            <v>Opéra Rock</v>
          </cell>
          <cell r="C747" t="str">
            <v>SG gd class</v>
          </cell>
          <cell r="D747" t="str">
            <v>115E</v>
          </cell>
          <cell r="E747">
            <v>39</v>
          </cell>
          <cell r="F747">
            <v>1</v>
          </cell>
          <cell r="G747">
            <v>24</v>
          </cell>
        </row>
        <row r="748">
          <cell r="A748">
            <v>2335.5100000000002</v>
          </cell>
          <cell r="B748" t="str">
            <v>Opéra Rock</v>
          </cell>
          <cell r="C748" t="str">
            <v>SG gd class</v>
          </cell>
          <cell r="D748" t="str">
            <v>95F</v>
          </cell>
          <cell r="E748">
            <v>39</v>
          </cell>
          <cell r="F748">
            <v>1</v>
          </cell>
          <cell r="G748">
            <v>24</v>
          </cell>
        </row>
        <row r="749">
          <cell r="A749">
            <v>2335.52</v>
          </cell>
          <cell r="B749" t="str">
            <v>Opéra Rock</v>
          </cell>
          <cell r="C749" t="str">
            <v>SG gd class</v>
          </cell>
          <cell r="D749" t="str">
            <v>100F</v>
          </cell>
          <cell r="E749">
            <v>39</v>
          </cell>
          <cell r="F749">
            <v>1</v>
          </cell>
          <cell r="G749">
            <v>24</v>
          </cell>
        </row>
        <row r="750">
          <cell r="A750">
            <v>2335.5300000000002</v>
          </cell>
          <cell r="B750" t="str">
            <v>Opéra Rock</v>
          </cell>
          <cell r="C750" t="str">
            <v>SG gd class</v>
          </cell>
          <cell r="D750" t="str">
            <v>105F</v>
          </cell>
          <cell r="E750">
            <v>39</v>
          </cell>
          <cell r="F750">
            <v>1</v>
          </cell>
          <cell r="G750">
            <v>24</v>
          </cell>
        </row>
        <row r="751">
          <cell r="A751">
            <v>2335.54</v>
          </cell>
          <cell r="B751" t="str">
            <v>Opéra Rock</v>
          </cell>
          <cell r="C751" t="str">
            <v>SG gd class</v>
          </cell>
          <cell r="D751" t="str">
            <v>110F</v>
          </cell>
          <cell r="E751">
            <v>39</v>
          </cell>
          <cell r="F751">
            <v>1</v>
          </cell>
          <cell r="G751">
            <v>24</v>
          </cell>
        </row>
        <row r="752">
          <cell r="A752">
            <v>2335.5500000000002</v>
          </cell>
          <cell r="B752" t="str">
            <v>Opéra Rock</v>
          </cell>
          <cell r="C752" t="str">
            <v>SG gd class</v>
          </cell>
          <cell r="D752" t="str">
            <v>115F</v>
          </cell>
          <cell r="E752">
            <v>39</v>
          </cell>
          <cell r="F752">
            <v>1</v>
          </cell>
          <cell r="G752">
            <v>24</v>
          </cell>
        </row>
        <row r="753">
          <cell r="A753">
            <v>2335.61</v>
          </cell>
          <cell r="B753" t="str">
            <v>Opéra Rock</v>
          </cell>
          <cell r="C753" t="str">
            <v>SG gd class</v>
          </cell>
          <cell r="D753" t="str">
            <v>95G</v>
          </cell>
          <cell r="E753">
            <v>39</v>
          </cell>
          <cell r="F753">
            <v>1</v>
          </cell>
          <cell r="G753">
            <v>24</v>
          </cell>
        </row>
        <row r="754">
          <cell r="A754">
            <v>2335.62</v>
          </cell>
          <cell r="B754" t="str">
            <v>Opéra Rock</v>
          </cell>
          <cell r="C754" t="str">
            <v>SG gd class</v>
          </cell>
          <cell r="D754" t="str">
            <v>100G</v>
          </cell>
          <cell r="E754">
            <v>39</v>
          </cell>
          <cell r="F754">
            <v>1</v>
          </cell>
          <cell r="G754">
            <v>24</v>
          </cell>
        </row>
        <row r="755">
          <cell r="A755">
            <v>2335.63</v>
          </cell>
          <cell r="B755" t="str">
            <v>Opéra Rock</v>
          </cell>
          <cell r="C755" t="str">
            <v>SG gd class</v>
          </cell>
          <cell r="D755" t="str">
            <v>105G</v>
          </cell>
          <cell r="E755">
            <v>39</v>
          </cell>
          <cell r="F755">
            <v>1</v>
          </cell>
          <cell r="G755">
            <v>24</v>
          </cell>
        </row>
        <row r="756">
          <cell r="A756">
            <v>2335.71</v>
          </cell>
          <cell r="B756" t="str">
            <v>Opéra Rock</v>
          </cell>
          <cell r="C756" t="str">
            <v>Shorty</v>
          </cell>
          <cell r="D756">
            <v>1</v>
          </cell>
          <cell r="E756">
            <v>26</v>
          </cell>
          <cell r="F756">
            <v>0.8</v>
          </cell>
          <cell r="G756">
            <v>19</v>
          </cell>
        </row>
        <row r="757">
          <cell r="A757">
            <v>2335.7199999999998</v>
          </cell>
          <cell r="B757" t="str">
            <v>Opéra Rock</v>
          </cell>
          <cell r="C757" t="str">
            <v>Shorty</v>
          </cell>
          <cell r="D757">
            <v>2</v>
          </cell>
          <cell r="E757">
            <v>26</v>
          </cell>
          <cell r="F757">
            <v>0.8</v>
          </cell>
          <cell r="G757">
            <v>19</v>
          </cell>
        </row>
        <row r="758">
          <cell r="A758">
            <v>2335.73</v>
          </cell>
          <cell r="B758" t="str">
            <v>Opéra Rock</v>
          </cell>
          <cell r="C758" t="str">
            <v>Shorty</v>
          </cell>
          <cell r="D758">
            <v>3</v>
          </cell>
          <cell r="E758">
            <v>26</v>
          </cell>
          <cell r="F758">
            <v>0.8</v>
          </cell>
          <cell r="G758">
            <v>19</v>
          </cell>
        </row>
        <row r="759">
          <cell r="A759">
            <v>2335.7399999999998</v>
          </cell>
          <cell r="B759" t="str">
            <v>Opéra Rock</v>
          </cell>
          <cell r="C759" t="str">
            <v>Shorty</v>
          </cell>
          <cell r="D759">
            <v>4</v>
          </cell>
          <cell r="E759">
            <v>26</v>
          </cell>
          <cell r="F759">
            <v>0.8</v>
          </cell>
          <cell r="G759">
            <v>19</v>
          </cell>
        </row>
        <row r="760">
          <cell r="A760">
            <v>2335.75</v>
          </cell>
          <cell r="B760" t="str">
            <v>Opéra Rock</v>
          </cell>
          <cell r="C760" t="str">
            <v>Shorty</v>
          </cell>
          <cell r="D760">
            <v>5</v>
          </cell>
          <cell r="E760">
            <v>26</v>
          </cell>
          <cell r="F760">
            <v>0.8</v>
          </cell>
          <cell r="G760">
            <v>19</v>
          </cell>
        </row>
        <row r="761">
          <cell r="A761">
            <v>2335.7600000000002</v>
          </cell>
          <cell r="B761" t="str">
            <v>Opéra Rock</v>
          </cell>
          <cell r="C761" t="str">
            <v>Shorty</v>
          </cell>
          <cell r="D761">
            <v>6</v>
          </cell>
          <cell r="E761">
            <v>26</v>
          </cell>
          <cell r="F761">
            <v>0.8</v>
          </cell>
          <cell r="G761">
            <v>19</v>
          </cell>
        </row>
        <row r="762">
          <cell r="A762">
            <v>2335.77</v>
          </cell>
          <cell r="B762" t="str">
            <v>Opéra Rock</v>
          </cell>
          <cell r="C762" t="str">
            <v>Shorty</v>
          </cell>
          <cell r="D762">
            <v>7</v>
          </cell>
          <cell r="E762">
            <v>26</v>
          </cell>
          <cell r="F762">
            <v>0.8</v>
          </cell>
          <cell r="G762">
            <v>19</v>
          </cell>
        </row>
        <row r="763">
          <cell r="A763">
            <v>2335.81</v>
          </cell>
          <cell r="B763" t="str">
            <v>Opéra Rock</v>
          </cell>
          <cell r="C763" t="str">
            <v>String</v>
          </cell>
          <cell r="D763">
            <v>1</v>
          </cell>
          <cell r="E763">
            <v>16</v>
          </cell>
          <cell r="F763">
            <v>0.5</v>
          </cell>
          <cell r="G763">
            <v>12</v>
          </cell>
        </row>
        <row r="764">
          <cell r="A764">
            <v>2335.8200000000002</v>
          </cell>
          <cell r="B764" t="str">
            <v>Opéra Rock</v>
          </cell>
          <cell r="C764" t="str">
            <v>String</v>
          </cell>
          <cell r="D764">
            <v>2</v>
          </cell>
          <cell r="E764">
            <v>16</v>
          </cell>
          <cell r="F764">
            <v>0.5</v>
          </cell>
          <cell r="G764">
            <v>12</v>
          </cell>
        </row>
        <row r="765">
          <cell r="A765">
            <v>2335.83</v>
          </cell>
          <cell r="B765" t="str">
            <v>Opéra Rock</v>
          </cell>
          <cell r="C765" t="str">
            <v>String</v>
          </cell>
          <cell r="D765">
            <v>3</v>
          </cell>
          <cell r="E765">
            <v>16</v>
          </cell>
          <cell r="F765">
            <v>0.5</v>
          </cell>
          <cell r="G765">
            <v>12</v>
          </cell>
        </row>
        <row r="766">
          <cell r="A766">
            <v>2335.84</v>
          </cell>
          <cell r="B766" t="str">
            <v>Opéra Rock</v>
          </cell>
          <cell r="C766" t="str">
            <v>String</v>
          </cell>
          <cell r="D766">
            <v>4</v>
          </cell>
          <cell r="E766">
            <v>16</v>
          </cell>
          <cell r="F766">
            <v>0.5</v>
          </cell>
          <cell r="G766">
            <v>12</v>
          </cell>
        </row>
        <row r="767">
          <cell r="A767">
            <v>2335.85</v>
          </cell>
          <cell r="B767" t="str">
            <v>Opéra Rock</v>
          </cell>
          <cell r="C767" t="str">
            <v>String</v>
          </cell>
          <cell r="D767">
            <v>5</v>
          </cell>
          <cell r="E767">
            <v>16</v>
          </cell>
          <cell r="F767">
            <v>0.5</v>
          </cell>
          <cell r="G767">
            <v>12</v>
          </cell>
        </row>
        <row r="768">
          <cell r="A768">
            <v>2335.91</v>
          </cell>
          <cell r="B768" t="str">
            <v>Opéra Rock</v>
          </cell>
          <cell r="C768" t="str">
            <v>Tunique</v>
          </cell>
          <cell r="D768" t="str">
            <v>1/2</v>
          </cell>
          <cell r="E768">
            <v>39</v>
          </cell>
          <cell r="F768">
            <v>0.9</v>
          </cell>
          <cell r="G768">
            <v>21</v>
          </cell>
        </row>
        <row r="769">
          <cell r="A769">
            <v>2335.92</v>
          </cell>
          <cell r="B769" t="str">
            <v>Opéra Rock</v>
          </cell>
          <cell r="C769" t="str">
            <v>Tunique</v>
          </cell>
          <cell r="D769" t="str">
            <v>3/4</v>
          </cell>
          <cell r="E769">
            <v>39</v>
          </cell>
          <cell r="F769">
            <v>0.9</v>
          </cell>
          <cell r="G769">
            <v>21</v>
          </cell>
        </row>
        <row r="770">
          <cell r="A770">
            <v>2335.9299999999998</v>
          </cell>
          <cell r="B770" t="str">
            <v>Opéra Rock</v>
          </cell>
          <cell r="C770" t="str">
            <v>Tunique</v>
          </cell>
          <cell r="D770" t="str">
            <v>5/6</v>
          </cell>
          <cell r="E770">
            <v>39</v>
          </cell>
          <cell r="F770">
            <v>0.9</v>
          </cell>
          <cell r="G770">
            <v>21</v>
          </cell>
        </row>
        <row r="771">
          <cell r="A771">
            <v>2336.0100000000002</v>
          </cell>
          <cell r="B771" t="str">
            <v>Baiser Volé</v>
          </cell>
          <cell r="C771" t="str">
            <v>SG corb</v>
          </cell>
          <cell r="D771" t="str">
            <v>80B</v>
          </cell>
          <cell r="E771">
            <v>46</v>
          </cell>
          <cell r="F771">
            <v>1.2</v>
          </cell>
          <cell r="G771">
            <v>28</v>
          </cell>
        </row>
        <row r="772">
          <cell r="A772">
            <v>2336.02</v>
          </cell>
          <cell r="B772" t="str">
            <v>Baiser Volé</v>
          </cell>
          <cell r="C772" t="str">
            <v>SG corb</v>
          </cell>
          <cell r="D772" t="str">
            <v>85B</v>
          </cell>
          <cell r="E772">
            <v>46</v>
          </cell>
          <cell r="F772">
            <v>1.2</v>
          </cell>
          <cell r="G772">
            <v>28</v>
          </cell>
        </row>
        <row r="773">
          <cell r="A773">
            <v>2336.0300000000002</v>
          </cell>
          <cell r="B773" t="str">
            <v>Baiser Volé</v>
          </cell>
          <cell r="C773" t="str">
            <v>SG corb</v>
          </cell>
          <cell r="D773" t="str">
            <v>90B</v>
          </cell>
          <cell r="E773">
            <v>46</v>
          </cell>
          <cell r="F773">
            <v>1.2</v>
          </cell>
          <cell r="G773">
            <v>28</v>
          </cell>
        </row>
        <row r="774">
          <cell r="A774">
            <v>2336.04</v>
          </cell>
          <cell r="B774" t="str">
            <v>Baiser Volé</v>
          </cell>
          <cell r="C774" t="str">
            <v>SG corb</v>
          </cell>
          <cell r="D774" t="str">
            <v>95B</v>
          </cell>
          <cell r="E774">
            <v>46</v>
          </cell>
          <cell r="F774">
            <v>1.2</v>
          </cell>
          <cell r="G774">
            <v>28</v>
          </cell>
        </row>
        <row r="775">
          <cell r="A775">
            <v>2336.11</v>
          </cell>
          <cell r="B775" t="str">
            <v>Baiser Volé</v>
          </cell>
          <cell r="C775" t="str">
            <v>SG corb</v>
          </cell>
          <cell r="D775" t="str">
            <v>85C</v>
          </cell>
          <cell r="E775">
            <v>46</v>
          </cell>
          <cell r="F775">
            <v>1.2</v>
          </cell>
          <cell r="G775">
            <v>28</v>
          </cell>
        </row>
        <row r="776">
          <cell r="A776">
            <v>2336.12</v>
          </cell>
          <cell r="B776" t="str">
            <v>Baiser Volé</v>
          </cell>
          <cell r="C776" t="str">
            <v>SG corb</v>
          </cell>
          <cell r="D776" t="str">
            <v>90C</v>
          </cell>
          <cell r="E776">
            <v>46</v>
          </cell>
          <cell r="F776">
            <v>1.2</v>
          </cell>
          <cell r="G776">
            <v>28</v>
          </cell>
        </row>
        <row r="777">
          <cell r="A777">
            <v>2336.13</v>
          </cell>
          <cell r="B777" t="str">
            <v>Baiser Volé</v>
          </cell>
          <cell r="C777" t="str">
            <v>SG corb</v>
          </cell>
          <cell r="D777" t="str">
            <v>95C</v>
          </cell>
          <cell r="E777">
            <v>46</v>
          </cell>
          <cell r="F777">
            <v>1.2</v>
          </cell>
          <cell r="G777">
            <v>28</v>
          </cell>
        </row>
        <row r="778">
          <cell r="A778">
            <v>2336.14</v>
          </cell>
          <cell r="B778" t="str">
            <v>Baiser Volé</v>
          </cell>
          <cell r="C778" t="str">
            <v>SG corb</v>
          </cell>
          <cell r="D778" t="str">
            <v>100C</v>
          </cell>
          <cell r="E778">
            <v>46</v>
          </cell>
          <cell r="F778">
            <v>1.2</v>
          </cell>
          <cell r="G778">
            <v>28</v>
          </cell>
        </row>
        <row r="779">
          <cell r="A779">
            <v>2336.21</v>
          </cell>
          <cell r="B779" t="str">
            <v>Baiser Volé</v>
          </cell>
          <cell r="C779" t="str">
            <v>SG corb</v>
          </cell>
          <cell r="D779" t="str">
            <v>85D</v>
          </cell>
          <cell r="E779">
            <v>46</v>
          </cell>
          <cell r="F779">
            <v>1.2</v>
          </cell>
          <cell r="G779">
            <v>28</v>
          </cell>
        </row>
        <row r="780">
          <cell r="A780">
            <v>2336.2199999999998</v>
          </cell>
          <cell r="B780" t="str">
            <v>Baiser Volé</v>
          </cell>
          <cell r="C780" t="str">
            <v>SG corb</v>
          </cell>
          <cell r="D780" t="str">
            <v>90D</v>
          </cell>
          <cell r="E780">
            <v>46</v>
          </cell>
          <cell r="F780">
            <v>1.2</v>
          </cell>
          <cell r="G780">
            <v>28</v>
          </cell>
        </row>
        <row r="781">
          <cell r="A781">
            <v>2336.23</v>
          </cell>
          <cell r="B781" t="str">
            <v>Baiser Volé</v>
          </cell>
          <cell r="C781" t="str">
            <v>SG corb</v>
          </cell>
          <cell r="D781" t="str">
            <v>95D</v>
          </cell>
          <cell r="E781">
            <v>46</v>
          </cell>
          <cell r="F781">
            <v>1.2</v>
          </cell>
          <cell r="G781">
            <v>28</v>
          </cell>
        </row>
        <row r="782">
          <cell r="A782">
            <v>2336.31</v>
          </cell>
          <cell r="B782" t="str">
            <v>Baiser Volé</v>
          </cell>
          <cell r="C782" t="str">
            <v>shorty</v>
          </cell>
          <cell r="D782" t="str">
            <v>1</v>
          </cell>
          <cell r="E782">
            <v>26</v>
          </cell>
          <cell r="F782">
            <v>0.7</v>
          </cell>
          <cell r="G782">
            <v>16</v>
          </cell>
        </row>
        <row r="783">
          <cell r="A783">
            <v>2336.3200000000002</v>
          </cell>
          <cell r="B783" t="str">
            <v>Baiser Volé</v>
          </cell>
          <cell r="C783" t="str">
            <v>shorty</v>
          </cell>
          <cell r="D783" t="str">
            <v>2</v>
          </cell>
          <cell r="E783">
            <v>26</v>
          </cell>
          <cell r="F783">
            <v>0.7</v>
          </cell>
          <cell r="G783">
            <v>16</v>
          </cell>
        </row>
        <row r="784">
          <cell r="A784">
            <v>2336.33</v>
          </cell>
          <cell r="B784" t="str">
            <v>Baiser Volé</v>
          </cell>
          <cell r="C784" t="str">
            <v>shorty</v>
          </cell>
          <cell r="D784" t="str">
            <v>3</v>
          </cell>
          <cell r="E784">
            <v>26</v>
          </cell>
          <cell r="F784">
            <v>0.7</v>
          </cell>
          <cell r="G784">
            <v>16</v>
          </cell>
        </row>
        <row r="785">
          <cell r="A785">
            <v>2336.34</v>
          </cell>
          <cell r="B785" t="str">
            <v>Baiser Volé</v>
          </cell>
          <cell r="C785" t="str">
            <v>shorty</v>
          </cell>
          <cell r="D785" t="str">
            <v>4</v>
          </cell>
          <cell r="E785">
            <v>26</v>
          </cell>
          <cell r="F785">
            <v>0.7</v>
          </cell>
          <cell r="G785">
            <v>16</v>
          </cell>
        </row>
        <row r="786">
          <cell r="A786">
            <v>2336.35</v>
          </cell>
          <cell r="B786" t="str">
            <v>Baiser Volé</v>
          </cell>
          <cell r="C786" t="str">
            <v>shorty</v>
          </cell>
          <cell r="D786" t="str">
            <v>5</v>
          </cell>
          <cell r="E786">
            <v>26</v>
          </cell>
          <cell r="F786">
            <v>0.7</v>
          </cell>
          <cell r="G786">
            <v>16</v>
          </cell>
        </row>
        <row r="787">
          <cell r="A787">
            <v>2336.41</v>
          </cell>
          <cell r="B787" t="str">
            <v>Baiser Volé</v>
          </cell>
          <cell r="C787" t="str">
            <v>string</v>
          </cell>
          <cell r="D787" t="str">
            <v>1</v>
          </cell>
          <cell r="E787">
            <v>19</v>
          </cell>
          <cell r="F787">
            <v>0.5</v>
          </cell>
          <cell r="G787">
            <v>12</v>
          </cell>
        </row>
        <row r="788">
          <cell r="A788">
            <v>2336.42</v>
          </cell>
          <cell r="B788" t="str">
            <v>Baiser Volé</v>
          </cell>
          <cell r="C788" t="str">
            <v>string</v>
          </cell>
          <cell r="D788" t="str">
            <v>2</v>
          </cell>
          <cell r="E788">
            <v>19</v>
          </cell>
          <cell r="F788">
            <v>0.5</v>
          </cell>
          <cell r="G788">
            <v>12</v>
          </cell>
        </row>
        <row r="789">
          <cell r="A789">
            <v>2336.4299999999998</v>
          </cell>
          <cell r="B789" t="str">
            <v>Baiser Volé</v>
          </cell>
          <cell r="C789" t="str">
            <v>string</v>
          </cell>
          <cell r="D789" t="str">
            <v>3</v>
          </cell>
          <cell r="E789">
            <v>19</v>
          </cell>
          <cell r="F789">
            <v>0.5</v>
          </cell>
          <cell r="G789">
            <v>12</v>
          </cell>
        </row>
        <row r="790">
          <cell r="A790">
            <v>2336.44</v>
          </cell>
          <cell r="B790" t="str">
            <v>Baiser Volé</v>
          </cell>
          <cell r="C790" t="str">
            <v>string</v>
          </cell>
          <cell r="D790" t="str">
            <v>4</v>
          </cell>
          <cell r="E790">
            <v>19</v>
          </cell>
          <cell r="F790">
            <v>0.5</v>
          </cell>
          <cell r="G790">
            <v>12</v>
          </cell>
        </row>
        <row r="791">
          <cell r="A791">
            <v>2336.4499999999998</v>
          </cell>
          <cell r="B791" t="str">
            <v>Baiser Volé</v>
          </cell>
          <cell r="C791" t="str">
            <v>string</v>
          </cell>
          <cell r="D791" t="str">
            <v>5</v>
          </cell>
          <cell r="E791">
            <v>19</v>
          </cell>
          <cell r="F791">
            <v>0.5</v>
          </cell>
          <cell r="G791">
            <v>12</v>
          </cell>
        </row>
        <row r="792">
          <cell r="A792">
            <v>2336.5100000000002</v>
          </cell>
          <cell r="B792" t="str">
            <v>Baiser Volé</v>
          </cell>
          <cell r="C792" t="str">
            <v>nuisette</v>
          </cell>
          <cell r="D792" t="str">
            <v>80B</v>
          </cell>
          <cell r="E792">
            <v>59</v>
          </cell>
          <cell r="F792">
            <v>1.5</v>
          </cell>
          <cell r="G792">
            <v>36</v>
          </cell>
        </row>
        <row r="793">
          <cell r="A793">
            <v>2336.52</v>
          </cell>
          <cell r="B793" t="str">
            <v>Baiser Volé</v>
          </cell>
          <cell r="C793" t="str">
            <v>nuisette</v>
          </cell>
          <cell r="D793" t="str">
            <v>85B</v>
          </cell>
          <cell r="E793">
            <v>59</v>
          </cell>
          <cell r="F793">
            <v>1.5</v>
          </cell>
          <cell r="G793">
            <v>36</v>
          </cell>
        </row>
        <row r="794">
          <cell r="A794">
            <v>2336.5300000000002</v>
          </cell>
          <cell r="B794" t="str">
            <v>Baiser Volé</v>
          </cell>
          <cell r="C794" t="str">
            <v>nuisette</v>
          </cell>
          <cell r="D794" t="str">
            <v>90B</v>
          </cell>
          <cell r="E794">
            <v>59</v>
          </cell>
          <cell r="F794">
            <v>1.5</v>
          </cell>
          <cell r="G794">
            <v>36</v>
          </cell>
        </row>
        <row r="795">
          <cell r="A795">
            <v>2336.54</v>
          </cell>
          <cell r="B795" t="str">
            <v>Baiser Volé</v>
          </cell>
          <cell r="C795" t="str">
            <v>nuisette</v>
          </cell>
          <cell r="D795" t="str">
            <v>95B</v>
          </cell>
          <cell r="E795">
            <v>59</v>
          </cell>
          <cell r="F795">
            <v>1.5</v>
          </cell>
          <cell r="G795">
            <v>36</v>
          </cell>
        </row>
        <row r="796">
          <cell r="A796">
            <v>2336.61</v>
          </cell>
          <cell r="B796" t="str">
            <v>Baiser Volé</v>
          </cell>
          <cell r="C796" t="str">
            <v>nuisette</v>
          </cell>
          <cell r="D796" t="str">
            <v>90C</v>
          </cell>
          <cell r="E796">
            <v>59</v>
          </cell>
          <cell r="F796">
            <v>1.5</v>
          </cell>
          <cell r="G796">
            <v>36</v>
          </cell>
        </row>
        <row r="797">
          <cell r="A797">
            <v>2336.62</v>
          </cell>
          <cell r="B797" t="str">
            <v>Baiser Volé</v>
          </cell>
          <cell r="C797" t="str">
            <v>nuisette</v>
          </cell>
          <cell r="D797" t="str">
            <v>95C</v>
          </cell>
          <cell r="E797">
            <v>59</v>
          </cell>
          <cell r="F797">
            <v>1.5</v>
          </cell>
          <cell r="G797">
            <v>36</v>
          </cell>
        </row>
        <row r="798">
          <cell r="A798">
            <v>2336.71</v>
          </cell>
          <cell r="B798" t="str">
            <v>Baiser Volé</v>
          </cell>
          <cell r="C798" t="str">
            <v>nuisette</v>
          </cell>
          <cell r="D798" t="str">
            <v>85D</v>
          </cell>
          <cell r="E798">
            <v>59</v>
          </cell>
          <cell r="F798">
            <v>1.5</v>
          </cell>
          <cell r="G798">
            <v>36</v>
          </cell>
        </row>
        <row r="799">
          <cell r="A799">
            <v>2336.7199999999998</v>
          </cell>
          <cell r="B799" t="str">
            <v>Baiser Volé</v>
          </cell>
          <cell r="C799" t="str">
            <v>nuisette</v>
          </cell>
          <cell r="D799" t="str">
            <v>90D</v>
          </cell>
          <cell r="E799">
            <v>59</v>
          </cell>
          <cell r="F799">
            <v>1.5</v>
          </cell>
          <cell r="G799">
            <v>36</v>
          </cell>
        </row>
        <row r="800">
          <cell r="A800">
            <v>2336.73</v>
          </cell>
          <cell r="B800" t="str">
            <v>Baiser Volé</v>
          </cell>
          <cell r="C800" t="str">
            <v>nuisette</v>
          </cell>
          <cell r="D800" t="str">
            <v>95D</v>
          </cell>
          <cell r="E800">
            <v>59</v>
          </cell>
          <cell r="F800">
            <v>1.5</v>
          </cell>
          <cell r="G800">
            <v>36</v>
          </cell>
        </row>
        <row r="801">
          <cell r="A801">
            <v>2337.0100000000002</v>
          </cell>
          <cell r="B801" t="str">
            <v>Soleil de Nuit</v>
          </cell>
          <cell r="C801" t="str">
            <v>SG corb</v>
          </cell>
          <cell r="D801" t="str">
            <v>80B</v>
          </cell>
          <cell r="E801">
            <v>39</v>
          </cell>
          <cell r="F801">
            <v>1</v>
          </cell>
          <cell r="G801">
            <v>24</v>
          </cell>
        </row>
        <row r="802">
          <cell r="A802">
            <v>2337.02</v>
          </cell>
          <cell r="B802" t="str">
            <v>Soleil de Nuit</v>
          </cell>
          <cell r="C802" t="str">
            <v>SG corb</v>
          </cell>
          <cell r="D802" t="str">
            <v>85B</v>
          </cell>
          <cell r="E802">
            <v>39</v>
          </cell>
          <cell r="F802">
            <v>1</v>
          </cell>
          <cell r="G802">
            <v>24</v>
          </cell>
        </row>
        <row r="803">
          <cell r="A803">
            <v>2337.0300000000002</v>
          </cell>
          <cell r="B803" t="str">
            <v>Soleil de Nuit</v>
          </cell>
          <cell r="C803" t="str">
            <v>SG corb</v>
          </cell>
          <cell r="D803" t="str">
            <v>90B</v>
          </cell>
          <cell r="E803">
            <v>39</v>
          </cell>
          <cell r="F803">
            <v>1</v>
          </cell>
          <cell r="G803">
            <v>24</v>
          </cell>
        </row>
        <row r="804">
          <cell r="A804">
            <v>2337.04</v>
          </cell>
          <cell r="B804" t="str">
            <v>Soleil de Nuit</v>
          </cell>
          <cell r="C804" t="str">
            <v>SG corb</v>
          </cell>
          <cell r="D804" t="str">
            <v>95B</v>
          </cell>
          <cell r="E804">
            <v>39</v>
          </cell>
          <cell r="F804">
            <v>1</v>
          </cell>
          <cell r="G804">
            <v>24</v>
          </cell>
        </row>
        <row r="805">
          <cell r="A805">
            <v>2337.11</v>
          </cell>
          <cell r="B805" t="str">
            <v>Soleil de Nuit</v>
          </cell>
          <cell r="C805" t="str">
            <v>SG corb</v>
          </cell>
          <cell r="D805" t="str">
            <v>85C</v>
          </cell>
          <cell r="E805">
            <v>39</v>
          </cell>
          <cell r="F805">
            <v>1</v>
          </cell>
          <cell r="G805">
            <v>24</v>
          </cell>
        </row>
        <row r="806">
          <cell r="A806">
            <v>2337.12</v>
          </cell>
          <cell r="B806" t="str">
            <v>Soleil de Nuit</v>
          </cell>
          <cell r="C806" t="str">
            <v>SG corb</v>
          </cell>
          <cell r="D806" t="str">
            <v>90C</v>
          </cell>
          <cell r="E806">
            <v>39</v>
          </cell>
          <cell r="F806">
            <v>1</v>
          </cell>
          <cell r="G806">
            <v>24</v>
          </cell>
        </row>
        <row r="807">
          <cell r="A807">
            <v>2337.13</v>
          </cell>
          <cell r="B807" t="str">
            <v>Soleil de Nuit</v>
          </cell>
          <cell r="C807" t="str">
            <v>SG corb</v>
          </cell>
          <cell r="D807" t="str">
            <v>95C</v>
          </cell>
          <cell r="E807">
            <v>39</v>
          </cell>
          <cell r="F807">
            <v>1</v>
          </cell>
          <cell r="G807">
            <v>24</v>
          </cell>
        </row>
        <row r="808">
          <cell r="A808">
            <v>2337.14</v>
          </cell>
          <cell r="B808" t="str">
            <v>Soleil de Nuit</v>
          </cell>
          <cell r="C808" t="str">
            <v>SG corb</v>
          </cell>
          <cell r="D808" t="str">
            <v>100C</v>
          </cell>
          <cell r="E808">
            <v>39</v>
          </cell>
          <cell r="F808">
            <v>1</v>
          </cell>
          <cell r="G808">
            <v>24</v>
          </cell>
        </row>
        <row r="809">
          <cell r="A809">
            <v>2337.21</v>
          </cell>
          <cell r="B809" t="str">
            <v>Soleil de Nuit</v>
          </cell>
          <cell r="C809" t="str">
            <v>SG corb</v>
          </cell>
          <cell r="D809" t="str">
            <v>85D</v>
          </cell>
          <cell r="E809">
            <v>39</v>
          </cell>
          <cell r="F809">
            <v>1</v>
          </cell>
          <cell r="G809">
            <v>24</v>
          </cell>
        </row>
        <row r="810">
          <cell r="A810">
            <v>2337.2199999999998</v>
          </cell>
          <cell r="B810" t="str">
            <v>Soleil de Nuit</v>
          </cell>
          <cell r="C810" t="str">
            <v>SG corb</v>
          </cell>
          <cell r="D810" t="str">
            <v>90D</v>
          </cell>
          <cell r="E810">
            <v>39</v>
          </cell>
          <cell r="F810">
            <v>1</v>
          </cell>
          <cell r="G810">
            <v>24</v>
          </cell>
        </row>
        <row r="811">
          <cell r="A811">
            <v>2337.23</v>
          </cell>
          <cell r="B811" t="str">
            <v>Soleil de Nuit</v>
          </cell>
          <cell r="C811" t="str">
            <v>SG corb</v>
          </cell>
          <cell r="D811" t="str">
            <v>95D</v>
          </cell>
          <cell r="E811">
            <v>39</v>
          </cell>
          <cell r="F811">
            <v>1</v>
          </cell>
          <cell r="G811">
            <v>24</v>
          </cell>
        </row>
        <row r="812">
          <cell r="A812">
            <v>2337.31</v>
          </cell>
          <cell r="B812" t="str">
            <v>Soleil de Nuit</v>
          </cell>
          <cell r="C812" t="str">
            <v>shorty</v>
          </cell>
          <cell r="D812" t="str">
            <v>1</v>
          </cell>
          <cell r="E812">
            <v>19</v>
          </cell>
          <cell r="F812">
            <v>0.5</v>
          </cell>
          <cell r="G812">
            <v>12</v>
          </cell>
        </row>
        <row r="813">
          <cell r="A813">
            <v>2337.3200000000002</v>
          </cell>
          <cell r="B813" t="str">
            <v>Soleil de Nuit</v>
          </cell>
          <cell r="C813" t="str">
            <v>shorty</v>
          </cell>
          <cell r="D813" t="str">
            <v>2</v>
          </cell>
          <cell r="E813">
            <v>19</v>
          </cell>
          <cell r="F813">
            <v>0.5</v>
          </cell>
          <cell r="G813">
            <v>12</v>
          </cell>
        </row>
        <row r="814">
          <cell r="A814">
            <v>2337.33</v>
          </cell>
          <cell r="B814" t="str">
            <v>Soleil de Nuit</v>
          </cell>
          <cell r="C814" t="str">
            <v>shorty</v>
          </cell>
          <cell r="D814" t="str">
            <v>3</v>
          </cell>
          <cell r="E814">
            <v>19</v>
          </cell>
          <cell r="F814">
            <v>0.5</v>
          </cell>
          <cell r="G814">
            <v>12</v>
          </cell>
        </row>
        <row r="815">
          <cell r="A815">
            <v>2337.34</v>
          </cell>
          <cell r="B815" t="str">
            <v>Soleil de Nuit</v>
          </cell>
          <cell r="C815" t="str">
            <v>shorty</v>
          </cell>
          <cell r="D815" t="str">
            <v>4</v>
          </cell>
          <cell r="E815">
            <v>19</v>
          </cell>
          <cell r="F815">
            <v>0.5</v>
          </cell>
          <cell r="G815">
            <v>12</v>
          </cell>
        </row>
        <row r="816">
          <cell r="A816">
            <v>2337.35</v>
          </cell>
          <cell r="B816" t="str">
            <v>Soleil de Nuit</v>
          </cell>
          <cell r="C816" t="str">
            <v>shorty</v>
          </cell>
          <cell r="D816" t="str">
            <v>5</v>
          </cell>
          <cell r="E816">
            <v>19</v>
          </cell>
          <cell r="F816">
            <v>0.5</v>
          </cell>
          <cell r="G816">
            <v>12</v>
          </cell>
        </row>
        <row r="817">
          <cell r="A817">
            <v>2337.41</v>
          </cell>
          <cell r="B817" t="str">
            <v>Soleil de Nuit</v>
          </cell>
          <cell r="C817" t="str">
            <v>string</v>
          </cell>
          <cell r="D817" t="str">
            <v>1</v>
          </cell>
          <cell r="E817">
            <v>19</v>
          </cell>
          <cell r="F817">
            <v>0.5</v>
          </cell>
          <cell r="G817">
            <v>12</v>
          </cell>
        </row>
        <row r="818">
          <cell r="A818">
            <v>2337.42</v>
          </cell>
          <cell r="B818" t="str">
            <v>Soleil de Nuit</v>
          </cell>
          <cell r="C818" t="str">
            <v>string</v>
          </cell>
          <cell r="D818" t="str">
            <v>2</v>
          </cell>
          <cell r="E818">
            <v>19</v>
          </cell>
          <cell r="F818">
            <v>0.5</v>
          </cell>
          <cell r="G818">
            <v>12</v>
          </cell>
        </row>
        <row r="819">
          <cell r="A819">
            <v>2337.4299999999998</v>
          </cell>
          <cell r="B819" t="str">
            <v>Soleil de Nuit</v>
          </cell>
          <cell r="C819" t="str">
            <v>string</v>
          </cell>
          <cell r="D819" t="str">
            <v>3</v>
          </cell>
          <cell r="E819">
            <v>19</v>
          </cell>
          <cell r="F819">
            <v>0.5</v>
          </cell>
          <cell r="G819">
            <v>12</v>
          </cell>
        </row>
        <row r="820">
          <cell r="A820">
            <v>2337.44</v>
          </cell>
          <cell r="B820" t="str">
            <v>Soleil de Nuit</v>
          </cell>
          <cell r="C820" t="str">
            <v>string</v>
          </cell>
          <cell r="D820" t="str">
            <v>4</v>
          </cell>
          <cell r="E820">
            <v>19</v>
          </cell>
          <cell r="F820">
            <v>0.5</v>
          </cell>
          <cell r="G820">
            <v>12</v>
          </cell>
        </row>
        <row r="821">
          <cell r="A821">
            <v>2337.4499999999998</v>
          </cell>
          <cell r="B821" t="str">
            <v>Soleil de Nuit</v>
          </cell>
          <cell r="C821" t="str">
            <v>string</v>
          </cell>
          <cell r="D821" t="str">
            <v>5</v>
          </cell>
          <cell r="E821">
            <v>19</v>
          </cell>
          <cell r="F821">
            <v>0.5</v>
          </cell>
          <cell r="G821">
            <v>12</v>
          </cell>
        </row>
        <row r="822">
          <cell r="A822">
            <v>2337.5100000000002</v>
          </cell>
          <cell r="B822" t="str">
            <v>Soleil de Nuit</v>
          </cell>
          <cell r="C822" t="str">
            <v>bustier</v>
          </cell>
          <cell r="D822" t="str">
            <v>2</v>
          </cell>
          <cell r="E822">
            <v>59</v>
          </cell>
          <cell r="F822">
            <v>1.5</v>
          </cell>
          <cell r="G822">
            <v>36</v>
          </cell>
        </row>
        <row r="823">
          <cell r="A823">
            <v>2337.52</v>
          </cell>
          <cell r="B823" t="str">
            <v>Soleil de Nuit</v>
          </cell>
          <cell r="C823" t="str">
            <v>bustier</v>
          </cell>
          <cell r="D823" t="str">
            <v>3</v>
          </cell>
          <cell r="E823">
            <v>59</v>
          </cell>
          <cell r="F823">
            <v>1.5</v>
          </cell>
          <cell r="G823">
            <v>36</v>
          </cell>
        </row>
        <row r="824">
          <cell r="A824">
            <v>2337.5300000000002</v>
          </cell>
          <cell r="B824" t="str">
            <v>Soleil de Nuit</v>
          </cell>
          <cell r="C824" t="str">
            <v>bustier</v>
          </cell>
          <cell r="D824" t="str">
            <v>4</v>
          </cell>
          <cell r="E824">
            <v>59</v>
          </cell>
          <cell r="F824">
            <v>1.5</v>
          </cell>
          <cell r="G824">
            <v>36</v>
          </cell>
        </row>
        <row r="825">
          <cell r="A825">
            <v>2338.0100000000002</v>
          </cell>
          <cell r="B825" t="str">
            <v>Souffle d'Air</v>
          </cell>
          <cell r="C825" t="str">
            <v>SG corb</v>
          </cell>
          <cell r="D825" t="str">
            <v>80B</v>
          </cell>
          <cell r="E825">
            <v>29</v>
          </cell>
          <cell r="F825">
            <v>0.8</v>
          </cell>
          <cell r="G825">
            <v>19</v>
          </cell>
        </row>
        <row r="826">
          <cell r="A826">
            <v>2338.02</v>
          </cell>
          <cell r="B826" t="str">
            <v>Souffle d'Air</v>
          </cell>
          <cell r="C826" t="str">
            <v>SG corb</v>
          </cell>
          <cell r="D826" t="str">
            <v>85B</v>
          </cell>
          <cell r="E826">
            <v>29</v>
          </cell>
          <cell r="F826">
            <v>0.8</v>
          </cell>
          <cell r="G826">
            <v>19</v>
          </cell>
        </row>
        <row r="827">
          <cell r="A827">
            <v>2338.0300000000002</v>
          </cell>
          <cell r="B827" t="str">
            <v>Souffle d'Air</v>
          </cell>
          <cell r="C827" t="str">
            <v>SG corb</v>
          </cell>
          <cell r="D827" t="str">
            <v>90B</v>
          </cell>
          <cell r="E827">
            <v>29</v>
          </cell>
          <cell r="F827">
            <v>0.8</v>
          </cell>
          <cell r="G827">
            <v>19</v>
          </cell>
        </row>
        <row r="828">
          <cell r="A828">
            <v>2338.04</v>
          </cell>
          <cell r="B828" t="str">
            <v>Souffle d'Air</v>
          </cell>
          <cell r="C828" t="str">
            <v>SG corb</v>
          </cell>
          <cell r="D828" t="str">
            <v>95B</v>
          </cell>
          <cell r="E828">
            <v>29</v>
          </cell>
          <cell r="F828">
            <v>0.8</v>
          </cell>
          <cell r="G828">
            <v>19</v>
          </cell>
        </row>
        <row r="829">
          <cell r="A829">
            <v>2338.11</v>
          </cell>
          <cell r="B829" t="str">
            <v>Souffle d'Air</v>
          </cell>
          <cell r="C829" t="str">
            <v>SG corb</v>
          </cell>
          <cell r="D829" t="str">
            <v>85C</v>
          </cell>
          <cell r="E829">
            <v>29</v>
          </cell>
          <cell r="F829">
            <v>0.8</v>
          </cell>
          <cell r="G829">
            <v>19</v>
          </cell>
        </row>
        <row r="830">
          <cell r="A830">
            <v>2338.12</v>
          </cell>
          <cell r="B830" t="str">
            <v>Souffle d'Air</v>
          </cell>
          <cell r="C830" t="str">
            <v>SG corb</v>
          </cell>
          <cell r="D830" t="str">
            <v>90C</v>
          </cell>
          <cell r="E830">
            <v>29</v>
          </cell>
          <cell r="F830">
            <v>0.8</v>
          </cell>
          <cell r="G830">
            <v>19</v>
          </cell>
        </row>
        <row r="831">
          <cell r="A831">
            <v>2338.13</v>
          </cell>
          <cell r="B831" t="str">
            <v>Souffle d'Air</v>
          </cell>
          <cell r="C831" t="str">
            <v>SG corb</v>
          </cell>
          <cell r="D831" t="str">
            <v>95C</v>
          </cell>
          <cell r="E831">
            <v>29</v>
          </cell>
          <cell r="F831">
            <v>0.8</v>
          </cell>
          <cell r="G831">
            <v>19</v>
          </cell>
        </row>
        <row r="832">
          <cell r="A832">
            <v>2338.14</v>
          </cell>
          <cell r="B832" t="str">
            <v>Souffle d'Air</v>
          </cell>
          <cell r="C832" t="str">
            <v>SG corb</v>
          </cell>
          <cell r="D832" t="str">
            <v>100C</v>
          </cell>
          <cell r="E832">
            <v>29</v>
          </cell>
          <cell r="F832">
            <v>0.8</v>
          </cell>
          <cell r="G832">
            <v>19</v>
          </cell>
        </row>
        <row r="833">
          <cell r="A833">
            <v>2338.21</v>
          </cell>
          <cell r="B833" t="str">
            <v>Souffle d'Air</v>
          </cell>
          <cell r="C833" t="str">
            <v>SG corb</v>
          </cell>
          <cell r="D833" t="str">
            <v>85D</v>
          </cell>
          <cell r="E833">
            <v>29</v>
          </cell>
          <cell r="F833">
            <v>0.8</v>
          </cell>
          <cell r="G833">
            <v>19</v>
          </cell>
        </row>
        <row r="834">
          <cell r="A834">
            <v>2338.2199999999998</v>
          </cell>
          <cell r="B834" t="str">
            <v>Souffle d'Air</v>
          </cell>
          <cell r="C834" t="str">
            <v>SG corb</v>
          </cell>
          <cell r="D834" t="str">
            <v>90D</v>
          </cell>
          <cell r="E834">
            <v>29</v>
          </cell>
          <cell r="F834">
            <v>0.8</v>
          </cell>
          <cell r="G834">
            <v>19</v>
          </cell>
        </row>
        <row r="835">
          <cell r="A835">
            <v>2338.23</v>
          </cell>
          <cell r="B835" t="str">
            <v>Souffle d'Air</v>
          </cell>
          <cell r="C835" t="str">
            <v>SG corb</v>
          </cell>
          <cell r="D835" t="str">
            <v>95D</v>
          </cell>
          <cell r="E835">
            <v>29</v>
          </cell>
          <cell r="F835">
            <v>0.8</v>
          </cell>
          <cell r="G835">
            <v>19</v>
          </cell>
        </row>
        <row r="836">
          <cell r="A836">
            <v>2338.31</v>
          </cell>
          <cell r="B836" t="str">
            <v>Souffle d'Air</v>
          </cell>
          <cell r="C836" t="str">
            <v>SG class</v>
          </cell>
          <cell r="D836" t="str">
            <v>95C</v>
          </cell>
          <cell r="E836">
            <v>29</v>
          </cell>
          <cell r="F836">
            <v>0.8</v>
          </cell>
          <cell r="G836">
            <v>19</v>
          </cell>
        </row>
        <row r="837">
          <cell r="A837">
            <v>2338.3200000000002</v>
          </cell>
          <cell r="B837" t="str">
            <v>Souffle d'Air</v>
          </cell>
          <cell r="C837" t="str">
            <v>SG class</v>
          </cell>
          <cell r="D837" t="str">
            <v>100C</v>
          </cell>
          <cell r="E837">
            <v>29</v>
          </cell>
          <cell r="F837">
            <v>0.8</v>
          </cell>
          <cell r="G837">
            <v>19</v>
          </cell>
        </row>
        <row r="838">
          <cell r="A838">
            <v>2338.41</v>
          </cell>
          <cell r="B838" t="str">
            <v>Souffle d'Air</v>
          </cell>
          <cell r="C838" t="str">
            <v>SG class</v>
          </cell>
          <cell r="D838" t="str">
            <v>90D</v>
          </cell>
          <cell r="E838">
            <v>29</v>
          </cell>
          <cell r="F838">
            <v>0.8</v>
          </cell>
          <cell r="G838">
            <v>19</v>
          </cell>
        </row>
        <row r="839">
          <cell r="A839">
            <v>2338.42</v>
          </cell>
          <cell r="B839" t="str">
            <v>Souffle d'Air</v>
          </cell>
          <cell r="C839" t="str">
            <v>SG class</v>
          </cell>
          <cell r="D839" t="str">
            <v>95D</v>
          </cell>
          <cell r="E839">
            <v>29</v>
          </cell>
          <cell r="F839">
            <v>0.8</v>
          </cell>
          <cell r="G839">
            <v>19</v>
          </cell>
        </row>
        <row r="840">
          <cell r="A840">
            <v>2338.4299999999998</v>
          </cell>
          <cell r="B840" t="str">
            <v>Souffle d'Air</v>
          </cell>
          <cell r="C840" t="str">
            <v>SG class</v>
          </cell>
          <cell r="D840" t="str">
            <v>100D</v>
          </cell>
          <cell r="E840">
            <v>29</v>
          </cell>
          <cell r="F840">
            <v>0.8</v>
          </cell>
          <cell r="G840">
            <v>19</v>
          </cell>
        </row>
        <row r="841">
          <cell r="A841">
            <v>2338.44</v>
          </cell>
          <cell r="B841" t="str">
            <v>Souffle d'Air</v>
          </cell>
          <cell r="C841" t="str">
            <v>SG class</v>
          </cell>
          <cell r="D841" t="str">
            <v>105D</v>
          </cell>
          <cell r="E841">
            <v>29</v>
          </cell>
          <cell r="F841">
            <v>0.8</v>
          </cell>
          <cell r="G841">
            <v>19</v>
          </cell>
        </row>
        <row r="842">
          <cell r="A842">
            <v>2338.4499999999998</v>
          </cell>
          <cell r="B842" t="str">
            <v>Souffle d'Air</v>
          </cell>
          <cell r="C842" t="str">
            <v>SG class</v>
          </cell>
          <cell r="D842" t="str">
            <v>110D</v>
          </cell>
          <cell r="E842">
            <v>29</v>
          </cell>
          <cell r="F842">
            <v>0.8</v>
          </cell>
          <cell r="G842">
            <v>19</v>
          </cell>
        </row>
        <row r="843">
          <cell r="A843">
            <v>2338.5100000000002</v>
          </cell>
          <cell r="B843" t="str">
            <v>Souffle d'Air</v>
          </cell>
          <cell r="C843" t="str">
            <v>SG class</v>
          </cell>
          <cell r="D843" t="str">
            <v>90E</v>
          </cell>
          <cell r="E843">
            <v>29</v>
          </cell>
          <cell r="F843">
            <v>0.8</v>
          </cell>
          <cell r="G843">
            <v>19</v>
          </cell>
        </row>
        <row r="844">
          <cell r="A844">
            <v>2338.52</v>
          </cell>
          <cell r="B844" t="str">
            <v>Souffle d'Air</v>
          </cell>
          <cell r="C844" t="str">
            <v>SG class</v>
          </cell>
          <cell r="D844" t="str">
            <v>95E</v>
          </cell>
          <cell r="E844">
            <v>29</v>
          </cell>
          <cell r="F844">
            <v>0.8</v>
          </cell>
          <cell r="G844">
            <v>19</v>
          </cell>
        </row>
        <row r="845">
          <cell r="A845">
            <v>2338.5300000000002</v>
          </cell>
          <cell r="B845" t="str">
            <v>Souffle d'Air</v>
          </cell>
          <cell r="C845" t="str">
            <v>SG class</v>
          </cell>
          <cell r="D845" t="str">
            <v>100E</v>
          </cell>
          <cell r="E845">
            <v>29</v>
          </cell>
          <cell r="F845">
            <v>0.8</v>
          </cell>
          <cell r="G845">
            <v>19</v>
          </cell>
        </row>
        <row r="846">
          <cell r="A846">
            <v>2338.54</v>
          </cell>
          <cell r="B846" t="str">
            <v>Souffle d'Air</v>
          </cell>
          <cell r="C846" t="str">
            <v>SG class</v>
          </cell>
          <cell r="D846" t="str">
            <v>105E</v>
          </cell>
          <cell r="E846">
            <v>29</v>
          </cell>
          <cell r="F846">
            <v>0.8</v>
          </cell>
          <cell r="G846">
            <v>19</v>
          </cell>
        </row>
        <row r="847">
          <cell r="A847">
            <v>2338.61</v>
          </cell>
          <cell r="B847" t="str">
            <v>Souffle d'Air</v>
          </cell>
          <cell r="C847" t="str">
            <v>culotte</v>
          </cell>
          <cell r="D847" t="str">
            <v>1</v>
          </cell>
          <cell r="E847">
            <v>19</v>
          </cell>
          <cell r="F847">
            <v>0.5</v>
          </cell>
          <cell r="G847">
            <v>10</v>
          </cell>
        </row>
        <row r="848">
          <cell r="A848">
            <v>2338.62</v>
          </cell>
          <cell r="B848" t="str">
            <v>Souffle d'Air</v>
          </cell>
          <cell r="C848" t="str">
            <v>culotte</v>
          </cell>
          <cell r="D848" t="str">
            <v>2</v>
          </cell>
          <cell r="E848">
            <v>19</v>
          </cell>
          <cell r="F848">
            <v>0.5</v>
          </cell>
          <cell r="G848">
            <v>10</v>
          </cell>
        </row>
        <row r="849">
          <cell r="A849">
            <v>2338.63</v>
          </cell>
          <cell r="B849" t="str">
            <v>Souffle d'Air</v>
          </cell>
          <cell r="C849" t="str">
            <v>culotte</v>
          </cell>
          <cell r="D849" t="str">
            <v>3</v>
          </cell>
          <cell r="E849">
            <v>19</v>
          </cell>
          <cell r="F849">
            <v>0.5</v>
          </cell>
          <cell r="G849">
            <v>10</v>
          </cell>
        </row>
        <row r="850">
          <cell r="A850">
            <v>2338.64</v>
          </cell>
          <cell r="B850" t="str">
            <v>Souffle d'Air</v>
          </cell>
          <cell r="C850" t="str">
            <v>culotte</v>
          </cell>
          <cell r="D850" t="str">
            <v>4</v>
          </cell>
          <cell r="E850">
            <v>19</v>
          </cell>
          <cell r="F850">
            <v>0.5</v>
          </cell>
          <cell r="G850">
            <v>10</v>
          </cell>
        </row>
        <row r="851">
          <cell r="A851">
            <v>2338.65</v>
          </cell>
          <cell r="B851" t="str">
            <v>Souffle d'Air</v>
          </cell>
          <cell r="C851" t="str">
            <v>culotte</v>
          </cell>
          <cell r="D851" t="str">
            <v>5</v>
          </cell>
          <cell r="E851">
            <v>19</v>
          </cell>
          <cell r="F851">
            <v>0.5</v>
          </cell>
          <cell r="G851">
            <v>10</v>
          </cell>
        </row>
        <row r="852">
          <cell r="A852">
            <v>2338.71</v>
          </cell>
          <cell r="B852" t="str">
            <v>Souffle d'Air</v>
          </cell>
          <cell r="C852" t="str">
            <v>string</v>
          </cell>
          <cell r="D852" t="str">
            <v>1</v>
          </cell>
          <cell r="E852">
            <v>16</v>
          </cell>
          <cell r="F852">
            <v>0.4</v>
          </cell>
          <cell r="G852">
            <v>10</v>
          </cell>
        </row>
        <row r="853">
          <cell r="A853">
            <v>2338.7199999999998</v>
          </cell>
          <cell r="B853" t="str">
            <v>Souffle d'Air</v>
          </cell>
          <cell r="C853" t="str">
            <v>string</v>
          </cell>
          <cell r="D853" t="str">
            <v>2</v>
          </cell>
          <cell r="E853">
            <v>16</v>
          </cell>
          <cell r="F853">
            <v>0.4</v>
          </cell>
          <cell r="G853">
            <v>10</v>
          </cell>
        </row>
        <row r="854">
          <cell r="A854">
            <v>2338.73</v>
          </cell>
          <cell r="B854" t="str">
            <v>Souffle d'Air</v>
          </cell>
          <cell r="C854" t="str">
            <v>string</v>
          </cell>
          <cell r="D854" t="str">
            <v>3</v>
          </cell>
          <cell r="E854">
            <v>16</v>
          </cell>
          <cell r="F854">
            <v>0.4</v>
          </cell>
          <cell r="G854">
            <v>10</v>
          </cell>
        </row>
        <row r="855">
          <cell r="A855">
            <v>2338.7399999999998</v>
          </cell>
          <cell r="B855" t="str">
            <v>Souffle d'Air</v>
          </cell>
          <cell r="C855" t="str">
            <v>string</v>
          </cell>
          <cell r="D855" t="str">
            <v>4</v>
          </cell>
          <cell r="E855">
            <v>16</v>
          </cell>
          <cell r="F855">
            <v>0.4</v>
          </cell>
          <cell r="G855">
            <v>10</v>
          </cell>
        </row>
        <row r="856">
          <cell r="A856">
            <v>2338.75</v>
          </cell>
          <cell r="B856" t="str">
            <v>Souffle d'Air</v>
          </cell>
          <cell r="C856" t="str">
            <v>string</v>
          </cell>
          <cell r="D856" t="str">
            <v>5</v>
          </cell>
          <cell r="E856">
            <v>16</v>
          </cell>
          <cell r="F856">
            <v>0.4</v>
          </cell>
          <cell r="G856">
            <v>10</v>
          </cell>
        </row>
        <row r="857">
          <cell r="A857">
            <v>2338.81</v>
          </cell>
          <cell r="B857" t="str">
            <v>Souffle d'Air</v>
          </cell>
          <cell r="C857" t="str">
            <v>top</v>
          </cell>
          <cell r="D857" t="str">
            <v>1/2</v>
          </cell>
          <cell r="E857">
            <v>29</v>
          </cell>
          <cell r="F857">
            <v>0.8</v>
          </cell>
          <cell r="G857">
            <v>19</v>
          </cell>
        </row>
        <row r="858">
          <cell r="A858">
            <v>2338.8200000000002</v>
          </cell>
          <cell r="B858" t="str">
            <v>Souffle d'Air</v>
          </cell>
          <cell r="C858" t="str">
            <v>top</v>
          </cell>
          <cell r="D858" t="str">
            <v>3/4</v>
          </cell>
          <cell r="E858">
            <v>29</v>
          </cell>
          <cell r="F858">
            <v>0.8</v>
          </cell>
          <cell r="G858">
            <v>19</v>
          </cell>
        </row>
        <row r="859">
          <cell r="A859">
            <v>2344.0100000000002</v>
          </cell>
          <cell r="B859" t="str">
            <v>Looping</v>
          </cell>
          <cell r="C859" t="str">
            <v>SG corb</v>
          </cell>
          <cell r="D859" t="str">
            <v>80B</v>
          </cell>
          <cell r="E859">
            <v>39</v>
          </cell>
          <cell r="F859">
            <v>1</v>
          </cell>
          <cell r="G859">
            <v>24</v>
          </cell>
        </row>
        <row r="860">
          <cell r="A860">
            <v>2344.02</v>
          </cell>
          <cell r="B860" t="str">
            <v>Looping</v>
          </cell>
          <cell r="C860" t="str">
            <v>SG corb</v>
          </cell>
          <cell r="D860" t="str">
            <v>85B</v>
          </cell>
          <cell r="E860">
            <v>39</v>
          </cell>
          <cell r="F860">
            <v>1</v>
          </cell>
          <cell r="G860">
            <v>24</v>
          </cell>
        </row>
        <row r="861">
          <cell r="A861">
            <v>2344.0300000000002</v>
          </cell>
          <cell r="B861" t="str">
            <v>Looping</v>
          </cell>
          <cell r="C861" t="str">
            <v>SG corb</v>
          </cell>
          <cell r="D861" t="str">
            <v>90B</v>
          </cell>
          <cell r="E861">
            <v>39</v>
          </cell>
          <cell r="F861">
            <v>1</v>
          </cell>
          <cell r="G861">
            <v>24</v>
          </cell>
        </row>
        <row r="862">
          <cell r="A862">
            <v>2344.04</v>
          </cell>
          <cell r="B862" t="str">
            <v>Looping</v>
          </cell>
          <cell r="C862" t="str">
            <v>SG corb</v>
          </cell>
          <cell r="D862" t="str">
            <v>95B</v>
          </cell>
          <cell r="E862">
            <v>39</v>
          </cell>
          <cell r="F862">
            <v>1</v>
          </cell>
          <cell r="G862">
            <v>24</v>
          </cell>
        </row>
        <row r="863">
          <cell r="A863">
            <v>2344.11</v>
          </cell>
          <cell r="B863" t="str">
            <v>Looping</v>
          </cell>
          <cell r="C863" t="str">
            <v>SG corb</v>
          </cell>
          <cell r="D863" t="str">
            <v>85C</v>
          </cell>
          <cell r="E863">
            <v>39</v>
          </cell>
          <cell r="F863">
            <v>1</v>
          </cell>
          <cell r="G863">
            <v>24</v>
          </cell>
        </row>
        <row r="864">
          <cell r="A864">
            <v>2344.12</v>
          </cell>
          <cell r="B864" t="str">
            <v>Looping</v>
          </cell>
          <cell r="C864" t="str">
            <v>SG corb</v>
          </cell>
          <cell r="D864" t="str">
            <v>90C</v>
          </cell>
          <cell r="E864">
            <v>39</v>
          </cell>
          <cell r="F864">
            <v>1</v>
          </cell>
          <cell r="G864">
            <v>24</v>
          </cell>
        </row>
        <row r="865">
          <cell r="A865">
            <v>2344.13</v>
          </cell>
          <cell r="B865" t="str">
            <v>Looping</v>
          </cell>
          <cell r="C865" t="str">
            <v>SG class</v>
          </cell>
          <cell r="D865" t="str">
            <v>95C</v>
          </cell>
          <cell r="E865">
            <v>39</v>
          </cell>
          <cell r="F865">
            <v>1</v>
          </cell>
          <cell r="G865">
            <v>24</v>
          </cell>
        </row>
        <row r="866">
          <cell r="A866">
            <v>2344.14</v>
          </cell>
          <cell r="B866" t="str">
            <v>Looping</v>
          </cell>
          <cell r="C866" t="str">
            <v>SG class</v>
          </cell>
          <cell r="D866" t="str">
            <v>100C</v>
          </cell>
          <cell r="E866">
            <v>39</v>
          </cell>
          <cell r="F866">
            <v>1</v>
          </cell>
          <cell r="G866">
            <v>24</v>
          </cell>
        </row>
        <row r="867">
          <cell r="A867">
            <v>2344.21</v>
          </cell>
          <cell r="B867" t="str">
            <v>Looping</v>
          </cell>
          <cell r="C867" t="str">
            <v>SG class</v>
          </cell>
          <cell r="D867" t="str">
            <v>85D</v>
          </cell>
          <cell r="E867">
            <v>39</v>
          </cell>
          <cell r="F867">
            <v>1</v>
          </cell>
          <cell r="G867">
            <v>24</v>
          </cell>
        </row>
        <row r="868">
          <cell r="A868">
            <v>2344.2199999999998</v>
          </cell>
          <cell r="B868" t="str">
            <v>Looping</v>
          </cell>
          <cell r="C868" t="str">
            <v>SG class</v>
          </cell>
          <cell r="D868" t="str">
            <v>90D</v>
          </cell>
          <cell r="E868">
            <v>39</v>
          </cell>
          <cell r="F868">
            <v>1</v>
          </cell>
          <cell r="G868">
            <v>24</v>
          </cell>
        </row>
        <row r="869">
          <cell r="A869">
            <v>2344.23</v>
          </cell>
          <cell r="B869" t="str">
            <v>Looping</v>
          </cell>
          <cell r="C869" t="str">
            <v>SG class</v>
          </cell>
          <cell r="D869" t="str">
            <v>95D</v>
          </cell>
          <cell r="E869">
            <v>39</v>
          </cell>
          <cell r="F869">
            <v>1</v>
          </cell>
          <cell r="G869">
            <v>24</v>
          </cell>
        </row>
        <row r="870">
          <cell r="A870">
            <v>2344.2399999999998</v>
          </cell>
          <cell r="B870" t="str">
            <v>Looping</v>
          </cell>
          <cell r="C870" t="str">
            <v>SG class</v>
          </cell>
          <cell r="D870" t="str">
            <v>100D</v>
          </cell>
          <cell r="E870">
            <v>39</v>
          </cell>
          <cell r="F870">
            <v>1</v>
          </cell>
          <cell r="G870">
            <v>24</v>
          </cell>
        </row>
        <row r="871">
          <cell r="A871">
            <v>2344.25</v>
          </cell>
          <cell r="B871" t="str">
            <v>Looping</v>
          </cell>
          <cell r="C871" t="str">
            <v>SG class</v>
          </cell>
          <cell r="D871" t="str">
            <v>105D</v>
          </cell>
          <cell r="E871">
            <v>39</v>
          </cell>
          <cell r="F871">
            <v>1</v>
          </cell>
          <cell r="G871">
            <v>24</v>
          </cell>
        </row>
        <row r="872">
          <cell r="A872">
            <v>2344.2600000000002</v>
          </cell>
          <cell r="B872" t="str">
            <v>Looping</v>
          </cell>
          <cell r="C872" t="str">
            <v>SG class</v>
          </cell>
          <cell r="D872" t="str">
            <v>110D</v>
          </cell>
          <cell r="E872">
            <v>39</v>
          </cell>
          <cell r="F872">
            <v>1</v>
          </cell>
          <cell r="G872">
            <v>24</v>
          </cell>
        </row>
        <row r="873">
          <cell r="A873">
            <v>2344.31</v>
          </cell>
          <cell r="B873" t="str">
            <v>Looping</v>
          </cell>
          <cell r="C873" t="str">
            <v>SG class</v>
          </cell>
          <cell r="D873" t="str">
            <v>90E</v>
          </cell>
          <cell r="E873">
            <v>39</v>
          </cell>
          <cell r="F873">
            <v>1</v>
          </cell>
          <cell r="G873">
            <v>24</v>
          </cell>
        </row>
        <row r="874">
          <cell r="A874">
            <v>2344.3200000000002</v>
          </cell>
          <cell r="B874" t="str">
            <v>Looping</v>
          </cell>
          <cell r="C874" t="str">
            <v>SG class</v>
          </cell>
          <cell r="D874" t="str">
            <v>95E</v>
          </cell>
          <cell r="E874">
            <v>39</v>
          </cell>
          <cell r="F874">
            <v>1</v>
          </cell>
          <cell r="G874">
            <v>24</v>
          </cell>
        </row>
        <row r="875">
          <cell r="A875">
            <v>2344.33</v>
          </cell>
          <cell r="B875" t="str">
            <v>Looping</v>
          </cell>
          <cell r="C875" t="str">
            <v>SG class</v>
          </cell>
          <cell r="D875" t="str">
            <v>100E</v>
          </cell>
          <cell r="E875">
            <v>39</v>
          </cell>
          <cell r="F875">
            <v>1</v>
          </cell>
          <cell r="G875">
            <v>24</v>
          </cell>
        </row>
        <row r="876">
          <cell r="A876">
            <v>2344.34</v>
          </cell>
          <cell r="B876" t="str">
            <v>Looping</v>
          </cell>
          <cell r="C876" t="str">
            <v>SG class</v>
          </cell>
          <cell r="D876" t="str">
            <v>105E</v>
          </cell>
          <cell r="E876">
            <v>39</v>
          </cell>
          <cell r="F876">
            <v>1</v>
          </cell>
          <cell r="G876">
            <v>24</v>
          </cell>
        </row>
        <row r="877">
          <cell r="A877">
            <v>2344.41</v>
          </cell>
          <cell r="B877" t="str">
            <v>Looping</v>
          </cell>
          <cell r="C877" t="str">
            <v>culotte</v>
          </cell>
          <cell r="D877" t="str">
            <v>1</v>
          </cell>
          <cell r="E877">
            <v>19</v>
          </cell>
          <cell r="F877">
            <v>0.5</v>
          </cell>
          <cell r="G877">
            <v>12</v>
          </cell>
        </row>
        <row r="878">
          <cell r="A878">
            <v>2344.42</v>
          </cell>
          <cell r="B878" t="str">
            <v>Looping</v>
          </cell>
          <cell r="C878" t="str">
            <v>culotte</v>
          </cell>
          <cell r="D878" t="str">
            <v>2</v>
          </cell>
          <cell r="E878">
            <v>19</v>
          </cell>
          <cell r="F878">
            <v>0.5</v>
          </cell>
          <cell r="G878">
            <v>12</v>
          </cell>
        </row>
        <row r="879">
          <cell r="A879">
            <v>2344.4299999999998</v>
          </cell>
          <cell r="B879" t="str">
            <v>Looping</v>
          </cell>
          <cell r="C879" t="str">
            <v>culotte</v>
          </cell>
          <cell r="D879" t="str">
            <v>3</v>
          </cell>
          <cell r="E879">
            <v>19</v>
          </cell>
          <cell r="F879">
            <v>0.5</v>
          </cell>
          <cell r="G879">
            <v>12</v>
          </cell>
        </row>
        <row r="880">
          <cell r="A880">
            <v>2344.44</v>
          </cell>
          <cell r="B880" t="str">
            <v>Looping</v>
          </cell>
          <cell r="C880" t="str">
            <v>culotte</v>
          </cell>
          <cell r="D880" t="str">
            <v>4</v>
          </cell>
          <cell r="E880">
            <v>19</v>
          </cell>
          <cell r="F880">
            <v>0.5</v>
          </cell>
          <cell r="G880">
            <v>12</v>
          </cell>
        </row>
        <row r="881">
          <cell r="A881">
            <v>2344.4499999999998</v>
          </cell>
          <cell r="B881" t="str">
            <v>Looping</v>
          </cell>
          <cell r="C881" t="str">
            <v>culotte</v>
          </cell>
          <cell r="D881" t="str">
            <v>5</v>
          </cell>
          <cell r="E881">
            <v>19</v>
          </cell>
          <cell r="F881">
            <v>0.5</v>
          </cell>
          <cell r="G881">
            <v>12</v>
          </cell>
        </row>
        <row r="882">
          <cell r="A882">
            <v>2344.5100000000002</v>
          </cell>
          <cell r="B882" t="str">
            <v>Looping</v>
          </cell>
          <cell r="C882" t="str">
            <v>string</v>
          </cell>
          <cell r="D882" t="str">
            <v>1</v>
          </cell>
          <cell r="E882">
            <v>17</v>
          </cell>
          <cell r="F882">
            <v>0.5</v>
          </cell>
          <cell r="G882">
            <v>12</v>
          </cell>
        </row>
        <row r="883">
          <cell r="A883">
            <v>2344.52</v>
          </cell>
          <cell r="B883" t="str">
            <v>Looping</v>
          </cell>
          <cell r="C883" t="str">
            <v>string</v>
          </cell>
          <cell r="D883" t="str">
            <v>2</v>
          </cell>
          <cell r="E883">
            <v>17</v>
          </cell>
          <cell r="F883">
            <v>0.5</v>
          </cell>
          <cell r="G883">
            <v>12</v>
          </cell>
        </row>
        <row r="884">
          <cell r="A884">
            <v>2344.5300000000002</v>
          </cell>
          <cell r="B884" t="str">
            <v>Looping</v>
          </cell>
          <cell r="C884" t="str">
            <v>string</v>
          </cell>
          <cell r="D884" t="str">
            <v>3</v>
          </cell>
          <cell r="E884">
            <v>17</v>
          </cell>
          <cell r="F884">
            <v>0.5</v>
          </cell>
          <cell r="G884">
            <v>12</v>
          </cell>
        </row>
        <row r="885">
          <cell r="A885">
            <v>2344.54</v>
          </cell>
          <cell r="B885" t="str">
            <v>Looping</v>
          </cell>
          <cell r="C885" t="str">
            <v>string</v>
          </cell>
          <cell r="D885" t="str">
            <v>4</v>
          </cell>
          <cell r="E885">
            <v>17</v>
          </cell>
          <cell r="F885">
            <v>0.5</v>
          </cell>
          <cell r="G885">
            <v>12</v>
          </cell>
        </row>
        <row r="886">
          <cell r="A886">
            <v>2344.5500000000002</v>
          </cell>
          <cell r="B886" t="str">
            <v>Looping</v>
          </cell>
          <cell r="C886" t="str">
            <v>string</v>
          </cell>
          <cell r="D886" t="str">
            <v>5</v>
          </cell>
          <cell r="E886">
            <v>17</v>
          </cell>
          <cell r="F886">
            <v>0.5</v>
          </cell>
          <cell r="G886">
            <v>12</v>
          </cell>
        </row>
        <row r="887">
          <cell r="A887">
            <v>2346.0100000000002</v>
          </cell>
          <cell r="B887" t="str">
            <v>Medley</v>
          </cell>
          <cell r="C887" t="str">
            <v>SG corb</v>
          </cell>
          <cell r="D887" t="str">
            <v>80B</v>
          </cell>
          <cell r="E887">
            <v>36</v>
          </cell>
          <cell r="F887">
            <v>1</v>
          </cell>
          <cell r="G887">
            <v>24</v>
          </cell>
        </row>
        <row r="888">
          <cell r="A888">
            <v>2346.02</v>
          </cell>
          <cell r="B888" t="str">
            <v>Medley</v>
          </cell>
          <cell r="C888" t="str">
            <v>SG corb</v>
          </cell>
          <cell r="D888" t="str">
            <v>85B</v>
          </cell>
          <cell r="E888">
            <v>36</v>
          </cell>
          <cell r="F888">
            <v>1</v>
          </cell>
          <cell r="G888">
            <v>24</v>
          </cell>
        </row>
        <row r="889">
          <cell r="A889">
            <v>2346.0300000000002</v>
          </cell>
          <cell r="B889" t="str">
            <v>Medley</v>
          </cell>
          <cell r="C889" t="str">
            <v>SG corb</v>
          </cell>
          <cell r="D889" t="str">
            <v>90B</v>
          </cell>
          <cell r="E889">
            <v>36</v>
          </cell>
          <cell r="F889">
            <v>1</v>
          </cell>
          <cell r="G889">
            <v>24</v>
          </cell>
        </row>
        <row r="890">
          <cell r="A890">
            <v>2346.04</v>
          </cell>
          <cell r="B890" t="str">
            <v>Medley</v>
          </cell>
          <cell r="C890" t="str">
            <v>SG corb</v>
          </cell>
          <cell r="D890" t="str">
            <v>95B</v>
          </cell>
          <cell r="E890">
            <v>36</v>
          </cell>
          <cell r="F890">
            <v>1</v>
          </cell>
          <cell r="G890">
            <v>24</v>
          </cell>
        </row>
        <row r="891">
          <cell r="A891">
            <v>2346.11</v>
          </cell>
          <cell r="B891" t="str">
            <v>Medley</v>
          </cell>
          <cell r="C891" t="str">
            <v>SG corb</v>
          </cell>
          <cell r="D891" t="str">
            <v>85C</v>
          </cell>
          <cell r="E891">
            <v>36</v>
          </cell>
          <cell r="F891">
            <v>1</v>
          </cell>
          <cell r="G891">
            <v>24</v>
          </cell>
        </row>
        <row r="892">
          <cell r="A892">
            <v>2346.12</v>
          </cell>
          <cell r="B892" t="str">
            <v>Medley</v>
          </cell>
          <cell r="C892" t="str">
            <v>SG corb</v>
          </cell>
          <cell r="D892" t="str">
            <v>90C</v>
          </cell>
          <cell r="E892">
            <v>36</v>
          </cell>
          <cell r="F892">
            <v>1</v>
          </cell>
          <cell r="G892">
            <v>24</v>
          </cell>
        </row>
        <row r="893">
          <cell r="A893">
            <v>2346.13</v>
          </cell>
          <cell r="B893" t="str">
            <v>Medley</v>
          </cell>
          <cell r="C893" t="str">
            <v>SG corb</v>
          </cell>
          <cell r="D893" t="str">
            <v>95C</v>
          </cell>
          <cell r="E893">
            <v>36</v>
          </cell>
          <cell r="F893">
            <v>1</v>
          </cell>
          <cell r="G893">
            <v>24</v>
          </cell>
        </row>
        <row r="894">
          <cell r="A894">
            <v>2346.14</v>
          </cell>
          <cell r="B894" t="str">
            <v>Medley</v>
          </cell>
          <cell r="C894" t="str">
            <v>SG corb</v>
          </cell>
          <cell r="D894" t="str">
            <v>100C</v>
          </cell>
          <cell r="E894">
            <v>36</v>
          </cell>
          <cell r="F894">
            <v>1</v>
          </cell>
          <cell r="G894">
            <v>24</v>
          </cell>
        </row>
        <row r="895">
          <cell r="A895">
            <v>2346.21</v>
          </cell>
          <cell r="B895" t="str">
            <v>Medley</v>
          </cell>
          <cell r="C895" t="str">
            <v>SG corb</v>
          </cell>
          <cell r="D895" t="str">
            <v>85D</v>
          </cell>
          <cell r="E895">
            <v>36</v>
          </cell>
          <cell r="F895">
            <v>1</v>
          </cell>
          <cell r="G895">
            <v>24</v>
          </cell>
        </row>
        <row r="896">
          <cell r="A896">
            <v>2346.2199999999998</v>
          </cell>
          <cell r="B896" t="str">
            <v>Medley</v>
          </cell>
          <cell r="C896" t="str">
            <v>SG corb</v>
          </cell>
          <cell r="D896" t="str">
            <v>90D</v>
          </cell>
          <cell r="E896">
            <v>36</v>
          </cell>
          <cell r="F896">
            <v>1</v>
          </cell>
          <cell r="G896">
            <v>24</v>
          </cell>
        </row>
        <row r="897">
          <cell r="A897">
            <v>2346.23</v>
          </cell>
          <cell r="B897" t="str">
            <v>Medley</v>
          </cell>
          <cell r="C897" t="str">
            <v>SG corb</v>
          </cell>
          <cell r="D897" t="str">
            <v>95D</v>
          </cell>
          <cell r="E897">
            <v>36</v>
          </cell>
          <cell r="F897">
            <v>1</v>
          </cell>
          <cell r="G897">
            <v>24</v>
          </cell>
        </row>
        <row r="898">
          <cell r="A898">
            <v>2346.31</v>
          </cell>
          <cell r="B898" t="str">
            <v>Medley</v>
          </cell>
          <cell r="C898" t="str">
            <v>SG class</v>
          </cell>
          <cell r="D898" t="str">
            <v>95C</v>
          </cell>
          <cell r="E898">
            <v>36</v>
          </cell>
          <cell r="F898">
            <v>1</v>
          </cell>
          <cell r="G898">
            <v>24</v>
          </cell>
        </row>
        <row r="899">
          <cell r="A899">
            <v>2346.3200000000002</v>
          </cell>
          <cell r="B899" t="str">
            <v>Medley</v>
          </cell>
          <cell r="C899" t="str">
            <v>SG class</v>
          </cell>
          <cell r="D899" t="str">
            <v>100C</v>
          </cell>
          <cell r="E899">
            <v>36</v>
          </cell>
          <cell r="F899">
            <v>1</v>
          </cell>
          <cell r="G899">
            <v>24</v>
          </cell>
        </row>
        <row r="900">
          <cell r="A900">
            <v>2346.41</v>
          </cell>
          <cell r="B900" t="str">
            <v>Medley</v>
          </cell>
          <cell r="C900" t="str">
            <v>SG class</v>
          </cell>
          <cell r="D900" t="str">
            <v>90D</v>
          </cell>
          <cell r="E900">
            <v>36</v>
          </cell>
          <cell r="F900">
            <v>1</v>
          </cell>
          <cell r="G900">
            <v>24</v>
          </cell>
        </row>
        <row r="901">
          <cell r="A901">
            <v>2346.42</v>
          </cell>
          <cell r="B901" t="str">
            <v>Medley</v>
          </cell>
          <cell r="C901" t="str">
            <v>SG class</v>
          </cell>
          <cell r="D901" t="str">
            <v>95D</v>
          </cell>
          <cell r="E901">
            <v>36</v>
          </cell>
          <cell r="F901">
            <v>1</v>
          </cell>
          <cell r="G901">
            <v>24</v>
          </cell>
        </row>
        <row r="902">
          <cell r="A902">
            <v>2346.4299999999998</v>
          </cell>
          <cell r="B902" t="str">
            <v>Medley</v>
          </cell>
          <cell r="C902" t="str">
            <v>SG class</v>
          </cell>
          <cell r="D902" t="str">
            <v>100D</v>
          </cell>
          <cell r="E902">
            <v>36</v>
          </cell>
          <cell r="F902">
            <v>1</v>
          </cell>
          <cell r="G902">
            <v>24</v>
          </cell>
        </row>
        <row r="903">
          <cell r="A903">
            <v>2346.44</v>
          </cell>
          <cell r="B903" t="str">
            <v>Medley</v>
          </cell>
          <cell r="C903" t="str">
            <v>SG class</v>
          </cell>
          <cell r="D903" t="str">
            <v>105D</v>
          </cell>
          <cell r="E903">
            <v>36</v>
          </cell>
          <cell r="F903">
            <v>1</v>
          </cell>
          <cell r="G903">
            <v>24</v>
          </cell>
        </row>
        <row r="904">
          <cell r="A904">
            <v>2346.4499999999998</v>
          </cell>
          <cell r="B904" t="str">
            <v>Medley</v>
          </cell>
          <cell r="C904" t="str">
            <v>SG class</v>
          </cell>
          <cell r="D904" t="str">
            <v>110D</v>
          </cell>
          <cell r="E904">
            <v>36</v>
          </cell>
          <cell r="F904">
            <v>1</v>
          </cell>
          <cell r="G904">
            <v>24</v>
          </cell>
        </row>
        <row r="905">
          <cell r="A905">
            <v>2346.5100000000002</v>
          </cell>
          <cell r="B905" t="str">
            <v>Medley</v>
          </cell>
          <cell r="C905" t="str">
            <v>SG class</v>
          </cell>
          <cell r="D905" t="str">
            <v>90E</v>
          </cell>
          <cell r="E905">
            <v>36</v>
          </cell>
          <cell r="F905">
            <v>1</v>
          </cell>
          <cell r="G905">
            <v>24</v>
          </cell>
        </row>
        <row r="906">
          <cell r="A906">
            <v>2346.52</v>
          </cell>
          <cell r="B906" t="str">
            <v>Medley</v>
          </cell>
          <cell r="C906" t="str">
            <v>SG class</v>
          </cell>
          <cell r="D906" t="str">
            <v>95E</v>
          </cell>
          <cell r="E906">
            <v>36</v>
          </cell>
          <cell r="F906">
            <v>1</v>
          </cell>
          <cell r="G906">
            <v>24</v>
          </cell>
        </row>
        <row r="907">
          <cell r="A907">
            <v>2346.5300000000002</v>
          </cell>
          <cell r="B907" t="str">
            <v>Medley</v>
          </cell>
          <cell r="C907" t="str">
            <v>SG class</v>
          </cell>
          <cell r="D907" t="str">
            <v>100E</v>
          </cell>
          <cell r="E907">
            <v>36</v>
          </cell>
          <cell r="F907">
            <v>1</v>
          </cell>
          <cell r="G907">
            <v>24</v>
          </cell>
        </row>
        <row r="908">
          <cell r="A908">
            <v>2346.54</v>
          </cell>
          <cell r="B908" t="str">
            <v>Medley</v>
          </cell>
          <cell r="C908" t="str">
            <v>SG class</v>
          </cell>
          <cell r="D908" t="str">
            <v>105E</v>
          </cell>
          <cell r="E908">
            <v>36</v>
          </cell>
          <cell r="F908">
            <v>1</v>
          </cell>
          <cell r="G908">
            <v>24</v>
          </cell>
        </row>
        <row r="909">
          <cell r="A909">
            <v>2346.61</v>
          </cell>
          <cell r="B909" t="str">
            <v>Medley</v>
          </cell>
          <cell r="C909" t="str">
            <v>shorty</v>
          </cell>
          <cell r="D909">
            <v>1</v>
          </cell>
          <cell r="E909">
            <v>19</v>
          </cell>
          <cell r="F909">
            <v>0.5</v>
          </cell>
          <cell r="G909">
            <v>12</v>
          </cell>
        </row>
        <row r="910">
          <cell r="A910">
            <v>2346.62</v>
          </cell>
          <cell r="B910" t="str">
            <v>Medley</v>
          </cell>
          <cell r="C910" t="str">
            <v>shorty</v>
          </cell>
          <cell r="D910">
            <v>2</v>
          </cell>
          <cell r="E910">
            <v>19</v>
          </cell>
          <cell r="F910">
            <v>0.5</v>
          </cell>
          <cell r="G910">
            <v>12</v>
          </cell>
        </row>
        <row r="911">
          <cell r="A911">
            <v>2346.63</v>
          </cell>
          <cell r="B911" t="str">
            <v>Medley</v>
          </cell>
          <cell r="C911" t="str">
            <v>shorty</v>
          </cell>
          <cell r="D911">
            <v>3</v>
          </cell>
          <cell r="E911">
            <v>19</v>
          </cell>
          <cell r="F911">
            <v>0.5</v>
          </cell>
          <cell r="G911">
            <v>12</v>
          </cell>
        </row>
        <row r="912">
          <cell r="A912">
            <v>2346.64</v>
          </cell>
          <cell r="B912" t="str">
            <v>Medley</v>
          </cell>
          <cell r="C912" t="str">
            <v>shorty</v>
          </cell>
          <cell r="D912">
            <v>4</v>
          </cell>
          <cell r="E912">
            <v>19</v>
          </cell>
          <cell r="F912">
            <v>0.5</v>
          </cell>
          <cell r="G912">
            <v>12</v>
          </cell>
        </row>
        <row r="913">
          <cell r="A913">
            <v>2346.65</v>
          </cell>
          <cell r="B913" t="str">
            <v>Medley</v>
          </cell>
          <cell r="C913" t="str">
            <v>shorty</v>
          </cell>
          <cell r="D913">
            <v>5</v>
          </cell>
          <cell r="E913">
            <v>19</v>
          </cell>
          <cell r="F913">
            <v>0.5</v>
          </cell>
          <cell r="G913">
            <v>12</v>
          </cell>
        </row>
        <row r="914">
          <cell r="A914">
            <v>2346.71</v>
          </cell>
          <cell r="B914" t="str">
            <v>Medley</v>
          </cell>
          <cell r="C914" t="str">
            <v>string</v>
          </cell>
          <cell r="D914">
            <v>1</v>
          </cell>
          <cell r="E914">
            <v>16</v>
          </cell>
          <cell r="F914">
            <v>0.4</v>
          </cell>
          <cell r="G914">
            <v>10</v>
          </cell>
        </row>
        <row r="915">
          <cell r="A915">
            <v>2346.7199999999998</v>
          </cell>
          <cell r="B915" t="str">
            <v>Medley</v>
          </cell>
          <cell r="C915" t="str">
            <v>string</v>
          </cell>
          <cell r="D915">
            <v>2</v>
          </cell>
          <cell r="E915">
            <v>16</v>
          </cell>
          <cell r="F915">
            <v>0.4</v>
          </cell>
          <cell r="G915">
            <v>10</v>
          </cell>
        </row>
        <row r="916">
          <cell r="A916">
            <v>2346.73</v>
          </cell>
          <cell r="B916" t="str">
            <v>Medley</v>
          </cell>
          <cell r="C916" t="str">
            <v>string</v>
          </cell>
          <cell r="D916">
            <v>3</v>
          </cell>
          <cell r="E916">
            <v>16</v>
          </cell>
          <cell r="F916">
            <v>0.4</v>
          </cell>
          <cell r="G916">
            <v>10</v>
          </cell>
        </row>
        <row r="917">
          <cell r="A917">
            <v>2346.7399999999998</v>
          </cell>
          <cell r="B917" t="str">
            <v>Medley</v>
          </cell>
          <cell r="C917" t="str">
            <v>string</v>
          </cell>
          <cell r="D917">
            <v>4</v>
          </cell>
          <cell r="E917">
            <v>16</v>
          </cell>
          <cell r="F917">
            <v>0.4</v>
          </cell>
          <cell r="G917">
            <v>10</v>
          </cell>
        </row>
        <row r="918">
          <cell r="A918">
            <v>2346.75</v>
          </cell>
          <cell r="B918" t="str">
            <v>Medley</v>
          </cell>
          <cell r="C918" t="str">
            <v>string</v>
          </cell>
          <cell r="D918">
            <v>5</v>
          </cell>
          <cell r="E918">
            <v>16</v>
          </cell>
          <cell r="F918">
            <v>0.4</v>
          </cell>
          <cell r="G918">
            <v>10</v>
          </cell>
        </row>
        <row r="919">
          <cell r="A919">
            <v>2346.81</v>
          </cell>
          <cell r="B919" t="str">
            <v>Medley</v>
          </cell>
          <cell r="C919" t="str">
            <v>bustier</v>
          </cell>
          <cell r="D919">
            <v>2</v>
          </cell>
          <cell r="E919">
            <v>59</v>
          </cell>
          <cell r="F919">
            <v>1.5</v>
          </cell>
          <cell r="G919">
            <v>36</v>
          </cell>
        </row>
        <row r="920">
          <cell r="A920">
            <v>2346.8200000000002</v>
          </cell>
          <cell r="B920" t="str">
            <v>Medley</v>
          </cell>
          <cell r="C920" t="str">
            <v>bustier</v>
          </cell>
          <cell r="D920">
            <v>3</v>
          </cell>
          <cell r="E920">
            <v>59</v>
          </cell>
          <cell r="F920">
            <v>1.5</v>
          </cell>
          <cell r="G920">
            <v>36</v>
          </cell>
        </row>
        <row r="921">
          <cell r="A921">
            <v>2346.8200000000002</v>
          </cell>
          <cell r="B921" t="str">
            <v>Medley</v>
          </cell>
          <cell r="C921" t="str">
            <v>bustier</v>
          </cell>
          <cell r="D921">
            <v>4</v>
          </cell>
          <cell r="E921">
            <v>59</v>
          </cell>
          <cell r="F921">
            <v>1.5</v>
          </cell>
          <cell r="G921">
            <v>36</v>
          </cell>
        </row>
        <row r="922">
          <cell r="A922">
            <v>2347.0100000000002</v>
          </cell>
          <cell r="B922" t="str">
            <v>Voix off</v>
          </cell>
          <cell r="C922" t="str">
            <v>SG corb</v>
          </cell>
          <cell r="D922" t="str">
            <v xml:space="preserve">T80A  </v>
          </cell>
          <cell r="E922">
            <v>36</v>
          </cell>
          <cell r="F922">
            <v>0.9</v>
          </cell>
          <cell r="G922">
            <v>21</v>
          </cell>
        </row>
        <row r="923">
          <cell r="A923">
            <v>2347.02</v>
          </cell>
          <cell r="B923" t="str">
            <v>Voix off</v>
          </cell>
          <cell r="C923" t="str">
            <v>SG corb</v>
          </cell>
          <cell r="D923" t="str">
            <v xml:space="preserve">T85A </v>
          </cell>
          <cell r="E923">
            <v>36</v>
          </cell>
          <cell r="F923">
            <v>0.9</v>
          </cell>
          <cell r="G923">
            <v>21</v>
          </cell>
        </row>
        <row r="924">
          <cell r="A924">
            <v>2347.0300000000002</v>
          </cell>
          <cell r="B924" t="str">
            <v>Voix off</v>
          </cell>
          <cell r="C924" t="str">
            <v>SG corb</v>
          </cell>
          <cell r="D924" t="str">
            <v xml:space="preserve">T90A </v>
          </cell>
          <cell r="E924">
            <v>36</v>
          </cell>
          <cell r="F924">
            <v>0.9</v>
          </cell>
          <cell r="G924">
            <v>21</v>
          </cell>
        </row>
        <row r="925">
          <cell r="A925">
            <v>2347.04</v>
          </cell>
          <cell r="B925" t="str">
            <v>Voix off</v>
          </cell>
          <cell r="C925" t="str">
            <v>SG corb</v>
          </cell>
          <cell r="D925" t="str">
            <v xml:space="preserve">T95A </v>
          </cell>
          <cell r="E925">
            <v>36</v>
          </cell>
          <cell r="F925">
            <v>0.9</v>
          </cell>
          <cell r="G925">
            <v>21</v>
          </cell>
        </row>
        <row r="926">
          <cell r="A926">
            <v>2347.11</v>
          </cell>
          <cell r="B926" t="str">
            <v>Voix off</v>
          </cell>
          <cell r="C926" t="str">
            <v>SG corb</v>
          </cell>
          <cell r="D926" t="str">
            <v xml:space="preserve">T80B </v>
          </cell>
          <cell r="E926">
            <v>36</v>
          </cell>
          <cell r="F926">
            <v>0.9</v>
          </cell>
          <cell r="G926">
            <v>21</v>
          </cell>
        </row>
        <row r="927">
          <cell r="A927">
            <v>2347.12</v>
          </cell>
          <cell r="B927" t="str">
            <v>Voix off</v>
          </cell>
          <cell r="C927" t="str">
            <v>SG corb</v>
          </cell>
          <cell r="D927" t="str">
            <v xml:space="preserve">T85B </v>
          </cell>
          <cell r="E927">
            <v>36</v>
          </cell>
          <cell r="F927">
            <v>0.9</v>
          </cell>
          <cell r="G927">
            <v>21</v>
          </cell>
        </row>
        <row r="928">
          <cell r="A928">
            <v>2347.13</v>
          </cell>
          <cell r="B928" t="str">
            <v>Voix off</v>
          </cell>
          <cell r="C928" t="str">
            <v>SG corb</v>
          </cell>
          <cell r="D928" t="str">
            <v xml:space="preserve">T90B </v>
          </cell>
          <cell r="E928">
            <v>36</v>
          </cell>
          <cell r="F928">
            <v>0.9</v>
          </cell>
          <cell r="G928">
            <v>21</v>
          </cell>
        </row>
        <row r="929">
          <cell r="A929">
            <v>2347.14</v>
          </cell>
          <cell r="B929" t="str">
            <v>Voix off</v>
          </cell>
          <cell r="C929" t="str">
            <v>SG corb</v>
          </cell>
          <cell r="D929" t="str">
            <v xml:space="preserve">T95B </v>
          </cell>
          <cell r="E929">
            <v>36</v>
          </cell>
          <cell r="F929">
            <v>0.9</v>
          </cell>
          <cell r="G929">
            <v>21</v>
          </cell>
        </row>
        <row r="930">
          <cell r="A930">
            <v>2347.21</v>
          </cell>
          <cell r="B930" t="str">
            <v>Voix off</v>
          </cell>
          <cell r="C930" t="str">
            <v>SG corb</v>
          </cell>
          <cell r="D930" t="str">
            <v xml:space="preserve">T85C </v>
          </cell>
          <cell r="E930">
            <v>36</v>
          </cell>
          <cell r="F930">
            <v>0.9</v>
          </cell>
          <cell r="G930">
            <v>21</v>
          </cell>
        </row>
        <row r="931">
          <cell r="A931">
            <v>2347.2199999999998</v>
          </cell>
          <cell r="B931" t="str">
            <v>Voix off</v>
          </cell>
          <cell r="C931" t="str">
            <v>SG corb</v>
          </cell>
          <cell r="D931" t="str">
            <v xml:space="preserve">T90C </v>
          </cell>
          <cell r="E931">
            <v>36</v>
          </cell>
          <cell r="F931">
            <v>0.9</v>
          </cell>
          <cell r="G931">
            <v>21</v>
          </cell>
        </row>
        <row r="932">
          <cell r="A932">
            <v>2347.31</v>
          </cell>
          <cell r="B932" t="str">
            <v>Voix off</v>
          </cell>
          <cell r="C932" t="str">
            <v>SG class</v>
          </cell>
          <cell r="D932" t="str">
            <v xml:space="preserve">T95C </v>
          </cell>
          <cell r="E932">
            <v>36</v>
          </cell>
          <cell r="F932">
            <v>0.9</v>
          </cell>
          <cell r="G932">
            <v>21</v>
          </cell>
        </row>
        <row r="933">
          <cell r="A933">
            <v>2347.3200000000002</v>
          </cell>
          <cell r="B933" t="str">
            <v>Voix off</v>
          </cell>
          <cell r="C933" t="str">
            <v>SG class</v>
          </cell>
          <cell r="D933" t="str">
            <v xml:space="preserve">T100C </v>
          </cell>
          <cell r="E933">
            <v>36</v>
          </cell>
          <cell r="F933">
            <v>0.9</v>
          </cell>
          <cell r="G933">
            <v>21</v>
          </cell>
        </row>
        <row r="934">
          <cell r="A934">
            <v>2347.41</v>
          </cell>
          <cell r="B934" t="str">
            <v>Voix off</v>
          </cell>
          <cell r="C934" t="str">
            <v>SG class</v>
          </cell>
          <cell r="D934" t="str">
            <v xml:space="preserve">T85D </v>
          </cell>
          <cell r="E934">
            <v>36</v>
          </cell>
          <cell r="F934">
            <v>0.9</v>
          </cell>
          <cell r="G934">
            <v>21</v>
          </cell>
        </row>
        <row r="935">
          <cell r="A935">
            <v>2347.42</v>
          </cell>
          <cell r="B935" t="str">
            <v>Voix off</v>
          </cell>
          <cell r="C935" t="str">
            <v>SG class</v>
          </cell>
          <cell r="D935" t="str">
            <v xml:space="preserve">T90D </v>
          </cell>
          <cell r="E935">
            <v>36</v>
          </cell>
          <cell r="F935">
            <v>0.9</v>
          </cell>
          <cell r="G935">
            <v>21</v>
          </cell>
        </row>
        <row r="936">
          <cell r="A936">
            <v>2347.4299999999998</v>
          </cell>
          <cell r="B936" t="str">
            <v>Voix off</v>
          </cell>
          <cell r="C936" t="str">
            <v>SG class</v>
          </cell>
          <cell r="D936" t="str">
            <v xml:space="preserve">T95D </v>
          </cell>
          <cell r="E936">
            <v>36</v>
          </cell>
          <cell r="F936">
            <v>0.9</v>
          </cell>
          <cell r="G936">
            <v>21</v>
          </cell>
        </row>
        <row r="937">
          <cell r="A937">
            <v>2347.44</v>
          </cell>
          <cell r="B937" t="str">
            <v>Voix off</v>
          </cell>
          <cell r="C937" t="str">
            <v>SG class</v>
          </cell>
          <cell r="D937" t="str">
            <v xml:space="preserve">T100D </v>
          </cell>
          <cell r="E937">
            <v>36</v>
          </cell>
          <cell r="F937">
            <v>0.9</v>
          </cell>
          <cell r="G937">
            <v>21</v>
          </cell>
        </row>
        <row r="938">
          <cell r="A938">
            <v>2347.4499999999998</v>
          </cell>
          <cell r="B938" t="str">
            <v>Voix off</v>
          </cell>
          <cell r="C938" t="str">
            <v>SG class</v>
          </cell>
          <cell r="D938" t="str">
            <v xml:space="preserve">T105D </v>
          </cell>
          <cell r="E938">
            <v>36</v>
          </cell>
          <cell r="F938">
            <v>0.9</v>
          </cell>
          <cell r="G938">
            <v>21</v>
          </cell>
        </row>
        <row r="939">
          <cell r="A939">
            <v>2347.46</v>
          </cell>
          <cell r="B939" t="str">
            <v>Voix off</v>
          </cell>
          <cell r="C939" t="str">
            <v>SG class</v>
          </cell>
          <cell r="D939" t="str">
            <v xml:space="preserve">T110D </v>
          </cell>
          <cell r="E939">
            <v>36</v>
          </cell>
          <cell r="F939">
            <v>0.9</v>
          </cell>
          <cell r="G939">
            <v>21</v>
          </cell>
        </row>
        <row r="940">
          <cell r="A940">
            <v>2347.5100000000002</v>
          </cell>
          <cell r="B940" t="str">
            <v>Voix off</v>
          </cell>
          <cell r="C940" t="str">
            <v>SG class</v>
          </cell>
          <cell r="D940" t="str">
            <v xml:space="preserve">T90E </v>
          </cell>
          <cell r="E940">
            <v>36</v>
          </cell>
          <cell r="F940">
            <v>0.9</v>
          </cell>
          <cell r="G940">
            <v>21</v>
          </cell>
        </row>
        <row r="941">
          <cell r="A941">
            <v>2347.52</v>
          </cell>
          <cell r="B941" t="str">
            <v>Voix off</v>
          </cell>
          <cell r="C941" t="str">
            <v>SG class</v>
          </cell>
          <cell r="D941" t="str">
            <v xml:space="preserve">T95E </v>
          </cell>
          <cell r="E941">
            <v>36</v>
          </cell>
          <cell r="F941">
            <v>0.9</v>
          </cell>
          <cell r="G941">
            <v>21</v>
          </cell>
        </row>
        <row r="942">
          <cell r="A942">
            <v>2347.5300000000002</v>
          </cell>
          <cell r="B942" t="str">
            <v>Voix off</v>
          </cell>
          <cell r="C942" t="str">
            <v>SG class</v>
          </cell>
          <cell r="D942" t="str">
            <v xml:space="preserve">T100E </v>
          </cell>
          <cell r="E942">
            <v>36</v>
          </cell>
          <cell r="F942">
            <v>0.9</v>
          </cell>
          <cell r="G942">
            <v>21</v>
          </cell>
        </row>
        <row r="943">
          <cell r="A943">
            <v>2347.54</v>
          </cell>
          <cell r="B943" t="str">
            <v>Voix off</v>
          </cell>
          <cell r="C943" t="str">
            <v>SG class</v>
          </cell>
          <cell r="D943" t="str">
            <v xml:space="preserve">T105E </v>
          </cell>
          <cell r="E943">
            <v>36</v>
          </cell>
          <cell r="F943">
            <v>0.9</v>
          </cell>
          <cell r="G943">
            <v>21</v>
          </cell>
        </row>
        <row r="944">
          <cell r="A944">
            <v>2347.61</v>
          </cell>
          <cell r="B944" t="str">
            <v>Voix off</v>
          </cell>
          <cell r="C944" t="str">
            <v>Culotte</v>
          </cell>
          <cell r="D944" t="str">
            <v xml:space="preserve">T1 </v>
          </cell>
          <cell r="E944">
            <v>19</v>
          </cell>
          <cell r="F944">
            <v>0.6</v>
          </cell>
          <cell r="G944">
            <v>14</v>
          </cell>
        </row>
        <row r="945">
          <cell r="A945">
            <v>2347.62</v>
          </cell>
          <cell r="B945" t="str">
            <v>Voix off</v>
          </cell>
          <cell r="C945" t="str">
            <v>Culotte</v>
          </cell>
          <cell r="D945" t="str">
            <v xml:space="preserve">T2 </v>
          </cell>
          <cell r="E945">
            <v>19</v>
          </cell>
          <cell r="F945">
            <v>0.6</v>
          </cell>
          <cell r="G945">
            <v>14</v>
          </cell>
        </row>
        <row r="946">
          <cell r="A946">
            <v>2347.63</v>
          </cell>
          <cell r="B946" t="str">
            <v>Voix off</v>
          </cell>
          <cell r="C946" t="str">
            <v>Culotte</v>
          </cell>
          <cell r="D946" t="str">
            <v xml:space="preserve">T3 </v>
          </cell>
          <cell r="E946">
            <v>19</v>
          </cell>
          <cell r="F946">
            <v>0.6</v>
          </cell>
          <cell r="G946">
            <v>14</v>
          </cell>
        </row>
        <row r="947">
          <cell r="A947">
            <v>2347.64</v>
          </cell>
          <cell r="B947" t="str">
            <v>Voix off</v>
          </cell>
          <cell r="C947" t="str">
            <v>Culotte</v>
          </cell>
          <cell r="D947" t="str">
            <v xml:space="preserve">T4 </v>
          </cell>
          <cell r="E947">
            <v>19</v>
          </cell>
          <cell r="F947">
            <v>0.6</v>
          </cell>
          <cell r="G947">
            <v>14</v>
          </cell>
        </row>
        <row r="948">
          <cell r="A948">
            <v>2347.65</v>
          </cell>
          <cell r="B948" t="str">
            <v>Voix off</v>
          </cell>
          <cell r="C948" t="str">
            <v>Culotte</v>
          </cell>
          <cell r="D948" t="str">
            <v xml:space="preserve">T5 </v>
          </cell>
          <cell r="E948">
            <v>19</v>
          </cell>
          <cell r="F948">
            <v>0.6</v>
          </cell>
          <cell r="G948">
            <v>14</v>
          </cell>
        </row>
        <row r="949">
          <cell r="A949">
            <v>2347.71</v>
          </cell>
          <cell r="B949" t="str">
            <v>Voix off</v>
          </cell>
          <cell r="C949" t="str">
            <v>String</v>
          </cell>
          <cell r="D949" t="str">
            <v xml:space="preserve">T1 </v>
          </cell>
          <cell r="E949">
            <v>16</v>
          </cell>
          <cell r="F949">
            <v>0.4</v>
          </cell>
          <cell r="G949">
            <v>10</v>
          </cell>
        </row>
        <row r="950">
          <cell r="A950">
            <v>2347.7199999999998</v>
          </cell>
          <cell r="B950" t="str">
            <v>Voix off</v>
          </cell>
          <cell r="C950" t="str">
            <v>String</v>
          </cell>
          <cell r="D950" t="str">
            <v xml:space="preserve">T2 </v>
          </cell>
          <cell r="E950">
            <v>16</v>
          </cell>
          <cell r="F950">
            <v>0.4</v>
          </cell>
          <cell r="G950">
            <v>10</v>
          </cell>
        </row>
        <row r="951">
          <cell r="A951">
            <v>2347.73</v>
          </cell>
          <cell r="B951" t="str">
            <v>Voix off</v>
          </cell>
          <cell r="C951" t="str">
            <v>String</v>
          </cell>
          <cell r="D951" t="str">
            <v xml:space="preserve">T3 </v>
          </cell>
          <cell r="E951">
            <v>16</v>
          </cell>
          <cell r="F951">
            <v>0.4</v>
          </cell>
          <cell r="G951">
            <v>10</v>
          </cell>
        </row>
        <row r="952">
          <cell r="A952">
            <v>2347.7399999999998</v>
          </cell>
          <cell r="B952" t="str">
            <v>Voix off</v>
          </cell>
          <cell r="C952" t="str">
            <v>String</v>
          </cell>
          <cell r="D952" t="str">
            <v xml:space="preserve">T4 </v>
          </cell>
          <cell r="E952">
            <v>16</v>
          </cell>
          <cell r="F952">
            <v>0.4</v>
          </cell>
          <cell r="G952">
            <v>10</v>
          </cell>
        </row>
        <row r="953">
          <cell r="A953">
            <v>2347.75</v>
          </cell>
          <cell r="B953" t="str">
            <v>Voix off</v>
          </cell>
          <cell r="C953" t="str">
            <v>String</v>
          </cell>
          <cell r="D953" t="str">
            <v xml:space="preserve">T5 </v>
          </cell>
          <cell r="E953">
            <v>16</v>
          </cell>
          <cell r="F953">
            <v>0.4</v>
          </cell>
          <cell r="G953">
            <v>10</v>
          </cell>
        </row>
        <row r="954">
          <cell r="A954">
            <v>2350.0100000000002</v>
          </cell>
          <cell r="B954" t="str">
            <v>A Capella</v>
          </cell>
          <cell r="C954" t="str">
            <v>SG balco</v>
          </cell>
          <cell r="D954" t="str">
            <v>85B</v>
          </cell>
          <cell r="E954">
            <v>29</v>
          </cell>
          <cell r="F954">
            <v>0.7</v>
          </cell>
          <cell r="G954">
            <v>16</v>
          </cell>
        </row>
        <row r="955">
          <cell r="A955">
            <v>2350.02</v>
          </cell>
          <cell r="B955" t="str">
            <v>A Capella</v>
          </cell>
          <cell r="C955" t="str">
            <v>SG balco</v>
          </cell>
          <cell r="D955" t="str">
            <v>90B</v>
          </cell>
          <cell r="E955">
            <v>29</v>
          </cell>
          <cell r="F955">
            <v>0.7</v>
          </cell>
          <cell r="G955">
            <v>16</v>
          </cell>
        </row>
        <row r="956">
          <cell r="A956">
            <v>2350.0300000000002</v>
          </cell>
          <cell r="B956" t="str">
            <v>A Capella</v>
          </cell>
          <cell r="C956" t="str">
            <v>SG balco</v>
          </cell>
          <cell r="D956" t="str">
            <v>95B</v>
          </cell>
          <cell r="E956">
            <v>29</v>
          </cell>
          <cell r="F956">
            <v>0.7</v>
          </cell>
          <cell r="G956">
            <v>16</v>
          </cell>
        </row>
        <row r="957">
          <cell r="A957">
            <v>2350.11</v>
          </cell>
          <cell r="B957" t="str">
            <v>A Capella</v>
          </cell>
          <cell r="C957" t="str">
            <v>SG balco</v>
          </cell>
          <cell r="D957" t="str">
            <v>85C</v>
          </cell>
          <cell r="E957">
            <v>29</v>
          </cell>
          <cell r="F957">
            <v>0.7</v>
          </cell>
          <cell r="G957">
            <v>16</v>
          </cell>
        </row>
        <row r="958">
          <cell r="A958">
            <v>2350.12</v>
          </cell>
          <cell r="B958" t="str">
            <v>A Capella</v>
          </cell>
          <cell r="C958" t="str">
            <v>SG balco</v>
          </cell>
          <cell r="D958" t="str">
            <v>90C</v>
          </cell>
          <cell r="E958">
            <v>29</v>
          </cell>
          <cell r="F958">
            <v>0.7</v>
          </cell>
          <cell r="G958">
            <v>16</v>
          </cell>
        </row>
        <row r="959">
          <cell r="A959">
            <v>2350.13</v>
          </cell>
          <cell r="B959" t="str">
            <v>A Capella</v>
          </cell>
          <cell r="C959" t="str">
            <v>SG class</v>
          </cell>
          <cell r="D959" t="str">
            <v>95C</v>
          </cell>
          <cell r="E959">
            <v>36</v>
          </cell>
          <cell r="F959">
            <v>1</v>
          </cell>
          <cell r="G959">
            <v>24</v>
          </cell>
        </row>
        <row r="960">
          <cell r="A960">
            <v>2350.14</v>
          </cell>
          <cell r="B960" t="str">
            <v>A Capella</v>
          </cell>
          <cell r="C960" t="str">
            <v>SG class</v>
          </cell>
          <cell r="D960" t="str">
            <v>100C</v>
          </cell>
          <cell r="E960">
            <v>36</v>
          </cell>
          <cell r="F960">
            <v>1</v>
          </cell>
          <cell r="G960">
            <v>24</v>
          </cell>
        </row>
        <row r="961">
          <cell r="A961">
            <v>2350.21</v>
          </cell>
          <cell r="B961" t="str">
            <v>A Capella</v>
          </cell>
          <cell r="C961" t="str">
            <v>SG class</v>
          </cell>
          <cell r="D961" t="str">
            <v>85D</v>
          </cell>
          <cell r="E961">
            <v>36</v>
          </cell>
          <cell r="F961">
            <v>1</v>
          </cell>
          <cell r="G961">
            <v>24</v>
          </cell>
        </row>
        <row r="962">
          <cell r="A962">
            <v>2350.2199999999998</v>
          </cell>
          <cell r="B962" t="str">
            <v>A Capella</v>
          </cell>
          <cell r="C962" t="str">
            <v>SG class</v>
          </cell>
          <cell r="D962" t="str">
            <v>90D</v>
          </cell>
          <cell r="E962">
            <v>36</v>
          </cell>
          <cell r="F962">
            <v>1</v>
          </cell>
          <cell r="G962">
            <v>24</v>
          </cell>
        </row>
        <row r="963">
          <cell r="A963">
            <v>2350.23</v>
          </cell>
          <cell r="B963" t="str">
            <v>A Capella</v>
          </cell>
          <cell r="C963" t="str">
            <v>SG class</v>
          </cell>
          <cell r="D963" t="str">
            <v>95D</v>
          </cell>
          <cell r="E963">
            <v>36</v>
          </cell>
          <cell r="F963">
            <v>1</v>
          </cell>
          <cell r="G963">
            <v>24</v>
          </cell>
        </row>
        <row r="964">
          <cell r="A964">
            <v>2350.2399999999998</v>
          </cell>
          <cell r="B964" t="str">
            <v>A Capella</v>
          </cell>
          <cell r="C964" t="str">
            <v>SG class</v>
          </cell>
          <cell r="D964" t="str">
            <v>100D</v>
          </cell>
          <cell r="E964">
            <v>36</v>
          </cell>
          <cell r="F964">
            <v>1</v>
          </cell>
          <cell r="G964">
            <v>24</v>
          </cell>
        </row>
        <row r="965">
          <cell r="A965">
            <v>2350.25</v>
          </cell>
          <cell r="B965" t="str">
            <v>A Capella</v>
          </cell>
          <cell r="C965" t="str">
            <v>SG class</v>
          </cell>
          <cell r="D965" t="str">
            <v>105D</v>
          </cell>
          <cell r="E965">
            <v>36</v>
          </cell>
          <cell r="F965">
            <v>1</v>
          </cell>
          <cell r="G965">
            <v>24</v>
          </cell>
        </row>
        <row r="966">
          <cell r="A966">
            <v>2350.2600000000002</v>
          </cell>
          <cell r="B966" t="str">
            <v>A Capella</v>
          </cell>
          <cell r="C966" t="str">
            <v>SG class</v>
          </cell>
          <cell r="D966" t="str">
            <v>110D</v>
          </cell>
          <cell r="E966">
            <v>36</v>
          </cell>
          <cell r="F966">
            <v>1</v>
          </cell>
          <cell r="G966">
            <v>24</v>
          </cell>
        </row>
        <row r="967">
          <cell r="A967">
            <v>2350.31</v>
          </cell>
          <cell r="B967" t="str">
            <v>A Capella</v>
          </cell>
          <cell r="C967" t="str">
            <v>SG class</v>
          </cell>
          <cell r="D967" t="str">
            <v>90E</v>
          </cell>
          <cell r="E967">
            <v>36</v>
          </cell>
          <cell r="F967">
            <v>1</v>
          </cell>
          <cell r="G967">
            <v>24</v>
          </cell>
        </row>
        <row r="968">
          <cell r="A968">
            <v>2350.3200000000002</v>
          </cell>
          <cell r="B968" t="str">
            <v>A Capella</v>
          </cell>
          <cell r="C968" t="str">
            <v>SG class</v>
          </cell>
          <cell r="D968" t="str">
            <v>95E</v>
          </cell>
          <cell r="E968">
            <v>36</v>
          </cell>
          <cell r="F968">
            <v>1</v>
          </cell>
          <cell r="G968">
            <v>24</v>
          </cell>
        </row>
        <row r="969">
          <cell r="A969">
            <v>2350.33</v>
          </cell>
          <cell r="B969" t="str">
            <v>A Capella</v>
          </cell>
          <cell r="C969" t="str">
            <v>SG class</v>
          </cell>
          <cell r="D969" t="str">
            <v>100E</v>
          </cell>
          <cell r="E969">
            <v>39</v>
          </cell>
          <cell r="F969">
            <v>1</v>
          </cell>
          <cell r="G969">
            <v>24</v>
          </cell>
        </row>
        <row r="970">
          <cell r="A970">
            <v>2350.34</v>
          </cell>
          <cell r="B970" t="str">
            <v>A Capella</v>
          </cell>
          <cell r="C970" t="str">
            <v>SG class</v>
          </cell>
          <cell r="D970" t="str">
            <v>105E</v>
          </cell>
          <cell r="E970">
            <v>39</v>
          </cell>
          <cell r="F970">
            <v>1</v>
          </cell>
          <cell r="G970">
            <v>24</v>
          </cell>
        </row>
        <row r="971">
          <cell r="A971">
            <v>2350.41</v>
          </cell>
          <cell r="B971" t="str">
            <v>A Capella</v>
          </cell>
          <cell r="C971" t="str">
            <v>Shorty</v>
          </cell>
          <cell r="D971">
            <v>1</v>
          </cell>
          <cell r="E971">
            <v>21</v>
          </cell>
          <cell r="F971">
            <v>0.5</v>
          </cell>
          <cell r="G971">
            <v>12</v>
          </cell>
        </row>
        <row r="972">
          <cell r="A972">
            <v>2350.42</v>
          </cell>
          <cell r="B972" t="str">
            <v>A Capella</v>
          </cell>
          <cell r="C972" t="str">
            <v>Shorty</v>
          </cell>
          <cell r="D972">
            <v>2</v>
          </cell>
          <cell r="E972">
            <v>21</v>
          </cell>
          <cell r="F972">
            <v>0.5</v>
          </cell>
          <cell r="G972">
            <v>12</v>
          </cell>
        </row>
        <row r="973">
          <cell r="A973">
            <v>2350.4299999999998</v>
          </cell>
          <cell r="B973" t="str">
            <v>A Capella</v>
          </cell>
          <cell r="C973" t="str">
            <v>Shorty</v>
          </cell>
          <cell r="D973">
            <v>3</v>
          </cell>
          <cell r="E973">
            <v>21</v>
          </cell>
          <cell r="F973">
            <v>0.5</v>
          </cell>
          <cell r="G973">
            <v>12</v>
          </cell>
        </row>
        <row r="974">
          <cell r="A974">
            <v>2350.44</v>
          </cell>
          <cell r="B974" t="str">
            <v>A Capella</v>
          </cell>
          <cell r="C974" t="str">
            <v>Shorty</v>
          </cell>
          <cell r="D974">
            <v>4</v>
          </cell>
          <cell r="E974">
            <v>21</v>
          </cell>
          <cell r="F974">
            <v>0.5</v>
          </cell>
          <cell r="G974">
            <v>12</v>
          </cell>
        </row>
        <row r="975">
          <cell r="A975">
            <v>2350.4499999999998</v>
          </cell>
          <cell r="B975" t="str">
            <v>A Capella</v>
          </cell>
          <cell r="C975" t="str">
            <v>Shorty</v>
          </cell>
          <cell r="D975">
            <v>5</v>
          </cell>
          <cell r="E975">
            <v>21</v>
          </cell>
          <cell r="F975">
            <v>0.5</v>
          </cell>
          <cell r="G975">
            <v>12</v>
          </cell>
        </row>
        <row r="976">
          <cell r="A976">
            <v>2350.5100000000002</v>
          </cell>
          <cell r="B976" t="str">
            <v>A Capella</v>
          </cell>
          <cell r="C976" t="str">
            <v>String</v>
          </cell>
          <cell r="D976">
            <v>1</v>
          </cell>
          <cell r="E976">
            <v>19</v>
          </cell>
          <cell r="F976">
            <v>0.6</v>
          </cell>
          <cell r="G976">
            <v>14</v>
          </cell>
        </row>
        <row r="977">
          <cell r="A977">
            <v>2350.52</v>
          </cell>
          <cell r="B977" t="str">
            <v>A Capella</v>
          </cell>
          <cell r="C977" t="str">
            <v>String</v>
          </cell>
          <cell r="D977">
            <v>2</v>
          </cell>
          <cell r="E977">
            <v>19</v>
          </cell>
          <cell r="F977">
            <v>0.6</v>
          </cell>
          <cell r="G977">
            <v>14</v>
          </cell>
        </row>
        <row r="978">
          <cell r="A978">
            <v>2350.5300000000002</v>
          </cell>
          <cell r="B978" t="str">
            <v>A Capella</v>
          </cell>
          <cell r="C978" t="str">
            <v>String</v>
          </cell>
          <cell r="D978">
            <v>3</v>
          </cell>
          <cell r="E978">
            <v>19</v>
          </cell>
          <cell r="F978">
            <v>0.6</v>
          </cell>
          <cell r="G978">
            <v>14</v>
          </cell>
        </row>
        <row r="979">
          <cell r="A979">
            <v>2350.54</v>
          </cell>
          <cell r="B979" t="str">
            <v>A Capella</v>
          </cell>
          <cell r="C979" t="str">
            <v>String</v>
          </cell>
          <cell r="D979">
            <v>4</v>
          </cell>
          <cell r="E979">
            <v>19</v>
          </cell>
          <cell r="F979">
            <v>0.6</v>
          </cell>
          <cell r="G979">
            <v>14</v>
          </cell>
        </row>
        <row r="980">
          <cell r="A980">
            <v>2350.5500000000002</v>
          </cell>
          <cell r="B980" t="str">
            <v>A Capella</v>
          </cell>
          <cell r="C980" t="str">
            <v>String</v>
          </cell>
          <cell r="D980">
            <v>5</v>
          </cell>
          <cell r="E980">
            <v>19</v>
          </cell>
          <cell r="F980">
            <v>0.6</v>
          </cell>
          <cell r="G980">
            <v>14</v>
          </cell>
        </row>
        <row r="981">
          <cell r="A981">
            <v>2350.61</v>
          </cell>
          <cell r="B981" t="str">
            <v>A Capella</v>
          </cell>
          <cell r="C981" t="str">
            <v>Chemisier</v>
          </cell>
          <cell r="D981">
            <v>2</v>
          </cell>
          <cell r="E981">
            <v>69</v>
          </cell>
          <cell r="F981">
            <v>1.6</v>
          </cell>
          <cell r="G981">
            <v>38</v>
          </cell>
        </row>
        <row r="982">
          <cell r="A982">
            <v>2350.62</v>
          </cell>
          <cell r="B982" t="str">
            <v>A Capella</v>
          </cell>
          <cell r="C982" t="str">
            <v>Chemisier</v>
          </cell>
          <cell r="D982">
            <v>3</v>
          </cell>
          <cell r="E982">
            <v>69</v>
          </cell>
          <cell r="F982">
            <v>1.6</v>
          </cell>
          <cell r="G982">
            <v>38</v>
          </cell>
        </row>
        <row r="983">
          <cell r="A983">
            <v>2350.63</v>
          </cell>
          <cell r="B983" t="str">
            <v>A Capella</v>
          </cell>
          <cell r="C983" t="str">
            <v>Chemisier</v>
          </cell>
          <cell r="D983">
            <v>4</v>
          </cell>
          <cell r="E983">
            <v>69</v>
          </cell>
          <cell r="F983">
            <v>1.6</v>
          </cell>
          <cell r="G983">
            <v>38</v>
          </cell>
        </row>
        <row r="984">
          <cell r="A984">
            <v>2352.0100000000002</v>
          </cell>
          <cell r="B984" t="str">
            <v>Mirage classique</v>
          </cell>
          <cell r="C984" t="str">
            <v>SG class</v>
          </cell>
          <cell r="D984" t="str">
            <v>T85B</v>
          </cell>
          <cell r="E984">
            <v>29</v>
          </cell>
          <cell r="F984">
            <v>0.7</v>
          </cell>
          <cell r="G984">
            <v>18</v>
          </cell>
        </row>
        <row r="985">
          <cell r="A985">
            <v>2352.02</v>
          </cell>
          <cell r="B985" t="str">
            <v>Mirage classique</v>
          </cell>
          <cell r="C985" t="str">
            <v>SG class</v>
          </cell>
          <cell r="D985" t="str">
            <v>T90B</v>
          </cell>
          <cell r="E985">
            <v>29</v>
          </cell>
          <cell r="F985">
            <v>0.7</v>
          </cell>
          <cell r="G985">
            <v>18</v>
          </cell>
        </row>
        <row r="986">
          <cell r="A986">
            <v>2352.0300000000002</v>
          </cell>
          <cell r="B986" t="str">
            <v>Mirage classique</v>
          </cell>
          <cell r="C986" t="str">
            <v>SG class</v>
          </cell>
          <cell r="D986" t="str">
            <v>T95B</v>
          </cell>
          <cell r="E986">
            <v>29</v>
          </cell>
          <cell r="F986">
            <v>0.7</v>
          </cell>
          <cell r="G986">
            <v>18</v>
          </cell>
        </row>
        <row r="987">
          <cell r="A987">
            <v>2352.11</v>
          </cell>
          <cell r="B987" t="str">
            <v>Mirage classique</v>
          </cell>
          <cell r="C987" t="str">
            <v>SG class</v>
          </cell>
          <cell r="D987" t="str">
            <v>T85C</v>
          </cell>
          <cell r="E987">
            <v>29</v>
          </cell>
          <cell r="F987">
            <v>0.7</v>
          </cell>
          <cell r="G987">
            <v>18</v>
          </cell>
        </row>
        <row r="988">
          <cell r="A988">
            <v>2352.12</v>
          </cell>
          <cell r="B988" t="str">
            <v>Mirage classique</v>
          </cell>
          <cell r="C988" t="str">
            <v>SG class</v>
          </cell>
          <cell r="D988" t="str">
            <v>T90C</v>
          </cell>
          <cell r="E988">
            <v>29</v>
          </cell>
          <cell r="F988">
            <v>0.7</v>
          </cell>
          <cell r="G988">
            <v>18</v>
          </cell>
        </row>
        <row r="989">
          <cell r="A989">
            <v>2352.13</v>
          </cell>
          <cell r="B989" t="str">
            <v>Mirage classique</v>
          </cell>
          <cell r="C989" t="str">
            <v>SG class</v>
          </cell>
          <cell r="D989" t="str">
            <v>T95C</v>
          </cell>
          <cell r="E989">
            <v>29</v>
          </cell>
          <cell r="F989">
            <v>0.7</v>
          </cell>
          <cell r="G989">
            <v>18</v>
          </cell>
        </row>
        <row r="990">
          <cell r="A990">
            <v>2352.14</v>
          </cell>
          <cell r="B990" t="str">
            <v>Mirage classique</v>
          </cell>
          <cell r="C990" t="str">
            <v>SG class</v>
          </cell>
          <cell r="D990" t="str">
            <v>T100C</v>
          </cell>
          <cell r="E990">
            <v>29</v>
          </cell>
          <cell r="F990">
            <v>0.7</v>
          </cell>
          <cell r="G990">
            <v>18</v>
          </cell>
        </row>
        <row r="991">
          <cell r="A991">
            <v>2352.21</v>
          </cell>
          <cell r="B991" t="str">
            <v>Mirage classique</v>
          </cell>
          <cell r="C991" t="str">
            <v>SG class</v>
          </cell>
          <cell r="D991" t="str">
            <v>T85D</v>
          </cell>
          <cell r="E991">
            <v>29</v>
          </cell>
          <cell r="F991">
            <v>0.7</v>
          </cell>
          <cell r="G991">
            <v>18</v>
          </cell>
        </row>
        <row r="992">
          <cell r="A992">
            <v>2352.2199999999998</v>
          </cell>
          <cell r="B992" t="str">
            <v>Mirage classique</v>
          </cell>
          <cell r="C992" t="str">
            <v>SG class</v>
          </cell>
          <cell r="D992" t="str">
            <v>T90D</v>
          </cell>
          <cell r="E992">
            <v>29</v>
          </cell>
          <cell r="F992">
            <v>0.7</v>
          </cell>
          <cell r="G992">
            <v>18</v>
          </cell>
        </row>
        <row r="993">
          <cell r="A993">
            <v>2352.23</v>
          </cell>
          <cell r="B993" t="str">
            <v>Mirage classique</v>
          </cell>
          <cell r="C993" t="str">
            <v>SG class</v>
          </cell>
          <cell r="D993" t="str">
            <v>T95D</v>
          </cell>
          <cell r="E993">
            <v>29</v>
          </cell>
          <cell r="F993">
            <v>0.7</v>
          </cell>
          <cell r="G993">
            <v>18</v>
          </cell>
        </row>
        <row r="994">
          <cell r="A994">
            <v>2352.2399999999998</v>
          </cell>
          <cell r="B994" t="str">
            <v>Mirage classique</v>
          </cell>
          <cell r="C994" t="str">
            <v>SG class</v>
          </cell>
          <cell r="D994" t="str">
            <v>T100D</v>
          </cell>
          <cell r="E994">
            <v>29</v>
          </cell>
          <cell r="F994">
            <v>0.7</v>
          </cell>
          <cell r="G994">
            <v>18</v>
          </cell>
        </row>
        <row r="995">
          <cell r="A995">
            <v>2352.25</v>
          </cell>
          <cell r="B995" t="str">
            <v>Mirage classique</v>
          </cell>
          <cell r="C995" t="str">
            <v>SG class</v>
          </cell>
          <cell r="D995" t="str">
            <v>T105D</v>
          </cell>
          <cell r="E995">
            <v>29</v>
          </cell>
          <cell r="F995">
            <v>0.7</v>
          </cell>
          <cell r="G995">
            <v>18</v>
          </cell>
        </row>
        <row r="996">
          <cell r="A996">
            <v>2352.2600000000002</v>
          </cell>
          <cell r="B996" t="str">
            <v>Mirage classique</v>
          </cell>
          <cell r="C996" t="str">
            <v>SG class</v>
          </cell>
          <cell r="D996" t="str">
            <v>T110D</v>
          </cell>
          <cell r="E996">
            <v>29</v>
          </cell>
          <cell r="F996">
            <v>0.7</v>
          </cell>
          <cell r="G996">
            <v>18</v>
          </cell>
        </row>
        <row r="997">
          <cell r="A997">
            <v>2352.31</v>
          </cell>
          <cell r="B997" t="str">
            <v>Mirage classique</v>
          </cell>
          <cell r="C997" t="str">
            <v>SG class</v>
          </cell>
          <cell r="D997" t="str">
            <v>T90E</v>
          </cell>
          <cell r="E997">
            <v>29</v>
          </cell>
          <cell r="F997">
            <v>0.7</v>
          </cell>
          <cell r="G997">
            <v>18</v>
          </cell>
        </row>
        <row r="998">
          <cell r="A998">
            <v>2352.3200000000002</v>
          </cell>
          <cell r="B998" t="str">
            <v>Mirage classique</v>
          </cell>
          <cell r="C998" t="str">
            <v>SG class</v>
          </cell>
          <cell r="D998" t="str">
            <v>T95E</v>
          </cell>
          <cell r="E998">
            <v>29</v>
          </cell>
          <cell r="F998">
            <v>0.7</v>
          </cell>
          <cell r="G998">
            <v>18</v>
          </cell>
        </row>
        <row r="999">
          <cell r="A999">
            <v>2352.33</v>
          </cell>
          <cell r="B999" t="str">
            <v>Mirage classique</v>
          </cell>
          <cell r="C999" t="str">
            <v>SG class</v>
          </cell>
          <cell r="D999" t="str">
            <v>T100E</v>
          </cell>
          <cell r="E999">
            <v>29</v>
          </cell>
          <cell r="F999">
            <v>0.7</v>
          </cell>
          <cell r="G999">
            <v>18</v>
          </cell>
        </row>
        <row r="1000">
          <cell r="A1000">
            <v>2352.34</v>
          </cell>
          <cell r="B1000" t="str">
            <v>Mirage classique</v>
          </cell>
          <cell r="C1000" t="str">
            <v>SG class</v>
          </cell>
          <cell r="D1000" t="str">
            <v>T105E</v>
          </cell>
          <cell r="E1000">
            <v>29</v>
          </cell>
          <cell r="F1000">
            <v>0.7</v>
          </cell>
          <cell r="G1000">
            <v>18</v>
          </cell>
        </row>
        <row r="1001">
          <cell r="A1001">
            <v>2352.41</v>
          </cell>
          <cell r="B1001" t="str">
            <v>Mirage classique</v>
          </cell>
          <cell r="C1001" t="str">
            <v>culotte</v>
          </cell>
          <cell r="D1001" t="str">
            <v>T1</v>
          </cell>
          <cell r="E1001">
            <v>16</v>
          </cell>
          <cell r="F1001">
            <v>0.4</v>
          </cell>
          <cell r="G1001">
            <v>10</v>
          </cell>
        </row>
        <row r="1002">
          <cell r="A1002">
            <v>2352.42</v>
          </cell>
          <cell r="B1002" t="str">
            <v>Mirage classique</v>
          </cell>
          <cell r="C1002" t="str">
            <v>culotte</v>
          </cell>
          <cell r="D1002" t="str">
            <v>T2</v>
          </cell>
          <cell r="E1002">
            <v>16</v>
          </cell>
          <cell r="F1002">
            <v>0.4</v>
          </cell>
          <cell r="G1002">
            <v>10</v>
          </cell>
        </row>
        <row r="1003">
          <cell r="A1003">
            <v>2352.4299999999998</v>
          </cell>
          <cell r="B1003" t="str">
            <v>Mirage classique</v>
          </cell>
          <cell r="C1003" t="str">
            <v>culotte</v>
          </cell>
          <cell r="D1003" t="str">
            <v>T3</v>
          </cell>
          <cell r="E1003">
            <v>16</v>
          </cell>
          <cell r="F1003">
            <v>0.4</v>
          </cell>
          <cell r="G1003">
            <v>10</v>
          </cell>
        </row>
        <row r="1004">
          <cell r="A1004">
            <v>2352.44</v>
          </cell>
          <cell r="B1004" t="str">
            <v>Mirage classique</v>
          </cell>
          <cell r="C1004" t="str">
            <v>culotte</v>
          </cell>
          <cell r="D1004" t="str">
            <v>T4</v>
          </cell>
          <cell r="E1004">
            <v>16</v>
          </cell>
          <cell r="F1004">
            <v>0.4</v>
          </cell>
          <cell r="G1004">
            <v>10</v>
          </cell>
        </row>
        <row r="1005">
          <cell r="A1005">
            <v>2352.4499999999998</v>
          </cell>
          <cell r="B1005" t="str">
            <v>Mirage classique</v>
          </cell>
          <cell r="C1005" t="str">
            <v>culotte</v>
          </cell>
          <cell r="D1005" t="str">
            <v>T5</v>
          </cell>
          <cell r="E1005">
            <v>16</v>
          </cell>
          <cell r="F1005">
            <v>0.4</v>
          </cell>
          <cell r="G1005">
            <v>10</v>
          </cell>
        </row>
        <row r="1006">
          <cell r="A1006">
            <v>2352.46</v>
          </cell>
          <cell r="B1006" t="str">
            <v>Mirage classique</v>
          </cell>
          <cell r="C1006" t="str">
            <v>culotte</v>
          </cell>
          <cell r="D1006" t="str">
            <v>T6/7</v>
          </cell>
          <cell r="E1006">
            <v>16</v>
          </cell>
          <cell r="F1006">
            <v>0.4</v>
          </cell>
          <cell r="G1006">
            <v>10</v>
          </cell>
        </row>
        <row r="1007">
          <cell r="A1007">
            <v>2352.5100000000002</v>
          </cell>
          <cell r="B1007" t="str">
            <v>Mirage classique</v>
          </cell>
          <cell r="C1007" t="str">
            <v>string</v>
          </cell>
          <cell r="D1007" t="str">
            <v>T1</v>
          </cell>
          <cell r="E1007">
            <v>16</v>
          </cell>
          <cell r="F1007">
            <v>0.4</v>
          </cell>
          <cell r="G1007">
            <v>10</v>
          </cell>
        </row>
        <row r="1008">
          <cell r="A1008">
            <v>2352.52</v>
          </cell>
          <cell r="B1008" t="str">
            <v>Mirage classique</v>
          </cell>
          <cell r="C1008" t="str">
            <v>string</v>
          </cell>
          <cell r="D1008" t="str">
            <v>T2</v>
          </cell>
          <cell r="E1008">
            <v>16</v>
          </cell>
          <cell r="F1008">
            <v>0.4</v>
          </cell>
          <cell r="G1008">
            <v>10</v>
          </cell>
        </row>
        <row r="1009">
          <cell r="A1009">
            <v>2352.5300000000002</v>
          </cell>
          <cell r="B1009" t="str">
            <v>Mirage classique</v>
          </cell>
          <cell r="C1009" t="str">
            <v>string</v>
          </cell>
          <cell r="D1009" t="str">
            <v>T3</v>
          </cell>
          <cell r="E1009">
            <v>16</v>
          </cell>
          <cell r="F1009">
            <v>0.4</v>
          </cell>
          <cell r="G1009">
            <v>10</v>
          </cell>
        </row>
        <row r="1010">
          <cell r="A1010">
            <v>2352.54</v>
          </cell>
          <cell r="B1010" t="str">
            <v>Mirage classique</v>
          </cell>
          <cell r="C1010" t="str">
            <v>string</v>
          </cell>
          <cell r="D1010" t="str">
            <v>T4</v>
          </cell>
          <cell r="E1010">
            <v>16</v>
          </cell>
          <cell r="F1010">
            <v>0.4</v>
          </cell>
          <cell r="G1010">
            <v>10</v>
          </cell>
        </row>
        <row r="1011">
          <cell r="A1011">
            <v>2352.5500000000002</v>
          </cell>
          <cell r="B1011" t="str">
            <v>Mirage classique</v>
          </cell>
          <cell r="C1011" t="str">
            <v>string</v>
          </cell>
          <cell r="D1011" t="str">
            <v>T5</v>
          </cell>
          <cell r="E1011">
            <v>16</v>
          </cell>
          <cell r="F1011">
            <v>0.4</v>
          </cell>
          <cell r="G1011">
            <v>10</v>
          </cell>
        </row>
        <row r="1012">
          <cell r="A1012">
            <v>2359.0100000000002</v>
          </cell>
          <cell r="B1012" t="str">
            <v>Morceaux choisis</v>
          </cell>
          <cell r="C1012" t="str">
            <v>SG corb</v>
          </cell>
          <cell r="D1012" t="str">
            <v>T80B</v>
          </cell>
          <cell r="E1012">
            <v>39</v>
          </cell>
          <cell r="F1012">
            <v>1</v>
          </cell>
          <cell r="G1012">
            <v>24</v>
          </cell>
        </row>
        <row r="1013">
          <cell r="A1013">
            <v>2359.02</v>
          </cell>
          <cell r="B1013" t="str">
            <v>Morceaux choisis</v>
          </cell>
          <cell r="C1013" t="str">
            <v>SG corb</v>
          </cell>
          <cell r="D1013" t="str">
            <v>T85B</v>
          </cell>
          <cell r="E1013">
            <v>39</v>
          </cell>
          <cell r="F1013">
            <v>1</v>
          </cell>
          <cell r="G1013">
            <v>24</v>
          </cell>
        </row>
        <row r="1014">
          <cell r="A1014">
            <v>2359.0300000000002</v>
          </cell>
          <cell r="B1014" t="str">
            <v>Morceaux choisis</v>
          </cell>
          <cell r="C1014" t="str">
            <v>SG corb</v>
          </cell>
          <cell r="D1014" t="str">
            <v>T90B</v>
          </cell>
          <cell r="E1014">
            <v>39</v>
          </cell>
          <cell r="F1014">
            <v>1</v>
          </cell>
          <cell r="G1014">
            <v>24</v>
          </cell>
        </row>
        <row r="1015">
          <cell r="A1015">
            <v>2359.04</v>
          </cell>
          <cell r="B1015" t="str">
            <v>Morceaux choisis</v>
          </cell>
          <cell r="C1015" t="str">
            <v>SG corb</v>
          </cell>
          <cell r="D1015" t="str">
            <v>T95B</v>
          </cell>
          <cell r="E1015">
            <v>39</v>
          </cell>
          <cell r="F1015">
            <v>1</v>
          </cell>
          <cell r="G1015">
            <v>24</v>
          </cell>
        </row>
        <row r="1016">
          <cell r="A1016">
            <v>2359.11</v>
          </cell>
          <cell r="B1016" t="str">
            <v>Morceaux choisis</v>
          </cell>
          <cell r="C1016" t="str">
            <v>SG corb</v>
          </cell>
          <cell r="D1016" t="str">
            <v>T85C</v>
          </cell>
          <cell r="E1016">
            <v>39</v>
          </cell>
          <cell r="F1016">
            <v>1</v>
          </cell>
          <cell r="G1016">
            <v>24</v>
          </cell>
        </row>
        <row r="1017">
          <cell r="A1017">
            <v>2359.12</v>
          </cell>
          <cell r="B1017" t="str">
            <v>Morceaux choisis</v>
          </cell>
          <cell r="C1017" t="str">
            <v>SG corb</v>
          </cell>
          <cell r="D1017" t="str">
            <v>T90C</v>
          </cell>
          <cell r="E1017">
            <v>39</v>
          </cell>
          <cell r="F1017">
            <v>1</v>
          </cell>
          <cell r="G1017">
            <v>24</v>
          </cell>
        </row>
        <row r="1018">
          <cell r="A1018">
            <v>2359.21</v>
          </cell>
          <cell r="B1018" t="str">
            <v>Morceaux choisis</v>
          </cell>
          <cell r="C1018" t="str">
            <v>SG class</v>
          </cell>
          <cell r="D1018" t="str">
            <v>T95C</v>
          </cell>
          <cell r="E1018">
            <v>39</v>
          </cell>
          <cell r="F1018">
            <v>1</v>
          </cell>
          <cell r="G1018">
            <v>24</v>
          </cell>
        </row>
        <row r="1019">
          <cell r="A1019">
            <v>2359.2199999999998</v>
          </cell>
          <cell r="B1019" t="str">
            <v>Morceaux choisis</v>
          </cell>
          <cell r="C1019" t="str">
            <v>SG class</v>
          </cell>
          <cell r="D1019" t="str">
            <v>T100C</v>
          </cell>
          <cell r="E1019">
            <v>39</v>
          </cell>
          <cell r="F1019">
            <v>1</v>
          </cell>
          <cell r="G1019">
            <v>24</v>
          </cell>
        </row>
        <row r="1020">
          <cell r="A1020">
            <v>2359.31</v>
          </cell>
          <cell r="B1020" t="str">
            <v>Morceaux choisis</v>
          </cell>
          <cell r="C1020" t="str">
            <v>SG class</v>
          </cell>
          <cell r="D1020" t="str">
            <v>T85D</v>
          </cell>
          <cell r="E1020">
            <v>39</v>
          </cell>
          <cell r="F1020">
            <v>1</v>
          </cell>
          <cell r="G1020">
            <v>24</v>
          </cell>
        </row>
        <row r="1021">
          <cell r="A1021">
            <v>2359.3200000000002</v>
          </cell>
          <cell r="B1021" t="str">
            <v>Morceaux choisis</v>
          </cell>
          <cell r="C1021" t="str">
            <v>SG class</v>
          </cell>
          <cell r="D1021" t="str">
            <v>T90D</v>
          </cell>
          <cell r="E1021">
            <v>39</v>
          </cell>
          <cell r="F1021">
            <v>1</v>
          </cell>
          <cell r="G1021">
            <v>24</v>
          </cell>
        </row>
        <row r="1022">
          <cell r="A1022">
            <v>2359.33</v>
          </cell>
          <cell r="B1022" t="str">
            <v>Morceaux choisis</v>
          </cell>
          <cell r="C1022" t="str">
            <v>SG class</v>
          </cell>
          <cell r="D1022" t="str">
            <v>T95D</v>
          </cell>
          <cell r="E1022">
            <v>39</v>
          </cell>
          <cell r="F1022">
            <v>1</v>
          </cell>
          <cell r="G1022">
            <v>24</v>
          </cell>
        </row>
        <row r="1023">
          <cell r="A1023">
            <v>2359.34</v>
          </cell>
          <cell r="B1023" t="str">
            <v>Morceaux choisis</v>
          </cell>
          <cell r="C1023" t="str">
            <v>SG class</v>
          </cell>
          <cell r="D1023" t="str">
            <v>T100D</v>
          </cell>
          <cell r="E1023">
            <v>39</v>
          </cell>
          <cell r="F1023">
            <v>1</v>
          </cell>
          <cell r="G1023">
            <v>24</v>
          </cell>
        </row>
        <row r="1024">
          <cell r="A1024">
            <v>2359.35</v>
          </cell>
          <cell r="B1024" t="str">
            <v>Morceaux choisis</v>
          </cell>
          <cell r="C1024" t="str">
            <v>SG class</v>
          </cell>
          <cell r="D1024" t="str">
            <v>T105D</v>
          </cell>
          <cell r="E1024">
            <v>39</v>
          </cell>
          <cell r="F1024">
            <v>1</v>
          </cell>
          <cell r="G1024">
            <v>24</v>
          </cell>
        </row>
        <row r="1025">
          <cell r="A1025">
            <v>2359.36</v>
          </cell>
          <cell r="B1025" t="str">
            <v>Morceaux choisis</v>
          </cell>
          <cell r="C1025" t="str">
            <v>SG class</v>
          </cell>
          <cell r="D1025" t="str">
            <v>T110D</v>
          </cell>
          <cell r="E1025">
            <v>39</v>
          </cell>
          <cell r="F1025">
            <v>1</v>
          </cell>
          <cell r="G1025">
            <v>24</v>
          </cell>
        </row>
        <row r="1026">
          <cell r="A1026">
            <v>2359.41</v>
          </cell>
          <cell r="B1026" t="str">
            <v>Morceaux choisis</v>
          </cell>
          <cell r="C1026" t="str">
            <v>SG class</v>
          </cell>
          <cell r="D1026" t="str">
            <v>T90E</v>
          </cell>
          <cell r="E1026">
            <v>39</v>
          </cell>
          <cell r="F1026">
            <v>1</v>
          </cell>
          <cell r="G1026">
            <v>24</v>
          </cell>
        </row>
        <row r="1027">
          <cell r="A1027">
            <v>2359.42</v>
          </cell>
          <cell r="B1027" t="str">
            <v>Morceaux choisis</v>
          </cell>
          <cell r="C1027" t="str">
            <v>SG class</v>
          </cell>
          <cell r="D1027" t="str">
            <v>T95E</v>
          </cell>
          <cell r="E1027">
            <v>39</v>
          </cell>
          <cell r="F1027">
            <v>1</v>
          </cell>
          <cell r="G1027">
            <v>24</v>
          </cell>
        </row>
        <row r="1028">
          <cell r="A1028">
            <v>2359.4299999999998</v>
          </cell>
          <cell r="B1028" t="str">
            <v>Morceaux choisis</v>
          </cell>
          <cell r="C1028" t="str">
            <v>SG class</v>
          </cell>
          <cell r="D1028" t="str">
            <v>T100E</v>
          </cell>
          <cell r="E1028">
            <v>39</v>
          </cell>
          <cell r="F1028">
            <v>1</v>
          </cell>
          <cell r="G1028">
            <v>24</v>
          </cell>
        </row>
        <row r="1029">
          <cell r="A1029">
            <v>2359.44</v>
          </cell>
          <cell r="B1029" t="str">
            <v>Morceaux choisis</v>
          </cell>
          <cell r="C1029" t="str">
            <v>SG class</v>
          </cell>
          <cell r="D1029" t="str">
            <v>T105E</v>
          </cell>
          <cell r="E1029">
            <v>39</v>
          </cell>
          <cell r="F1029">
            <v>1</v>
          </cell>
          <cell r="G1029">
            <v>24</v>
          </cell>
        </row>
        <row r="1030">
          <cell r="A1030">
            <v>2359.5100000000002</v>
          </cell>
          <cell r="B1030" t="str">
            <v>Morceaux choisis</v>
          </cell>
          <cell r="C1030" t="str">
            <v>culotte</v>
          </cell>
          <cell r="D1030" t="str">
            <v>T1</v>
          </cell>
          <cell r="E1030">
            <v>21</v>
          </cell>
          <cell r="F1030">
            <v>0.5</v>
          </cell>
          <cell r="G1030">
            <v>12</v>
          </cell>
        </row>
        <row r="1031">
          <cell r="A1031">
            <v>2359.52</v>
          </cell>
          <cell r="B1031" t="str">
            <v>Morceaux choisis</v>
          </cell>
          <cell r="C1031" t="str">
            <v>culotte</v>
          </cell>
          <cell r="D1031" t="str">
            <v>T2</v>
          </cell>
          <cell r="E1031">
            <v>21</v>
          </cell>
          <cell r="F1031">
            <v>0.5</v>
          </cell>
          <cell r="G1031">
            <v>12</v>
          </cell>
        </row>
        <row r="1032">
          <cell r="A1032">
            <v>2359.5300000000002</v>
          </cell>
          <cell r="B1032" t="str">
            <v>Morceaux choisis</v>
          </cell>
          <cell r="C1032" t="str">
            <v>culotte</v>
          </cell>
          <cell r="D1032" t="str">
            <v>T3</v>
          </cell>
          <cell r="E1032">
            <v>21</v>
          </cell>
          <cell r="F1032">
            <v>0.5</v>
          </cell>
          <cell r="G1032">
            <v>12</v>
          </cell>
        </row>
        <row r="1033">
          <cell r="A1033">
            <v>2359.54</v>
          </cell>
          <cell r="B1033" t="str">
            <v>Morceaux choisis</v>
          </cell>
          <cell r="C1033" t="str">
            <v>culotte</v>
          </cell>
          <cell r="D1033" t="str">
            <v>T4</v>
          </cell>
          <cell r="E1033">
            <v>21</v>
          </cell>
          <cell r="F1033">
            <v>0.5</v>
          </cell>
          <cell r="G1033">
            <v>12</v>
          </cell>
        </row>
        <row r="1034">
          <cell r="A1034">
            <v>2359.5500000000002</v>
          </cell>
          <cell r="B1034" t="str">
            <v>Morceaux choisis</v>
          </cell>
          <cell r="C1034" t="str">
            <v>culotte</v>
          </cell>
          <cell r="D1034" t="str">
            <v>T5</v>
          </cell>
          <cell r="E1034">
            <v>21</v>
          </cell>
          <cell r="F1034">
            <v>0.5</v>
          </cell>
          <cell r="G1034">
            <v>12</v>
          </cell>
        </row>
        <row r="1035">
          <cell r="A1035">
            <v>2359.61</v>
          </cell>
          <cell r="B1035" t="str">
            <v>Morceaux choisis</v>
          </cell>
          <cell r="C1035" t="str">
            <v>tanga</v>
          </cell>
          <cell r="D1035" t="str">
            <v>T1</v>
          </cell>
          <cell r="E1035">
            <v>19</v>
          </cell>
          <cell r="F1035">
            <v>0.5</v>
          </cell>
          <cell r="G1035">
            <v>12</v>
          </cell>
        </row>
        <row r="1036">
          <cell r="A1036">
            <v>2359.62</v>
          </cell>
          <cell r="B1036" t="str">
            <v>Morceaux choisis</v>
          </cell>
          <cell r="C1036" t="str">
            <v>tanga</v>
          </cell>
          <cell r="D1036" t="str">
            <v>T2</v>
          </cell>
          <cell r="E1036">
            <v>19</v>
          </cell>
          <cell r="F1036">
            <v>0.5</v>
          </cell>
          <cell r="G1036">
            <v>12</v>
          </cell>
        </row>
        <row r="1037">
          <cell r="A1037">
            <v>2359.63</v>
          </cell>
          <cell r="B1037" t="str">
            <v>Morceaux choisis</v>
          </cell>
          <cell r="C1037" t="str">
            <v>tanga</v>
          </cell>
          <cell r="D1037" t="str">
            <v>T3</v>
          </cell>
          <cell r="E1037">
            <v>19</v>
          </cell>
          <cell r="F1037">
            <v>0.5</v>
          </cell>
          <cell r="G1037">
            <v>12</v>
          </cell>
        </row>
        <row r="1038">
          <cell r="A1038">
            <v>2359.64</v>
          </cell>
          <cell r="B1038" t="str">
            <v>Morceaux choisis</v>
          </cell>
          <cell r="C1038" t="str">
            <v>tanga</v>
          </cell>
          <cell r="D1038" t="str">
            <v>T4</v>
          </cell>
          <cell r="E1038">
            <v>19</v>
          </cell>
          <cell r="F1038">
            <v>0.5</v>
          </cell>
          <cell r="G1038">
            <v>12</v>
          </cell>
        </row>
        <row r="1039">
          <cell r="A1039">
            <v>2359.65</v>
          </cell>
          <cell r="B1039" t="str">
            <v>Morceaux choisis</v>
          </cell>
          <cell r="C1039" t="str">
            <v>tanga</v>
          </cell>
          <cell r="D1039" t="str">
            <v>T5</v>
          </cell>
          <cell r="E1039">
            <v>19</v>
          </cell>
          <cell r="F1039">
            <v>0.5</v>
          </cell>
          <cell r="G1039">
            <v>12</v>
          </cell>
        </row>
        <row r="1040">
          <cell r="A1040">
            <v>2359.71</v>
          </cell>
          <cell r="B1040" t="str">
            <v>Morceaux choisis</v>
          </cell>
          <cell r="C1040" t="str">
            <v>top</v>
          </cell>
          <cell r="D1040" t="str">
            <v>T 2</v>
          </cell>
          <cell r="E1040">
            <v>49</v>
          </cell>
          <cell r="F1040">
            <v>1.1000000000000001</v>
          </cell>
          <cell r="G1040">
            <v>26</v>
          </cell>
        </row>
        <row r="1041">
          <cell r="A1041">
            <v>2359.7199999999998</v>
          </cell>
          <cell r="B1041" t="str">
            <v>Morceaux choisis</v>
          </cell>
          <cell r="C1041" t="str">
            <v>top</v>
          </cell>
          <cell r="D1041" t="str">
            <v>T 3</v>
          </cell>
          <cell r="E1041">
            <v>49</v>
          </cell>
          <cell r="F1041">
            <v>1.1000000000000001</v>
          </cell>
          <cell r="G1041">
            <v>26</v>
          </cell>
        </row>
        <row r="1042">
          <cell r="A1042">
            <v>2359.73</v>
          </cell>
          <cell r="B1042" t="str">
            <v>Morceaux choisis</v>
          </cell>
          <cell r="C1042" t="str">
            <v>top</v>
          </cell>
          <cell r="D1042" t="str">
            <v>T 4</v>
          </cell>
          <cell r="E1042">
            <v>49</v>
          </cell>
          <cell r="F1042">
            <v>1.1000000000000001</v>
          </cell>
          <cell r="G1042">
            <v>26</v>
          </cell>
        </row>
        <row r="1043">
          <cell r="A1043">
            <v>2367.0100000000002</v>
          </cell>
          <cell r="B1043" t="str">
            <v>Vocalise</v>
          </cell>
          <cell r="C1043" t="str">
            <v>SG corb</v>
          </cell>
          <cell r="D1043" t="str">
            <v>80B</v>
          </cell>
          <cell r="E1043">
            <v>26</v>
          </cell>
          <cell r="F1043">
            <v>0.7</v>
          </cell>
          <cell r="G1043">
            <v>16</v>
          </cell>
        </row>
        <row r="1044">
          <cell r="A1044">
            <v>2367.02</v>
          </cell>
          <cell r="B1044" t="str">
            <v>Vocalise</v>
          </cell>
          <cell r="C1044" t="str">
            <v>SG corb</v>
          </cell>
          <cell r="D1044" t="str">
            <v>85B</v>
          </cell>
          <cell r="E1044">
            <v>26</v>
          </cell>
          <cell r="F1044">
            <v>0.7</v>
          </cell>
          <cell r="G1044">
            <v>16</v>
          </cell>
        </row>
        <row r="1045">
          <cell r="A1045">
            <v>2367.0300000000002</v>
          </cell>
          <cell r="B1045" t="str">
            <v>Vocalise</v>
          </cell>
          <cell r="C1045" t="str">
            <v>SG corb</v>
          </cell>
          <cell r="D1045" t="str">
            <v>90B</v>
          </cell>
          <cell r="E1045">
            <v>26</v>
          </cell>
          <cell r="F1045">
            <v>0.7</v>
          </cell>
          <cell r="G1045">
            <v>16</v>
          </cell>
        </row>
        <row r="1046">
          <cell r="A1046">
            <v>2367.04</v>
          </cell>
          <cell r="B1046" t="str">
            <v>Vocalise</v>
          </cell>
          <cell r="C1046" t="str">
            <v>SG corb</v>
          </cell>
          <cell r="D1046" t="str">
            <v>95B</v>
          </cell>
          <cell r="E1046">
            <v>26</v>
          </cell>
          <cell r="F1046">
            <v>0.7</v>
          </cell>
          <cell r="G1046">
            <v>16</v>
          </cell>
        </row>
        <row r="1047">
          <cell r="A1047">
            <v>2367.11</v>
          </cell>
          <cell r="B1047" t="str">
            <v>Vocalise</v>
          </cell>
          <cell r="C1047" t="str">
            <v>SG corb</v>
          </cell>
          <cell r="D1047" t="str">
            <v>85C</v>
          </cell>
          <cell r="E1047">
            <v>26</v>
          </cell>
          <cell r="F1047">
            <v>0.7</v>
          </cell>
          <cell r="G1047">
            <v>16</v>
          </cell>
        </row>
        <row r="1048">
          <cell r="A1048">
            <v>2367.12</v>
          </cell>
          <cell r="B1048" t="str">
            <v>Vocalise</v>
          </cell>
          <cell r="C1048" t="str">
            <v>SG corb</v>
          </cell>
          <cell r="D1048" t="str">
            <v>90C</v>
          </cell>
          <cell r="E1048">
            <v>26</v>
          </cell>
          <cell r="F1048">
            <v>0.7</v>
          </cell>
          <cell r="G1048">
            <v>16</v>
          </cell>
        </row>
        <row r="1049">
          <cell r="A1049">
            <v>2367.13</v>
          </cell>
          <cell r="B1049" t="str">
            <v>Vocalise</v>
          </cell>
          <cell r="C1049" t="str">
            <v>SG corb</v>
          </cell>
          <cell r="D1049" t="str">
            <v>95C</v>
          </cell>
          <cell r="E1049">
            <v>26</v>
          </cell>
          <cell r="F1049">
            <v>0.7</v>
          </cell>
          <cell r="G1049">
            <v>16</v>
          </cell>
        </row>
        <row r="1050">
          <cell r="A1050">
            <v>2367.14</v>
          </cell>
          <cell r="B1050" t="str">
            <v>Vocalise</v>
          </cell>
          <cell r="C1050" t="str">
            <v>SG corb</v>
          </cell>
          <cell r="D1050" t="str">
            <v>100C</v>
          </cell>
          <cell r="E1050">
            <v>26</v>
          </cell>
          <cell r="F1050">
            <v>0.7</v>
          </cell>
          <cell r="G1050">
            <v>16</v>
          </cell>
        </row>
        <row r="1051">
          <cell r="A1051">
            <v>2367.21</v>
          </cell>
          <cell r="B1051" t="str">
            <v>Vocalise</v>
          </cell>
          <cell r="C1051" t="str">
            <v>SG corb</v>
          </cell>
          <cell r="D1051" t="str">
            <v>85D</v>
          </cell>
          <cell r="E1051">
            <v>26</v>
          </cell>
          <cell r="F1051">
            <v>0.7</v>
          </cell>
          <cell r="G1051">
            <v>16</v>
          </cell>
        </row>
        <row r="1052">
          <cell r="A1052">
            <v>2367.2199999999998</v>
          </cell>
          <cell r="B1052" t="str">
            <v>Vocalise</v>
          </cell>
          <cell r="C1052" t="str">
            <v>SG corb</v>
          </cell>
          <cell r="D1052" t="str">
            <v>90D</v>
          </cell>
          <cell r="E1052">
            <v>26</v>
          </cell>
          <cell r="F1052">
            <v>0.7</v>
          </cell>
          <cell r="G1052">
            <v>16</v>
          </cell>
        </row>
        <row r="1053">
          <cell r="A1053">
            <v>2367.23</v>
          </cell>
          <cell r="B1053" t="str">
            <v>Vocalise</v>
          </cell>
          <cell r="C1053" t="str">
            <v>SG corb</v>
          </cell>
          <cell r="D1053" t="str">
            <v>95D</v>
          </cell>
          <cell r="E1053">
            <v>26</v>
          </cell>
          <cell r="F1053">
            <v>0.7</v>
          </cell>
          <cell r="G1053">
            <v>16</v>
          </cell>
        </row>
        <row r="1054">
          <cell r="A1054">
            <v>2367.31</v>
          </cell>
          <cell r="B1054" t="str">
            <v>Vocalise</v>
          </cell>
          <cell r="C1054" t="str">
            <v>culotte</v>
          </cell>
          <cell r="D1054">
            <v>1</v>
          </cell>
          <cell r="E1054">
            <v>17</v>
          </cell>
          <cell r="F1054">
            <v>0.4</v>
          </cell>
          <cell r="G1054">
            <v>10</v>
          </cell>
        </row>
        <row r="1055">
          <cell r="A1055">
            <v>2367.3200000000002</v>
          </cell>
          <cell r="B1055" t="str">
            <v>Vocalise</v>
          </cell>
          <cell r="C1055" t="str">
            <v>culotte</v>
          </cell>
          <cell r="D1055">
            <v>2</v>
          </cell>
          <cell r="E1055">
            <v>17</v>
          </cell>
          <cell r="F1055">
            <v>0.4</v>
          </cell>
          <cell r="G1055">
            <v>10</v>
          </cell>
        </row>
        <row r="1056">
          <cell r="A1056">
            <v>2367.33</v>
          </cell>
          <cell r="B1056" t="str">
            <v>Vocalise</v>
          </cell>
          <cell r="C1056" t="str">
            <v>culotte</v>
          </cell>
          <cell r="D1056">
            <v>3</v>
          </cell>
          <cell r="E1056">
            <v>17</v>
          </cell>
          <cell r="F1056">
            <v>0.4</v>
          </cell>
          <cell r="G1056">
            <v>10</v>
          </cell>
        </row>
        <row r="1057">
          <cell r="A1057">
            <v>2367.34</v>
          </cell>
          <cell r="B1057" t="str">
            <v>Vocalise</v>
          </cell>
          <cell r="C1057" t="str">
            <v>culotte</v>
          </cell>
          <cell r="D1057">
            <v>4</v>
          </cell>
          <cell r="E1057">
            <v>17</v>
          </cell>
          <cell r="F1057">
            <v>0.4</v>
          </cell>
          <cell r="G1057">
            <v>10</v>
          </cell>
        </row>
        <row r="1058">
          <cell r="A1058">
            <v>2367.35</v>
          </cell>
          <cell r="B1058" t="str">
            <v>Vocalise</v>
          </cell>
          <cell r="C1058" t="str">
            <v>culotte</v>
          </cell>
          <cell r="D1058">
            <v>5</v>
          </cell>
          <cell r="E1058">
            <v>17</v>
          </cell>
          <cell r="F1058">
            <v>0.4</v>
          </cell>
          <cell r="G1058">
            <v>10</v>
          </cell>
        </row>
        <row r="1059">
          <cell r="A1059">
            <v>2367.41</v>
          </cell>
          <cell r="B1059" t="str">
            <v>Vocalise</v>
          </cell>
          <cell r="C1059" t="str">
            <v>string</v>
          </cell>
          <cell r="D1059">
            <v>1</v>
          </cell>
          <cell r="E1059">
            <v>14</v>
          </cell>
          <cell r="F1059">
            <v>0.4</v>
          </cell>
          <cell r="G1059">
            <v>10</v>
          </cell>
        </row>
        <row r="1060">
          <cell r="A1060">
            <v>2367.42</v>
          </cell>
          <cell r="B1060" t="str">
            <v>Vocalise</v>
          </cell>
          <cell r="C1060" t="str">
            <v>string</v>
          </cell>
          <cell r="D1060">
            <v>2</v>
          </cell>
          <cell r="E1060">
            <v>14</v>
          </cell>
          <cell r="F1060">
            <v>0.4</v>
          </cell>
          <cell r="G1060">
            <v>10</v>
          </cell>
        </row>
        <row r="1061">
          <cell r="A1061">
            <v>2367.4299999999998</v>
          </cell>
          <cell r="B1061" t="str">
            <v>Vocalise</v>
          </cell>
          <cell r="C1061" t="str">
            <v>string</v>
          </cell>
          <cell r="D1061">
            <v>3</v>
          </cell>
          <cell r="E1061">
            <v>14</v>
          </cell>
          <cell r="F1061">
            <v>0.4</v>
          </cell>
          <cell r="G1061">
            <v>10</v>
          </cell>
        </row>
        <row r="1062">
          <cell r="A1062">
            <v>2367.44</v>
          </cell>
          <cell r="B1062" t="str">
            <v>Vocalise</v>
          </cell>
          <cell r="C1062" t="str">
            <v>string</v>
          </cell>
          <cell r="D1062">
            <v>4</v>
          </cell>
          <cell r="E1062">
            <v>14</v>
          </cell>
          <cell r="F1062">
            <v>0.4</v>
          </cell>
          <cell r="G1062">
            <v>10</v>
          </cell>
        </row>
        <row r="1063">
          <cell r="A1063">
            <v>2367.4499999999998</v>
          </cell>
          <cell r="B1063" t="str">
            <v>Vocalise</v>
          </cell>
          <cell r="C1063" t="str">
            <v>string</v>
          </cell>
          <cell r="D1063">
            <v>5</v>
          </cell>
          <cell r="E1063">
            <v>14</v>
          </cell>
          <cell r="F1063">
            <v>0.4</v>
          </cell>
          <cell r="G1063">
            <v>10</v>
          </cell>
        </row>
        <row r="1064">
          <cell r="A1064">
            <v>5030.01</v>
          </cell>
          <cell r="B1064" t="str">
            <v>Signes Ethniques</v>
          </cell>
          <cell r="C1064" t="str">
            <v>boxer</v>
          </cell>
          <cell r="D1064" t="str">
            <v>2.</v>
          </cell>
          <cell r="E1064">
            <v>16</v>
          </cell>
          <cell r="F1064">
            <v>0.4</v>
          </cell>
          <cell r="G1064">
            <v>10</v>
          </cell>
        </row>
        <row r="1065">
          <cell r="A1065">
            <v>5030.0200000000004</v>
          </cell>
          <cell r="B1065" t="str">
            <v>Signes Ethniques</v>
          </cell>
          <cell r="C1065" t="str">
            <v>boxer</v>
          </cell>
          <cell r="D1065" t="str">
            <v>3.</v>
          </cell>
          <cell r="E1065">
            <v>16</v>
          </cell>
          <cell r="F1065">
            <v>0.4</v>
          </cell>
          <cell r="G1065">
            <v>10</v>
          </cell>
        </row>
        <row r="1066">
          <cell r="A1066">
            <v>5030.03</v>
          </cell>
          <cell r="B1066" t="str">
            <v>Signes Ethniques</v>
          </cell>
          <cell r="C1066" t="str">
            <v>boxer</v>
          </cell>
          <cell r="D1066" t="str">
            <v>4.</v>
          </cell>
          <cell r="E1066">
            <v>16</v>
          </cell>
          <cell r="F1066">
            <v>0.4</v>
          </cell>
          <cell r="G1066">
            <v>10</v>
          </cell>
        </row>
        <row r="1067">
          <cell r="A1067">
            <v>5030.04</v>
          </cell>
          <cell r="B1067" t="str">
            <v>Signes Ethniques</v>
          </cell>
          <cell r="C1067" t="str">
            <v>boxer</v>
          </cell>
          <cell r="D1067" t="str">
            <v>5/6.</v>
          </cell>
          <cell r="E1067">
            <v>16</v>
          </cell>
          <cell r="F1067">
            <v>0.4</v>
          </cell>
          <cell r="G1067">
            <v>10</v>
          </cell>
        </row>
        <row r="1068">
          <cell r="A1068">
            <v>5030.1099999999997</v>
          </cell>
          <cell r="B1068" t="str">
            <v>Signes Ethniques</v>
          </cell>
          <cell r="C1068" t="str">
            <v>slip</v>
          </cell>
          <cell r="D1068" t="str">
            <v>2.</v>
          </cell>
          <cell r="E1068">
            <v>16</v>
          </cell>
          <cell r="F1068">
            <v>0.4</v>
          </cell>
          <cell r="G1068">
            <v>10</v>
          </cell>
        </row>
        <row r="1069">
          <cell r="A1069">
            <v>5030.12</v>
          </cell>
          <cell r="B1069" t="str">
            <v>Signes Ethniques</v>
          </cell>
          <cell r="C1069" t="str">
            <v>slip</v>
          </cell>
          <cell r="D1069" t="str">
            <v>3.</v>
          </cell>
          <cell r="E1069">
            <v>16</v>
          </cell>
          <cell r="F1069">
            <v>0.4</v>
          </cell>
          <cell r="G1069">
            <v>10</v>
          </cell>
        </row>
        <row r="1070">
          <cell r="A1070">
            <v>5030.13</v>
          </cell>
          <cell r="B1070" t="str">
            <v>Signes Ethniques</v>
          </cell>
          <cell r="C1070" t="str">
            <v>slip</v>
          </cell>
          <cell r="D1070" t="str">
            <v>4.</v>
          </cell>
          <cell r="E1070">
            <v>16</v>
          </cell>
          <cell r="F1070">
            <v>0.4</v>
          </cell>
          <cell r="G1070">
            <v>10</v>
          </cell>
        </row>
        <row r="1071">
          <cell r="A1071">
            <v>5030.1400000000003</v>
          </cell>
          <cell r="B1071" t="str">
            <v>Signes Ethniques</v>
          </cell>
          <cell r="C1071" t="str">
            <v>slip</v>
          </cell>
          <cell r="D1071" t="str">
            <v>5/6.</v>
          </cell>
          <cell r="E1071">
            <v>16</v>
          </cell>
          <cell r="F1071">
            <v>0.4</v>
          </cell>
          <cell r="G1071">
            <v>10</v>
          </cell>
        </row>
        <row r="1072">
          <cell r="A1072">
            <v>5030.21</v>
          </cell>
          <cell r="B1072" t="str">
            <v>Signes Ethniques</v>
          </cell>
          <cell r="C1072" t="str">
            <v>T-shirt</v>
          </cell>
          <cell r="D1072" t="str">
            <v>2.</v>
          </cell>
          <cell r="E1072">
            <v>39</v>
          </cell>
          <cell r="F1072">
            <v>0.9</v>
          </cell>
          <cell r="G1072">
            <v>19</v>
          </cell>
        </row>
        <row r="1073">
          <cell r="A1073">
            <v>5030.22</v>
          </cell>
          <cell r="B1073" t="str">
            <v>Signes Ethniques</v>
          </cell>
          <cell r="C1073" t="str">
            <v>T-shirt</v>
          </cell>
          <cell r="D1073" t="str">
            <v>3.</v>
          </cell>
          <cell r="E1073">
            <v>39</v>
          </cell>
          <cell r="F1073">
            <v>0.9</v>
          </cell>
          <cell r="G1073">
            <v>19</v>
          </cell>
        </row>
        <row r="1074">
          <cell r="A1074">
            <v>5030.2299999999996</v>
          </cell>
          <cell r="B1074" t="str">
            <v>Signes Ethniques</v>
          </cell>
          <cell r="C1074" t="str">
            <v>T-shirt</v>
          </cell>
          <cell r="D1074" t="str">
            <v>4.</v>
          </cell>
          <cell r="E1074">
            <v>39</v>
          </cell>
          <cell r="F1074">
            <v>0.9</v>
          </cell>
          <cell r="G1074">
            <v>19</v>
          </cell>
        </row>
        <row r="1075">
          <cell r="A1075">
            <v>5030.24</v>
          </cell>
          <cell r="B1075" t="str">
            <v>Signes Ethniques</v>
          </cell>
          <cell r="C1075" t="str">
            <v>T-shirt</v>
          </cell>
          <cell r="D1075" t="str">
            <v>5/6.</v>
          </cell>
          <cell r="E1075">
            <v>39</v>
          </cell>
          <cell r="F1075">
            <v>0.9</v>
          </cell>
          <cell r="G1075">
            <v>19</v>
          </cell>
        </row>
        <row r="1076">
          <cell r="A1076">
            <v>5037.01</v>
          </cell>
          <cell r="B1076" t="str">
            <v>Coup de Poing</v>
          </cell>
          <cell r="C1076" t="str">
            <v>boxer</v>
          </cell>
          <cell r="D1076" t="str">
            <v>2.</v>
          </cell>
          <cell r="E1076">
            <v>17</v>
          </cell>
          <cell r="F1076">
            <v>0.4</v>
          </cell>
          <cell r="G1076">
            <v>10</v>
          </cell>
        </row>
        <row r="1077">
          <cell r="A1077">
            <v>5037.0200000000004</v>
          </cell>
          <cell r="B1077" t="str">
            <v>Coup de Poing</v>
          </cell>
          <cell r="C1077" t="str">
            <v>boxer</v>
          </cell>
          <cell r="D1077" t="str">
            <v>3.</v>
          </cell>
          <cell r="E1077">
            <v>17</v>
          </cell>
          <cell r="F1077">
            <v>0.4</v>
          </cell>
          <cell r="G1077">
            <v>10</v>
          </cell>
        </row>
        <row r="1078">
          <cell r="A1078">
            <v>5037.03</v>
          </cell>
          <cell r="B1078" t="str">
            <v>Coup de Poing</v>
          </cell>
          <cell r="C1078" t="str">
            <v>boxer</v>
          </cell>
          <cell r="D1078" t="str">
            <v>4.</v>
          </cell>
          <cell r="E1078">
            <v>17</v>
          </cell>
          <cell r="F1078">
            <v>0.4</v>
          </cell>
          <cell r="G1078">
            <v>10</v>
          </cell>
        </row>
        <row r="1079">
          <cell r="A1079">
            <v>5037.04</v>
          </cell>
          <cell r="B1079" t="str">
            <v>Coup de Poing</v>
          </cell>
          <cell r="C1079" t="str">
            <v>boxer</v>
          </cell>
          <cell r="D1079" t="str">
            <v>5/6.</v>
          </cell>
          <cell r="E1079">
            <v>17</v>
          </cell>
          <cell r="F1079">
            <v>0.4</v>
          </cell>
          <cell r="G1079">
            <v>10</v>
          </cell>
        </row>
        <row r="1080">
          <cell r="A1080">
            <v>5037.1099999999997</v>
          </cell>
          <cell r="B1080" t="str">
            <v>Coup de Poing</v>
          </cell>
          <cell r="C1080" t="str">
            <v>slip</v>
          </cell>
          <cell r="D1080" t="str">
            <v>2.</v>
          </cell>
          <cell r="E1080">
            <v>13</v>
          </cell>
          <cell r="F1080">
            <v>0.3</v>
          </cell>
          <cell r="G1080">
            <v>10</v>
          </cell>
        </row>
        <row r="1081">
          <cell r="A1081">
            <v>5037.12</v>
          </cell>
          <cell r="B1081" t="str">
            <v>Coup de Poing</v>
          </cell>
          <cell r="C1081" t="str">
            <v>slip</v>
          </cell>
          <cell r="D1081" t="str">
            <v>3.</v>
          </cell>
          <cell r="E1081">
            <v>13</v>
          </cell>
          <cell r="F1081">
            <v>0.3</v>
          </cell>
          <cell r="G1081">
            <v>10</v>
          </cell>
        </row>
        <row r="1082">
          <cell r="A1082">
            <v>5037.13</v>
          </cell>
          <cell r="B1082" t="str">
            <v>Coup de Poing</v>
          </cell>
          <cell r="C1082" t="str">
            <v>slip</v>
          </cell>
          <cell r="D1082" t="str">
            <v>4.</v>
          </cell>
          <cell r="E1082">
            <v>13</v>
          </cell>
          <cell r="F1082">
            <v>0.3</v>
          </cell>
          <cell r="G1082">
            <v>10</v>
          </cell>
        </row>
        <row r="1083">
          <cell r="A1083">
            <v>5037.1400000000003</v>
          </cell>
          <cell r="B1083" t="str">
            <v>Coup de Poing</v>
          </cell>
          <cell r="C1083" t="str">
            <v>slip</v>
          </cell>
          <cell r="D1083" t="str">
            <v>5/6.</v>
          </cell>
          <cell r="E1083">
            <v>13</v>
          </cell>
          <cell r="F1083">
            <v>0.3</v>
          </cell>
          <cell r="G1083">
            <v>10</v>
          </cell>
        </row>
        <row r="1084">
          <cell r="A1084">
            <v>5037.21</v>
          </cell>
          <cell r="B1084" t="str">
            <v>Coup de Poing</v>
          </cell>
          <cell r="C1084" t="str">
            <v>T-shirt</v>
          </cell>
          <cell r="D1084" t="str">
            <v>2.</v>
          </cell>
          <cell r="E1084">
            <v>29</v>
          </cell>
          <cell r="F1084">
            <v>0.7</v>
          </cell>
          <cell r="G1084">
            <v>15</v>
          </cell>
        </row>
        <row r="1085">
          <cell r="A1085">
            <v>5037.22</v>
          </cell>
          <cell r="B1085" t="str">
            <v>Coup de Poing</v>
          </cell>
          <cell r="C1085" t="str">
            <v>T-shirt</v>
          </cell>
          <cell r="D1085" t="str">
            <v>3.</v>
          </cell>
          <cell r="E1085">
            <v>29</v>
          </cell>
          <cell r="F1085">
            <v>0.7</v>
          </cell>
          <cell r="G1085">
            <v>15</v>
          </cell>
        </row>
        <row r="1086">
          <cell r="A1086">
            <v>5037.2299999999996</v>
          </cell>
          <cell r="B1086" t="str">
            <v>Coup de Poing</v>
          </cell>
          <cell r="C1086" t="str">
            <v>T-shirt</v>
          </cell>
          <cell r="D1086" t="str">
            <v>4.</v>
          </cell>
          <cell r="E1086">
            <v>29</v>
          </cell>
          <cell r="F1086">
            <v>0.7</v>
          </cell>
          <cell r="G1086">
            <v>15</v>
          </cell>
        </row>
        <row r="1087">
          <cell r="A1087">
            <v>5037.24</v>
          </cell>
          <cell r="B1087" t="str">
            <v>Coup de Poing</v>
          </cell>
          <cell r="C1087" t="str">
            <v>T-shirt</v>
          </cell>
          <cell r="D1087" t="str">
            <v>5/6.</v>
          </cell>
          <cell r="E1087">
            <v>29</v>
          </cell>
          <cell r="F1087">
            <v>0.7</v>
          </cell>
          <cell r="G1087">
            <v>15</v>
          </cell>
        </row>
        <row r="1088">
          <cell r="A1088">
            <v>5038.01</v>
          </cell>
          <cell r="B1088" t="str">
            <v>Rafale</v>
          </cell>
          <cell r="C1088" t="str">
            <v>boxer</v>
          </cell>
          <cell r="D1088" t="str">
            <v>2</v>
          </cell>
          <cell r="E1088">
            <v>19</v>
          </cell>
          <cell r="F1088">
            <v>0.5</v>
          </cell>
          <cell r="G1088">
            <v>12</v>
          </cell>
        </row>
        <row r="1089">
          <cell r="A1089">
            <v>5038.0200000000004</v>
          </cell>
          <cell r="B1089" t="str">
            <v>Rafale</v>
          </cell>
          <cell r="C1089" t="str">
            <v>boxer</v>
          </cell>
          <cell r="D1089" t="str">
            <v>3</v>
          </cell>
          <cell r="E1089">
            <v>19</v>
          </cell>
          <cell r="F1089">
            <v>0.5</v>
          </cell>
          <cell r="G1089">
            <v>12</v>
          </cell>
        </row>
        <row r="1090">
          <cell r="A1090">
            <v>5038.03</v>
          </cell>
          <cell r="B1090" t="str">
            <v>Rafale</v>
          </cell>
          <cell r="C1090" t="str">
            <v>boxer</v>
          </cell>
          <cell r="D1090" t="str">
            <v>4</v>
          </cell>
          <cell r="E1090">
            <v>19</v>
          </cell>
          <cell r="F1090">
            <v>0.5</v>
          </cell>
          <cell r="G1090">
            <v>12</v>
          </cell>
        </row>
        <row r="1091">
          <cell r="A1091">
            <v>5038.04</v>
          </cell>
          <cell r="B1091" t="str">
            <v>Rafale</v>
          </cell>
          <cell r="C1091" t="str">
            <v>boxer</v>
          </cell>
          <cell r="D1091" t="str">
            <v>5/6</v>
          </cell>
          <cell r="E1091">
            <v>19</v>
          </cell>
          <cell r="F1091">
            <v>0.5</v>
          </cell>
          <cell r="G1091">
            <v>12</v>
          </cell>
        </row>
        <row r="1092">
          <cell r="A1092">
            <v>5038.1099999999997</v>
          </cell>
          <cell r="B1092" t="str">
            <v>Rafale</v>
          </cell>
          <cell r="C1092" t="str">
            <v>slip</v>
          </cell>
          <cell r="D1092" t="str">
            <v>2</v>
          </cell>
          <cell r="E1092">
            <v>16</v>
          </cell>
          <cell r="F1092">
            <v>0.4</v>
          </cell>
          <cell r="G1092">
            <v>10</v>
          </cell>
        </row>
        <row r="1093">
          <cell r="A1093">
            <v>5038.12</v>
          </cell>
          <cell r="B1093" t="str">
            <v>Rafale</v>
          </cell>
          <cell r="C1093" t="str">
            <v>slip</v>
          </cell>
          <cell r="D1093" t="str">
            <v>3</v>
          </cell>
          <cell r="E1093">
            <v>16</v>
          </cell>
          <cell r="F1093">
            <v>0.4</v>
          </cell>
          <cell r="G1093">
            <v>10</v>
          </cell>
        </row>
        <row r="1094">
          <cell r="A1094">
            <v>5038.13</v>
          </cell>
          <cell r="B1094" t="str">
            <v>Rafale</v>
          </cell>
          <cell r="C1094" t="str">
            <v>slip</v>
          </cell>
          <cell r="D1094" t="str">
            <v>4</v>
          </cell>
          <cell r="E1094">
            <v>16</v>
          </cell>
          <cell r="F1094">
            <v>0.4</v>
          </cell>
          <cell r="G1094">
            <v>10</v>
          </cell>
        </row>
        <row r="1095">
          <cell r="A1095">
            <v>5038.1400000000003</v>
          </cell>
          <cell r="B1095" t="str">
            <v>Rafale</v>
          </cell>
          <cell r="C1095" t="str">
            <v>slip</v>
          </cell>
          <cell r="D1095" t="str">
            <v>5</v>
          </cell>
          <cell r="E1095">
            <v>16</v>
          </cell>
          <cell r="F1095">
            <v>0.4</v>
          </cell>
          <cell r="G1095">
            <v>10</v>
          </cell>
        </row>
        <row r="1096">
          <cell r="A1096">
            <v>5038.21</v>
          </cell>
          <cell r="B1096" t="str">
            <v>Rafale</v>
          </cell>
          <cell r="C1096" t="str">
            <v>tee shirt</v>
          </cell>
          <cell r="D1096" t="str">
            <v>2</v>
          </cell>
          <cell r="E1096">
            <v>29</v>
          </cell>
          <cell r="F1096">
            <v>0.7</v>
          </cell>
          <cell r="G1096">
            <v>29</v>
          </cell>
        </row>
        <row r="1097">
          <cell r="A1097">
            <v>5038.22</v>
          </cell>
          <cell r="B1097" t="str">
            <v>Rafale</v>
          </cell>
          <cell r="C1097" t="str">
            <v>tee shirt</v>
          </cell>
          <cell r="D1097" t="str">
            <v>3</v>
          </cell>
          <cell r="E1097">
            <v>29</v>
          </cell>
          <cell r="F1097">
            <v>0.7</v>
          </cell>
          <cell r="G1097">
            <v>29</v>
          </cell>
        </row>
        <row r="1098">
          <cell r="A1098">
            <v>5038.2299999999996</v>
          </cell>
          <cell r="B1098" t="str">
            <v>Rafale</v>
          </cell>
          <cell r="C1098" t="str">
            <v>tee shirt</v>
          </cell>
          <cell r="D1098" t="str">
            <v>4</v>
          </cell>
          <cell r="E1098">
            <v>29</v>
          </cell>
          <cell r="F1098">
            <v>0.7</v>
          </cell>
          <cell r="G1098">
            <v>29</v>
          </cell>
        </row>
        <row r="1099">
          <cell r="A1099">
            <v>5038.24</v>
          </cell>
          <cell r="B1099" t="str">
            <v>Rafale</v>
          </cell>
          <cell r="C1099" t="str">
            <v>tee shirt</v>
          </cell>
          <cell r="D1099" t="str">
            <v>39969</v>
          </cell>
          <cell r="E1099">
            <v>29</v>
          </cell>
          <cell r="F1099">
            <v>0.7</v>
          </cell>
          <cell r="G1099">
            <v>29</v>
          </cell>
        </row>
        <row r="1100">
          <cell r="A1100">
            <v>5039.01</v>
          </cell>
          <cell r="B1100" t="str">
            <v>Select</v>
          </cell>
          <cell r="C1100" t="str">
            <v>caleçon</v>
          </cell>
          <cell r="D1100" t="str">
            <v>2.</v>
          </cell>
          <cell r="E1100">
            <v>29</v>
          </cell>
          <cell r="F1100">
            <v>0.7</v>
          </cell>
          <cell r="G1100">
            <v>15</v>
          </cell>
        </row>
        <row r="1101">
          <cell r="A1101">
            <v>5039.0200000000004</v>
          </cell>
          <cell r="B1101" t="str">
            <v>Select</v>
          </cell>
          <cell r="C1101" t="str">
            <v>caleçon</v>
          </cell>
          <cell r="D1101" t="str">
            <v>3.</v>
          </cell>
          <cell r="E1101">
            <v>29</v>
          </cell>
          <cell r="F1101">
            <v>0.7</v>
          </cell>
          <cell r="G1101">
            <v>15</v>
          </cell>
        </row>
        <row r="1102">
          <cell r="A1102">
            <v>5039.03</v>
          </cell>
          <cell r="B1102" t="str">
            <v>Select</v>
          </cell>
          <cell r="C1102" t="str">
            <v>caleçon</v>
          </cell>
          <cell r="D1102" t="str">
            <v>4.</v>
          </cell>
          <cell r="E1102">
            <v>29</v>
          </cell>
          <cell r="F1102">
            <v>0.7</v>
          </cell>
          <cell r="G1102">
            <v>15</v>
          </cell>
        </row>
        <row r="1103">
          <cell r="A1103">
            <v>5039.04</v>
          </cell>
          <cell r="B1103" t="str">
            <v>Select</v>
          </cell>
          <cell r="C1103" t="str">
            <v>caleçon</v>
          </cell>
          <cell r="D1103" t="str">
            <v>5/6.</v>
          </cell>
          <cell r="E1103">
            <v>29</v>
          </cell>
          <cell r="F1103">
            <v>0.7</v>
          </cell>
          <cell r="G1103">
            <v>15</v>
          </cell>
        </row>
        <row r="1104">
          <cell r="A1104">
            <v>5039.1099999999997</v>
          </cell>
          <cell r="B1104" t="str">
            <v>Select</v>
          </cell>
          <cell r="C1104" t="str">
            <v>chemisette</v>
          </cell>
          <cell r="D1104" t="str">
            <v>2.</v>
          </cell>
          <cell r="E1104">
            <v>49</v>
          </cell>
          <cell r="F1104">
            <v>1.2</v>
          </cell>
          <cell r="G1104">
            <v>26</v>
          </cell>
        </row>
        <row r="1105">
          <cell r="A1105">
            <v>5039.12</v>
          </cell>
          <cell r="B1105" t="str">
            <v>Select</v>
          </cell>
          <cell r="C1105" t="str">
            <v>chemisette</v>
          </cell>
          <cell r="D1105" t="str">
            <v>3.</v>
          </cell>
          <cell r="E1105">
            <v>49</v>
          </cell>
          <cell r="F1105">
            <v>1.2</v>
          </cell>
          <cell r="G1105">
            <v>26</v>
          </cell>
        </row>
        <row r="1106">
          <cell r="A1106">
            <v>5039.13</v>
          </cell>
          <cell r="B1106" t="str">
            <v>Select</v>
          </cell>
          <cell r="C1106" t="str">
            <v>chemisette</v>
          </cell>
          <cell r="D1106" t="str">
            <v>4.</v>
          </cell>
          <cell r="E1106">
            <v>49</v>
          </cell>
          <cell r="F1106">
            <v>1.2</v>
          </cell>
          <cell r="G1106">
            <v>26</v>
          </cell>
        </row>
        <row r="1107">
          <cell r="A1107">
            <v>5039.1400000000003</v>
          </cell>
          <cell r="B1107" t="str">
            <v>Select</v>
          </cell>
          <cell r="C1107" t="str">
            <v>chemisette</v>
          </cell>
          <cell r="D1107" t="str">
            <v>5/6.</v>
          </cell>
          <cell r="E1107">
            <v>49</v>
          </cell>
          <cell r="F1107">
            <v>1.2</v>
          </cell>
          <cell r="G1107">
            <v>26</v>
          </cell>
        </row>
        <row r="1108">
          <cell r="A1108">
            <v>5041.01</v>
          </cell>
          <cell r="B1108" t="str">
            <v>Hors-Pistes</v>
          </cell>
          <cell r="C1108" t="str">
            <v>boxer</v>
          </cell>
          <cell r="D1108" t="str">
            <v>2.</v>
          </cell>
          <cell r="E1108">
            <v>19</v>
          </cell>
          <cell r="F1108">
            <v>0.5</v>
          </cell>
          <cell r="G1108">
            <v>12</v>
          </cell>
        </row>
        <row r="1109">
          <cell r="A1109">
            <v>5041.0200000000004</v>
          </cell>
          <cell r="B1109" t="str">
            <v>Hors-Pistes</v>
          </cell>
          <cell r="C1109" t="str">
            <v>boxer</v>
          </cell>
          <cell r="D1109" t="str">
            <v>3.</v>
          </cell>
          <cell r="E1109">
            <v>19</v>
          </cell>
          <cell r="F1109">
            <v>0.5</v>
          </cell>
          <cell r="G1109">
            <v>12</v>
          </cell>
        </row>
        <row r="1110">
          <cell r="A1110">
            <v>5041.03</v>
          </cell>
          <cell r="B1110" t="str">
            <v>Hors-Pistes</v>
          </cell>
          <cell r="C1110" t="str">
            <v>boxer</v>
          </cell>
          <cell r="D1110" t="str">
            <v>4.</v>
          </cell>
          <cell r="E1110">
            <v>19</v>
          </cell>
          <cell r="F1110">
            <v>0.5</v>
          </cell>
          <cell r="G1110">
            <v>12</v>
          </cell>
        </row>
        <row r="1111">
          <cell r="A1111">
            <v>5041.04</v>
          </cell>
          <cell r="B1111" t="str">
            <v>Hors-Pistes</v>
          </cell>
          <cell r="C1111" t="str">
            <v>boxer</v>
          </cell>
          <cell r="D1111" t="str">
            <v>5/6.</v>
          </cell>
          <cell r="E1111">
            <v>19</v>
          </cell>
          <cell r="F1111">
            <v>0.5</v>
          </cell>
          <cell r="G1111">
            <v>12</v>
          </cell>
        </row>
        <row r="1112">
          <cell r="A1112">
            <v>5041.1099999999997</v>
          </cell>
          <cell r="B1112" t="str">
            <v>Hors-Pistes</v>
          </cell>
          <cell r="C1112" t="str">
            <v>slip</v>
          </cell>
          <cell r="D1112" t="str">
            <v>2.</v>
          </cell>
          <cell r="E1112">
            <v>12</v>
          </cell>
          <cell r="F1112">
            <v>0.3</v>
          </cell>
          <cell r="G1112">
            <v>10</v>
          </cell>
        </row>
        <row r="1113">
          <cell r="A1113">
            <v>5041.12</v>
          </cell>
          <cell r="B1113" t="str">
            <v>Hors-Pistes</v>
          </cell>
          <cell r="C1113" t="str">
            <v>slip</v>
          </cell>
          <cell r="D1113" t="str">
            <v>3.</v>
          </cell>
          <cell r="E1113">
            <v>12</v>
          </cell>
          <cell r="F1113">
            <v>0.3</v>
          </cell>
          <cell r="G1113">
            <v>10</v>
          </cell>
        </row>
        <row r="1114">
          <cell r="A1114">
            <v>5041.13</v>
          </cell>
          <cell r="B1114" t="str">
            <v>Hors-Pistes</v>
          </cell>
          <cell r="C1114" t="str">
            <v>slip</v>
          </cell>
          <cell r="D1114" t="str">
            <v>4.</v>
          </cell>
          <cell r="E1114">
            <v>12</v>
          </cell>
          <cell r="F1114">
            <v>0.3</v>
          </cell>
          <cell r="G1114">
            <v>10</v>
          </cell>
        </row>
        <row r="1115">
          <cell r="A1115">
            <v>5041.1400000000003</v>
          </cell>
          <cell r="B1115" t="str">
            <v>Hors-Pistes</v>
          </cell>
          <cell r="C1115" t="str">
            <v>slip</v>
          </cell>
          <cell r="D1115" t="str">
            <v>5/6.</v>
          </cell>
          <cell r="E1115">
            <v>12</v>
          </cell>
          <cell r="F1115">
            <v>0.3</v>
          </cell>
          <cell r="G1115">
            <v>10</v>
          </cell>
        </row>
        <row r="1116">
          <cell r="A1116">
            <v>5041.21</v>
          </cell>
          <cell r="B1116" t="str">
            <v>Hors-Pistes</v>
          </cell>
          <cell r="C1116" t="str">
            <v>T-shirt</v>
          </cell>
          <cell r="D1116" t="str">
            <v>2.</v>
          </cell>
          <cell r="E1116">
            <v>29</v>
          </cell>
          <cell r="F1116">
            <v>0.8</v>
          </cell>
          <cell r="G1116">
            <v>19</v>
          </cell>
        </row>
        <row r="1117">
          <cell r="A1117">
            <v>5041.22</v>
          </cell>
          <cell r="B1117" t="str">
            <v>Hors-Pistes</v>
          </cell>
          <cell r="C1117" t="str">
            <v>T-shirt</v>
          </cell>
          <cell r="D1117" t="str">
            <v>3.</v>
          </cell>
          <cell r="E1117">
            <v>29</v>
          </cell>
          <cell r="F1117">
            <v>0.8</v>
          </cell>
          <cell r="G1117">
            <v>19</v>
          </cell>
        </row>
        <row r="1118">
          <cell r="A1118">
            <v>5041.2299999999996</v>
          </cell>
          <cell r="B1118" t="str">
            <v>Hors-Pistes</v>
          </cell>
          <cell r="C1118" t="str">
            <v>T-shirt</v>
          </cell>
          <cell r="D1118" t="str">
            <v>4.</v>
          </cell>
          <cell r="E1118">
            <v>29</v>
          </cell>
          <cell r="F1118">
            <v>0.8</v>
          </cell>
          <cell r="G1118">
            <v>19</v>
          </cell>
        </row>
        <row r="1119">
          <cell r="A1119">
            <v>5041.24</v>
          </cell>
          <cell r="B1119" t="str">
            <v>Hors-Pistes</v>
          </cell>
          <cell r="C1119" t="str">
            <v>T-shirt</v>
          </cell>
          <cell r="D1119" t="str">
            <v>5/6.</v>
          </cell>
          <cell r="E1119">
            <v>29</v>
          </cell>
          <cell r="F1119">
            <v>0.8</v>
          </cell>
          <cell r="G1119">
            <v>19</v>
          </cell>
        </row>
        <row r="1120">
          <cell r="A1120">
            <v>5044.01</v>
          </cell>
          <cell r="B1120" t="str">
            <v>Indispensable noir</v>
          </cell>
          <cell r="C1120" t="str">
            <v>boxer</v>
          </cell>
          <cell r="D1120" t="str">
            <v>2.</v>
          </cell>
          <cell r="E1120">
            <v>19</v>
          </cell>
          <cell r="F1120">
            <v>0.5</v>
          </cell>
          <cell r="G1120">
            <v>13</v>
          </cell>
        </row>
        <row r="1121">
          <cell r="A1121">
            <v>5044.0200000000004</v>
          </cell>
          <cell r="B1121" t="str">
            <v>Indispensable noir</v>
          </cell>
          <cell r="C1121" t="str">
            <v>boxer</v>
          </cell>
          <cell r="D1121" t="str">
            <v>3.</v>
          </cell>
          <cell r="E1121">
            <v>19</v>
          </cell>
          <cell r="F1121">
            <v>0.5</v>
          </cell>
          <cell r="G1121">
            <v>13</v>
          </cell>
        </row>
        <row r="1122">
          <cell r="A1122">
            <v>5044.03</v>
          </cell>
          <cell r="B1122" t="str">
            <v>Indispensable noir</v>
          </cell>
          <cell r="C1122" t="str">
            <v>boxer</v>
          </cell>
          <cell r="D1122" t="str">
            <v>4.</v>
          </cell>
          <cell r="E1122">
            <v>19</v>
          </cell>
          <cell r="F1122">
            <v>0.5</v>
          </cell>
          <cell r="G1122">
            <v>13</v>
          </cell>
        </row>
        <row r="1123">
          <cell r="A1123">
            <v>5044.04</v>
          </cell>
          <cell r="B1123" t="str">
            <v>Indispensable noir</v>
          </cell>
          <cell r="C1123" t="str">
            <v>boxer</v>
          </cell>
          <cell r="D1123" t="str">
            <v>5/6.</v>
          </cell>
          <cell r="E1123">
            <v>19</v>
          </cell>
          <cell r="F1123">
            <v>0.5</v>
          </cell>
          <cell r="G1123">
            <v>13</v>
          </cell>
        </row>
        <row r="1124">
          <cell r="A1124">
            <v>5044.1099999999997</v>
          </cell>
          <cell r="B1124" t="str">
            <v>Indispensable noir</v>
          </cell>
          <cell r="C1124" t="str">
            <v>slip</v>
          </cell>
          <cell r="D1124" t="str">
            <v>2.</v>
          </cell>
          <cell r="E1124">
            <v>16</v>
          </cell>
          <cell r="F1124">
            <v>0.4</v>
          </cell>
          <cell r="G1124">
            <v>10</v>
          </cell>
        </row>
        <row r="1125">
          <cell r="A1125">
            <v>5044.12</v>
          </cell>
          <cell r="B1125" t="str">
            <v>Indispensable noir</v>
          </cell>
          <cell r="C1125" t="str">
            <v>slip</v>
          </cell>
          <cell r="D1125" t="str">
            <v>3.</v>
          </cell>
          <cell r="E1125">
            <v>16</v>
          </cell>
          <cell r="F1125">
            <v>0.4</v>
          </cell>
          <cell r="G1125">
            <v>10</v>
          </cell>
        </row>
        <row r="1126">
          <cell r="A1126">
            <v>5044.13</v>
          </cell>
          <cell r="B1126" t="str">
            <v>Indispensable noir</v>
          </cell>
          <cell r="C1126" t="str">
            <v>slip</v>
          </cell>
          <cell r="D1126" t="str">
            <v>4.</v>
          </cell>
          <cell r="E1126">
            <v>16</v>
          </cell>
          <cell r="F1126">
            <v>0.4</v>
          </cell>
          <cell r="G1126">
            <v>10</v>
          </cell>
        </row>
        <row r="1127">
          <cell r="A1127">
            <v>5044.1400000000003</v>
          </cell>
          <cell r="B1127" t="str">
            <v>Indispensable noir</v>
          </cell>
          <cell r="C1127" t="str">
            <v>slip</v>
          </cell>
          <cell r="D1127" t="str">
            <v>5/6.</v>
          </cell>
          <cell r="E1127">
            <v>16</v>
          </cell>
          <cell r="F1127">
            <v>0.4</v>
          </cell>
          <cell r="G1127">
            <v>10</v>
          </cell>
        </row>
        <row r="1128">
          <cell r="A1128">
            <v>5045.01</v>
          </cell>
          <cell r="B1128" t="str">
            <v>Indispensable blanc</v>
          </cell>
          <cell r="C1128" t="str">
            <v>boxer</v>
          </cell>
          <cell r="D1128" t="str">
            <v>2</v>
          </cell>
          <cell r="E1128">
            <v>19</v>
          </cell>
          <cell r="F1128">
            <v>0.5</v>
          </cell>
          <cell r="G1128">
            <v>13</v>
          </cell>
        </row>
        <row r="1129">
          <cell r="A1129">
            <v>5045.0200000000004</v>
          </cell>
          <cell r="B1129" t="str">
            <v>Indispensable blanc</v>
          </cell>
          <cell r="C1129" t="str">
            <v>boxer</v>
          </cell>
          <cell r="D1129" t="str">
            <v>3</v>
          </cell>
          <cell r="E1129">
            <v>19</v>
          </cell>
          <cell r="F1129">
            <v>0.5</v>
          </cell>
          <cell r="G1129">
            <v>13</v>
          </cell>
        </row>
        <row r="1130">
          <cell r="A1130">
            <v>5045.03</v>
          </cell>
          <cell r="B1130" t="str">
            <v>Indispensable blanc</v>
          </cell>
          <cell r="C1130" t="str">
            <v>boxer</v>
          </cell>
          <cell r="D1130" t="str">
            <v>4</v>
          </cell>
          <cell r="E1130">
            <v>19</v>
          </cell>
          <cell r="F1130">
            <v>0.5</v>
          </cell>
          <cell r="G1130">
            <v>13</v>
          </cell>
        </row>
        <row r="1131">
          <cell r="A1131">
            <v>5045.04</v>
          </cell>
          <cell r="B1131" t="str">
            <v>Indispensable blanc</v>
          </cell>
          <cell r="C1131" t="str">
            <v>boxer</v>
          </cell>
          <cell r="D1131" t="str">
            <v>5/6</v>
          </cell>
          <cell r="E1131">
            <v>19</v>
          </cell>
          <cell r="F1131">
            <v>0.5</v>
          </cell>
          <cell r="G1131">
            <v>13</v>
          </cell>
        </row>
        <row r="1132">
          <cell r="A1132">
            <v>5045.1099999999997</v>
          </cell>
          <cell r="B1132" t="str">
            <v>Indispensable blanc</v>
          </cell>
          <cell r="C1132" t="str">
            <v>slip</v>
          </cell>
          <cell r="D1132" t="str">
            <v>2</v>
          </cell>
          <cell r="E1132">
            <v>16</v>
          </cell>
          <cell r="F1132">
            <v>0.4</v>
          </cell>
          <cell r="G1132">
            <v>10</v>
          </cell>
        </row>
        <row r="1133">
          <cell r="A1133">
            <v>5045.12</v>
          </cell>
          <cell r="B1133" t="str">
            <v>Indispensable blanc</v>
          </cell>
          <cell r="C1133" t="str">
            <v>slip</v>
          </cell>
          <cell r="D1133" t="str">
            <v>3</v>
          </cell>
          <cell r="E1133">
            <v>16</v>
          </cell>
          <cell r="F1133">
            <v>0.4</v>
          </cell>
          <cell r="G1133">
            <v>10</v>
          </cell>
        </row>
        <row r="1134">
          <cell r="A1134">
            <v>5045.13</v>
          </cell>
          <cell r="B1134" t="str">
            <v>Indispensable blanc</v>
          </cell>
          <cell r="C1134" t="str">
            <v>slip</v>
          </cell>
          <cell r="D1134" t="str">
            <v>4</v>
          </cell>
          <cell r="E1134">
            <v>16</v>
          </cell>
          <cell r="F1134">
            <v>0.4</v>
          </cell>
          <cell r="G1134">
            <v>10</v>
          </cell>
        </row>
        <row r="1135">
          <cell r="A1135">
            <v>5045.1400000000003</v>
          </cell>
          <cell r="B1135" t="str">
            <v>Indispensable blanc</v>
          </cell>
          <cell r="C1135" t="str">
            <v>slip</v>
          </cell>
          <cell r="D1135" t="str">
            <v>5/6</v>
          </cell>
          <cell r="E1135">
            <v>16</v>
          </cell>
          <cell r="F1135">
            <v>0.4</v>
          </cell>
          <cell r="G1135">
            <v>10</v>
          </cell>
        </row>
        <row r="1136">
          <cell r="A1136">
            <v>5046.01</v>
          </cell>
          <cell r="B1136" t="str">
            <v>Stewart</v>
          </cell>
          <cell r="C1136" t="str">
            <v>boxer</v>
          </cell>
          <cell r="D1136" t="str">
            <v>2</v>
          </cell>
          <cell r="E1136">
            <v>19</v>
          </cell>
          <cell r="F1136">
            <v>0.5</v>
          </cell>
          <cell r="G1136">
            <v>12</v>
          </cell>
        </row>
        <row r="1137">
          <cell r="A1137">
            <v>5046.0200000000004</v>
          </cell>
          <cell r="B1137" t="str">
            <v>Stewart</v>
          </cell>
          <cell r="C1137" t="str">
            <v>boxer</v>
          </cell>
          <cell r="D1137" t="str">
            <v>3</v>
          </cell>
          <cell r="E1137">
            <v>19</v>
          </cell>
          <cell r="F1137">
            <v>0.5</v>
          </cell>
          <cell r="G1137">
            <v>12</v>
          </cell>
        </row>
        <row r="1138">
          <cell r="A1138">
            <v>5046.03</v>
          </cell>
          <cell r="B1138" t="str">
            <v>Stewart</v>
          </cell>
          <cell r="C1138" t="str">
            <v>boxer</v>
          </cell>
          <cell r="D1138" t="str">
            <v>4</v>
          </cell>
          <cell r="E1138">
            <v>19</v>
          </cell>
          <cell r="F1138">
            <v>0.5</v>
          </cell>
          <cell r="G1138">
            <v>12</v>
          </cell>
        </row>
        <row r="1139">
          <cell r="A1139">
            <v>5046.04</v>
          </cell>
          <cell r="B1139" t="str">
            <v>Stewart</v>
          </cell>
          <cell r="C1139" t="str">
            <v>boxer</v>
          </cell>
          <cell r="D1139" t="str">
            <v>5/6</v>
          </cell>
          <cell r="E1139">
            <v>19</v>
          </cell>
          <cell r="F1139">
            <v>0.5</v>
          </cell>
          <cell r="G1139">
            <v>12</v>
          </cell>
        </row>
        <row r="1140">
          <cell r="A1140">
            <v>5046.1099999999997</v>
          </cell>
          <cell r="B1140" t="str">
            <v>Stewart</v>
          </cell>
          <cell r="C1140" t="str">
            <v>slip</v>
          </cell>
          <cell r="D1140" t="str">
            <v>2</v>
          </cell>
          <cell r="E1140">
            <v>16</v>
          </cell>
          <cell r="F1140">
            <v>0.4</v>
          </cell>
          <cell r="G1140">
            <v>10</v>
          </cell>
        </row>
        <row r="1141">
          <cell r="A1141">
            <v>5046.12</v>
          </cell>
          <cell r="B1141" t="str">
            <v>Stewart</v>
          </cell>
          <cell r="C1141" t="str">
            <v>slip</v>
          </cell>
          <cell r="D1141" t="str">
            <v>3</v>
          </cell>
          <cell r="E1141">
            <v>16</v>
          </cell>
          <cell r="F1141">
            <v>0.4</v>
          </cell>
          <cell r="G1141">
            <v>10</v>
          </cell>
        </row>
        <row r="1142">
          <cell r="A1142">
            <v>5046.13</v>
          </cell>
          <cell r="B1142" t="str">
            <v>Stewart</v>
          </cell>
          <cell r="C1142" t="str">
            <v>slip</v>
          </cell>
          <cell r="D1142" t="str">
            <v>4</v>
          </cell>
          <cell r="E1142">
            <v>19</v>
          </cell>
          <cell r="F1142">
            <v>0.4</v>
          </cell>
          <cell r="G1142">
            <v>12</v>
          </cell>
        </row>
        <row r="1143">
          <cell r="A1143">
            <v>5046.1400000000003</v>
          </cell>
          <cell r="B1143" t="str">
            <v>Stewart</v>
          </cell>
          <cell r="C1143" t="str">
            <v>slip</v>
          </cell>
          <cell r="D1143" t="str">
            <v>5/6</v>
          </cell>
          <cell r="E1143">
            <v>16</v>
          </cell>
          <cell r="F1143">
            <v>0.4</v>
          </cell>
          <cell r="G1143">
            <v>10</v>
          </cell>
        </row>
        <row r="1144">
          <cell r="A1144">
            <v>5046.21</v>
          </cell>
          <cell r="B1144" t="str">
            <v>Stewart</v>
          </cell>
          <cell r="C1144" t="str">
            <v>tee shirt</v>
          </cell>
          <cell r="D1144" t="str">
            <v>2</v>
          </cell>
          <cell r="E1144">
            <v>36</v>
          </cell>
          <cell r="F1144">
            <v>0.9</v>
          </cell>
          <cell r="G1144">
            <v>21</v>
          </cell>
        </row>
        <row r="1145">
          <cell r="A1145">
            <v>5046.22</v>
          </cell>
          <cell r="B1145" t="str">
            <v>Stewart</v>
          </cell>
          <cell r="C1145" t="str">
            <v>tee shirt</v>
          </cell>
          <cell r="D1145" t="str">
            <v>3</v>
          </cell>
          <cell r="E1145">
            <v>36</v>
          </cell>
          <cell r="F1145">
            <v>0.9</v>
          </cell>
          <cell r="G1145">
            <v>21</v>
          </cell>
        </row>
        <row r="1146">
          <cell r="A1146">
            <v>5046.2299999999996</v>
          </cell>
          <cell r="B1146" t="str">
            <v>Stewart</v>
          </cell>
          <cell r="C1146" t="str">
            <v>tee shirt</v>
          </cell>
          <cell r="D1146" t="str">
            <v>4</v>
          </cell>
          <cell r="E1146">
            <v>36</v>
          </cell>
          <cell r="F1146">
            <v>0.9</v>
          </cell>
          <cell r="G1146">
            <v>21</v>
          </cell>
        </row>
        <row r="1147">
          <cell r="A1147">
            <v>5046.24</v>
          </cell>
          <cell r="B1147" t="str">
            <v>Stewart</v>
          </cell>
          <cell r="C1147" t="str">
            <v>tee shirt</v>
          </cell>
          <cell r="D1147" t="str">
            <v>5/6</v>
          </cell>
          <cell r="E1147">
            <v>36</v>
          </cell>
          <cell r="F1147">
            <v>0.9</v>
          </cell>
          <cell r="G1147">
            <v>10</v>
          </cell>
        </row>
        <row r="1148">
          <cell r="A1148">
            <v>5048.01</v>
          </cell>
          <cell r="B1148" t="str">
            <v>Orchestre</v>
          </cell>
          <cell r="C1148" t="str">
            <v>Boxer</v>
          </cell>
          <cell r="D1148">
            <v>2</v>
          </cell>
          <cell r="E1148">
            <v>19</v>
          </cell>
          <cell r="F1148">
            <v>0.5</v>
          </cell>
          <cell r="G1148">
            <v>12</v>
          </cell>
        </row>
        <row r="1149">
          <cell r="A1149">
            <v>5048.0200000000004</v>
          </cell>
          <cell r="B1149" t="str">
            <v>Orchestre</v>
          </cell>
          <cell r="C1149" t="str">
            <v>Boxer</v>
          </cell>
          <cell r="D1149">
            <v>3</v>
          </cell>
          <cell r="E1149">
            <v>19</v>
          </cell>
          <cell r="F1149">
            <v>0.5</v>
          </cell>
          <cell r="G1149">
            <v>12</v>
          </cell>
        </row>
        <row r="1150">
          <cell r="A1150">
            <v>5048.03</v>
          </cell>
          <cell r="B1150" t="str">
            <v>Orchestre</v>
          </cell>
          <cell r="C1150" t="str">
            <v>Boxer</v>
          </cell>
          <cell r="D1150">
            <v>4</v>
          </cell>
          <cell r="E1150">
            <v>19</v>
          </cell>
          <cell r="F1150">
            <v>0.5</v>
          </cell>
          <cell r="G1150">
            <v>12</v>
          </cell>
        </row>
        <row r="1151">
          <cell r="A1151">
            <v>5048.04</v>
          </cell>
          <cell r="B1151" t="str">
            <v>Orchestre</v>
          </cell>
          <cell r="C1151" t="str">
            <v>Boxer</v>
          </cell>
          <cell r="D1151" t="str">
            <v>5/6</v>
          </cell>
          <cell r="E1151">
            <v>19</v>
          </cell>
          <cell r="F1151">
            <v>0.5</v>
          </cell>
          <cell r="G1151">
            <v>12</v>
          </cell>
        </row>
        <row r="1152">
          <cell r="A1152">
            <v>5048.1099999999997</v>
          </cell>
          <cell r="B1152" t="str">
            <v>Orchestre</v>
          </cell>
          <cell r="C1152" t="str">
            <v>Slip</v>
          </cell>
          <cell r="D1152">
            <v>2</v>
          </cell>
          <cell r="E1152">
            <v>16</v>
          </cell>
          <cell r="F1152">
            <v>0.4</v>
          </cell>
          <cell r="G1152">
            <v>10</v>
          </cell>
        </row>
        <row r="1153">
          <cell r="A1153">
            <v>5048.12</v>
          </cell>
          <cell r="B1153" t="str">
            <v>Orchestre</v>
          </cell>
          <cell r="C1153" t="str">
            <v>Slip</v>
          </cell>
          <cell r="D1153">
            <v>3</v>
          </cell>
          <cell r="E1153">
            <v>16</v>
          </cell>
          <cell r="F1153">
            <v>0.4</v>
          </cell>
          <cell r="G1153">
            <v>10</v>
          </cell>
        </row>
        <row r="1154">
          <cell r="A1154">
            <v>5048.13</v>
          </cell>
          <cell r="B1154" t="str">
            <v>Orchestre</v>
          </cell>
          <cell r="C1154" t="str">
            <v>Slip</v>
          </cell>
          <cell r="D1154">
            <v>4</v>
          </cell>
          <cell r="E1154">
            <v>16</v>
          </cell>
          <cell r="F1154">
            <v>0.4</v>
          </cell>
          <cell r="G1154">
            <v>10</v>
          </cell>
        </row>
        <row r="1155">
          <cell r="A1155">
            <v>5048.1400000000003</v>
          </cell>
          <cell r="B1155" t="str">
            <v>Orchestre</v>
          </cell>
          <cell r="C1155" t="str">
            <v>Slip</v>
          </cell>
          <cell r="D1155" t="str">
            <v>5/6</v>
          </cell>
          <cell r="E1155">
            <v>16</v>
          </cell>
          <cell r="F1155">
            <v>0.4</v>
          </cell>
          <cell r="G1155">
            <v>10</v>
          </cell>
        </row>
        <row r="1156">
          <cell r="A1156">
            <v>5048.21</v>
          </cell>
          <cell r="B1156" t="str">
            <v>Orchestre</v>
          </cell>
          <cell r="C1156" t="str">
            <v>T-Shirt</v>
          </cell>
          <cell r="D1156">
            <v>2</v>
          </cell>
          <cell r="E1156">
            <v>34</v>
          </cell>
          <cell r="F1156">
            <v>0.8</v>
          </cell>
          <cell r="G1156">
            <v>19</v>
          </cell>
        </row>
        <row r="1157">
          <cell r="A1157">
            <v>5048.22</v>
          </cell>
          <cell r="B1157" t="str">
            <v>Orchestre</v>
          </cell>
          <cell r="C1157" t="str">
            <v>T-Shirt</v>
          </cell>
          <cell r="D1157">
            <v>3</v>
          </cell>
          <cell r="E1157">
            <v>34</v>
          </cell>
          <cell r="F1157">
            <v>0.8</v>
          </cell>
          <cell r="G1157">
            <v>19</v>
          </cell>
        </row>
        <row r="1158">
          <cell r="A1158">
            <v>5048.2299999999996</v>
          </cell>
          <cell r="B1158" t="str">
            <v>Orchestre</v>
          </cell>
          <cell r="C1158" t="str">
            <v>T-Shirt</v>
          </cell>
          <cell r="D1158">
            <v>4</v>
          </cell>
          <cell r="E1158">
            <v>34</v>
          </cell>
          <cell r="F1158">
            <v>0.8</v>
          </cell>
          <cell r="G1158">
            <v>19</v>
          </cell>
        </row>
        <row r="1159">
          <cell r="A1159">
            <v>5048.24</v>
          </cell>
          <cell r="B1159" t="str">
            <v>Orchestre</v>
          </cell>
          <cell r="C1159" t="str">
            <v>T-Shirt</v>
          </cell>
          <cell r="D1159" t="str">
            <v>5/6</v>
          </cell>
          <cell r="E1159">
            <v>34</v>
          </cell>
          <cell r="F1159">
            <v>0.8</v>
          </cell>
          <cell r="G1159">
            <v>19</v>
          </cell>
        </row>
        <row r="1160">
          <cell r="A1160">
            <v>5048.3100000000004</v>
          </cell>
          <cell r="B1160" t="str">
            <v>Orchestre</v>
          </cell>
          <cell r="C1160" t="str">
            <v>Boxer enfant</v>
          </cell>
          <cell r="D1160" t="str">
            <v>6/8</v>
          </cell>
          <cell r="E1160">
            <v>14</v>
          </cell>
          <cell r="F1160">
            <v>0.3</v>
          </cell>
          <cell r="G1160">
            <v>10</v>
          </cell>
        </row>
        <row r="1161">
          <cell r="A1161">
            <v>5048.32</v>
          </cell>
          <cell r="B1161" t="str">
            <v>Orchestre</v>
          </cell>
          <cell r="C1161" t="str">
            <v>Boxer enfant</v>
          </cell>
          <cell r="D1161" t="str">
            <v>8/10</v>
          </cell>
          <cell r="E1161">
            <v>14</v>
          </cell>
          <cell r="F1161">
            <v>0.3</v>
          </cell>
          <cell r="G1161">
            <v>10</v>
          </cell>
        </row>
        <row r="1162">
          <cell r="A1162">
            <v>5048.33</v>
          </cell>
          <cell r="B1162" t="str">
            <v>Orchestre</v>
          </cell>
          <cell r="C1162" t="str">
            <v>Boxer enfant</v>
          </cell>
          <cell r="D1162" t="str">
            <v>10/12</v>
          </cell>
          <cell r="E1162">
            <v>14</v>
          </cell>
          <cell r="F1162">
            <v>0.3</v>
          </cell>
          <cell r="G1162">
            <v>10</v>
          </cell>
        </row>
        <row r="1163">
          <cell r="A1163">
            <v>5048.41</v>
          </cell>
          <cell r="B1163" t="str">
            <v>Orchestre</v>
          </cell>
          <cell r="C1163" t="str">
            <v>Slip enfant</v>
          </cell>
          <cell r="D1163" t="str">
            <v>6/8</v>
          </cell>
          <cell r="E1163">
            <v>9</v>
          </cell>
          <cell r="F1163">
            <v>0.2</v>
          </cell>
          <cell r="G1163">
            <v>10</v>
          </cell>
        </row>
        <row r="1164">
          <cell r="A1164">
            <v>5048.42</v>
          </cell>
          <cell r="B1164" t="str">
            <v>Orchestre</v>
          </cell>
          <cell r="C1164" t="str">
            <v>Slip enfant</v>
          </cell>
          <cell r="D1164" t="str">
            <v>8/10</v>
          </cell>
          <cell r="E1164">
            <v>9</v>
          </cell>
          <cell r="F1164">
            <v>0.2</v>
          </cell>
          <cell r="G1164">
            <v>10</v>
          </cell>
        </row>
        <row r="1165">
          <cell r="A1165">
            <v>5048.43</v>
          </cell>
          <cell r="B1165" t="str">
            <v>Orchestre</v>
          </cell>
          <cell r="C1165" t="str">
            <v>Slip enfant</v>
          </cell>
          <cell r="D1165" t="str">
            <v>10/12</v>
          </cell>
          <cell r="E1165">
            <v>9</v>
          </cell>
          <cell r="F1165">
            <v>0.2</v>
          </cell>
          <cell r="G1165">
            <v>10</v>
          </cell>
        </row>
        <row r="1166">
          <cell r="A1166">
            <v>5048.51</v>
          </cell>
          <cell r="B1166" t="str">
            <v>Orchestre</v>
          </cell>
          <cell r="C1166" t="str">
            <v>T-Shirt enfant</v>
          </cell>
          <cell r="D1166" t="str">
            <v>6/8</v>
          </cell>
          <cell r="E1166">
            <v>22</v>
          </cell>
          <cell r="F1166">
            <v>0.5</v>
          </cell>
          <cell r="G1166">
            <v>12</v>
          </cell>
        </row>
        <row r="1167">
          <cell r="A1167">
            <v>5048.5200000000004</v>
          </cell>
          <cell r="B1167" t="str">
            <v>Orchestre</v>
          </cell>
          <cell r="C1167" t="str">
            <v>T-Shirt enfant</v>
          </cell>
          <cell r="D1167" t="str">
            <v>8/10</v>
          </cell>
          <cell r="E1167">
            <v>22</v>
          </cell>
          <cell r="F1167">
            <v>0.5</v>
          </cell>
          <cell r="G1167">
            <v>12</v>
          </cell>
        </row>
        <row r="1168">
          <cell r="A1168">
            <v>5048.53</v>
          </cell>
          <cell r="B1168" t="str">
            <v>Orchestre</v>
          </cell>
          <cell r="C1168" t="str">
            <v>T-Shirt enfant</v>
          </cell>
          <cell r="D1168" t="str">
            <v>10/12</v>
          </cell>
          <cell r="E1168">
            <v>22</v>
          </cell>
          <cell r="F1168">
            <v>0.5</v>
          </cell>
          <cell r="G1168">
            <v>12</v>
          </cell>
        </row>
        <row r="1169">
          <cell r="A1169">
            <v>5049.01</v>
          </cell>
          <cell r="B1169" t="str">
            <v>DJ</v>
          </cell>
          <cell r="C1169" t="str">
            <v>Boxer</v>
          </cell>
          <cell r="D1169">
            <v>2</v>
          </cell>
          <cell r="E1169">
            <v>21</v>
          </cell>
          <cell r="F1169">
            <v>0.5</v>
          </cell>
          <cell r="G1169">
            <v>12</v>
          </cell>
        </row>
        <row r="1170">
          <cell r="A1170">
            <v>5049.0200000000004</v>
          </cell>
          <cell r="B1170" t="str">
            <v>DJ</v>
          </cell>
          <cell r="C1170" t="str">
            <v>Boxer</v>
          </cell>
          <cell r="D1170">
            <v>3</v>
          </cell>
          <cell r="E1170">
            <v>21</v>
          </cell>
          <cell r="F1170">
            <v>0.5</v>
          </cell>
          <cell r="G1170">
            <v>12</v>
          </cell>
        </row>
        <row r="1171">
          <cell r="A1171">
            <v>5049.03</v>
          </cell>
          <cell r="B1171" t="str">
            <v>DJ</v>
          </cell>
          <cell r="C1171" t="str">
            <v>Boxer</v>
          </cell>
          <cell r="D1171">
            <v>4</v>
          </cell>
          <cell r="E1171">
            <v>21</v>
          </cell>
          <cell r="F1171">
            <v>0.5</v>
          </cell>
          <cell r="G1171">
            <v>12</v>
          </cell>
        </row>
        <row r="1172">
          <cell r="A1172">
            <v>5049.04</v>
          </cell>
          <cell r="B1172" t="str">
            <v>DJ</v>
          </cell>
          <cell r="C1172" t="str">
            <v>Boxer</v>
          </cell>
          <cell r="D1172" t="str">
            <v>5/6</v>
          </cell>
          <cell r="E1172">
            <v>21</v>
          </cell>
          <cell r="F1172">
            <v>0.5</v>
          </cell>
          <cell r="G1172">
            <v>12</v>
          </cell>
        </row>
        <row r="1173">
          <cell r="A1173">
            <v>5049.1099999999997</v>
          </cell>
          <cell r="B1173" t="str">
            <v>DJ</v>
          </cell>
          <cell r="C1173" t="str">
            <v>Slip</v>
          </cell>
          <cell r="D1173">
            <v>2</v>
          </cell>
          <cell r="E1173">
            <v>19</v>
          </cell>
          <cell r="F1173">
            <v>0.5</v>
          </cell>
          <cell r="G1173">
            <v>12</v>
          </cell>
        </row>
        <row r="1174">
          <cell r="A1174">
            <v>5049.12</v>
          </cell>
          <cell r="B1174" t="str">
            <v>DJ</v>
          </cell>
          <cell r="C1174" t="str">
            <v>Slip</v>
          </cell>
          <cell r="D1174">
            <v>3</v>
          </cell>
          <cell r="E1174">
            <v>19</v>
          </cell>
          <cell r="F1174">
            <v>0.5</v>
          </cell>
          <cell r="G1174">
            <v>12</v>
          </cell>
        </row>
        <row r="1175">
          <cell r="A1175">
            <v>5049.13</v>
          </cell>
          <cell r="B1175" t="str">
            <v>DJ</v>
          </cell>
          <cell r="C1175" t="str">
            <v>Slip</v>
          </cell>
          <cell r="D1175">
            <v>4</v>
          </cell>
          <cell r="E1175">
            <v>19</v>
          </cell>
          <cell r="F1175">
            <v>0.5</v>
          </cell>
          <cell r="G1175">
            <v>12</v>
          </cell>
        </row>
        <row r="1176">
          <cell r="A1176">
            <v>5049.1400000000003</v>
          </cell>
          <cell r="B1176" t="str">
            <v>DJ</v>
          </cell>
          <cell r="C1176" t="str">
            <v>Slip</v>
          </cell>
          <cell r="D1176" t="str">
            <v>5/6</v>
          </cell>
          <cell r="E1176">
            <v>19</v>
          </cell>
          <cell r="F1176">
            <v>0.5</v>
          </cell>
          <cell r="G1176">
            <v>12</v>
          </cell>
        </row>
        <row r="1177">
          <cell r="A1177">
            <v>5049.21</v>
          </cell>
          <cell r="B1177" t="str">
            <v>DJ</v>
          </cell>
          <cell r="C1177" t="str">
            <v>T-Shirt</v>
          </cell>
          <cell r="D1177">
            <v>2</v>
          </cell>
          <cell r="E1177">
            <v>36</v>
          </cell>
          <cell r="F1177">
            <v>0.9</v>
          </cell>
          <cell r="G1177">
            <v>21</v>
          </cell>
        </row>
        <row r="1178">
          <cell r="A1178">
            <v>5049.22</v>
          </cell>
          <cell r="B1178" t="str">
            <v>DJ</v>
          </cell>
          <cell r="C1178" t="str">
            <v>T-Shirt</v>
          </cell>
          <cell r="D1178">
            <v>3</v>
          </cell>
          <cell r="E1178">
            <v>36</v>
          </cell>
          <cell r="F1178">
            <v>0.9</v>
          </cell>
          <cell r="G1178">
            <v>21</v>
          </cell>
        </row>
        <row r="1179">
          <cell r="A1179">
            <v>5049.2299999999996</v>
          </cell>
          <cell r="B1179" t="str">
            <v>DJ</v>
          </cell>
          <cell r="C1179" t="str">
            <v>T-Shirt</v>
          </cell>
          <cell r="D1179">
            <v>4</v>
          </cell>
          <cell r="E1179">
            <v>36</v>
          </cell>
          <cell r="F1179">
            <v>0.9</v>
          </cell>
          <cell r="G1179">
            <v>21</v>
          </cell>
        </row>
        <row r="1180">
          <cell r="A1180">
            <v>5049.24</v>
          </cell>
          <cell r="B1180" t="str">
            <v>DJ</v>
          </cell>
          <cell r="C1180" t="str">
            <v>T-Shirt</v>
          </cell>
          <cell r="D1180" t="str">
            <v>5/6</v>
          </cell>
          <cell r="E1180">
            <v>36</v>
          </cell>
          <cell r="F1180">
            <v>0.9</v>
          </cell>
          <cell r="G1180">
            <v>21</v>
          </cell>
        </row>
        <row r="1181">
          <cell r="A1181">
            <v>5054.01</v>
          </cell>
          <cell r="B1181" t="str">
            <v>Indispensable lagon</v>
          </cell>
          <cell r="C1181" t="str">
            <v>boxer</v>
          </cell>
          <cell r="D1181" t="str">
            <v>2.</v>
          </cell>
          <cell r="E1181">
            <v>19</v>
          </cell>
          <cell r="F1181">
            <v>0.5</v>
          </cell>
          <cell r="G1181">
            <v>13</v>
          </cell>
        </row>
        <row r="1182">
          <cell r="A1182">
            <v>5054.0200000000004</v>
          </cell>
          <cell r="B1182" t="str">
            <v>Indispensable lagon</v>
          </cell>
          <cell r="C1182" t="str">
            <v>boxer</v>
          </cell>
          <cell r="D1182" t="str">
            <v>3.</v>
          </cell>
          <cell r="E1182">
            <v>19</v>
          </cell>
          <cell r="F1182">
            <v>0.5</v>
          </cell>
          <cell r="G1182">
            <v>13</v>
          </cell>
        </row>
        <row r="1183">
          <cell r="A1183">
            <v>5054.03</v>
          </cell>
          <cell r="B1183" t="str">
            <v>Indispensable lagon</v>
          </cell>
          <cell r="C1183" t="str">
            <v>boxer</v>
          </cell>
          <cell r="D1183" t="str">
            <v>4.</v>
          </cell>
          <cell r="E1183">
            <v>19</v>
          </cell>
          <cell r="F1183">
            <v>0.5</v>
          </cell>
          <cell r="G1183">
            <v>13</v>
          </cell>
        </row>
        <row r="1184">
          <cell r="A1184">
            <v>5054.04</v>
          </cell>
          <cell r="B1184" t="str">
            <v>Indispensable lagon</v>
          </cell>
          <cell r="C1184" t="str">
            <v>boxer</v>
          </cell>
          <cell r="D1184" t="str">
            <v>5/6.</v>
          </cell>
          <cell r="E1184">
            <v>19</v>
          </cell>
          <cell r="F1184">
            <v>0.5</v>
          </cell>
          <cell r="G1184">
            <v>13</v>
          </cell>
        </row>
        <row r="1185">
          <cell r="A1185">
            <v>5054.1099999999997</v>
          </cell>
          <cell r="B1185" t="str">
            <v>Indispensable lagon</v>
          </cell>
          <cell r="C1185" t="str">
            <v>slip</v>
          </cell>
          <cell r="D1185" t="str">
            <v>2.</v>
          </cell>
          <cell r="E1185">
            <v>16</v>
          </cell>
          <cell r="F1185">
            <v>0.4</v>
          </cell>
          <cell r="G1185">
            <v>10</v>
          </cell>
        </row>
        <row r="1186">
          <cell r="A1186">
            <v>5054.12</v>
          </cell>
          <cell r="B1186" t="str">
            <v>Indispensable lagon</v>
          </cell>
          <cell r="C1186" t="str">
            <v>slip</v>
          </cell>
          <cell r="D1186" t="str">
            <v>3.</v>
          </cell>
          <cell r="E1186">
            <v>16</v>
          </cell>
          <cell r="F1186">
            <v>0.4</v>
          </cell>
          <cell r="G1186">
            <v>10</v>
          </cell>
        </row>
        <row r="1187">
          <cell r="A1187">
            <v>5054.13</v>
          </cell>
          <cell r="B1187" t="str">
            <v>Indispensable lagon</v>
          </cell>
          <cell r="C1187" t="str">
            <v>slip</v>
          </cell>
          <cell r="D1187" t="str">
            <v>4.</v>
          </cell>
          <cell r="E1187">
            <v>16</v>
          </cell>
          <cell r="F1187">
            <v>0.4</v>
          </cell>
          <cell r="G1187">
            <v>10</v>
          </cell>
        </row>
        <row r="1188">
          <cell r="A1188">
            <v>5054.1400000000003</v>
          </cell>
          <cell r="B1188" t="str">
            <v>Indispensable lagon</v>
          </cell>
          <cell r="C1188" t="str">
            <v>slip</v>
          </cell>
          <cell r="D1188" t="str">
            <v>5/6.</v>
          </cell>
          <cell r="E1188">
            <v>16</v>
          </cell>
          <cell r="F1188">
            <v>0.4</v>
          </cell>
          <cell r="G1188">
            <v>10</v>
          </cell>
        </row>
        <row r="1189">
          <cell r="A1189">
            <v>5055.01</v>
          </cell>
          <cell r="B1189" t="str">
            <v>Indispensable bronze</v>
          </cell>
          <cell r="C1189" t="str">
            <v>boxer</v>
          </cell>
          <cell r="D1189" t="str">
            <v>2.</v>
          </cell>
          <cell r="E1189">
            <v>19</v>
          </cell>
          <cell r="F1189">
            <v>0.5</v>
          </cell>
          <cell r="G1189">
            <v>13</v>
          </cell>
        </row>
        <row r="1190">
          <cell r="A1190">
            <v>5055.0200000000004</v>
          </cell>
          <cell r="B1190" t="str">
            <v>Indispensable bronze</v>
          </cell>
          <cell r="C1190" t="str">
            <v>boxer</v>
          </cell>
          <cell r="D1190" t="str">
            <v>3.</v>
          </cell>
          <cell r="E1190">
            <v>19</v>
          </cell>
          <cell r="F1190">
            <v>0.5</v>
          </cell>
          <cell r="G1190">
            <v>13</v>
          </cell>
        </row>
        <row r="1191">
          <cell r="A1191">
            <v>5055.03</v>
          </cell>
          <cell r="B1191" t="str">
            <v>Indispensable bronze</v>
          </cell>
          <cell r="C1191" t="str">
            <v>boxer</v>
          </cell>
          <cell r="D1191" t="str">
            <v>4.</v>
          </cell>
          <cell r="E1191">
            <v>19</v>
          </cell>
          <cell r="F1191">
            <v>0.5</v>
          </cell>
          <cell r="G1191">
            <v>13</v>
          </cell>
        </row>
        <row r="1192">
          <cell r="A1192">
            <v>5055.04</v>
          </cell>
          <cell r="B1192" t="str">
            <v>Indispensable bronze</v>
          </cell>
          <cell r="C1192" t="str">
            <v>boxer</v>
          </cell>
          <cell r="D1192" t="str">
            <v>5/6.</v>
          </cell>
          <cell r="E1192">
            <v>19</v>
          </cell>
          <cell r="F1192">
            <v>0.5</v>
          </cell>
          <cell r="G1192">
            <v>13</v>
          </cell>
        </row>
        <row r="1193">
          <cell r="A1193">
            <v>5055.1099999999997</v>
          </cell>
          <cell r="B1193" t="str">
            <v>Indispensable bronze</v>
          </cell>
          <cell r="C1193" t="str">
            <v>slip</v>
          </cell>
          <cell r="D1193" t="str">
            <v>2.</v>
          </cell>
          <cell r="E1193">
            <v>16</v>
          </cell>
          <cell r="F1193">
            <v>0.4</v>
          </cell>
          <cell r="G1193">
            <v>10</v>
          </cell>
        </row>
        <row r="1194">
          <cell r="A1194">
            <v>5055.12</v>
          </cell>
          <cell r="B1194" t="str">
            <v>Indispensable bronze</v>
          </cell>
          <cell r="C1194" t="str">
            <v>slip</v>
          </cell>
          <cell r="D1194" t="str">
            <v>3.</v>
          </cell>
          <cell r="E1194">
            <v>16</v>
          </cell>
          <cell r="F1194">
            <v>0.4</v>
          </cell>
          <cell r="G1194">
            <v>10</v>
          </cell>
        </row>
        <row r="1195">
          <cell r="A1195">
            <v>5055.13</v>
          </cell>
          <cell r="B1195" t="str">
            <v>Indispensable bronze</v>
          </cell>
          <cell r="C1195" t="str">
            <v>slip</v>
          </cell>
          <cell r="D1195" t="str">
            <v>4.</v>
          </cell>
          <cell r="E1195">
            <v>16</v>
          </cell>
          <cell r="F1195">
            <v>0.4</v>
          </cell>
          <cell r="G1195">
            <v>10</v>
          </cell>
        </row>
        <row r="1196">
          <cell r="A1196">
            <v>5055.1400000000003</v>
          </cell>
          <cell r="B1196" t="str">
            <v>Indispensable bronze</v>
          </cell>
          <cell r="C1196" t="str">
            <v>slip</v>
          </cell>
          <cell r="D1196" t="str">
            <v>5/6.</v>
          </cell>
          <cell r="E1196">
            <v>16</v>
          </cell>
          <cell r="F1196">
            <v>0.4</v>
          </cell>
          <cell r="G1196">
            <v>10</v>
          </cell>
        </row>
        <row r="1197">
          <cell r="A1197">
            <v>6023.01</v>
          </cell>
          <cell r="B1197" t="str">
            <v>Select</v>
          </cell>
          <cell r="C1197" t="str">
            <v>chaussettes</v>
          </cell>
          <cell r="D1197" t="str">
            <v>39/42.</v>
          </cell>
          <cell r="E1197">
            <v>9</v>
          </cell>
          <cell r="F1197">
            <v>0.2</v>
          </cell>
          <cell r="G1197">
            <v>10</v>
          </cell>
        </row>
        <row r="1198">
          <cell r="A1198">
            <v>6023.02</v>
          </cell>
          <cell r="B1198" t="str">
            <v>Select</v>
          </cell>
          <cell r="C1198" t="str">
            <v>chaussettes</v>
          </cell>
          <cell r="D1198" t="str">
            <v>43/46.</v>
          </cell>
          <cell r="E1198">
            <v>9</v>
          </cell>
          <cell r="F1198">
            <v>0.2</v>
          </cell>
          <cell r="G1198">
            <v>10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fanny-lingerie.com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mailto:nathalie.crevon@sfr.fr" TargetMode="External"/><Relationship Id="rId1" Type="http://schemas.openxmlformats.org/officeDocument/2006/relationships/hyperlink" Target="mailto:y.henry@orange.f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16" workbookViewId="0">
      <selection activeCell="A29" sqref="A29:B29"/>
    </sheetView>
  </sheetViews>
  <sheetFormatPr baseColWidth="10" defaultRowHeight="14.25" x14ac:dyDescent="0.2"/>
  <cols>
    <col min="1" max="1" width="13.140625" style="102" customWidth="1"/>
    <col min="2" max="2" width="12.7109375" style="102" customWidth="1"/>
    <col min="3" max="4" width="11.42578125" style="102"/>
    <col min="5" max="5" width="15.28515625" style="102" customWidth="1"/>
    <col min="6" max="16384" width="11.42578125" style="102"/>
  </cols>
  <sheetData>
    <row r="1" spans="1:7" s="101" customFormat="1" ht="20.25" x14ac:dyDescent="0.3">
      <c r="A1" s="101" t="s">
        <v>1536</v>
      </c>
    </row>
    <row r="2" spans="1:7" s="101" customFormat="1" ht="20.25" x14ac:dyDescent="0.3"/>
    <row r="4" spans="1:7" ht="15.75" x14ac:dyDescent="0.25">
      <c r="A4" s="153" t="s">
        <v>1052</v>
      </c>
      <c r="B4" s="153"/>
      <c r="C4" s="155" t="s">
        <v>108</v>
      </c>
      <c r="D4" s="155"/>
      <c r="E4" s="106" t="s">
        <v>1053</v>
      </c>
      <c r="F4" s="156" t="str">
        <f>IF(ISBLANK(C4),"",VLOOKUP(C4,Baseclient,2,FALSE))</f>
        <v>CATHERINE</v>
      </c>
      <c r="G4" s="156"/>
    </row>
    <row r="5" spans="1:7" ht="15.75" x14ac:dyDescent="0.25">
      <c r="A5" s="154" t="s">
        <v>1054</v>
      </c>
      <c r="B5" s="154"/>
      <c r="C5" s="152" t="str">
        <f>IF(ISBLANK(C4),"",VLOOKUP(C4,Baseclient,4,FALSE))</f>
        <v>58 RUE DU REGIMENT DE MAISON NEUVE</v>
      </c>
      <c r="D5" s="152"/>
      <c r="E5" s="152"/>
      <c r="F5" s="152"/>
      <c r="G5" s="82"/>
    </row>
    <row r="6" spans="1:7" ht="15" x14ac:dyDescent="0.2">
      <c r="A6" s="95"/>
      <c r="B6" s="95"/>
      <c r="C6" s="157" t="str">
        <f>IF(ISBLANK(C4),"",VLOOKUP(C4,Baseclient,5,FALSE))</f>
        <v xml:space="preserve"> </v>
      </c>
      <c r="D6" s="157"/>
      <c r="E6" s="157"/>
      <c r="F6" s="59"/>
      <c r="G6" s="82"/>
    </row>
    <row r="7" spans="1:7" ht="15.75" x14ac:dyDescent="0.25">
      <c r="A7" s="154" t="s">
        <v>1056</v>
      </c>
      <c r="B7" s="154"/>
      <c r="C7" s="96">
        <f>IF(ISBLANK(C4),"",VLOOKUP(C4,Baseclient,6,FALSE))</f>
        <v>14420</v>
      </c>
      <c r="D7" s="97"/>
      <c r="E7" s="107" t="s">
        <v>1057</v>
      </c>
      <c r="F7" s="152" t="str">
        <f>IF(ISBLANK(C4),"",VLOOKUP(C4,Baseclient,7,FALSE))</f>
        <v>BONS TASSILLY</v>
      </c>
      <c r="G7" s="152"/>
    </row>
    <row r="8" spans="1:7" ht="15" x14ac:dyDescent="0.2">
      <c r="A8" s="15"/>
      <c r="B8" s="15"/>
      <c r="C8" s="98"/>
      <c r="D8" s="99"/>
      <c r="E8" s="15"/>
      <c r="F8" s="15"/>
      <c r="G8" s="100"/>
    </row>
    <row r="9" spans="1:7" ht="15.75" x14ac:dyDescent="0.25">
      <c r="A9" s="104" t="s">
        <v>1059</v>
      </c>
      <c r="B9" s="151"/>
      <c r="C9" s="151"/>
      <c r="D9" s="151"/>
      <c r="E9" s="15"/>
      <c r="F9" s="15"/>
      <c r="G9" s="100"/>
    </row>
    <row r="10" spans="1:7" ht="15" x14ac:dyDescent="0.25">
      <c r="A10" s="108" t="s">
        <v>1538</v>
      </c>
      <c r="B10" s="146"/>
      <c r="C10" s="146"/>
      <c r="D10" s="150" t="s">
        <v>1537</v>
      </c>
      <c r="E10" s="150"/>
      <c r="F10" s="146"/>
      <c r="G10" s="146"/>
    </row>
    <row r="12" spans="1:7" ht="15" x14ac:dyDescent="0.25">
      <c r="A12" s="150" t="s">
        <v>1539</v>
      </c>
      <c r="B12" s="150"/>
      <c r="C12" s="146"/>
      <c r="D12" s="146"/>
    </row>
    <row r="13" spans="1:7" ht="15" x14ac:dyDescent="0.25">
      <c r="A13" s="148" t="s">
        <v>1540</v>
      </c>
      <c r="B13" s="149"/>
      <c r="C13" s="146"/>
      <c r="D13" s="146"/>
      <c r="E13" s="146"/>
    </row>
    <row r="15" spans="1:7" ht="15" x14ac:dyDescent="0.25">
      <c r="A15" s="108" t="s">
        <v>1541</v>
      </c>
      <c r="B15" s="109"/>
      <c r="D15" s="148" t="s">
        <v>1542</v>
      </c>
      <c r="E15" s="148"/>
      <c r="F15" s="109"/>
    </row>
    <row r="16" spans="1:7" ht="15" x14ac:dyDescent="0.25">
      <c r="A16" s="150" t="s">
        <v>1543</v>
      </c>
      <c r="B16" s="150"/>
      <c r="C16" s="109"/>
      <c r="D16" s="148" t="s">
        <v>1544</v>
      </c>
      <c r="E16" s="148"/>
      <c r="F16" s="109"/>
    </row>
    <row r="17" spans="1:6" s="113" customFormat="1" ht="15" x14ac:dyDescent="0.25">
      <c r="A17" s="112"/>
      <c r="B17" s="112"/>
      <c r="D17" s="114"/>
      <c r="E17" s="114"/>
    </row>
    <row r="18" spans="1:6" s="113" customFormat="1" ht="15" x14ac:dyDescent="0.25">
      <c r="A18" s="112"/>
      <c r="B18" s="112"/>
      <c r="D18" s="114"/>
      <c r="E18" s="114"/>
    </row>
    <row r="20" spans="1:6" ht="15" x14ac:dyDescent="0.25">
      <c r="A20" s="148" t="s">
        <v>1545</v>
      </c>
      <c r="B20" s="148"/>
      <c r="C20" s="148"/>
      <c r="D20" s="148"/>
      <c r="E20" s="146"/>
      <c r="F20" s="146"/>
    </row>
    <row r="21" spans="1:6" x14ac:dyDescent="0.2">
      <c r="E21" s="146"/>
      <c r="F21" s="146"/>
    </row>
    <row r="22" spans="1:6" x14ac:dyDescent="0.2">
      <c r="E22" s="146"/>
      <c r="F22" s="146"/>
    </row>
    <row r="23" spans="1:6" x14ac:dyDescent="0.2">
      <c r="E23" s="146"/>
      <c r="F23" s="146"/>
    </row>
    <row r="24" spans="1:6" x14ac:dyDescent="0.2">
      <c r="E24" s="146"/>
      <c r="F24" s="146"/>
    </row>
    <row r="25" spans="1:6" x14ac:dyDescent="0.2">
      <c r="E25" s="146"/>
      <c r="F25" s="146"/>
    </row>
    <row r="26" spans="1:6" x14ac:dyDescent="0.2">
      <c r="E26" s="111"/>
      <c r="F26" s="111"/>
    </row>
    <row r="27" spans="1:6" x14ac:dyDescent="0.2">
      <c r="E27" s="111"/>
      <c r="F27" s="111"/>
    </row>
    <row r="28" spans="1:6" x14ac:dyDescent="0.2">
      <c r="E28" s="111"/>
      <c r="F28" s="111"/>
    </row>
    <row r="29" spans="1:6" ht="15" x14ac:dyDescent="0.25">
      <c r="A29" s="147" t="s">
        <v>1546</v>
      </c>
      <c r="B29" s="147"/>
      <c r="C29" s="110">
        <v>2007</v>
      </c>
      <c r="D29" s="109"/>
    </row>
    <row r="30" spans="1:6" ht="15" x14ac:dyDescent="0.25">
      <c r="C30" s="110">
        <v>2008</v>
      </c>
      <c r="D30" s="109"/>
    </row>
    <row r="31" spans="1:6" ht="15" x14ac:dyDescent="0.25">
      <c r="C31" s="110">
        <v>2009</v>
      </c>
      <c r="D31" s="109"/>
    </row>
    <row r="32" spans="1:6" ht="15" x14ac:dyDescent="0.25">
      <c r="C32" s="110">
        <v>2010</v>
      </c>
      <c r="D32" s="109"/>
    </row>
    <row r="33" spans="3:4" ht="15" x14ac:dyDescent="0.25">
      <c r="C33" s="110">
        <v>2011</v>
      </c>
      <c r="D33" s="109"/>
    </row>
    <row r="34" spans="3:4" ht="15" x14ac:dyDescent="0.25">
      <c r="C34" s="110">
        <v>2012</v>
      </c>
      <c r="D34" s="109"/>
    </row>
    <row r="35" spans="3:4" ht="15" x14ac:dyDescent="0.25">
      <c r="C35" s="110">
        <v>2013</v>
      </c>
      <c r="D35" s="109"/>
    </row>
  </sheetData>
  <mergeCells count="27">
    <mergeCell ref="B9:D9"/>
    <mergeCell ref="C5:F5"/>
    <mergeCell ref="A4:B4"/>
    <mergeCell ref="A7:B7"/>
    <mergeCell ref="B10:C10"/>
    <mergeCell ref="F10:G10"/>
    <mergeCell ref="D10:E10"/>
    <mergeCell ref="C4:D4"/>
    <mergeCell ref="F4:G4"/>
    <mergeCell ref="A5:B5"/>
    <mergeCell ref="C6:E6"/>
    <mergeCell ref="F7:G7"/>
    <mergeCell ref="C12:D12"/>
    <mergeCell ref="A13:B13"/>
    <mergeCell ref="A12:B12"/>
    <mergeCell ref="C13:E13"/>
    <mergeCell ref="A16:B16"/>
    <mergeCell ref="D16:E16"/>
    <mergeCell ref="D15:E15"/>
    <mergeCell ref="E25:F25"/>
    <mergeCell ref="A29:B29"/>
    <mergeCell ref="A20:D20"/>
    <mergeCell ref="E20:F20"/>
    <mergeCell ref="E21:F21"/>
    <mergeCell ref="E22:F22"/>
    <mergeCell ref="E23:F23"/>
    <mergeCell ref="E24:F2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8"/>
  <sheetViews>
    <sheetView workbookViewId="0">
      <selection activeCell="B8" sqref="B8"/>
    </sheetView>
  </sheetViews>
  <sheetFormatPr baseColWidth="10" defaultRowHeight="15" x14ac:dyDescent="0.25"/>
  <cols>
    <col min="2" max="2" width="6.140625" customWidth="1"/>
    <col min="4" max="4" width="12.42578125" customWidth="1"/>
    <col min="5" max="5" width="11.42578125" customWidth="1"/>
  </cols>
  <sheetData>
    <row r="1" spans="1:7" ht="18.75" thickBot="1" x14ac:dyDescent="0.3">
      <c r="A1" s="1" t="s">
        <v>1040</v>
      </c>
      <c r="B1" s="1"/>
      <c r="C1" s="1"/>
      <c r="D1" s="1"/>
      <c r="E1" s="1"/>
      <c r="F1" s="12" t="s">
        <v>1041</v>
      </c>
      <c r="G1" s="12"/>
    </row>
    <row r="2" spans="1:7" x14ac:dyDescent="0.25">
      <c r="A2" s="165" t="s">
        <v>1042</v>
      </c>
      <c r="B2" s="165"/>
      <c r="C2" s="165"/>
      <c r="D2" s="166" t="s">
        <v>1043</v>
      </c>
      <c r="E2" s="166"/>
      <c r="F2" s="166"/>
      <c r="G2" s="13"/>
    </row>
    <row r="3" spans="1:7" x14ac:dyDescent="0.25">
      <c r="A3" s="167" t="s">
        <v>1044</v>
      </c>
      <c r="B3" s="167"/>
      <c r="C3" s="167"/>
      <c r="D3" s="168" t="s">
        <v>1045</v>
      </c>
      <c r="E3" s="168"/>
      <c r="F3" s="168"/>
      <c r="G3" s="1"/>
    </row>
    <row r="4" spans="1:7" x14ac:dyDescent="0.25">
      <c r="A4" s="167" t="s">
        <v>1046</v>
      </c>
      <c r="B4" s="167"/>
      <c r="C4" s="167"/>
      <c r="D4" s="169" t="s">
        <v>1047</v>
      </c>
      <c r="E4" s="170"/>
      <c r="F4" s="171"/>
      <c r="G4" s="1"/>
    </row>
    <row r="5" spans="1:7" x14ac:dyDescent="0.25">
      <c r="A5" s="168" t="s">
        <v>1048</v>
      </c>
      <c r="B5" s="168"/>
      <c r="C5" s="168"/>
      <c r="D5" s="168" t="s">
        <v>1049</v>
      </c>
      <c r="E5" s="168"/>
      <c r="F5" s="168"/>
      <c r="G5" s="1"/>
    </row>
    <row r="6" spans="1:7" ht="15.75" thickBot="1" x14ac:dyDescent="0.3">
      <c r="A6" s="172" t="s">
        <v>1050</v>
      </c>
      <c r="B6" s="173"/>
      <c r="C6" s="173"/>
      <c r="D6" s="174" t="s">
        <v>1051</v>
      </c>
      <c r="E6" s="174"/>
      <c r="F6" s="174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ht="15.75" x14ac:dyDescent="0.25">
      <c r="A8" s="103" t="s">
        <v>1052</v>
      </c>
      <c r="B8" s="15"/>
      <c r="C8" s="155" t="s">
        <v>108</v>
      </c>
      <c r="D8" s="155"/>
      <c r="E8" s="106" t="s">
        <v>1053</v>
      </c>
      <c r="F8" s="156" t="str">
        <f>IF(ISBLANK(C8),"",VLOOKUP(C8,Baseclient,2,FALSE))</f>
        <v>CATHERINE</v>
      </c>
      <c r="G8" s="156"/>
    </row>
    <row r="9" spans="1:7" ht="15.75" x14ac:dyDescent="0.25">
      <c r="A9" s="154" t="s">
        <v>1054</v>
      </c>
      <c r="B9" s="154"/>
      <c r="C9" s="157" t="str">
        <f>IF(ISBLANK(C8),"",VLOOKUP(C8,Baseclient,4,FALSE))</f>
        <v>58 RUE DU REGIMENT DE MAISON NEUVE</v>
      </c>
      <c r="D9" s="157"/>
      <c r="E9" s="157"/>
      <c r="F9" s="157"/>
      <c r="G9" s="82"/>
    </row>
    <row r="10" spans="1:7" s="1" customFormat="1" ht="15.75" x14ac:dyDescent="0.25">
      <c r="A10" s="95"/>
      <c r="B10" s="95"/>
      <c r="C10" s="157" t="str">
        <f>IF(ISBLANK(C8),"",VLOOKUP(C8,Baseclient,5,FALSE))</f>
        <v xml:space="preserve"> </v>
      </c>
      <c r="D10" s="157"/>
      <c r="E10" s="157"/>
      <c r="F10" s="59"/>
      <c r="G10" s="82"/>
    </row>
    <row r="11" spans="1:7" ht="15.75" x14ac:dyDescent="0.25">
      <c r="A11" s="153" t="s">
        <v>1056</v>
      </c>
      <c r="B11" s="153"/>
      <c r="C11" s="96">
        <f>IF(ISBLANK(C8),"",VLOOKUP(C8,Baseclient,6,FALSE))</f>
        <v>14420</v>
      </c>
      <c r="D11" s="97"/>
      <c r="E11" s="115" t="s">
        <v>1057</v>
      </c>
      <c r="F11" s="152" t="str">
        <f>IF(ISBLANK(C8),"",VLOOKUP(C8,Baseclient,7,FALSE))</f>
        <v>BONS TASSILLY</v>
      </c>
      <c r="G11" s="152"/>
    </row>
    <row r="12" spans="1:7" ht="15.75" x14ac:dyDescent="0.25">
      <c r="A12" s="15"/>
      <c r="B12" s="15"/>
      <c r="C12" s="98"/>
      <c r="D12" s="99"/>
      <c r="E12" s="15"/>
      <c r="F12" s="15"/>
      <c r="G12" s="100"/>
    </row>
    <row r="13" spans="1:7" ht="15.75" x14ac:dyDescent="0.25">
      <c r="A13" s="105" t="s">
        <v>1059</v>
      </c>
      <c r="B13" s="161"/>
      <c r="C13" s="161"/>
      <c r="D13" s="161"/>
      <c r="E13" s="15"/>
      <c r="F13" s="15"/>
      <c r="G13" s="100"/>
    </row>
    <row r="14" spans="1:7" ht="15.75" thickBot="1" x14ac:dyDescent="0.3">
      <c r="A14" s="1"/>
      <c r="B14" s="1"/>
      <c r="C14" s="1"/>
      <c r="D14" s="1"/>
      <c r="E14" s="1"/>
      <c r="F14" s="1"/>
      <c r="G14" s="1"/>
    </row>
    <row r="15" spans="1:7" ht="15.75" thickBot="1" x14ac:dyDescent="0.3">
      <c r="A15" s="38" t="s">
        <v>1060</v>
      </c>
      <c r="B15" s="39" t="s">
        <v>1061</v>
      </c>
      <c r="C15" s="17" t="s">
        <v>1062</v>
      </c>
      <c r="D15" s="17" t="s">
        <v>1063</v>
      </c>
      <c r="E15" s="17" t="s">
        <v>1064</v>
      </c>
      <c r="F15" s="18" t="s">
        <v>1065</v>
      </c>
      <c r="G15" s="18" t="s">
        <v>1066</v>
      </c>
    </row>
    <row r="16" spans="1:7" x14ac:dyDescent="0.25">
      <c r="A16" s="19"/>
      <c r="B16" s="20"/>
      <c r="C16" s="21" t="str">
        <f t="shared" ref="C16:C21" si="0">VLOOKUP(A16,collec,2,FALSE)</f>
        <v>---</v>
      </c>
      <c r="D16" s="22" t="str">
        <f t="shared" ref="D16:D35" si="1">VLOOKUP(A16,collec,3,FALSE)</f>
        <v>--</v>
      </c>
      <c r="E16" s="23" t="str">
        <f t="shared" ref="E16:E35" si="2">VLOOKUP(A16,collec,4,FALSE)</f>
        <v>-</v>
      </c>
      <c r="F16" s="24">
        <f t="shared" ref="F16:F35" si="3">VLOOKUP(A16,collec,5,FALSE)</f>
        <v>0</v>
      </c>
      <c r="G16" s="24">
        <f>B16*F16</f>
        <v>0</v>
      </c>
    </row>
    <row r="17" spans="1:7" x14ac:dyDescent="0.25">
      <c r="A17" s="19"/>
      <c r="B17" s="25"/>
      <c r="C17" s="21" t="str">
        <f t="shared" si="0"/>
        <v>---</v>
      </c>
      <c r="D17" s="22" t="str">
        <f t="shared" si="1"/>
        <v>--</v>
      </c>
      <c r="E17" s="23" t="str">
        <f t="shared" si="2"/>
        <v>-</v>
      </c>
      <c r="F17" s="24">
        <f t="shared" si="3"/>
        <v>0</v>
      </c>
      <c r="G17" s="24">
        <f t="shared" ref="G17:G35" si="4">B17*F17</f>
        <v>0</v>
      </c>
    </row>
    <row r="18" spans="1:7" x14ac:dyDescent="0.25">
      <c r="A18" s="19"/>
      <c r="B18" s="25"/>
      <c r="C18" s="21" t="str">
        <f t="shared" si="0"/>
        <v>---</v>
      </c>
      <c r="D18" s="22" t="str">
        <f t="shared" si="1"/>
        <v>--</v>
      </c>
      <c r="E18" s="23" t="str">
        <f t="shared" si="2"/>
        <v>-</v>
      </c>
      <c r="F18" s="24">
        <f t="shared" si="3"/>
        <v>0</v>
      </c>
      <c r="G18" s="24">
        <f t="shared" si="4"/>
        <v>0</v>
      </c>
    </row>
    <row r="19" spans="1:7" x14ac:dyDescent="0.25">
      <c r="A19" s="19"/>
      <c r="B19" s="25"/>
      <c r="C19" s="21" t="str">
        <f t="shared" si="0"/>
        <v>---</v>
      </c>
      <c r="D19" s="22" t="str">
        <f t="shared" si="1"/>
        <v>--</v>
      </c>
      <c r="E19" s="23" t="str">
        <f t="shared" si="2"/>
        <v>-</v>
      </c>
      <c r="F19" s="24">
        <f t="shared" si="3"/>
        <v>0</v>
      </c>
      <c r="G19" s="24">
        <f t="shared" si="4"/>
        <v>0</v>
      </c>
    </row>
    <row r="20" spans="1:7" x14ac:dyDescent="0.25">
      <c r="A20" s="19"/>
      <c r="B20" s="25"/>
      <c r="C20" s="21" t="str">
        <f t="shared" si="0"/>
        <v>---</v>
      </c>
      <c r="D20" s="22" t="str">
        <f t="shared" si="1"/>
        <v>--</v>
      </c>
      <c r="E20" s="23" t="str">
        <f t="shared" si="2"/>
        <v>-</v>
      </c>
      <c r="F20" s="24">
        <f t="shared" si="3"/>
        <v>0</v>
      </c>
      <c r="G20" s="24">
        <f t="shared" si="4"/>
        <v>0</v>
      </c>
    </row>
    <row r="21" spans="1:7" x14ac:dyDescent="0.25">
      <c r="A21" s="19"/>
      <c r="B21" s="25"/>
      <c r="C21" s="21" t="str">
        <f t="shared" si="0"/>
        <v>---</v>
      </c>
      <c r="D21" s="22" t="str">
        <f t="shared" si="1"/>
        <v>--</v>
      </c>
      <c r="E21" s="23" t="str">
        <f t="shared" si="2"/>
        <v>-</v>
      </c>
      <c r="F21" s="24">
        <f t="shared" si="3"/>
        <v>0</v>
      </c>
      <c r="G21" s="24">
        <f t="shared" si="4"/>
        <v>0</v>
      </c>
    </row>
    <row r="22" spans="1:7" x14ac:dyDescent="0.25">
      <c r="A22" s="19"/>
      <c r="B22" s="26"/>
      <c r="C22" s="21"/>
      <c r="D22" s="22" t="str">
        <f t="shared" si="1"/>
        <v>--</v>
      </c>
      <c r="E22" s="23" t="str">
        <f t="shared" si="2"/>
        <v>-</v>
      </c>
      <c r="F22" s="24">
        <f t="shared" si="3"/>
        <v>0</v>
      </c>
      <c r="G22" s="24">
        <f t="shared" si="4"/>
        <v>0</v>
      </c>
    </row>
    <row r="23" spans="1:7" x14ac:dyDescent="0.25">
      <c r="A23" s="19"/>
      <c r="B23" s="26"/>
      <c r="C23" s="21"/>
      <c r="D23" s="22" t="str">
        <f t="shared" si="1"/>
        <v>--</v>
      </c>
      <c r="E23" s="23" t="str">
        <f t="shared" si="2"/>
        <v>-</v>
      </c>
      <c r="F23" s="24">
        <f t="shared" si="3"/>
        <v>0</v>
      </c>
      <c r="G23" s="24">
        <f t="shared" si="4"/>
        <v>0</v>
      </c>
    </row>
    <row r="24" spans="1:7" x14ac:dyDescent="0.25">
      <c r="A24" s="19"/>
      <c r="B24" s="26"/>
      <c r="C24" s="21"/>
      <c r="D24" s="22" t="str">
        <f t="shared" si="1"/>
        <v>--</v>
      </c>
      <c r="E24" s="23" t="str">
        <f t="shared" si="2"/>
        <v>-</v>
      </c>
      <c r="F24" s="24">
        <f t="shared" si="3"/>
        <v>0</v>
      </c>
      <c r="G24" s="24">
        <f t="shared" si="4"/>
        <v>0</v>
      </c>
    </row>
    <row r="25" spans="1:7" x14ac:dyDescent="0.25">
      <c r="A25" s="19"/>
      <c r="B25" s="26"/>
      <c r="C25" s="21"/>
      <c r="D25" s="22" t="str">
        <f t="shared" si="1"/>
        <v>--</v>
      </c>
      <c r="E25" s="23" t="str">
        <f t="shared" si="2"/>
        <v>-</v>
      </c>
      <c r="F25" s="24">
        <f t="shared" si="3"/>
        <v>0</v>
      </c>
      <c r="G25" s="24">
        <f t="shared" si="4"/>
        <v>0</v>
      </c>
    </row>
    <row r="26" spans="1:7" x14ac:dyDescent="0.25">
      <c r="A26" s="19"/>
      <c r="B26" s="26"/>
      <c r="C26" s="21"/>
      <c r="D26" s="22" t="str">
        <f t="shared" si="1"/>
        <v>--</v>
      </c>
      <c r="E26" s="23" t="str">
        <f t="shared" si="2"/>
        <v>-</v>
      </c>
      <c r="F26" s="24">
        <f t="shared" si="3"/>
        <v>0</v>
      </c>
      <c r="G26" s="24">
        <f t="shared" si="4"/>
        <v>0</v>
      </c>
    </row>
    <row r="27" spans="1:7" x14ac:dyDescent="0.25">
      <c r="A27" s="19"/>
      <c r="B27" s="26"/>
      <c r="C27" s="21"/>
      <c r="D27" s="22" t="str">
        <f t="shared" si="1"/>
        <v>--</v>
      </c>
      <c r="E27" s="23" t="str">
        <f t="shared" si="2"/>
        <v>-</v>
      </c>
      <c r="F27" s="24">
        <f t="shared" si="3"/>
        <v>0</v>
      </c>
      <c r="G27" s="24">
        <f t="shared" si="4"/>
        <v>0</v>
      </c>
    </row>
    <row r="28" spans="1:7" x14ac:dyDescent="0.25">
      <c r="A28" s="19"/>
      <c r="B28" s="26"/>
      <c r="C28" s="21"/>
      <c r="D28" s="22" t="str">
        <f t="shared" si="1"/>
        <v>--</v>
      </c>
      <c r="E28" s="23" t="str">
        <f t="shared" si="2"/>
        <v>-</v>
      </c>
      <c r="F28" s="24">
        <f t="shared" si="3"/>
        <v>0</v>
      </c>
      <c r="G28" s="24">
        <f t="shared" si="4"/>
        <v>0</v>
      </c>
    </row>
    <row r="29" spans="1:7" x14ac:dyDescent="0.25">
      <c r="A29" s="19"/>
      <c r="B29" s="26"/>
      <c r="C29" s="21"/>
      <c r="D29" s="22" t="str">
        <f t="shared" si="1"/>
        <v>--</v>
      </c>
      <c r="E29" s="23" t="str">
        <f t="shared" si="2"/>
        <v>-</v>
      </c>
      <c r="F29" s="24">
        <f t="shared" si="3"/>
        <v>0</v>
      </c>
      <c r="G29" s="24">
        <f t="shared" si="4"/>
        <v>0</v>
      </c>
    </row>
    <row r="30" spans="1:7" x14ac:dyDescent="0.25">
      <c r="A30" s="19"/>
      <c r="B30" s="26"/>
      <c r="C30" s="21"/>
      <c r="D30" s="22" t="str">
        <f t="shared" si="1"/>
        <v>--</v>
      </c>
      <c r="E30" s="23" t="str">
        <f t="shared" si="2"/>
        <v>-</v>
      </c>
      <c r="F30" s="24">
        <f t="shared" si="3"/>
        <v>0</v>
      </c>
      <c r="G30" s="24">
        <f t="shared" si="4"/>
        <v>0</v>
      </c>
    </row>
    <row r="31" spans="1:7" x14ac:dyDescent="0.25">
      <c r="A31" s="19"/>
      <c r="B31" s="26"/>
      <c r="C31" s="21"/>
      <c r="D31" s="22" t="str">
        <f t="shared" si="1"/>
        <v>--</v>
      </c>
      <c r="E31" s="23" t="str">
        <f t="shared" si="2"/>
        <v>-</v>
      </c>
      <c r="F31" s="24">
        <f t="shared" si="3"/>
        <v>0</v>
      </c>
      <c r="G31" s="24">
        <f t="shared" si="4"/>
        <v>0</v>
      </c>
    </row>
    <row r="32" spans="1:7" x14ac:dyDescent="0.25">
      <c r="A32" s="19"/>
      <c r="B32" s="26"/>
      <c r="C32" s="21"/>
      <c r="D32" s="22" t="str">
        <f t="shared" si="1"/>
        <v>--</v>
      </c>
      <c r="E32" s="23" t="str">
        <f t="shared" si="2"/>
        <v>-</v>
      </c>
      <c r="F32" s="24">
        <f t="shared" si="3"/>
        <v>0</v>
      </c>
      <c r="G32" s="24">
        <f t="shared" si="4"/>
        <v>0</v>
      </c>
    </row>
    <row r="33" spans="1:16" x14ac:dyDescent="0.25">
      <c r="A33" s="19"/>
      <c r="B33" s="26"/>
      <c r="C33" s="21"/>
      <c r="D33" s="22" t="str">
        <f t="shared" si="1"/>
        <v>--</v>
      </c>
      <c r="E33" s="23" t="str">
        <f t="shared" si="2"/>
        <v>-</v>
      </c>
      <c r="F33" s="24">
        <f t="shared" si="3"/>
        <v>0</v>
      </c>
      <c r="G33" s="24">
        <f t="shared" si="4"/>
        <v>0</v>
      </c>
    </row>
    <row r="34" spans="1:16" x14ac:dyDescent="0.25">
      <c r="A34" s="19"/>
      <c r="B34" s="26"/>
      <c r="C34" s="21"/>
      <c r="D34" s="22" t="str">
        <f t="shared" si="1"/>
        <v>--</v>
      </c>
      <c r="E34" s="23" t="str">
        <f t="shared" si="2"/>
        <v>-</v>
      </c>
      <c r="F34" s="24">
        <f t="shared" si="3"/>
        <v>0</v>
      </c>
      <c r="G34" s="24">
        <f t="shared" si="4"/>
        <v>0</v>
      </c>
    </row>
    <row r="35" spans="1:16" ht="15.75" thickBot="1" x14ac:dyDescent="0.3">
      <c r="A35" s="27"/>
      <c r="B35" s="25"/>
      <c r="C35" s="21" t="str">
        <f>VLOOKUP(A35,collec,2,FALSE)</f>
        <v>---</v>
      </c>
      <c r="D35" s="22" t="str">
        <f t="shared" si="1"/>
        <v>--</v>
      </c>
      <c r="E35" s="23" t="str">
        <f t="shared" si="2"/>
        <v>-</v>
      </c>
      <c r="F35" s="24">
        <f t="shared" si="3"/>
        <v>0</v>
      </c>
      <c r="G35" s="24">
        <f t="shared" si="4"/>
        <v>0</v>
      </c>
    </row>
    <row r="36" spans="1:16" ht="15.75" thickBot="1" x14ac:dyDescent="0.3">
      <c r="A36" s="1"/>
      <c r="B36" s="28"/>
      <c r="C36" s="29" t="s">
        <v>1067</v>
      </c>
      <c r="D36" s="158" t="s">
        <v>1068</v>
      </c>
      <c r="E36" s="159"/>
      <c r="F36" s="159"/>
      <c r="G36" s="30">
        <v>0</v>
      </c>
    </row>
    <row r="37" spans="1:16" ht="15.75" thickBot="1" x14ac:dyDescent="0.3">
      <c r="A37" s="1"/>
      <c r="B37" s="31"/>
      <c r="C37" s="32"/>
      <c r="D37" s="162" t="s">
        <v>1069</v>
      </c>
      <c r="E37" s="163"/>
      <c r="F37" s="33">
        <v>0</v>
      </c>
      <c r="G37" s="34">
        <f>SUM(G15:G35)*F37</f>
        <v>0</v>
      </c>
    </row>
    <row r="38" spans="1:16" ht="15.75" thickBot="1" x14ac:dyDescent="0.3">
      <c r="A38" s="1"/>
      <c r="B38" s="16"/>
      <c r="C38" s="16"/>
      <c r="D38" s="158" t="s">
        <v>1070</v>
      </c>
      <c r="E38" s="159"/>
      <c r="F38" s="160"/>
      <c r="G38" s="35">
        <f>G39-(G39/1.196)</f>
        <v>0</v>
      </c>
    </row>
    <row r="39" spans="1:16" ht="18.75" thickBot="1" x14ac:dyDescent="0.3">
      <c r="A39" s="1"/>
      <c r="B39" s="32"/>
      <c r="C39" s="36"/>
      <c r="D39" s="176" t="s">
        <v>1071</v>
      </c>
      <c r="E39" s="177"/>
      <c r="F39" s="177"/>
      <c r="G39" s="37">
        <f>SUM(G16:G35)+G36-G37</f>
        <v>0</v>
      </c>
    </row>
    <row r="40" spans="1:16" x14ac:dyDescent="0.25">
      <c r="A40" s="1"/>
      <c r="B40" s="1"/>
      <c r="C40" s="1"/>
      <c r="D40" s="1"/>
      <c r="E40" s="1"/>
      <c r="F40" s="1"/>
      <c r="G40" s="1"/>
    </row>
    <row r="41" spans="1:16" x14ac:dyDescent="0.25">
      <c r="A41" s="1"/>
      <c r="B41" s="1"/>
      <c r="C41" s="1"/>
      <c r="D41" s="1"/>
      <c r="E41" s="1"/>
      <c r="F41" s="1"/>
      <c r="G41" s="1"/>
    </row>
    <row r="42" spans="1:16" x14ac:dyDescent="0.25">
      <c r="A42" s="175" t="s">
        <v>1072</v>
      </c>
      <c r="B42" s="175"/>
      <c r="C42" s="175"/>
      <c r="D42" s="1"/>
      <c r="E42" s="1"/>
      <c r="F42" s="1"/>
      <c r="G42" s="1"/>
    </row>
    <row r="43" spans="1:16" x14ac:dyDescent="0.25">
      <c r="A43" s="175"/>
      <c r="B43" s="175"/>
      <c r="C43" s="175"/>
      <c r="D43" s="1"/>
      <c r="E43" s="1"/>
      <c r="F43" s="1"/>
      <c r="G43" s="1"/>
    </row>
    <row r="44" spans="1:16" ht="15.75" x14ac:dyDescent="0.25">
      <c r="A44" s="104" t="s">
        <v>1073</v>
      </c>
      <c r="B44" s="164">
        <f ca="1">IF(ISBLANK(C8),"",TODAY())</f>
        <v>41071</v>
      </c>
      <c r="C44" s="164"/>
      <c r="D44" s="1"/>
      <c r="E44" s="1"/>
      <c r="F44" s="1"/>
      <c r="G44" s="1"/>
    </row>
    <row r="45" spans="1:16" x14ac:dyDescent="0.25">
      <c r="A45" s="1"/>
      <c r="B45" s="1"/>
      <c r="C45" s="1"/>
      <c r="D45" s="1"/>
      <c r="E45" s="1"/>
      <c r="F45" s="1"/>
      <c r="G45" s="1"/>
    </row>
    <row r="47" spans="1:16" x14ac:dyDescent="0.25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</row>
    <row r="48" spans="1:16" x14ac:dyDescent="0.25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</row>
    <row r="49" spans="1:16" x14ac:dyDescent="0.25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</row>
    <row r="50" spans="1:16" x14ac:dyDescent="0.25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</row>
    <row r="51" spans="1:16" x14ac:dyDescent="0.25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</row>
    <row r="52" spans="1:16" x14ac:dyDescent="0.25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</row>
    <row r="53" spans="1:16" x14ac:dyDescent="0.25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</row>
    <row r="54" spans="1:16" x14ac:dyDescent="0.25">
      <c r="A54" s="47"/>
      <c r="B54" s="47"/>
      <c r="C54" s="47"/>
      <c r="D54" s="47"/>
      <c r="E54" s="47"/>
      <c r="F54" s="47"/>
      <c r="G54" s="47"/>
      <c r="H54" s="48"/>
      <c r="I54" s="48"/>
      <c r="J54" s="49"/>
      <c r="K54" s="49"/>
      <c r="L54" s="49"/>
      <c r="M54" s="49"/>
      <c r="N54" s="49"/>
      <c r="O54" s="50"/>
      <c r="P54" s="50"/>
    </row>
    <row r="55" spans="1:16" x14ac:dyDescent="0.25">
      <c r="A55" s="51"/>
      <c r="B55" s="52"/>
      <c r="C55" s="44"/>
      <c r="D55" s="52"/>
      <c r="E55" s="9"/>
      <c r="F55" s="52"/>
      <c r="G55" s="52"/>
      <c r="H55" s="14"/>
      <c r="I55" s="14"/>
      <c r="J55" s="14"/>
      <c r="K55" s="14"/>
      <c r="L55" s="14"/>
      <c r="M55" s="14"/>
      <c r="N55" s="53"/>
      <c r="O55" s="46"/>
      <c r="P55" s="46"/>
    </row>
    <row r="56" spans="1:16" x14ac:dyDescent="0.25">
      <c r="A56" s="44"/>
      <c r="B56" s="44"/>
      <c r="C56" s="44"/>
      <c r="D56" s="44"/>
      <c r="E56" s="9"/>
      <c r="F56" s="44"/>
      <c r="G56" s="44"/>
      <c r="H56" s="14"/>
      <c r="I56" s="14"/>
      <c r="J56" s="14"/>
      <c r="K56" s="14"/>
      <c r="L56" s="14"/>
      <c r="M56" s="14"/>
      <c r="N56" s="53"/>
      <c r="O56" s="46"/>
      <c r="P56" s="46"/>
    </row>
    <row r="57" spans="1:16" x14ac:dyDescent="0.25">
      <c r="A57" s="44"/>
      <c r="B57" s="44"/>
      <c r="C57" s="44"/>
      <c r="D57" s="44"/>
      <c r="E57" s="9"/>
      <c r="F57" s="44"/>
      <c r="G57" s="44"/>
      <c r="H57" s="14"/>
      <c r="I57" s="14"/>
      <c r="J57" s="14"/>
      <c r="K57" s="14"/>
      <c r="L57" s="14"/>
      <c r="M57" s="14"/>
      <c r="N57" s="53"/>
      <c r="O57" s="46"/>
      <c r="P57" s="46"/>
    </row>
    <row r="58" spans="1:16" x14ac:dyDescent="0.25">
      <c r="A58" s="44"/>
      <c r="B58" s="44"/>
      <c r="C58" s="44"/>
      <c r="D58" s="44"/>
      <c r="E58" s="9"/>
      <c r="F58" s="44"/>
      <c r="G58" s="44"/>
      <c r="H58" s="14"/>
      <c r="I58" s="14"/>
      <c r="J58" s="14"/>
      <c r="K58" s="14"/>
      <c r="L58" s="14"/>
      <c r="M58" s="14"/>
      <c r="N58" s="53"/>
      <c r="O58" s="46"/>
      <c r="P58" s="46"/>
    </row>
    <row r="59" spans="1:16" x14ac:dyDescent="0.25">
      <c r="A59" s="51"/>
      <c r="B59" s="52"/>
      <c r="C59" s="44"/>
      <c r="D59" s="52"/>
      <c r="E59" s="9"/>
      <c r="F59" s="52"/>
      <c r="G59" s="52"/>
      <c r="H59" s="14"/>
      <c r="I59" s="14"/>
      <c r="J59" s="14"/>
      <c r="K59" s="14"/>
      <c r="L59" s="14"/>
      <c r="M59" s="14"/>
      <c r="N59" s="53"/>
      <c r="O59" s="46"/>
      <c r="P59" s="46"/>
    </row>
    <row r="60" spans="1:16" x14ac:dyDescent="0.25">
      <c r="A60" s="44"/>
      <c r="B60" s="44"/>
      <c r="C60" s="44"/>
      <c r="D60" s="44"/>
      <c r="E60" s="9"/>
      <c r="F60" s="44"/>
      <c r="G60" s="44"/>
      <c r="H60" s="14"/>
      <c r="I60" s="14"/>
      <c r="J60" s="14"/>
      <c r="K60" s="14"/>
      <c r="L60" s="14"/>
      <c r="M60" s="14"/>
      <c r="N60" s="53"/>
      <c r="O60" s="46"/>
      <c r="P60" s="46"/>
    </row>
    <row r="61" spans="1:16" x14ac:dyDescent="0.25">
      <c r="A61" s="44"/>
      <c r="B61" s="44"/>
      <c r="C61" s="44"/>
      <c r="D61" s="44"/>
      <c r="E61" s="9"/>
      <c r="F61" s="44"/>
      <c r="G61" s="44"/>
      <c r="H61" s="14"/>
      <c r="I61" s="14"/>
      <c r="J61" s="14"/>
      <c r="K61" s="14"/>
      <c r="L61" s="14"/>
      <c r="M61" s="14"/>
      <c r="N61" s="53"/>
      <c r="O61" s="46"/>
      <c r="P61" s="46"/>
    </row>
    <row r="62" spans="1:16" x14ac:dyDescent="0.25">
      <c r="A62" s="44"/>
      <c r="B62" s="44"/>
      <c r="C62" s="44"/>
      <c r="D62" s="44"/>
      <c r="E62" s="44"/>
      <c r="F62" s="44"/>
      <c r="G62" s="44"/>
      <c r="H62" s="14"/>
      <c r="I62" s="14"/>
      <c r="J62" s="14"/>
      <c r="K62" s="14"/>
      <c r="L62" s="14"/>
      <c r="M62" s="14"/>
      <c r="N62" s="53"/>
      <c r="O62" s="46"/>
      <c r="P62" s="46"/>
    </row>
    <row r="63" spans="1:16" x14ac:dyDescent="0.25">
      <c r="A63" s="51"/>
      <c r="B63" s="52"/>
      <c r="C63" s="44"/>
      <c r="D63" s="52"/>
      <c r="E63" s="9"/>
      <c r="F63" s="52"/>
      <c r="G63" s="52"/>
      <c r="H63" s="14"/>
      <c r="I63" s="14"/>
      <c r="J63" s="14"/>
      <c r="K63" s="14"/>
      <c r="L63" s="14"/>
      <c r="M63" s="14"/>
      <c r="N63" s="53"/>
      <c r="O63" s="46"/>
      <c r="P63" s="46"/>
    </row>
    <row r="64" spans="1:16" x14ac:dyDescent="0.25">
      <c r="A64" s="51"/>
      <c r="B64" s="52"/>
      <c r="C64" s="44"/>
      <c r="D64" s="52"/>
      <c r="E64" s="9"/>
      <c r="F64" s="52"/>
      <c r="G64" s="52"/>
      <c r="H64" s="14"/>
      <c r="I64" s="14"/>
      <c r="J64" s="14"/>
      <c r="K64" s="14"/>
      <c r="L64" s="14"/>
      <c r="M64" s="14"/>
      <c r="N64" s="53"/>
      <c r="O64" s="46"/>
      <c r="P64" s="46"/>
    </row>
    <row r="65" spans="1:16" x14ac:dyDescent="0.25">
      <c r="A65" s="51"/>
      <c r="B65" s="52"/>
      <c r="C65" s="44"/>
      <c r="D65" s="52"/>
      <c r="E65" s="9"/>
      <c r="F65" s="52"/>
      <c r="G65" s="52"/>
      <c r="H65" s="14"/>
      <c r="I65" s="14"/>
      <c r="J65" s="14"/>
      <c r="K65" s="14"/>
      <c r="L65" s="14"/>
      <c r="M65" s="14"/>
      <c r="N65" s="53"/>
      <c r="O65" s="46"/>
      <c r="P65" s="46"/>
    </row>
    <row r="66" spans="1:16" x14ac:dyDescent="0.25">
      <c r="A66" s="44"/>
      <c r="B66" s="44"/>
      <c r="C66" s="44"/>
      <c r="D66" s="44"/>
      <c r="E66" s="9"/>
      <c r="F66" s="44"/>
      <c r="G66" s="44"/>
      <c r="H66" s="14"/>
      <c r="I66" s="14"/>
      <c r="J66" s="14"/>
      <c r="K66" s="14"/>
      <c r="L66" s="14"/>
      <c r="M66" s="14"/>
      <c r="N66" s="53"/>
      <c r="O66" s="46"/>
      <c r="P66" s="46"/>
    </row>
    <row r="67" spans="1:16" x14ac:dyDescent="0.25">
      <c r="A67" s="44"/>
      <c r="B67" s="44"/>
      <c r="C67" s="44"/>
      <c r="D67" s="44"/>
      <c r="E67" s="9"/>
      <c r="F67" s="44"/>
      <c r="G67" s="44"/>
      <c r="H67" s="14"/>
      <c r="I67" s="14"/>
      <c r="J67" s="14"/>
      <c r="K67" s="14"/>
      <c r="L67" s="14"/>
      <c r="M67" s="14"/>
      <c r="N67" s="53"/>
      <c r="O67" s="46"/>
      <c r="P67" s="46"/>
    </row>
    <row r="68" spans="1:16" x14ac:dyDescent="0.25">
      <c r="A68" s="51"/>
      <c r="B68" s="52"/>
      <c r="C68" s="44"/>
      <c r="D68" s="52"/>
      <c r="E68" s="9"/>
      <c r="F68" s="52"/>
      <c r="G68" s="52"/>
      <c r="H68" s="14"/>
      <c r="I68" s="14"/>
      <c r="J68" s="14"/>
      <c r="K68" s="14"/>
      <c r="L68" s="14"/>
      <c r="M68" s="14"/>
      <c r="N68" s="53"/>
      <c r="O68" s="46"/>
      <c r="P68" s="46"/>
    </row>
    <row r="69" spans="1:16" x14ac:dyDescent="0.25">
      <c r="A69" s="51"/>
      <c r="B69" s="52"/>
      <c r="C69" s="44"/>
      <c r="D69" s="52"/>
      <c r="E69" s="9"/>
      <c r="F69" s="52"/>
      <c r="G69" s="52"/>
      <c r="H69" s="14"/>
      <c r="I69" s="14"/>
      <c r="J69" s="14"/>
      <c r="K69" s="14"/>
      <c r="L69" s="14"/>
      <c r="M69" s="14"/>
      <c r="N69" s="53"/>
      <c r="O69" s="46"/>
      <c r="P69" s="46"/>
    </row>
    <row r="70" spans="1:16" x14ac:dyDescent="0.25">
      <c r="A70" s="51"/>
      <c r="B70" s="52"/>
      <c r="C70" s="44"/>
      <c r="D70" s="52"/>
      <c r="E70" s="9"/>
      <c r="F70" s="52"/>
      <c r="G70" s="52"/>
      <c r="H70" s="14"/>
      <c r="I70" s="14"/>
      <c r="J70" s="14"/>
      <c r="K70" s="14"/>
      <c r="L70" s="14"/>
      <c r="M70" s="14"/>
      <c r="N70" s="53"/>
      <c r="O70" s="46"/>
      <c r="P70" s="46"/>
    </row>
    <row r="71" spans="1:16" x14ac:dyDescent="0.25">
      <c r="A71" s="51"/>
      <c r="B71" s="52"/>
      <c r="C71" s="44"/>
      <c r="D71" s="52"/>
      <c r="E71" s="9"/>
      <c r="F71" s="52"/>
      <c r="G71" s="52"/>
      <c r="H71" s="14"/>
      <c r="I71" s="14"/>
      <c r="J71" s="14"/>
      <c r="K71" s="14"/>
      <c r="L71" s="14"/>
      <c r="M71" s="14"/>
      <c r="N71" s="53"/>
      <c r="O71" s="46"/>
      <c r="P71" s="46"/>
    </row>
    <row r="72" spans="1:16" x14ac:dyDescent="0.25">
      <c r="A72" s="44"/>
      <c r="B72" s="44"/>
      <c r="C72" s="44"/>
      <c r="D72" s="44"/>
      <c r="E72" s="44"/>
      <c r="F72" s="44"/>
      <c r="G72" s="44"/>
      <c r="H72" s="14"/>
      <c r="I72" s="14"/>
      <c r="J72" s="14"/>
      <c r="K72" s="14"/>
      <c r="L72" s="14"/>
      <c r="M72" s="14"/>
      <c r="N72" s="53"/>
      <c r="O72" s="46"/>
      <c r="P72" s="46"/>
    </row>
    <row r="73" spans="1:16" x14ac:dyDescent="0.25">
      <c r="A73" s="51"/>
      <c r="B73" s="52"/>
      <c r="C73" s="44"/>
      <c r="D73" s="52"/>
      <c r="E73" s="9"/>
      <c r="F73" s="52"/>
      <c r="G73" s="52"/>
      <c r="H73" s="14"/>
      <c r="I73" s="14"/>
      <c r="J73" s="14"/>
      <c r="K73" s="14"/>
      <c r="L73" s="14"/>
      <c r="M73" s="14"/>
      <c r="N73" s="53"/>
      <c r="O73" s="46"/>
      <c r="P73" s="46"/>
    </row>
    <row r="74" spans="1:16" x14ac:dyDescent="0.25">
      <c r="A74" s="51"/>
      <c r="B74" s="52"/>
      <c r="C74" s="44"/>
      <c r="D74" s="52"/>
      <c r="E74" s="9"/>
      <c r="F74" s="52"/>
      <c r="G74" s="52"/>
      <c r="H74" s="14"/>
      <c r="I74" s="14"/>
      <c r="J74" s="14"/>
      <c r="K74" s="14"/>
      <c r="L74" s="14"/>
      <c r="M74" s="14"/>
      <c r="N74" s="53"/>
      <c r="O74" s="46"/>
      <c r="P74" s="46"/>
    </row>
    <row r="75" spans="1:16" x14ac:dyDescent="0.25">
      <c r="A75" s="51"/>
      <c r="B75" s="52"/>
      <c r="C75" s="44"/>
      <c r="D75" s="52"/>
      <c r="E75" s="9"/>
      <c r="F75" s="52"/>
      <c r="G75" s="52"/>
      <c r="H75" s="14"/>
      <c r="I75" s="14"/>
      <c r="J75" s="14"/>
      <c r="K75" s="14"/>
      <c r="L75" s="14"/>
      <c r="M75" s="14"/>
      <c r="N75" s="53"/>
      <c r="O75" s="46"/>
      <c r="P75" s="46"/>
    </row>
    <row r="76" spans="1:16" x14ac:dyDescent="0.25">
      <c r="A76" s="51"/>
      <c r="B76" s="52"/>
      <c r="C76" s="44"/>
      <c r="D76" s="52"/>
      <c r="E76" s="9"/>
      <c r="F76" s="52"/>
      <c r="G76" s="52"/>
      <c r="H76" s="14"/>
      <c r="I76" s="14"/>
      <c r="J76" s="14"/>
      <c r="K76" s="14"/>
      <c r="L76" s="14"/>
      <c r="M76" s="14"/>
      <c r="N76" s="53"/>
      <c r="O76" s="46"/>
      <c r="P76" s="46"/>
    </row>
    <row r="77" spans="1:16" x14ac:dyDescent="0.25">
      <c r="A77" s="51"/>
      <c r="B77" s="52"/>
      <c r="C77" s="44"/>
      <c r="D77" s="52"/>
      <c r="E77" s="9"/>
      <c r="F77" s="52"/>
      <c r="G77" s="52"/>
      <c r="H77" s="14"/>
      <c r="I77" s="14"/>
      <c r="J77" s="14"/>
      <c r="K77" s="14"/>
      <c r="L77" s="14"/>
      <c r="M77" s="14"/>
      <c r="N77" s="53"/>
      <c r="O77" s="46"/>
      <c r="P77" s="46"/>
    </row>
    <row r="78" spans="1:16" x14ac:dyDescent="0.25">
      <c r="A78" s="51"/>
      <c r="B78" s="52"/>
      <c r="C78" s="44"/>
      <c r="D78" s="52"/>
      <c r="E78" s="9"/>
      <c r="F78" s="52"/>
      <c r="G78" s="52"/>
      <c r="H78" s="14"/>
      <c r="I78" s="14"/>
      <c r="J78" s="14"/>
      <c r="K78" s="14"/>
      <c r="L78" s="14"/>
      <c r="M78" s="14"/>
      <c r="N78" s="53"/>
      <c r="O78" s="46"/>
      <c r="P78" s="46"/>
    </row>
    <row r="79" spans="1:16" x14ac:dyDescent="0.25">
      <c r="A79" s="44"/>
      <c r="B79" s="44"/>
      <c r="C79" s="44"/>
      <c r="D79" s="44"/>
      <c r="E79" s="9"/>
      <c r="F79" s="44"/>
      <c r="G79" s="44"/>
      <c r="H79" s="14"/>
      <c r="I79" s="14"/>
      <c r="J79" s="14"/>
      <c r="K79" s="14"/>
      <c r="L79" s="14"/>
      <c r="M79" s="14"/>
      <c r="N79" s="53"/>
      <c r="O79" s="46"/>
      <c r="P79" s="46"/>
    </row>
    <row r="80" spans="1:16" x14ac:dyDescent="0.25">
      <c r="A80" s="52"/>
      <c r="B80" s="52"/>
      <c r="C80" s="44"/>
      <c r="D80" s="52"/>
      <c r="E80" s="9"/>
      <c r="F80" s="52"/>
      <c r="G80" s="52"/>
      <c r="H80" s="14"/>
      <c r="I80" s="14"/>
      <c r="J80" s="14"/>
      <c r="K80" s="14"/>
      <c r="L80" s="14"/>
      <c r="M80" s="14"/>
      <c r="N80" s="53"/>
      <c r="O80" s="46"/>
      <c r="P80" s="46"/>
    </row>
    <row r="81" spans="1:16" x14ac:dyDescent="0.25">
      <c r="A81" s="52"/>
      <c r="B81" s="52"/>
      <c r="C81" s="44"/>
      <c r="D81" s="52"/>
      <c r="E81" s="9"/>
      <c r="F81" s="52"/>
      <c r="G81" s="52"/>
      <c r="H81" s="14"/>
      <c r="I81" s="14"/>
      <c r="J81" s="14"/>
      <c r="K81" s="14"/>
      <c r="L81" s="14"/>
      <c r="M81" s="14"/>
      <c r="N81" s="53"/>
      <c r="O81" s="46"/>
      <c r="P81" s="46"/>
    </row>
    <row r="82" spans="1:16" x14ac:dyDescent="0.25">
      <c r="A82" s="52"/>
      <c r="B82" s="52"/>
      <c r="C82" s="44"/>
      <c r="D82" s="52"/>
      <c r="E82" s="9"/>
      <c r="F82" s="52"/>
      <c r="G82" s="52"/>
      <c r="H82" s="14"/>
      <c r="I82" s="14"/>
      <c r="J82" s="14"/>
      <c r="K82" s="14"/>
      <c r="L82" s="14"/>
      <c r="M82" s="14"/>
      <c r="N82" s="53"/>
      <c r="O82" s="46"/>
      <c r="P82" s="46"/>
    </row>
    <row r="83" spans="1:16" x14ac:dyDescent="0.25">
      <c r="A83" s="44"/>
      <c r="B83" s="44"/>
      <c r="C83" s="44"/>
      <c r="D83" s="44"/>
      <c r="E83" s="9"/>
      <c r="F83" s="44"/>
      <c r="G83" s="44"/>
      <c r="H83" s="14"/>
      <c r="I83" s="14"/>
      <c r="J83" s="14"/>
      <c r="K83" s="14"/>
      <c r="L83" s="14"/>
      <c r="M83" s="14"/>
      <c r="N83" s="53"/>
      <c r="O83" s="46"/>
      <c r="P83" s="46"/>
    </row>
    <row r="84" spans="1:16" x14ac:dyDescent="0.25">
      <c r="A84" s="51"/>
      <c r="B84" s="52"/>
      <c r="C84" s="44"/>
      <c r="D84" s="52"/>
      <c r="E84" s="9"/>
      <c r="F84" s="52"/>
      <c r="G84" s="52"/>
      <c r="H84" s="14"/>
      <c r="I84" s="14"/>
      <c r="J84" s="14"/>
      <c r="K84" s="14"/>
      <c r="L84" s="14"/>
      <c r="M84" s="14"/>
      <c r="N84" s="53"/>
      <c r="O84" s="46"/>
      <c r="P84" s="46"/>
    </row>
    <row r="85" spans="1:16" x14ac:dyDescent="0.25">
      <c r="A85" s="51"/>
      <c r="B85" s="52"/>
      <c r="C85" s="44"/>
      <c r="D85" s="52"/>
      <c r="E85" s="9"/>
      <c r="F85" s="52"/>
      <c r="G85" s="52"/>
      <c r="H85" s="14"/>
      <c r="I85" s="14"/>
      <c r="J85" s="14"/>
      <c r="K85" s="14"/>
      <c r="L85" s="14"/>
      <c r="M85" s="14"/>
      <c r="N85" s="53"/>
      <c r="O85" s="46"/>
      <c r="P85" s="46"/>
    </row>
    <row r="86" spans="1:16" x14ac:dyDescent="0.25">
      <c r="A86" s="52"/>
      <c r="B86" s="52"/>
      <c r="C86" s="44"/>
      <c r="D86" s="52"/>
      <c r="E86" s="9"/>
      <c r="F86" s="52"/>
      <c r="G86" s="52"/>
      <c r="H86" s="14"/>
      <c r="I86" s="14"/>
      <c r="J86" s="14"/>
      <c r="K86" s="14"/>
      <c r="L86" s="14"/>
      <c r="M86" s="14"/>
      <c r="N86" s="53"/>
      <c r="O86" s="46"/>
      <c r="P86" s="46"/>
    </row>
    <row r="87" spans="1:16" x14ac:dyDescent="0.25">
      <c r="A87" s="44"/>
      <c r="B87" s="44"/>
      <c r="C87" s="44"/>
      <c r="D87" s="44"/>
      <c r="E87" s="9"/>
      <c r="F87" s="44"/>
      <c r="G87" s="44"/>
      <c r="H87" s="14"/>
      <c r="I87" s="14"/>
      <c r="J87" s="14"/>
      <c r="K87" s="14"/>
      <c r="L87" s="14"/>
      <c r="M87" s="14"/>
      <c r="N87" s="53"/>
      <c r="O87" s="46"/>
      <c r="P87" s="46"/>
    </row>
    <row r="88" spans="1:16" x14ac:dyDescent="0.25">
      <c r="A88" s="51"/>
      <c r="B88" s="52"/>
      <c r="C88" s="44"/>
      <c r="D88" s="52"/>
      <c r="E88" s="9"/>
      <c r="F88" s="52"/>
      <c r="G88" s="52"/>
      <c r="H88" s="14"/>
      <c r="I88" s="14"/>
      <c r="J88" s="14"/>
      <c r="K88" s="14"/>
      <c r="L88" s="14"/>
      <c r="M88" s="14"/>
      <c r="N88" s="53"/>
      <c r="O88" s="46"/>
      <c r="P88" s="46"/>
    </row>
    <row r="89" spans="1:16" x14ac:dyDescent="0.25">
      <c r="A89" s="44"/>
      <c r="B89" s="44"/>
      <c r="C89" s="44"/>
      <c r="D89" s="44"/>
      <c r="E89" s="9"/>
      <c r="F89" s="44"/>
      <c r="G89" s="44"/>
      <c r="H89" s="14"/>
      <c r="I89" s="14"/>
      <c r="J89" s="14"/>
      <c r="K89" s="14"/>
      <c r="L89" s="14"/>
      <c r="M89" s="14"/>
      <c r="N89" s="53"/>
      <c r="O89" s="46"/>
      <c r="P89" s="46"/>
    </row>
    <row r="90" spans="1:16" x14ac:dyDescent="0.25">
      <c r="A90" s="44"/>
      <c r="B90" s="44"/>
      <c r="C90" s="44"/>
      <c r="D90" s="44"/>
      <c r="E90" s="9"/>
      <c r="F90" s="44"/>
      <c r="G90" s="44"/>
      <c r="H90" s="14"/>
      <c r="I90" s="14"/>
      <c r="J90" s="14"/>
      <c r="K90" s="14"/>
      <c r="L90" s="14"/>
      <c r="M90" s="14"/>
      <c r="N90" s="53"/>
      <c r="O90" s="46"/>
      <c r="P90" s="46"/>
    </row>
    <row r="91" spans="1:16" x14ac:dyDescent="0.25">
      <c r="A91" s="44"/>
      <c r="B91" s="44"/>
      <c r="C91" s="44"/>
      <c r="D91" s="44"/>
      <c r="E91" s="9"/>
      <c r="F91" s="44"/>
      <c r="G91" s="44"/>
      <c r="H91" s="14"/>
      <c r="I91" s="14"/>
      <c r="J91" s="14"/>
      <c r="K91" s="14"/>
      <c r="L91" s="14"/>
      <c r="M91" s="14"/>
      <c r="N91" s="53"/>
      <c r="O91" s="46"/>
      <c r="P91" s="46"/>
    </row>
    <row r="92" spans="1:16" x14ac:dyDescent="0.25">
      <c r="A92" s="44"/>
      <c r="B92" s="44"/>
      <c r="C92" s="44"/>
      <c r="D92" s="44"/>
      <c r="E92" s="44"/>
      <c r="F92" s="44"/>
      <c r="G92" s="44"/>
      <c r="H92" s="14"/>
      <c r="I92" s="14"/>
      <c r="J92" s="14"/>
      <c r="K92" s="14"/>
      <c r="L92" s="14"/>
      <c r="M92" s="14"/>
      <c r="N92" s="53"/>
      <c r="O92" s="46"/>
      <c r="P92" s="46"/>
    </row>
    <row r="93" spans="1:16" x14ac:dyDescent="0.25">
      <c r="A93" s="44"/>
      <c r="B93" s="44"/>
      <c r="C93" s="44"/>
      <c r="D93" s="44"/>
      <c r="E93" s="9"/>
      <c r="F93" s="44"/>
      <c r="G93" s="44"/>
      <c r="H93" s="14"/>
      <c r="I93" s="14"/>
      <c r="J93" s="14"/>
      <c r="K93" s="14"/>
      <c r="L93" s="14"/>
      <c r="M93" s="14"/>
      <c r="N93" s="53"/>
      <c r="O93" s="46"/>
      <c r="P93" s="46"/>
    </row>
    <row r="94" spans="1:16" x14ac:dyDescent="0.25">
      <c r="A94" s="44"/>
      <c r="B94" s="44"/>
      <c r="C94" s="44"/>
      <c r="D94" s="44"/>
      <c r="E94" s="9"/>
      <c r="F94" s="44"/>
      <c r="G94" s="44"/>
      <c r="H94" s="14"/>
      <c r="I94" s="14"/>
      <c r="J94" s="14"/>
      <c r="K94" s="14"/>
      <c r="L94" s="14"/>
      <c r="M94" s="14"/>
      <c r="N94" s="53"/>
      <c r="O94" s="46"/>
      <c r="P94" s="46"/>
    </row>
    <row r="95" spans="1:16" x14ac:dyDescent="0.25">
      <c r="A95" s="44"/>
      <c r="B95" s="44"/>
      <c r="C95" s="44"/>
      <c r="D95" s="44"/>
      <c r="E95" s="9"/>
      <c r="F95" s="44"/>
      <c r="G95" s="44"/>
      <c r="H95" s="14"/>
      <c r="I95" s="14"/>
      <c r="J95" s="14"/>
      <c r="K95" s="14"/>
      <c r="L95" s="14"/>
      <c r="M95" s="14"/>
      <c r="N95" s="53"/>
      <c r="O95" s="46"/>
      <c r="P95" s="46"/>
    </row>
    <row r="96" spans="1:16" x14ac:dyDescent="0.25">
      <c r="A96" s="44"/>
      <c r="B96" s="44"/>
      <c r="C96" s="44"/>
      <c r="D96" s="44"/>
      <c r="E96" s="9"/>
      <c r="F96" s="44"/>
      <c r="G96" s="44"/>
      <c r="H96" s="14"/>
      <c r="I96" s="14"/>
      <c r="J96" s="14"/>
      <c r="K96" s="14"/>
      <c r="L96" s="14"/>
      <c r="M96" s="14"/>
      <c r="N96" s="53"/>
      <c r="O96" s="46"/>
      <c r="P96" s="46"/>
    </row>
    <row r="97" spans="1:16" x14ac:dyDescent="0.25">
      <c r="A97" s="44"/>
      <c r="B97" s="44"/>
      <c r="C97" s="44"/>
      <c r="D97" s="44"/>
      <c r="E97" s="9"/>
      <c r="F97" s="44"/>
      <c r="G97" s="44"/>
      <c r="H97" s="14"/>
      <c r="I97" s="14"/>
      <c r="J97" s="14"/>
      <c r="K97" s="14"/>
      <c r="L97" s="14"/>
      <c r="M97" s="14"/>
      <c r="N97" s="53"/>
      <c r="O97" s="46"/>
      <c r="P97" s="46"/>
    </row>
    <row r="98" spans="1:16" x14ac:dyDescent="0.25">
      <c r="A98" s="44"/>
      <c r="B98" s="44"/>
      <c r="C98" s="44"/>
      <c r="D98" s="44"/>
      <c r="E98" s="9"/>
      <c r="F98" s="44"/>
      <c r="G98" s="44"/>
      <c r="H98" s="14"/>
      <c r="I98" s="14"/>
      <c r="J98" s="14"/>
      <c r="K98" s="14"/>
      <c r="L98" s="14"/>
      <c r="M98" s="14"/>
      <c r="N98" s="53"/>
      <c r="O98" s="46"/>
      <c r="P98" s="46"/>
    </row>
    <row r="99" spans="1:16" x14ac:dyDescent="0.25">
      <c r="A99" s="51"/>
      <c r="B99" s="52"/>
      <c r="C99" s="44"/>
      <c r="D99" s="52"/>
      <c r="E99" s="9"/>
      <c r="F99" s="52"/>
      <c r="G99" s="52"/>
      <c r="H99" s="14"/>
      <c r="I99" s="14"/>
      <c r="J99" s="14"/>
      <c r="K99" s="14"/>
      <c r="L99" s="14"/>
      <c r="M99" s="14"/>
      <c r="N99" s="53"/>
      <c r="O99" s="46"/>
      <c r="P99" s="46"/>
    </row>
    <row r="100" spans="1:16" x14ac:dyDescent="0.25">
      <c r="A100" s="44"/>
      <c r="B100" s="44"/>
      <c r="C100" s="44"/>
      <c r="D100" s="44"/>
      <c r="E100" s="9"/>
      <c r="F100" s="44"/>
      <c r="G100" s="44"/>
      <c r="H100" s="14"/>
      <c r="I100" s="14"/>
      <c r="J100" s="14"/>
      <c r="K100" s="14"/>
      <c r="L100" s="14"/>
      <c r="M100" s="14"/>
      <c r="N100" s="53"/>
      <c r="O100" s="46"/>
      <c r="P100" s="46"/>
    </row>
    <row r="101" spans="1:16" x14ac:dyDescent="0.25">
      <c r="A101" s="44"/>
      <c r="B101" s="44"/>
      <c r="C101" s="44"/>
      <c r="D101" s="44"/>
      <c r="E101" s="9"/>
      <c r="F101" s="44"/>
      <c r="G101" s="44"/>
      <c r="H101" s="14"/>
      <c r="I101" s="14"/>
      <c r="J101" s="14"/>
      <c r="K101" s="14"/>
      <c r="L101" s="14"/>
      <c r="M101" s="14"/>
      <c r="N101" s="53"/>
      <c r="O101" s="46"/>
      <c r="P101" s="46"/>
    </row>
    <row r="102" spans="1:16" x14ac:dyDescent="0.25">
      <c r="A102" s="44"/>
      <c r="B102" s="44"/>
      <c r="C102" s="44"/>
      <c r="D102" s="54"/>
      <c r="E102" s="9"/>
      <c r="F102" s="44"/>
      <c r="G102" s="44"/>
      <c r="H102" s="14"/>
      <c r="I102" s="14"/>
      <c r="J102" s="14"/>
      <c r="K102" s="14"/>
      <c r="L102" s="14"/>
      <c r="M102" s="14"/>
      <c r="N102" s="53"/>
      <c r="O102" s="46"/>
      <c r="P102" s="46"/>
    </row>
    <row r="103" spans="1:16" x14ac:dyDescent="0.25">
      <c r="A103" s="44"/>
      <c r="B103" s="44"/>
      <c r="C103" s="44"/>
      <c r="D103" s="44"/>
      <c r="E103" s="9"/>
      <c r="F103" s="44"/>
      <c r="G103" s="44"/>
      <c r="H103" s="14"/>
      <c r="I103" s="14"/>
      <c r="J103" s="14"/>
      <c r="K103" s="14"/>
      <c r="L103" s="14"/>
      <c r="M103" s="14"/>
      <c r="N103" s="53"/>
      <c r="O103" s="46"/>
      <c r="P103" s="46"/>
    </row>
    <row r="104" spans="1:16" x14ac:dyDescent="0.25">
      <c r="A104" s="44"/>
      <c r="B104" s="44"/>
      <c r="C104" s="44"/>
      <c r="D104" s="44"/>
      <c r="E104" s="9"/>
      <c r="F104" s="44"/>
      <c r="G104" s="44"/>
      <c r="H104" s="14"/>
      <c r="I104" s="14"/>
      <c r="J104" s="14"/>
      <c r="K104" s="14"/>
      <c r="L104" s="14"/>
      <c r="M104" s="14"/>
      <c r="N104" s="53"/>
      <c r="O104" s="46"/>
      <c r="P104" s="46"/>
    </row>
    <row r="105" spans="1:16" x14ac:dyDescent="0.25">
      <c r="A105" s="44"/>
      <c r="B105" s="44"/>
      <c r="C105" s="44"/>
      <c r="D105" s="44"/>
      <c r="E105" s="9"/>
      <c r="F105" s="44"/>
      <c r="G105" s="44"/>
      <c r="H105" s="14"/>
      <c r="I105" s="14"/>
      <c r="J105" s="14"/>
      <c r="K105" s="14"/>
      <c r="L105" s="14"/>
      <c r="M105" s="14"/>
      <c r="N105" s="53"/>
      <c r="O105" s="46"/>
      <c r="P105" s="46"/>
    </row>
    <row r="106" spans="1:16" x14ac:dyDescent="0.25">
      <c r="A106" s="44"/>
      <c r="B106" s="44"/>
      <c r="C106" s="44"/>
      <c r="D106" s="44"/>
      <c r="E106" s="44"/>
      <c r="F106" s="44"/>
      <c r="G106" s="44"/>
      <c r="H106" s="14"/>
      <c r="I106" s="14"/>
      <c r="J106" s="14"/>
      <c r="K106" s="14"/>
      <c r="L106" s="14"/>
      <c r="M106" s="14"/>
      <c r="N106" s="53"/>
      <c r="O106" s="46"/>
      <c r="P106" s="46"/>
    </row>
    <row r="107" spans="1:16" x14ac:dyDescent="0.25">
      <c r="A107" s="51"/>
      <c r="B107" s="52"/>
      <c r="C107" s="44"/>
      <c r="D107" s="52"/>
      <c r="E107" s="9"/>
      <c r="F107" s="52"/>
      <c r="G107" s="52"/>
      <c r="H107" s="14"/>
      <c r="I107" s="14"/>
      <c r="J107" s="14"/>
      <c r="K107" s="14"/>
      <c r="L107" s="14"/>
      <c r="M107" s="14"/>
      <c r="N107" s="53"/>
      <c r="O107" s="46"/>
      <c r="P107" s="46"/>
    </row>
    <row r="108" spans="1:16" x14ac:dyDescent="0.25">
      <c r="A108" s="44"/>
      <c r="B108" s="44"/>
      <c r="C108" s="44"/>
      <c r="D108" s="44"/>
      <c r="E108" s="9"/>
      <c r="F108" s="44"/>
      <c r="G108" s="44"/>
      <c r="H108" s="14"/>
      <c r="I108" s="14"/>
      <c r="J108" s="14"/>
      <c r="K108" s="14"/>
      <c r="L108" s="14"/>
      <c r="M108" s="14"/>
      <c r="N108" s="53"/>
      <c r="O108" s="46"/>
      <c r="P108" s="46"/>
    </row>
    <row r="109" spans="1:16" x14ac:dyDescent="0.25">
      <c r="A109" s="44"/>
      <c r="B109" s="44"/>
      <c r="C109" s="44"/>
      <c r="D109" s="44"/>
      <c r="E109" s="9"/>
      <c r="F109" s="44"/>
      <c r="G109" s="44"/>
      <c r="H109" s="14"/>
      <c r="I109" s="14"/>
      <c r="J109" s="14"/>
      <c r="K109" s="14"/>
      <c r="L109" s="14"/>
      <c r="M109" s="14"/>
      <c r="N109" s="53"/>
      <c r="O109" s="46"/>
      <c r="P109" s="46"/>
    </row>
    <row r="110" spans="1:16" x14ac:dyDescent="0.25">
      <c r="A110" s="44"/>
      <c r="B110" s="44"/>
      <c r="C110" s="44"/>
      <c r="D110" s="44"/>
      <c r="E110" s="9"/>
      <c r="F110" s="44"/>
      <c r="G110" s="44"/>
      <c r="H110" s="14"/>
      <c r="I110" s="14"/>
      <c r="J110" s="14"/>
      <c r="K110" s="14"/>
      <c r="L110" s="14"/>
      <c r="M110" s="14"/>
      <c r="N110" s="53"/>
      <c r="O110" s="46"/>
      <c r="P110" s="46"/>
    </row>
    <row r="111" spans="1:16" x14ac:dyDescent="0.25">
      <c r="A111" s="44"/>
      <c r="B111" s="44"/>
      <c r="C111" s="44"/>
      <c r="D111" s="44"/>
      <c r="E111" s="9"/>
      <c r="F111" s="44"/>
      <c r="G111" s="44"/>
      <c r="H111" s="14"/>
      <c r="I111" s="14"/>
      <c r="J111" s="14"/>
      <c r="K111" s="14"/>
      <c r="L111" s="14"/>
      <c r="M111" s="14"/>
      <c r="N111" s="53"/>
      <c r="O111" s="46"/>
      <c r="P111" s="46"/>
    </row>
    <row r="112" spans="1:16" x14ac:dyDescent="0.25">
      <c r="A112" s="52"/>
      <c r="B112" s="52"/>
      <c r="C112" s="44"/>
      <c r="D112" s="52"/>
      <c r="E112" s="9"/>
      <c r="F112" s="52"/>
      <c r="G112" s="52"/>
      <c r="H112" s="14"/>
      <c r="I112" s="14"/>
      <c r="J112" s="14"/>
      <c r="K112" s="14"/>
      <c r="L112" s="14"/>
      <c r="M112" s="14"/>
      <c r="N112" s="53"/>
      <c r="O112" s="46"/>
      <c r="P112" s="46"/>
    </row>
    <row r="113" spans="1:16" x14ac:dyDescent="0.25">
      <c r="A113" s="51"/>
      <c r="B113" s="52"/>
      <c r="C113" s="44"/>
      <c r="D113" s="52"/>
      <c r="E113" s="9"/>
      <c r="F113" s="52"/>
      <c r="G113" s="52"/>
      <c r="H113" s="14"/>
      <c r="I113" s="14"/>
      <c r="J113" s="14"/>
      <c r="K113" s="14"/>
      <c r="L113" s="14"/>
      <c r="M113" s="14"/>
      <c r="N113" s="53"/>
      <c r="O113" s="46"/>
      <c r="P113" s="46"/>
    </row>
    <row r="114" spans="1:16" x14ac:dyDescent="0.25">
      <c r="A114" s="44"/>
      <c r="B114" s="44"/>
      <c r="C114" s="44"/>
      <c r="D114" s="44"/>
      <c r="E114" s="9"/>
      <c r="F114" s="44"/>
      <c r="G114" s="44"/>
      <c r="H114" s="14"/>
      <c r="I114" s="14"/>
      <c r="J114" s="14"/>
      <c r="K114" s="14"/>
      <c r="L114" s="14"/>
      <c r="M114" s="14"/>
      <c r="N114" s="53"/>
      <c r="O114" s="46"/>
      <c r="P114" s="46"/>
    </row>
    <row r="115" spans="1:16" x14ac:dyDescent="0.25">
      <c r="A115" s="44"/>
      <c r="B115" s="44"/>
      <c r="C115" s="44"/>
      <c r="D115" s="44"/>
      <c r="E115" s="9"/>
      <c r="F115" s="44"/>
      <c r="G115" s="44"/>
      <c r="H115" s="14"/>
      <c r="I115" s="14"/>
      <c r="J115" s="14"/>
      <c r="K115" s="14"/>
      <c r="L115" s="14"/>
      <c r="M115" s="14"/>
      <c r="N115" s="53"/>
      <c r="O115" s="46"/>
      <c r="P115" s="46"/>
    </row>
    <row r="116" spans="1:16" x14ac:dyDescent="0.25">
      <c r="A116" s="51"/>
      <c r="B116" s="52"/>
      <c r="C116" s="44"/>
      <c r="D116" s="52"/>
      <c r="E116" s="9"/>
      <c r="F116" s="52"/>
      <c r="G116" s="52"/>
      <c r="H116" s="14"/>
      <c r="I116" s="14"/>
      <c r="J116" s="14"/>
      <c r="K116" s="14"/>
      <c r="L116" s="14"/>
      <c r="M116" s="14"/>
      <c r="N116" s="53"/>
      <c r="O116" s="46"/>
      <c r="P116" s="46"/>
    </row>
    <row r="117" spans="1:16" x14ac:dyDescent="0.25">
      <c r="A117" s="44"/>
      <c r="B117" s="44"/>
      <c r="C117" s="44"/>
      <c r="D117" s="44"/>
      <c r="E117" s="9"/>
      <c r="F117" s="44"/>
      <c r="G117" s="44"/>
      <c r="H117" s="14"/>
      <c r="I117" s="14"/>
      <c r="J117" s="14"/>
      <c r="K117" s="14"/>
      <c r="L117" s="14"/>
      <c r="M117" s="14"/>
      <c r="N117" s="53"/>
      <c r="O117" s="46"/>
      <c r="P117" s="46"/>
    </row>
    <row r="118" spans="1:16" x14ac:dyDescent="0.25">
      <c r="A118" s="44"/>
      <c r="B118" s="44"/>
      <c r="C118" s="44"/>
      <c r="D118" s="44"/>
      <c r="E118" s="9"/>
      <c r="F118" s="44"/>
      <c r="G118" s="44"/>
      <c r="H118" s="14"/>
      <c r="I118" s="14"/>
      <c r="J118" s="14"/>
      <c r="K118" s="14"/>
      <c r="L118" s="14"/>
      <c r="M118" s="14"/>
      <c r="N118" s="53"/>
      <c r="O118" s="46"/>
      <c r="P118" s="46"/>
    </row>
    <row r="119" spans="1:16" x14ac:dyDescent="0.25">
      <c r="A119" s="44"/>
      <c r="B119" s="44"/>
      <c r="C119" s="44"/>
      <c r="D119" s="44"/>
      <c r="E119" s="9"/>
      <c r="F119" s="44"/>
      <c r="G119" s="44"/>
      <c r="H119" s="14"/>
      <c r="I119" s="14"/>
      <c r="J119" s="14"/>
      <c r="K119" s="14"/>
      <c r="L119" s="14"/>
      <c r="M119" s="14"/>
      <c r="N119" s="53"/>
      <c r="O119" s="46"/>
      <c r="P119" s="46"/>
    </row>
    <row r="120" spans="1:16" x14ac:dyDescent="0.25">
      <c r="A120" s="44"/>
      <c r="B120" s="44"/>
      <c r="C120" s="44"/>
      <c r="D120" s="44"/>
      <c r="E120" s="9"/>
      <c r="F120" s="44"/>
      <c r="G120" s="44"/>
      <c r="H120" s="14"/>
      <c r="I120" s="14"/>
      <c r="J120" s="14"/>
      <c r="K120" s="14"/>
      <c r="L120" s="14"/>
      <c r="M120" s="14"/>
      <c r="N120" s="53"/>
      <c r="O120" s="46"/>
      <c r="P120" s="46"/>
    </row>
    <row r="121" spans="1:16" x14ac:dyDescent="0.25">
      <c r="A121" s="51"/>
      <c r="B121" s="52"/>
      <c r="C121" s="44"/>
      <c r="D121" s="52"/>
      <c r="E121" s="9"/>
      <c r="F121" s="52"/>
      <c r="G121" s="52"/>
      <c r="H121" s="14"/>
      <c r="I121" s="14"/>
      <c r="J121" s="14"/>
      <c r="K121" s="14"/>
      <c r="L121" s="14"/>
      <c r="M121" s="14"/>
      <c r="N121" s="53"/>
      <c r="O121" s="46"/>
      <c r="P121" s="46"/>
    </row>
    <row r="122" spans="1:16" x14ac:dyDescent="0.25">
      <c r="A122" s="44"/>
      <c r="B122" s="44"/>
      <c r="C122" s="44"/>
      <c r="D122" s="44"/>
      <c r="E122" s="9"/>
      <c r="F122" s="44"/>
      <c r="G122" s="44"/>
      <c r="H122" s="14"/>
      <c r="I122" s="14"/>
      <c r="J122" s="14"/>
      <c r="K122" s="14"/>
      <c r="L122" s="14"/>
      <c r="M122" s="14"/>
      <c r="N122" s="53"/>
      <c r="O122" s="46"/>
      <c r="P122" s="46"/>
    </row>
    <row r="123" spans="1:16" x14ac:dyDescent="0.25">
      <c r="A123" s="44"/>
      <c r="B123" s="44"/>
      <c r="C123" s="44"/>
      <c r="D123" s="44"/>
      <c r="E123" s="9"/>
      <c r="F123" s="44"/>
      <c r="G123" s="44"/>
      <c r="H123" s="14"/>
      <c r="I123" s="14"/>
      <c r="J123" s="14"/>
      <c r="K123" s="14"/>
      <c r="L123" s="14"/>
      <c r="M123" s="14"/>
      <c r="N123" s="53"/>
      <c r="O123" s="46"/>
      <c r="P123" s="46"/>
    </row>
    <row r="124" spans="1:16" x14ac:dyDescent="0.25">
      <c r="A124" s="51"/>
      <c r="B124" s="52"/>
      <c r="C124" s="44"/>
      <c r="D124" s="52"/>
      <c r="E124" s="9"/>
      <c r="F124" s="52"/>
      <c r="G124" s="52"/>
      <c r="H124" s="14"/>
      <c r="I124" s="14"/>
      <c r="J124" s="14"/>
      <c r="K124" s="14"/>
      <c r="L124" s="14"/>
      <c r="M124" s="14"/>
      <c r="N124" s="53"/>
      <c r="O124" s="46"/>
      <c r="P124" s="46"/>
    </row>
    <row r="125" spans="1:16" x14ac:dyDescent="0.25">
      <c r="A125" s="51"/>
      <c r="B125" s="52"/>
      <c r="C125" s="44"/>
      <c r="D125" s="52"/>
      <c r="E125" s="9"/>
      <c r="F125" s="52"/>
      <c r="G125" s="52"/>
      <c r="H125" s="14"/>
      <c r="I125" s="14"/>
      <c r="J125" s="14"/>
      <c r="K125" s="14"/>
      <c r="L125" s="14"/>
      <c r="M125" s="14"/>
      <c r="N125" s="53"/>
      <c r="O125" s="46"/>
      <c r="P125" s="46"/>
    </row>
    <row r="126" spans="1:16" x14ac:dyDescent="0.25">
      <c r="A126" s="44"/>
      <c r="B126" s="44"/>
      <c r="C126" s="44"/>
      <c r="D126" s="44"/>
      <c r="E126" s="9"/>
      <c r="F126" s="44"/>
      <c r="G126" s="44"/>
      <c r="H126" s="14"/>
      <c r="I126" s="14"/>
      <c r="J126" s="14"/>
      <c r="K126" s="14"/>
      <c r="L126" s="14"/>
      <c r="M126" s="14"/>
      <c r="N126" s="53"/>
      <c r="O126" s="46"/>
      <c r="P126" s="46"/>
    </row>
    <row r="127" spans="1:16" x14ac:dyDescent="0.25">
      <c r="A127" s="44"/>
      <c r="B127" s="44"/>
      <c r="C127" s="44"/>
      <c r="D127" s="44"/>
      <c r="E127" s="9"/>
      <c r="F127" s="44"/>
      <c r="G127" s="44"/>
      <c r="H127" s="14"/>
      <c r="I127" s="14"/>
      <c r="J127" s="14"/>
      <c r="K127" s="14"/>
      <c r="L127" s="14"/>
      <c r="M127" s="14"/>
      <c r="N127" s="53"/>
      <c r="O127" s="46"/>
      <c r="P127" s="46"/>
    </row>
    <row r="128" spans="1:16" x14ac:dyDescent="0.25">
      <c r="A128" s="51"/>
      <c r="B128" s="52"/>
      <c r="C128" s="44"/>
      <c r="D128" s="52"/>
      <c r="E128" s="9"/>
      <c r="F128" s="52"/>
      <c r="G128" s="52"/>
      <c r="H128" s="14"/>
      <c r="I128" s="14"/>
      <c r="J128" s="14"/>
      <c r="K128" s="14"/>
      <c r="L128" s="14"/>
      <c r="M128" s="14"/>
      <c r="N128" s="53"/>
      <c r="O128" s="46"/>
      <c r="P128" s="46"/>
    </row>
    <row r="129" spans="1:16" x14ac:dyDescent="0.25">
      <c r="A129" s="44"/>
      <c r="B129" s="44"/>
      <c r="C129" s="44"/>
      <c r="D129" s="44"/>
      <c r="E129" s="9"/>
      <c r="F129" s="44"/>
      <c r="G129" s="44"/>
      <c r="H129" s="14"/>
      <c r="I129" s="14"/>
      <c r="J129" s="14"/>
      <c r="K129" s="14"/>
      <c r="L129" s="14"/>
      <c r="M129" s="14"/>
      <c r="N129" s="53"/>
      <c r="O129" s="46"/>
      <c r="P129" s="46"/>
    </row>
    <row r="130" spans="1:16" x14ac:dyDescent="0.25">
      <c r="A130" s="51"/>
      <c r="B130" s="52"/>
      <c r="C130" s="44"/>
      <c r="D130" s="52"/>
      <c r="E130" s="9"/>
      <c r="F130" s="52"/>
      <c r="G130" s="52"/>
      <c r="H130" s="14"/>
      <c r="I130" s="14"/>
      <c r="J130" s="14"/>
      <c r="K130" s="14"/>
      <c r="L130" s="14"/>
      <c r="M130" s="14"/>
      <c r="N130" s="53"/>
      <c r="O130" s="46"/>
      <c r="P130" s="46"/>
    </row>
    <row r="131" spans="1:16" x14ac:dyDescent="0.25">
      <c r="A131" s="44"/>
      <c r="B131" s="44"/>
      <c r="C131" s="44"/>
      <c r="D131" s="44"/>
      <c r="E131" s="9"/>
      <c r="F131" s="44"/>
      <c r="G131" s="44"/>
      <c r="H131" s="14"/>
      <c r="I131" s="14"/>
      <c r="J131" s="14"/>
      <c r="K131" s="14"/>
      <c r="L131" s="14"/>
      <c r="M131" s="14"/>
      <c r="N131" s="53"/>
      <c r="O131" s="46"/>
      <c r="P131" s="46"/>
    </row>
    <row r="132" spans="1:16" x14ac:dyDescent="0.25">
      <c r="A132" s="44"/>
      <c r="B132" s="44"/>
      <c r="C132" s="44"/>
      <c r="D132" s="44"/>
      <c r="E132" s="9"/>
      <c r="F132" s="44"/>
      <c r="G132" s="44"/>
      <c r="H132" s="14"/>
      <c r="I132" s="14"/>
      <c r="J132" s="14"/>
      <c r="K132" s="14"/>
      <c r="L132" s="14"/>
      <c r="M132" s="14"/>
      <c r="N132" s="53"/>
      <c r="O132" s="46"/>
      <c r="P132" s="46"/>
    </row>
    <row r="133" spans="1:16" x14ac:dyDescent="0.25">
      <c r="A133" s="51"/>
      <c r="B133" s="52"/>
      <c r="C133" s="44"/>
      <c r="D133" s="52"/>
      <c r="E133" s="9"/>
      <c r="F133" s="52"/>
      <c r="G133" s="52"/>
      <c r="H133" s="14"/>
      <c r="I133" s="14"/>
      <c r="J133" s="14"/>
      <c r="K133" s="14"/>
      <c r="L133" s="14"/>
      <c r="M133" s="14"/>
      <c r="N133" s="53"/>
      <c r="O133" s="46"/>
      <c r="P133" s="46"/>
    </row>
    <row r="134" spans="1:16" x14ac:dyDescent="0.25">
      <c r="A134" s="51"/>
      <c r="B134" s="52"/>
      <c r="C134" s="44"/>
      <c r="D134" s="52"/>
      <c r="E134" s="9"/>
      <c r="F134" s="52"/>
      <c r="G134" s="52"/>
      <c r="H134" s="14"/>
      <c r="I134" s="14"/>
      <c r="J134" s="14"/>
      <c r="K134" s="14"/>
      <c r="L134" s="14"/>
      <c r="M134" s="14"/>
      <c r="N134" s="53"/>
      <c r="O134" s="46"/>
      <c r="P134" s="46"/>
    </row>
    <row r="135" spans="1:16" x14ac:dyDescent="0.25">
      <c r="A135" s="51"/>
      <c r="B135" s="52"/>
      <c r="C135" s="44"/>
      <c r="D135" s="52"/>
      <c r="E135" s="9"/>
      <c r="F135" s="52"/>
      <c r="G135" s="52"/>
      <c r="H135" s="14"/>
      <c r="I135" s="14"/>
      <c r="J135" s="14"/>
      <c r="K135" s="14"/>
      <c r="L135" s="14"/>
      <c r="M135" s="14"/>
      <c r="N135" s="53"/>
      <c r="O135" s="46"/>
      <c r="P135" s="46"/>
    </row>
    <row r="136" spans="1:16" x14ac:dyDescent="0.25">
      <c r="A136" s="44"/>
      <c r="B136" s="44"/>
      <c r="C136" s="44"/>
      <c r="D136" s="44"/>
      <c r="E136" s="9"/>
      <c r="F136" s="44"/>
      <c r="G136" s="44"/>
      <c r="H136" s="14"/>
      <c r="I136" s="14"/>
      <c r="J136" s="14"/>
      <c r="K136" s="14"/>
      <c r="L136" s="14"/>
      <c r="M136" s="14"/>
      <c r="N136" s="53"/>
      <c r="O136" s="46"/>
      <c r="P136" s="46"/>
    </row>
    <row r="137" spans="1:16" x14ac:dyDescent="0.25">
      <c r="A137" s="44"/>
      <c r="B137" s="44"/>
      <c r="C137" s="44"/>
      <c r="D137" s="44"/>
      <c r="E137" s="9"/>
      <c r="F137" s="44"/>
      <c r="G137" s="44"/>
      <c r="H137" s="14"/>
      <c r="I137" s="14"/>
      <c r="J137" s="14"/>
      <c r="K137" s="14"/>
      <c r="L137" s="14"/>
      <c r="M137" s="14"/>
      <c r="N137" s="53"/>
      <c r="O137" s="46"/>
      <c r="P137" s="46"/>
    </row>
    <row r="138" spans="1:16" x14ac:dyDescent="0.25">
      <c r="A138" s="44"/>
      <c r="B138" s="44"/>
      <c r="C138" s="44"/>
      <c r="D138" s="44"/>
      <c r="E138" s="44"/>
      <c r="F138" s="44"/>
      <c r="G138" s="44"/>
      <c r="H138" s="14"/>
      <c r="I138" s="14"/>
      <c r="J138" s="14"/>
      <c r="K138" s="14"/>
      <c r="L138" s="14"/>
      <c r="M138" s="14"/>
      <c r="N138" s="53"/>
      <c r="O138" s="46"/>
      <c r="P138" s="46"/>
    </row>
    <row r="139" spans="1:16" x14ac:dyDescent="0.25">
      <c r="A139" s="44"/>
      <c r="B139" s="44"/>
      <c r="C139" s="44"/>
      <c r="D139" s="44"/>
      <c r="E139" s="9"/>
      <c r="F139" s="44"/>
      <c r="G139" s="44"/>
      <c r="H139" s="14"/>
      <c r="I139" s="14"/>
      <c r="J139" s="14"/>
      <c r="K139" s="14"/>
      <c r="L139" s="14"/>
      <c r="M139" s="14"/>
      <c r="N139" s="53"/>
      <c r="O139" s="46"/>
      <c r="P139" s="46"/>
    </row>
    <row r="140" spans="1:16" x14ac:dyDescent="0.25">
      <c r="A140" s="44"/>
      <c r="B140" s="44"/>
      <c r="C140" s="44"/>
      <c r="D140" s="44"/>
      <c r="E140" s="9"/>
      <c r="F140" s="44"/>
      <c r="G140" s="44"/>
      <c r="H140" s="14"/>
      <c r="I140" s="14"/>
      <c r="J140" s="14"/>
      <c r="K140" s="14"/>
      <c r="L140" s="14"/>
      <c r="M140" s="14"/>
      <c r="N140" s="53"/>
      <c r="O140" s="46"/>
      <c r="P140" s="46"/>
    </row>
    <row r="141" spans="1:16" x14ac:dyDescent="0.25">
      <c r="A141" s="44"/>
      <c r="B141" s="44"/>
      <c r="C141" s="44"/>
      <c r="D141" s="44"/>
      <c r="E141" s="9"/>
      <c r="F141" s="44"/>
      <c r="G141" s="44"/>
      <c r="H141" s="14"/>
      <c r="I141" s="14"/>
      <c r="J141" s="14"/>
      <c r="K141" s="14"/>
      <c r="L141" s="14"/>
      <c r="M141" s="14"/>
      <c r="N141" s="53"/>
      <c r="O141" s="46"/>
      <c r="P141" s="46"/>
    </row>
    <row r="142" spans="1:16" x14ac:dyDescent="0.25">
      <c r="A142" s="44"/>
      <c r="B142" s="44"/>
      <c r="C142" s="44"/>
      <c r="D142" s="44"/>
      <c r="E142" s="9"/>
      <c r="F142" s="44"/>
      <c r="G142" s="44"/>
      <c r="H142" s="14"/>
      <c r="I142" s="14"/>
      <c r="J142" s="14"/>
      <c r="K142" s="14"/>
      <c r="L142" s="14"/>
      <c r="M142" s="14"/>
      <c r="N142" s="53"/>
      <c r="O142" s="46"/>
      <c r="P142" s="46"/>
    </row>
    <row r="143" spans="1:16" x14ac:dyDescent="0.25">
      <c r="A143" s="44"/>
      <c r="B143" s="44"/>
      <c r="C143" s="44"/>
      <c r="D143" s="44"/>
      <c r="E143" s="9"/>
      <c r="F143" s="44"/>
      <c r="G143" s="44"/>
      <c r="H143" s="14"/>
      <c r="I143" s="14"/>
      <c r="J143" s="14"/>
      <c r="K143" s="14"/>
      <c r="L143" s="14"/>
      <c r="M143" s="14"/>
      <c r="N143" s="53"/>
      <c r="O143" s="46"/>
      <c r="P143" s="46"/>
    </row>
    <row r="144" spans="1:16" x14ac:dyDescent="0.25">
      <c r="A144" s="44"/>
      <c r="B144" s="44"/>
      <c r="C144" s="44"/>
      <c r="D144" s="44"/>
      <c r="E144" s="9"/>
      <c r="F144" s="44"/>
      <c r="G144" s="44"/>
      <c r="H144" s="14"/>
      <c r="I144" s="14"/>
      <c r="J144" s="14"/>
      <c r="K144" s="14"/>
      <c r="L144" s="14"/>
      <c r="M144" s="14"/>
      <c r="N144" s="53"/>
      <c r="O144" s="46"/>
      <c r="P144" s="46"/>
    </row>
    <row r="145" spans="1:16" x14ac:dyDescent="0.25">
      <c r="A145" s="44"/>
      <c r="B145" s="44"/>
      <c r="C145" s="44"/>
      <c r="D145" s="44"/>
      <c r="E145" s="9"/>
      <c r="F145" s="44"/>
      <c r="G145" s="44"/>
      <c r="H145" s="14"/>
      <c r="I145" s="14"/>
      <c r="J145" s="14"/>
      <c r="K145" s="14"/>
      <c r="L145" s="14"/>
      <c r="M145" s="14"/>
      <c r="N145" s="53"/>
      <c r="O145" s="46"/>
      <c r="P145" s="46"/>
    </row>
    <row r="146" spans="1:16" x14ac:dyDescent="0.25">
      <c r="A146" s="44"/>
      <c r="B146" s="44"/>
      <c r="C146" s="44"/>
      <c r="D146" s="44"/>
      <c r="E146" s="9"/>
      <c r="F146" s="44"/>
      <c r="G146" s="44"/>
      <c r="H146" s="14"/>
      <c r="I146" s="14"/>
      <c r="J146" s="14"/>
      <c r="K146" s="14"/>
      <c r="L146" s="14"/>
      <c r="M146" s="14"/>
      <c r="N146" s="53"/>
      <c r="O146" s="46"/>
      <c r="P146" s="46"/>
    </row>
    <row r="147" spans="1:16" x14ac:dyDescent="0.25">
      <c r="A147" s="44"/>
      <c r="B147" s="44"/>
      <c r="C147" s="44"/>
      <c r="D147" s="44"/>
      <c r="E147" s="9"/>
      <c r="F147" s="44"/>
      <c r="G147" s="44"/>
      <c r="H147" s="14"/>
      <c r="I147" s="14"/>
      <c r="J147" s="14"/>
      <c r="K147" s="14"/>
      <c r="L147" s="14"/>
      <c r="M147" s="14"/>
      <c r="N147" s="53"/>
      <c r="O147" s="46"/>
      <c r="P147" s="46"/>
    </row>
    <row r="148" spans="1:16" x14ac:dyDescent="0.25">
      <c r="A148" s="44"/>
      <c r="B148" s="44"/>
      <c r="C148" s="44"/>
      <c r="D148" s="44"/>
      <c r="E148" s="9"/>
      <c r="F148" s="44"/>
      <c r="G148" s="44"/>
      <c r="H148" s="14"/>
      <c r="I148" s="14"/>
      <c r="J148" s="14"/>
      <c r="K148" s="14"/>
      <c r="L148" s="14"/>
      <c r="M148" s="14"/>
      <c r="N148" s="53"/>
      <c r="O148" s="46"/>
      <c r="P148" s="46"/>
    </row>
    <row r="149" spans="1:16" x14ac:dyDescent="0.25">
      <c r="A149" s="44"/>
      <c r="B149" s="44"/>
      <c r="C149" s="44"/>
      <c r="D149" s="44"/>
      <c r="E149" s="9"/>
      <c r="F149" s="44"/>
      <c r="G149" s="44"/>
      <c r="H149" s="14"/>
      <c r="I149" s="14"/>
      <c r="J149" s="14"/>
      <c r="K149" s="14"/>
      <c r="L149" s="14"/>
      <c r="M149" s="14"/>
      <c r="N149" s="53"/>
      <c r="O149" s="46"/>
      <c r="P149" s="46"/>
    </row>
    <row r="150" spans="1:16" x14ac:dyDescent="0.25">
      <c r="A150" s="44"/>
      <c r="B150" s="44"/>
      <c r="C150" s="44"/>
      <c r="D150" s="44"/>
      <c r="E150" s="9"/>
      <c r="F150" s="44"/>
      <c r="G150" s="44"/>
      <c r="H150" s="14"/>
      <c r="I150" s="14"/>
      <c r="J150" s="14"/>
      <c r="K150" s="14"/>
      <c r="L150" s="14"/>
      <c r="M150" s="14"/>
      <c r="N150" s="53"/>
      <c r="O150" s="46"/>
      <c r="P150" s="46"/>
    </row>
    <row r="151" spans="1:16" x14ac:dyDescent="0.25">
      <c r="A151" s="44"/>
      <c r="B151" s="44"/>
      <c r="C151" s="44"/>
      <c r="D151" s="44"/>
      <c r="E151" s="9"/>
      <c r="F151" s="44"/>
      <c r="G151" s="44"/>
      <c r="H151" s="14"/>
      <c r="I151" s="14"/>
      <c r="J151" s="14"/>
      <c r="K151" s="14"/>
      <c r="L151" s="14"/>
      <c r="M151" s="14"/>
      <c r="N151" s="53"/>
      <c r="O151" s="46"/>
      <c r="P151" s="46"/>
    </row>
    <row r="152" spans="1:16" x14ac:dyDescent="0.25">
      <c r="A152" s="44"/>
      <c r="B152" s="44"/>
      <c r="C152" s="44"/>
      <c r="D152" s="44"/>
      <c r="E152" s="9"/>
      <c r="F152" s="44"/>
      <c r="G152" s="44"/>
      <c r="H152" s="14"/>
      <c r="I152" s="14"/>
      <c r="J152" s="14"/>
      <c r="K152" s="14"/>
      <c r="L152" s="14"/>
      <c r="M152" s="14"/>
      <c r="N152" s="53"/>
      <c r="O152" s="46"/>
      <c r="P152" s="46"/>
    </row>
    <row r="153" spans="1:16" x14ac:dyDescent="0.25">
      <c r="A153" s="44"/>
      <c r="B153" s="44"/>
      <c r="C153" s="44"/>
      <c r="D153" s="44"/>
      <c r="E153" s="9"/>
      <c r="F153" s="44"/>
      <c r="G153" s="44"/>
      <c r="H153" s="14"/>
      <c r="I153" s="14"/>
      <c r="J153" s="14"/>
      <c r="K153" s="14"/>
      <c r="L153" s="14"/>
      <c r="M153" s="14"/>
      <c r="N153" s="53"/>
      <c r="O153" s="46"/>
      <c r="P153" s="46"/>
    </row>
    <row r="154" spans="1:16" x14ac:dyDescent="0.25">
      <c r="A154" s="44"/>
      <c r="B154" s="44"/>
      <c r="C154" s="44"/>
      <c r="D154" s="44"/>
      <c r="E154" s="9"/>
      <c r="F154" s="44"/>
      <c r="G154" s="44"/>
      <c r="H154" s="14"/>
      <c r="I154" s="14"/>
      <c r="J154" s="14"/>
      <c r="K154" s="14"/>
      <c r="L154" s="14"/>
      <c r="M154" s="14"/>
      <c r="N154" s="53"/>
      <c r="O154" s="46"/>
      <c r="P154" s="46"/>
    </row>
    <row r="155" spans="1:16" x14ac:dyDescent="0.25">
      <c r="A155" s="44"/>
      <c r="B155" s="44"/>
      <c r="C155" s="44"/>
      <c r="D155" s="44"/>
      <c r="E155" s="9"/>
      <c r="F155" s="44"/>
      <c r="G155" s="44"/>
      <c r="H155" s="14"/>
      <c r="I155" s="14"/>
      <c r="J155" s="14"/>
      <c r="K155" s="14"/>
      <c r="L155" s="14"/>
      <c r="M155" s="14"/>
      <c r="N155" s="53"/>
      <c r="O155" s="46"/>
      <c r="P155" s="46"/>
    </row>
    <row r="156" spans="1:16" x14ac:dyDescent="0.25">
      <c r="A156" s="44"/>
      <c r="B156" s="44"/>
      <c r="C156" s="44"/>
      <c r="D156" s="44"/>
      <c r="E156" s="9"/>
      <c r="F156" s="44"/>
      <c r="G156" s="44"/>
      <c r="H156" s="14"/>
      <c r="I156" s="14"/>
      <c r="J156" s="14"/>
      <c r="K156" s="14"/>
      <c r="L156" s="14"/>
      <c r="M156" s="14"/>
      <c r="N156" s="53"/>
      <c r="O156" s="46"/>
      <c r="P156" s="46"/>
    </row>
    <row r="157" spans="1:16" x14ac:dyDescent="0.25">
      <c r="A157" s="44"/>
      <c r="B157" s="44"/>
      <c r="C157" s="44"/>
      <c r="D157" s="44"/>
      <c r="E157" s="9"/>
      <c r="F157" s="44"/>
      <c r="G157" s="44"/>
      <c r="H157" s="14"/>
      <c r="I157" s="14"/>
      <c r="J157" s="14"/>
      <c r="K157" s="14"/>
      <c r="L157" s="14"/>
      <c r="M157" s="14"/>
      <c r="N157" s="53"/>
      <c r="O157" s="46"/>
      <c r="P157" s="46"/>
    </row>
    <row r="158" spans="1:16" x14ac:dyDescent="0.25">
      <c r="A158" s="44"/>
      <c r="B158" s="44"/>
      <c r="C158" s="44"/>
      <c r="D158" s="44"/>
      <c r="E158" s="9"/>
      <c r="F158" s="44"/>
      <c r="G158" s="44"/>
      <c r="H158" s="14"/>
      <c r="I158" s="14"/>
      <c r="J158" s="14"/>
      <c r="K158" s="14"/>
      <c r="L158" s="14"/>
      <c r="M158" s="14"/>
      <c r="N158" s="53"/>
      <c r="O158" s="46"/>
      <c r="P158" s="46"/>
    </row>
    <row r="159" spans="1:16" x14ac:dyDescent="0.25">
      <c r="A159" s="44"/>
      <c r="B159" s="44"/>
      <c r="C159" s="44"/>
      <c r="D159" s="44"/>
      <c r="E159" s="9"/>
      <c r="F159" s="44"/>
      <c r="G159" s="44"/>
      <c r="H159" s="14"/>
      <c r="I159" s="14"/>
      <c r="J159" s="14"/>
      <c r="K159" s="14"/>
      <c r="L159" s="14"/>
      <c r="M159" s="14"/>
      <c r="N159" s="53"/>
      <c r="O159" s="46"/>
      <c r="P159" s="46"/>
    </row>
    <row r="160" spans="1:16" x14ac:dyDescent="0.25">
      <c r="A160" s="44"/>
      <c r="B160" s="44"/>
      <c r="C160" s="44"/>
      <c r="D160" s="44"/>
      <c r="E160" s="9"/>
      <c r="F160" s="44"/>
      <c r="G160" s="44"/>
      <c r="H160" s="14"/>
      <c r="I160" s="14"/>
      <c r="J160" s="14"/>
      <c r="K160" s="14"/>
      <c r="L160" s="14"/>
      <c r="M160" s="14"/>
      <c r="N160" s="53"/>
      <c r="O160" s="46"/>
      <c r="P160" s="46"/>
    </row>
    <row r="161" spans="1:16" x14ac:dyDescent="0.25">
      <c r="A161" s="44"/>
      <c r="B161" s="44"/>
      <c r="C161" s="44"/>
      <c r="D161" s="44"/>
      <c r="E161" s="9"/>
      <c r="F161" s="44"/>
      <c r="G161" s="44"/>
      <c r="H161" s="14"/>
      <c r="I161" s="14"/>
      <c r="J161" s="14"/>
      <c r="K161" s="14"/>
      <c r="L161" s="14"/>
      <c r="M161" s="14"/>
      <c r="N161" s="53"/>
      <c r="O161" s="46"/>
      <c r="P161" s="46"/>
    </row>
    <row r="162" spans="1:16" x14ac:dyDescent="0.25">
      <c r="A162" s="44"/>
      <c r="B162" s="44"/>
      <c r="C162" s="44"/>
      <c r="D162" s="44"/>
      <c r="E162" s="9"/>
      <c r="F162" s="44"/>
      <c r="G162" s="44"/>
      <c r="H162" s="14"/>
      <c r="I162" s="14"/>
      <c r="J162" s="14"/>
      <c r="K162" s="14"/>
      <c r="L162" s="14"/>
      <c r="M162" s="14"/>
      <c r="N162" s="53"/>
      <c r="O162" s="46"/>
      <c r="P162" s="46"/>
    </row>
    <row r="163" spans="1:16" x14ac:dyDescent="0.25">
      <c r="A163" s="51"/>
      <c r="B163" s="52"/>
      <c r="C163" s="44"/>
      <c r="D163" s="52"/>
      <c r="E163" s="9"/>
      <c r="F163" s="52"/>
      <c r="G163" s="52"/>
      <c r="H163" s="14"/>
      <c r="I163" s="14"/>
      <c r="J163" s="14"/>
      <c r="K163" s="14"/>
      <c r="L163" s="14"/>
      <c r="M163" s="14"/>
      <c r="N163" s="53"/>
      <c r="O163" s="46"/>
      <c r="P163" s="46"/>
    </row>
    <row r="164" spans="1:16" x14ac:dyDescent="0.25">
      <c r="A164" s="51"/>
      <c r="B164" s="52"/>
      <c r="C164" s="44"/>
      <c r="D164" s="52"/>
      <c r="E164" s="9"/>
      <c r="F164" s="52"/>
      <c r="G164" s="52"/>
      <c r="H164" s="14"/>
      <c r="I164" s="14"/>
      <c r="J164" s="14"/>
      <c r="K164" s="14"/>
      <c r="L164" s="14"/>
      <c r="M164" s="14"/>
      <c r="N164" s="53"/>
      <c r="O164" s="46"/>
      <c r="P164" s="46"/>
    </row>
    <row r="165" spans="1:16" x14ac:dyDescent="0.25">
      <c r="A165" s="44"/>
      <c r="B165" s="44"/>
      <c r="C165" s="44"/>
      <c r="D165" s="44"/>
      <c r="E165" s="9"/>
      <c r="F165" s="44"/>
      <c r="G165" s="44"/>
      <c r="H165" s="14"/>
      <c r="I165" s="14"/>
      <c r="J165" s="14"/>
      <c r="K165" s="14"/>
      <c r="L165" s="14"/>
      <c r="M165" s="14"/>
      <c r="N165" s="53"/>
      <c r="O165" s="46"/>
      <c r="P165" s="46"/>
    </row>
    <row r="166" spans="1:16" x14ac:dyDescent="0.25">
      <c r="A166" s="51"/>
      <c r="B166" s="52"/>
      <c r="C166" s="44"/>
      <c r="D166" s="52"/>
      <c r="E166" s="9"/>
      <c r="F166" s="52"/>
      <c r="G166" s="52"/>
      <c r="H166" s="14"/>
      <c r="I166" s="14"/>
      <c r="J166" s="14"/>
      <c r="K166" s="14"/>
      <c r="L166" s="14"/>
      <c r="M166" s="14"/>
      <c r="N166" s="53"/>
      <c r="O166" s="46"/>
      <c r="P166" s="46"/>
    </row>
    <row r="167" spans="1:16" x14ac:dyDescent="0.25">
      <c r="A167" s="51"/>
      <c r="B167" s="52"/>
      <c r="C167" s="44"/>
      <c r="D167" s="52"/>
      <c r="E167" s="9"/>
      <c r="F167" s="52"/>
      <c r="G167" s="52"/>
      <c r="H167" s="14"/>
      <c r="I167" s="14"/>
      <c r="J167" s="14"/>
      <c r="K167" s="14"/>
      <c r="L167" s="14"/>
      <c r="M167" s="14"/>
      <c r="N167" s="53"/>
      <c r="O167" s="46"/>
      <c r="P167" s="46"/>
    </row>
    <row r="168" spans="1:16" x14ac:dyDescent="0.25">
      <c r="A168" s="51"/>
      <c r="B168" s="52"/>
      <c r="C168" s="44"/>
      <c r="D168" s="52"/>
      <c r="E168" s="9"/>
      <c r="F168" s="52"/>
      <c r="G168" s="52"/>
      <c r="H168" s="14"/>
      <c r="I168" s="14"/>
      <c r="J168" s="14"/>
      <c r="K168" s="14"/>
      <c r="L168" s="14"/>
      <c r="M168" s="14"/>
      <c r="N168" s="53"/>
      <c r="O168" s="46"/>
      <c r="P168" s="46"/>
    </row>
    <row r="169" spans="1:16" x14ac:dyDescent="0.25">
      <c r="A169" s="51"/>
      <c r="B169" s="52"/>
      <c r="C169" s="44"/>
      <c r="D169" s="52"/>
      <c r="E169" s="9"/>
      <c r="F169" s="52"/>
      <c r="G169" s="52"/>
      <c r="H169" s="14"/>
      <c r="I169" s="14"/>
      <c r="J169" s="14"/>
      <c r="K169" s="14"/>
      <c r="L169" s="14"/>
      <c r="M169" s="14"/>
      <c r="N169" s="53"/>
      <c r="O169" s="46"/>
      <c r="P169" s="46"/>
    </row>
    <row r="170" spans="1:16" x14ac:dyDescent="0.25">
      <c r="A170" s="51"/>
      <c r="B170" s="52"/>
      <c r="C170" s="44"/>
      <c r="D170" s="52"/>
      <c r="E170" s="9"/>
      <c r="F170" s="52"/>
      <c r="G170" s="52"/>
      <c r="H170" s="14"/>
      <c r="I170" s="14"/>
      <c r="J170" s="14"/>
      <c r="K170" s="14"/>
      <c r="L170" s="14"/>
      <c r="M170" s="14"/>
      <c r="N170" s="53"/>
      <c r="O170" s="46"/>
      <c r="P170" s="46"/>
    </row>
    <row r="171" spans="1:16" x14ac:dyDescent="0.25">
      <c r="A171" s="51"/>
      <c r="B171" s="52"/>
      <c r="C171" s="44"/>
      <c r="D171" s="52"/>
      <c r="E171" s="9"/>
      <c r="F171" s="52"/>
      <c r="G171" s="52"/>
      <c r="H171" s="14"/>
      <c r="I171" s="14"/>
      <c r="J171" s="14"/>
      <c r="K171" s="14"/>
      <c r="L171" s="14"/>
      <c r="M171" s="14"/>
      <c r="N171" s="53"/>
      <c r="O171" s="46"/>
      <c r="P171" s="46"/>
    </row>
    <row r="172" spans="1:16" x14ac:dyDescent="0.25">
      <c r="A172" s="44"/>
      <c r="B172" s="44"/>
      <c r="C172" s="44"/>
      <c r="D172" s="44"/>
      <c r="E172" s="9"/>
      <c r="F172" s="44"/>
      <c r="G172" s="44"/>
      <c r="H172" s="14"/>
      <c r="I172" s="14"/>
      <c r="J172" s="14"/>
      <c r="K172" s="14"/>
      <c r="L172" s="14"/>
      <c r="M172" s="14"/>
      <c r="N172" s="53"/>
      <c r="O172" s="46"/>
      <c r="P172" s="46"/>
    </row>
    <row r="173" spans="1:16" x14ac:dyDescent="0.25">
      <c r="A173" s="44"/>
      <c r="B173" s="44"/>
      <c r="C173" s="44"/>
      <c r="D173" s="44"/>
      <c r="E173" s="9"/>
      <c r="F173" s="44"/>
      <c r="G173" s="44"/>
      <c r="H173" s="14"/>
      <c r="I173" s="14"/>
      <c r="J173" s="14"/>
      <c r="K173" s="14"/>
      <c r="L173" s="14"/>
      <c r="M173" s="14"/>
      <c r="N173" s="53"/>
      <c r="O173" s="46"/>
      <c r="P173" s="46"/>
    </row>
    <row r="174" spans="1:16" x14ac:dyDescent="0.25">
      <c r="A174" s="51"/>
      <c r="B174" s="52"/>
      <c r="C174" s="44"/>
      <c r="D174" s="52"/>
      <c r="E174" s="9"/>
      <c r="F174" s="52"/>
      <c r="G174" s="52"/>
      <c r="H174" s="14"/>
      <c r="I174" s="14"/>
      <c r="J174" s="14"/>
      <c r="K174" s="14"/>
      <c r="L174" s="14"/>
      <c r="M174" s="14"/>
      <c r="N174" s="53"/>
      <c r="O174" s="46"/>
      <c r="P174" s="46"/>
    </row>
    <row r="175" spans="1:16" x14ac:dyDescent="0.25">
      <c r="A175" s="51"/>
      <c r="B175" s="52"/>
      <c r="C175" s="44"/>
      <c r="D175" s="52"/>
      <c r="E175" s="9"/>
      <c r="F175" s="52"/>
      <c r="G175" s="52"/>
      <c r="H175" s="14"/>
      <c r="I175" s="14"/>
      <c r="J175" s="14"/>
      <c r="K175" s="14"/>
      <c r="L175" s="14"/>
      <c r="M175" s="14"/>
      <c r="N175" s="53"/>
      <c r="O175" s="46"/>
      <c r="P175" s="46"/>
    </row>
    <row r="176" spans="1:16" x14ac:dyDescent="0.25">
      <c r="A176" s="51"/>
      <c r="B176" s="52"/>
      <c r="C176" s="44"/>
      <c r="D176" s="52"/>
      <c r="E176" s="9"/>
      <c r="F176" s="52"/>
      <c r="G176" s="52"/>
      <c r="H176" s="14"/>
      <c r="I176" s="14"/>
      <c r="J176" s="14"/>
      <c r="K176" s="14"/>
      <c r="L176" s="14"/>
      <c r="M176" s="14"/>
      <c r="N176" s="53"/>
      <c r="O176" s="46"/>
      <c r="P176" s="46"/>
    </row>
    <row r="177" spans="1:16" x14ac:dyDescent="0.25">
      <c r="A177" s="51"/>
      <c r="B177" s="52"/>
      <c r="C177" s="44"/>
      <c r="D177" s="52"/>
      <c r="E177" s="9"/>
      <c r="F177" s="52"/>
      <c r="G177" s="52"/>
      <c r="H177" s="14"/>
      <c r="I177" s="14"/>
      <c r="J177" s="14"/>
      <c r="K177" s="14"/>
      <c r="L177" s="14"/>
      <c r="M177" s="14"/>
      <c r="N177" s="53"/>
      <c r="O177" s="46"/>
      <c r="P177" s="46"/>
    </row>
    <row r="178" spans="1:16" x14ac:dyDescent="0.25">
      <c r="A178" s="44"/>
      <c r="B178" s="44"/>
      <c r="C178" s="44"/>
      <c r="D178" s="44"/>
      <c r="E178" s="9"/>
      <c r="F178" s="44"/>
      <c r="G178" s="44"/>
      <c r="H178" s="14"/>
      <c r="I178" s="14"/>
      <c r="J178" s="14"/>
      <c r="K178" s="14"/>
      <c r="L178" s="14"/>
      <c r="M178" s="14"/>
      <c r="N178" s="53"/>
      <c r="O178" s="46"/>
      <c r="P178" s="46"/>
    </row>
    <row r="179" spans="1:16" x14ac:dyDescent="0.25">
      <c r="A179" s="51"/>
      <c r="B179" s="52"/>
      <c r="C179" s="44"/>
      <c r="D179" s="52"/>
      <c r="E179" s="9"/>
      <c r="F179" s="52"/>
      <c r="G179" s="52"/>
      <c r="H179" s="14"/>
      <c r="I179" s="14"/>
      <c r="J179" s="14"/>
      <c r="K179" s="14"/>
      <c r="L179" s="14"/>
      <c r="M179" s="14"/>
      <c r="N179" s="53"/>
      <c r="O179" s="46"/>
      <c r="P179" s="46"/>
    </row>
    <row r="180" spans="1:16" x14ac:dyDescent="0.25">
      <c r="A180" s="51"/>
      <c r="B180" s="52"/>
      <c r="C180" s="44"/>
      <c r="D180" s="52"/>
      <c r="E180" s="9"/>
      <c r="F180" s="52"/>
      <c r="G180" s="52"/>
      <c r="H180" s="14"/>
      <c r="I180" s="14"/>
      <c r="J180" s="14"/>
      <c r="K180" s="14"/>
      <c r="L180" s="14"/>
      <c r="M180" s="14"/>
      <c r="N180" s="53"/>
      <c r="O180" s="46"/>
      <c r="P180" s="46"/>
    </row>
    <row r="181" spans="1:16" x14ac:dyDescent="0.25">
      <c r="A181" s="51"/>
      <c r="B181" s="52"/>
      <c r="C181" s="44"/>
      <c r="D181" s="52"/>
      <c r="E181" s="9"/>
      <c r="F181" s="52"/>
      <c r="G181" s="52"/>
      <c r="H181" s="14"/>
      <c r="I181" s="14"/>
      <c r="J181" s="14"/>
      <c r="K181" s="14"/>
      <c r="L181" s="14"/>
      <c r="M181" s="14"/>
      <c r="N181" s="53"/>
      <c r="O181" s="46"/>
      <c r="P181" s="46"/>
    </row>
    <row r="182" spans="1:16" x14ac:dyDescent="0.25">
      <c r="A182" s="44"/>
      <c r="B182" s="44"/>
      <c r="C182" s="44"/>
      <c r="D182" s="44"/>
      <c r="E182" s="9"/>
      <c r="F182" s="44"/>
      <c r="G182" s="44"/>
      <c r="H182" s="14"/>
      <c r="I182" s="14"/>
      <c r="J182" s="14"/>
      <c r="K182" s="14"/>
      <c r="L182" s="14"/>
      <c r="M182" s="14"/>
      <c r="N182" s="53"/>
      <c r="O182" s="46"/>
      <c r="P182" s="46"/>
    </row>
    <row r="183" spans="1:16" x14ac:dyDescent="0.25">
      <c r="A183" s="44"/>
      <c r="B183" s="44"/>
      <c r="C183" s="44"/>
      <c r="D183" s="44"/>
      <c r="E183" s="9"/>
      <c r="F183" s="44"/>
      <c r="G183" s="44"/>
      <c r="H183" s="14"/>
      <c r="I183" s="14"/>
      <c r="J183" s="14"/>
      <c r="K183" s="14"/>
      <c r="L183" s="14"/>
      <c r="M183" s="14"/>
      <c r="N183" s="53"/>
      <c r="O183" s="46"/>
      <c r="P183" s="46"/>
    </row>
    <row r="184" spans="1:16" x14ac:dyDescent="0.25">
      <c r="A184" s="44"/>
      <c r="B184" s="44"/>
      <c r="C184" s="44"/>
      <c r="D184" s="44"/>
      <c r="E184" s="9"/>
      <c r="F184" s="44"/>
      <c r="G184" s="44"/>
      <c r="H184" s="14"/>
      <c r="I184" s="14"/>
      <c r="J184" s="14"/>
      <c r="K184" s="14"/>
      <c r="L184" s="14"/>
      <c r="M184" s="14"/>
      <c r="N184" s="53"/>
      <c r="O184" s="46"/>
      <c r="P184" s="46"/>
    </row>
    <row r="185" spans="1:16" x14ac:dyDescent="0.25">
      <c r="A185" s="44"/>
      <c r="B185" s="44"/>
      <c r="C185" s="44"/>
      <c r="D185" s="44"/>
      <c r="E185" s="44"/>
      <c r="F185" s="44"/>
      <c r="G185" s="44"/>
      <c r="H185" s="14"/>
      <c r="I185" s="14"/>
      <c r="J185" s="14"/>
      <c r="K185" s="14"/>
      <c r="L185" s="14"/>
      <c r="M185" s="14"/>
      <c r="N185" s="53"/>
      <c r="O185" s="46"/>
      <c r="P185" s="46"/>
    </row>
    <row r="186" spans="1:16" x14ac:dyDescent="0.25">
      <c r="A186" s="44"/>
      <c r="B186" s="44"/>
      <c r="C186" s="44"/>
      <c r="D186" s="44"/>
      <c r="E186" s="9"/>
      <c r="F186" s="44"/>
      <c r="G186" s="44"/>
      <c r="H186" s="14"/>
      <c r="I186" s="14"/>
      <c r="J186" s="14"/>
      <c r="K186" s="14"/>
      <c r="L186" s="14"/>
      <c r="M186" s="14"/>
      <c r="N186" s="53"/>
      <c r="O186" s="46"/>
      <c r="P186" s="46"/>
    </row>
    <row r="187" spans="1:16" x14ac:dyDescent="0.25">
      <c r="A187" s="44"/>
      <c r="B187" s="44"/>
      <c r="C187" s="44"/>
      <c r="D187" s="44"/>
      <c r="E187" s="9"/>
      <c r="F187" s="44"/>
      <c r="G187" s="44"/>
      <c r="H187" s="14"/>
      <c r="I187" s="14"/>
      <c r="J187" s="14"/>
      <c r="K187" s="14"/>
      <c r="L187" s="14"/>
      <c r="M187" s="14"/>
      <c r="N187" s="53"/>
      <c r="O187" s="46"/>
      <c r="P187" s="46"/>
    </row>
    <row r="188" spans="1:16" x14ac:dyDescent="0.25">
      <c r="A188" s="44"/>
      <c r="B188" s="44"/>
      <c r="C188" s="44"/>
      <c r="D188" s="44"/>
      <c r="E188" s="9"/>
      <c r="F188" s="44"/>
      <c r="G188" s="44"/>
      <c r="H188" s="14"/>
      <c r="I188" s="14"/>
      <c r="J188" s="14"/>
      <c r="K188" s="14"/>
      <c r="L188" s="14"/>
      <c r="M188" s="14"/>
      <c r="N188" s="53"/>
      <c r="O188" s="46"/>
      <c r="P188" s="46"/>
    </row>
    <row r="189" spans="1:16" x14ac:dyDescent="0.25">
      <c r="A189" s="44"/>
      <c r="B189" s="44"/>
      <c r="C189" s="44"/>
      <c r="D189" s="44"/>
      <c r="E189" s="9"/>
      <c r="F189" s="44"/>
      <c r="G189" s="44"/>
      <c r="H189" s="14"/>
      <c r="I189" s="14"/>
      <c r="J189" s="14"/>
      <c r="K189" s="14"/>
      <c r="L189" s="14"/>
      <c r="M189" s="14"/>
      <c r="N189" s="53"/>
      <c r="O189" s="46"/>
      <c r="P189" s="46"/>
    </row>
    <row r="190" spans="1:16" x14ac:dyDescent="0.25">
      <c r="A190" s="44"/>
      <c r="B190" s="44"/>
      <c r="C190" s="44"/>
      <c r="D190" s="44"/>
      <c r="E190" s="9"/>
      <c r="F190" s="44"/>
      <c r="G190" s="44"/>
      <c r="H190" s="14"/>
      <c r="I190" s="14"/>
      <c r="J190" s="14"/>
      <c r="K190" s="14"/>
      <c r="L190" s="14"/>
      <c r="M190" s="14"/>
      <c r="N190" s="53"/>
      <c r="O190" s="46"/>
      <c r="P190" s="46"/>
    </row>
    <row r="191" spans="1:16" x14ac:dyDescent="0.25">
      <c r="A191" s="44"/>
      <c r="B191" s="44"/>
      <c r="C191" s="44"/>
      <c r="D191" s="44"/>
      <c r="E191" s="9"/>
      <c r="F191" s="44"/>
      <c r="G191" s="44"/>
      <c r="H191" s="14"/>
      <c r="I191" s="14"/>
      <c r="J191" s="14"/>
      <c r="K191" s="14"/>
      <c r="L191" s="14"/>
      <c r="M191" s="14"/>
      <c r="N191" s="53"/>
      <c r="O191" s="46"/>
      <c r="P191" s="46"/>
    </row>
    <row r="192" spans="1:16" x14ac:dyDescent="0.25">
      <c r="A192" s="44"/>
      <c r="B192" s="44"/>
      <c r="C192" s="44"/>
      <c r="D192" s="44"/>
      <c r="E192" s="9"/>
      <c r="F192" s="44"/>
      <c r="G192" s="44"/>
      <c r="H192" s="14"/>
      <c r="I192" s="14"/>
      <c r="J192" s="14"/>
      <c r="K192" s="14"/>
      <c r="L192" s="14"/>
      <c r="M192" s="14"/>
      <c r="N192" s="53"/>
      <c r="O192" s="46"/>
      <c r="P192" s="46"/>
    </row>
    <row r="193" spans="1:16" x14ac:dyDescent="0.25">
      <c r="A193" s="44"/>
      <c r="B193" s="44"/>
      <c r="C193" s="44"/>
      <c r="D193" s="44"/>
      <c r="E193" s="9"/>
      <c r="F193" s="44"/>
      <c r="G193" s="44"/>
      <c r="H193" s="14"/>
      <c r="I193" s="14"/>
      <c r="J193" s="14"/>
      <c r="K193" s="14"/>
      <c r="L193" s="14"/>
      <c r="M193" s="14"/>
      <c r="N193" s="53"/>
      <c r="O193" s="46"/>
      <c r="P193" s="46"/>
    </row>
    <row r="194" spans="1:16" x14ac:dyDescent="0.25">
      <c r="A194" s="44"/>
      <c r="B194" s="44"/>
      <c r="C194" s="44"/>
      <c r="D194" s="44"/>
      <c r="E194" s="9"/>
      <c r="F194" s="44"/>
      <c r="G194" s="44"/>
      <c r="H194" s="14"/>
      <c r="I194" s="14"/>
      <c r="J194" s="14"/>
      <c r="K194" s="14"/>
      <c r="L194" s="14"/>
      <c r="M194" s="14"/>
      <c r="N194" s="53"/>
      <c r="O194" s="46"/>
      <c r="P194" s="46"/>
    </row>
    <row r="195" spans="1:16" x14ac:dyDescent="0.25">
      <c r="A195" s="44"/>
      <c r="B195" s="44"/>
      <c r="C195" s="44"/>
      <c r="D195" s="44"/>
      <c r="E195" s="9"/>
      <c r="F195" s="44"/>
      <c r="G195" s="44"/>
      <c r="H195" s="14"/>
      <c r="I195" s="14"/>
      <c r="J195" s="14"/>
      <c r="K195" s="14"/>
      <c r="L195" s="14"/>
      <c r="M195" s="14"/>
      <c r="N195" s="53"/>
      <c r="O195" s="46"/>
      <c r="P195" s="46"/>
    </row>
    <row r="196" spans="1:16" x14ac:dyDescent="0.25">
      <c r="A196" s="44"/>
      <c r="B196" s="44"/>
      <c r="C196" s="44"/>
      <c r="D196" s="44"/>
      <c r="E196" s="44"/>
      <c r="F196" s="44"/>
      <c r="G196" s="44"/>
      <c r="H196" s="14"/>
      <c r="I196" s="14"/>
      <c r="J196" s="14"/>
      <c r="K196" s="14"/>
      <c r="L196" s="14"/>
      <c r="M196" s="14"/>
      <c r="N196" s="53"/>
      <c r="O196" s="46"/>
      <c r="P196" s="46"/>
    </row>
    <row r="197" spans="1:16" x14ac:dyDescent="0.25">
      <c r="A197" s="44"/>
      <c r="B197" s="44"/>
      <c r="C197" s="44"/>
      <c r="D197" s="44"/>
      <c r="E197" s="9"/>
      <c r="F197" s="44"/>
      <c r="G197" s="44"/>
      <c r="H197" s="14"/>
      <c r="I197" s="14"/>
      <c r="J197" s="14"/>
      <c r="K197" s="14"/>
      <c r="L197" s="14"/>
      <c r="M197" s="14"/>
      <c r="N197" s="53"/>
      <c r="O197" s="46"/>
      <c r="P197" s="46"/>
    </row>
    <row r="198" spans="1:16" x14ac:dyDescent="0.25">
      <c r="A198" s="44"/>
      <c r="B198" s="44"/>
      <c r="C198" s="44"/>
      <c r="D198" s="44"/>
      <c r="E198" s="9"/>
      <c r="F198" s="44"/>
      <c r="G198" s="44"/>
      <c r="H198" s="14"/>
      <c r="I198" s="14"/>
      <c r="J198" s="14"/>
      <c r="K198" s="14"/>
      <c r="L198" s="14"/>
      <c r="M198" s="14"/>
      <c r="N198" s="53"/>
      <c r="O198" s="46"/>
      <c r="P198" s="46"/>
    </row>
    <row r="199" spans="1:16" x14ac:dyDescent="0.25">
      <c r="A199" s="44"/>
      <c r="B199" s="44"/>
      <c r="C199" s="44"/>
      <c r="D199" s="44"/>
      <c r="E199" s="9"/>
      <c r="F199" s="44"/>
      <c r="G199" s="44"/>
      <c r="H199" s="14"/>
      <c r="I199" s="14"/>
      <c r="J199" s="14"/>
      <c r="K199" s="14"/>
      <c r="L199" s="14"/>
      <c r="M199" s="14"/>
      <c r="N199" s="53"/>
      <c r="O199" s="46"/>
      <c r="P199" s="46"/>
    </row>
    <row r="200" spans="1:16" x14ac:dyDescent="0.25">
      <c r="A200" s="51"/>
      <c r="B200" s="52"/>
      <c r="C200" s="44"/>
      <c r="D200" s="52"/>
      <c r="E200" s="9"/>
      <c r="F200" s="52"/>
      <c r="G200" s="52"/>
      <c r="H200" s="14"/>
      <c r="I200" s="14"/>
      <c r="J200" s="14"/>
      <c r="K200" s="14"/>
      <c r="L200" s="14"/>
      <c r="M200" s="14"/>
      <c r="N200" s="53"/>
      <c r="O200" s="46"/>
      <c r="P200" s="46"/>
    </row>
    <row r="201" spans="1:16" x14ac:dyDescent="0.25">
      <c r="A201" s="51"/>
      <c r="B201" s="52"/>
      <c r="C201" s="44"/>
      <c r="D201" s="52"/>
      <c r="E201" s="9"/>
      <c r="F201" s="52"/>
      <c r="G201" s="52"/>
      <c r="H201" s="14"/>
      <c r="I201" s="14"/>
      <c r="J201" s="14"/>
      <c r="K201" s="14"/>
      <c r="L201" s="14"/>
      <c r="M201" s="14"/>
      <c r="N201" s="53"/>
      <c r="O201" s="46"/>
      <c r="P201" s="46"/>
    </row>
    <row r="202" spans="1:16" x14ac:dyDescent="0.25">
      <c r="A202" s="51"/>
      <c r="B202" s="52"/>
      <c r="C202" s="44"/>
      <c r="D202" s="52"/>
      <c r="E202" s="9"/>
      <c r="F202" s="52"/>
      <c r="G202" s="52"/>
      <c r="H202" s="14"/>
      <c r="I202" s="14"/>
      <c r="J202" s="14"/>
      <c r="K202" s="14"/>
      <c r="L202" s="14"/>
      <c r="M202" s="14"/>
      <c r="N202" s="53"/>
      <c r="O202" s="46"/>
      <c r="P202" s="46"/>
    </row>
    <row r="203" spans="1:16" x14ac:dyDescent="0.25">
      <c r="A203" s="44"/>
      <c r="B203" s="44"/>
      <c r="C203" s="44"/>
      <c r="D203" s="44"/>
      <c r="E203" s="9"/>
      <c r="F203" s="44"/>
      <c r="G203" s="44"/>
      <c r="H203" s="14"/>
      <c r="I203" s="14"/>
      <c r="J203" s="14"/>
      <c r="K203" s="14"/>
      <c r="L203" s="14"/>
      <c r="M203" s="14"/>
      <c r="N203" s="53"/>
      <c r="O203" s="46"/>
      <c r="P203" s="46"/>
    </row>
    <row r="204" spans="1:16" x14ac:dyDescent="0.25">
      <c r="A204" s="44"/>
      <c r="B204" s="44"/>
      <c r="C204" s="44"/>
      <c r="D204" s="44"/>
      <c r="E204" s="9"/>
      <c r="F204" s="44"/>
      <c r="G204" s="44"/>
      <c r="H204" s="14"/>
      <c r="I204" s="14"/>
      <c r="J204" s="14"/>
      <c r="K204" s="14"/>
      <c r="L204" s="14"/>
      <c r="M204" s="14"/>
      <c r="N204" s="53"/>
      <c r="O204" s="46"/>
      <c r="P204" s="46"/>
    </row>
    <row r="205" spans="1:16" x14ac:dyDescent="0.25">
      <c r="A205" s="44"/>
      <c r="B205" s="44"/>
      <c r="C205" s="44"/>
      <c r="D205" s="44"/>
      <c r="E205" s="9"/>
      <c r="F205" s="44"/>
      <c r="G205" s="44"/>
      <c r="H205" s="14"/>
      <c r="I205" s="14"/>
      <c r="J205" s="14"/>
      <c r="K205" s="14"/>
      <c r="L205" s="14"/>
      <c r="M205" s="14"/>
      <c r="N205" s="53"/>
      <c r="O205" s="46"/>
      <c r="P205" s="46"/>
    </row>
    <row r="206" spans="1:16" x14ac:dyDescent="0.25">
      <c r="A206" s="44"/>
      <c r="B206" s="44"/>
      <c r="C206" s="44"/>
      <c r="D206" s="44"/>
      <c r="E206" s="9"/>
      <c r="F206" s="44"/>
      <c r="G206" s="44"/>
      <c r="H206" s="14"/>
      <c r="I206" s="14"/>
      <c r="J206" s="14"/>
      <c r="K206" s="14"/>
      <c r="L206" s="14"/>
      <c r="M206" s="14"/>
      <c r="N206" s="53"/>
      <c r="O206" s="46"/>
      <c r="P206" s="46"/>
    </row>
    <row r="207" spans="1:16" x14ac:dyDescent="0.25">
      <c r="A207" s="51"/>
      <c r="B207" s="52"/>
      <c r="C207" s="44"/>
      <c r="D207" s="52"/>
      <c r="E207" s="9"/>
      <c r="F207" s="52"/>
      <c r="G207" s="52"/>
      <c r="H207" s="14"/>
      <c r="I207" s="14"/>
      <c r="J207" s="14"/>
      <c r="K207" s="14"/>
      <c r="L207" s="14"/>
      <c r="M207" s="14"/>
      <c r="N207" s="53"/>
      <c r="O207" s="46"/>
      <c r="P207" s="46"/>
    </row>
    <row r="208" spans="1:16" x14ac:dyDescent="0.25">
      <c r="A208" s="44"/>
      <c r="B208" s="44"/>
      <c r="C208" s="44"/>
      <c r="D208" s="44"/>
      <c r="E208" s="9"/>
      <c r="F208" s="44"/>
      <c r="G208" s="44"/>
      <c r="H208" s="14"/>
      <c r="I208" s="14"/>
      <c r="J208" s="14"/>
      <c r="K208" s="14"/>
      <c r="L208" s="14"/>
      <c r="M208" s="14"/>
      <c r="N208" s="53"/>
      <c r="O208" s="46"/>
      <c r="P208" s="46"/>
    </row>
    <row r="209" spans="1:16" x14ac:dyDescent="0.25">
      <c r="A209" s="44"/>
      <c r="B209" s="44"/>
      <c r="C209" s="44"/>
      <c r="D209" s="44"/>
      <c r="E209" s="9"/>
      <c r="F209" s="44"/>
      <c r="G209" s="44"/>
      <c r="H209" s="14"/>
      <c r="I209" s="14"/>
      <c r="J209" s="14"/>
      <c r="K209" s="14"/>
      <c r="L209" s="14"/>
      <c r="M209" s="14"/>
      <c r="N209" s="53"/>
      <c r="O209" s="46"/>
      <c r="P209" s="46"/>
    </row>
    <row r="210" spans="1:16" x14ac:dyDescent="0.25">
      <c r="A210" s="51"/>
      <c r="B210" s="52"/>
      <c r="C210" s="44"/>
      <c r="D210" s="52"/>
      <c r="E210" s="9"/>
      <c r="F210" s="52"/>
      <c r="G210" s="52"/>
      <c r="H210" s="14"/>
      <c r="I210" s="14"/>
      <c r="J210" s="14"/>
      <c r="K210" s="14"/>
      <c r="L210" s="14"/>
      <c r="M210" s="14"/>
      <c r="N210" s="53"/>
      <c r="O210" s="46"/>
      <c r="P210" s="46"/>
    </row>
    <row r="211" spans="1:16" x14ac:dyDescent="0.25">
      <c r="A211" s="51"/>
      <c r="B211" s="52"/>
      <c r="C211" s="44"/>
      <c r="D211" s="52"/>
      <c r="E211" s="9"/>
      <c r="F211" s="52"/>
      <c r="G211" s="52"/>
      <c r="H211" s="14"/>
      <c r="I211" s="14"/>
      <c r="J211" s="14"/>
      <c r="K211" s="14"/>
      <c r="L211" s="14"/>
      <c r="M211" s="14"/>
      <c r="N211" s="53"/>
      <c r="O211" s="46"/>
      <c r="P211" s="46"/>
    </row>
    <row r="212" spans="1:16" x14ac:dyDescent="0.25">
      <c r="A212" s="44"/>
      <c r="B212" s="44"/>
      <c r="C212" s="44"/>
      <c r="D212" s="44"/>
      <c r="E212" s="9"/>
      <c r="F212" s="44"/>
      <c r="G212" s="44"/>
      <c r="H212" s="14"/>
      <c r="I212" s="14"/>
      <c r="J212" s="14"/>
      <c r="K212" s="14"/>
      <c r="L212" s="14"/>
      <c r="M212" s="14"/>
      <c r="N212" s="53"/>
      <c r="O212" s="46"/>
      <c r="P212" s="46"/>
    </row>
    <row r="213" spans="1:16" x14ac:dyDescent="0.25">
      <c r="A213" s="51"/>
      <c r="B213" s="52"/>
      <c r="C213" s="44"/>
      <c r="D213" s="52"/>
      <c r="E213" s="9"/>
      <c r="F213" s="52"/>
      <c r="G213" s="52"/>
      <c r="H213" s="14"/>
      <c r="I213" s="14"/>
      <c r="J213" s="14"/>
      <c r="K213" s="14"/>
      <c r="L213" s="14"/>
      <c r="M213" s="14"/>
      <c r="N213" s="53"/>
      <c r="O213" s="46"/>
      <c r="P213" s="46"/>
    </row>
    <row r="214" spans="1:16" x14ac:dyDescent="0.25">
      <c r="A214" s="44"/>
      <c r="B214" s="44"/>
      <c r="C214" s="44"/>
      <c r="D214" s="44"/>
      <c r="E214" s="9"/>
      <c r="F214" s="44"/>
      <c r="G214" s="44"/>
      <c r="H214" s="14"/>
      <c r="I214" s="14"/>
      <c r="J214" s="14"/>
      <c r="K214" s="14"/>
      <c r="L214" s="14"/>
      <c r="M214" s="14"/>
      <c r="N214" s="53"/>
      <c r="O214" s="46"/>
      <c r="P214" s="46"/>
    </row>
    <row r="215" spans="1:16" x14ac:dyDescent="0.25">
      <c r="A215" s="44"/>
      <c r="B215" s="44"/>
      <c r="C215" s="44"/>
      <c r="D215" s="44"/>
      <c r="E215" s="9"/>
      <c r="F215" s="44"/>
      <c r="G215" s="44"/>
      <c r="H215" s="14"/>
      <c r="I215" s="14"/>
      <c r="J215" s="14"/>
      <c r="K215" s="14"/>
      <c r="L215" s="14"/>
      <c r="M215" s="14"/>
      <c r="N215" s="53"/>
      <c r="O215" s="46"/>
      <c r="P215" s="46"/>
    </row>
    <row r="216" spans="1:16" x14ac:dyDescent="0.25">
      <c r="A216" s="51"/>
      <c r="B216" s="52"/>
      <c r="C216" s="44"/>
      <c r="D216" s="52"/>
      <c r="E216" s="9"/>
      <c r="F216" s="52"/>
      <c r="G216" s="52"/>
      <c r="H216" s="14"/>
      <c r="I216" s="14"/>
      <c r="J216" s="14"/>
      <c r="K216" s="14"/>
      <c r="L216" s="14"/>
      <c r="M216" s="14"/>
      <c r="N216" s="53"/>
      <c r="O216" s="46"/>
      <c r="P216" s="46"/>
    </row>
    <row r="217" spans="1:16" x14ac:dyDescent="0.25">
      <c r="A217" s="44"/>
      <c r="B217" s="44"/>
      <c r="C217" s="44"/>
      <c r="D217" s="44"/>
      <c r="E217" s="9"/>
      <c r="F217" s="44"/>
      <c r="G217" s="44"/>
      <c r="H217" s="14"/>
      <c r="I217" s="14"/>
      <c r="J217" s="14"/>
      <c r="K217" s="14"/>
      <c r="L217" s="14"/>
      <c r="M217" s="14"/>
      <c r="N217" s="53"/>
      <c r="O217" s="46"/>
      <c r="P217" s="46"/>
    </row>
    <row r="218" spans="1:16" x14ac:dyDescent="0.25">
      <c r="A218" s="44"/>
      <c r="B218" s="44"/>
      <c r="C218" s="44"/>
      <c r="D218" s="44"/>
      <c r="E218" s="9"/>
      <c r="F218" s="44"/>
      <c r="G218" s="44"/>
      <c r="H218" s="14"/>
      <c r="I218" s="14"/>
      <c r="J218" s="14"/>
      <c r="K218" s="14"/>
      <c r="L218" s="14"/>
      <c r="M218" s="14"/>
      <c r="N218" s="53"/>
      <c r="O218" s="46"/>
      <c r="P218" s="46"/>
    </row>
    <row r="219" spans="1:16" x14ac:dyDescent="0.25">
      <c r="A219" s="44"/>
      <c r="B219" s="44"/>
      <c r="C219" s="44"/>
      <c r="D219" s="44"/>
      <c r="E219" s="9"/>
      <c r="F219" s="44"/>
      <c r="G219" s="44"/>
      <c r="H219" s="14"/>
      <c r="I219" s="14"/>
      <c r="J219" s="14"/>
      <c r="K219" s="14"/>
      <c r="L219" s="14"/>
      <c r="M219" s="14"/>
      <c r="N219" s="53"/>
      <c r="O219" s="46"/>
      <c r="P219" s="46"/>
    </row>
    <row r="220" spans="1:16" x14ac:dyDescent="0.25">
      <c r="A220" s="51"/>
      <c r="B220" s="52"/>
      <c r="C220" s="44"/>
      <c r="D220" s="52"/>
      <c r="E220" s="9"/>
      <c r="F220" s="52"/>
      <c r="G220" s="52"/>
      <c r="H220" s="14"/>
      <c r="I220" s="14"/>
      <c r="J220" s="14"/>
      <c r="K220" s="14"/>
      <c r="L220" s="14"/>
      <c r="M220" s="14"/>
      <c r="N220" s="53"/>
      <c r="O220" s="46"/>
      <c r="P220" s="46"/>
    </row>
    <row r="221" spans="1:16" x14ac:dyDescent="0.25">
      <c r="A221" s="44"/>
      <c r="B221" s="44"/>
      <c r="C221" s="44"/>
      <c r="D221" s="44"/>
      <c r="E221" s="9"/>
      <c r="F221" s="44"/>
      <c r="G221" s="44"/>
      <c r="H221" s="14"/>
      <c r="I221" s="14"/>
      <c r="J221" s="14"/>
      <c r="K221" s="14"/>
      <c r="L221" s="14"/>
      <c r="M221" s="14"/>
      <c r="N221" s="53"/>
      <c r="O221" s="46"/>
      <c r="P221" s="46"/>
    </row>
    <row r="222" spans="1:16" x14ac:dyDescent="0.25">
      <c r="A222" s="51"/>
      <c r="B222" s="52"/>
      <c r="C222" s="44"/>
      <c r="D222" s="52"/>
      <c r="E222" s="9"/>
      <c r="F222" s="52"/>
      <c r="G222" s="52"/>
      <c r="H222" s="14"/>
      <c r="I222" s="14"/>
      <c r="J222" s="14"/>
      <c r="K222" s="14"/>
      <c r="L222" s="14"/>
      <c r="M222" s="14"/>
      <c r="N222" s="53"/>
      <c r="O222" s="46"/>
      <c r="P222" s="46"/>
    </row>
    <row r="223" spans="1:16" x14ac:dyDescent="0.25">
      <c r="A223" s="44"/>
      <c r="B223" s="44"/>
      <c r="C223" s="44"/>
      <c r="D223" s="44"/>
      <c r="E223" s="9"/>
      <c r="F223" s="44"/>
      <c r="G223" s="44"/>
      <c r="H223" s="14"/>
      <c r="I223" s="14"/>
      <c r="J223" s="14"/>
      <c r="K223" s="14"/>
      <c r="L223" s="14"/>
      <c r="M223" s="14"/>
      <c r="N223" s="53"/>
      <c r="O223" s="46"/>
      <c r="P223" s="46"/>
    </row>
    <row r="224" spans="1:16" x14ac:dyDescent="0.25">
      <c r="A224" s="44"/>
      <c r="B224" s="44"/>
      <c r="C224" s="44"/>
      <c r="D224" s="44"/>
      <c r="E224" s="9"/>
      <c r="F224" s="44"/>
      <c r="G224" s="44"/>
      <c r="H224" s="14"/>
      <c r="I224" s="14"/>
      <c r="J224" s="14"/>
      <c r="K224" s="14"/>
      <c r="L224" s="14"/>
      <c r="M224" s="14"/>
      <c r="N224" s="53"/>
      <c r="O224" s="46"/>
      <c r="P224" s="46"/>
    </row>
    <row r="225" spans="1:16" x14ac:dyDescent="0.25">
      <c r="A225" s="44"/>
      <c r="B225" s="44"/>
      <c r="C225" s="44"/>
      <c r="D225" s="44"/>
      <c r="E225" s="9"/>
      <c r="F225" s="44"/>
      <c r="G225" s="44"/>
      <c r="H225" s="14"/>
      <c r="I225" s="14"/>
      <c r="J225" s="14"/>
      <c r="K225" s="14"/>
      <c r="L225" s="14"/>
      <c r="M225" s="14"/>
      <c r="N225" s="53"/>
      <c r="O225" s="46"/>
      <c r="P225" s="46"/>
    </row>
    <row r="226" spans="1:16" x14ac:dyDescent="0.25">
      <c r="A226" s="44"/>
      <c r="B226" s="44"/>
      <c r="C226" s="44"/>
      <c r="D226" s="44"/>
      <c r="E226" s="9"/>
      <c r="F226" s="44"/>
      <c r="G226" s="44"/>
      <c r="H226" s="14"/>
      <c r="I226" s="14"/>
      <c r="J226" s="14"/>
      <c r="K226" s="14"/>
      <c r="L226" s="14"/>
      <c r="M226" s="14"/>
      <c r="N226" s="53"/>
      <c r="O226" s="46"/>
      <c r="P226" s="46"/>
    </row>
    <row r="227" spans="1:16" x14ac:dyDescent="0.25">
      <c r="A227" s="44"/>
      <c r="B227" s="44"/>
      <c r="C227" s="44"/>
      <c r="D227" s="44"/>
      <c r="E227" s="9"/>
      <c r="F227" s="44"/>
      <c r="G227" s="44"/>
      <c r="H227" s="14"/>
      <c r="I227" s="14"/>
      <c r="J227" s="14"/>
      <c r="K227" s="14"/>
      <c r="L227" s="14"/>
      <c r="M227" s="14"/>
      <c r="N227" s="53"/>
      <c r="O227" s="46"/>
      <c r="P227" s="46"/>
    </row>
    <row r="228" spans="1:16" x14ac:dyDescent="0.25">
      <c r="A228" s="44"/>
      <c r="B228" s="44"/>
      <c r="C228" s="44"/>
      <c r="D228" s="44"/>
      <c r="E228" s="9"/>
      <c r="F228" s="44"/>
      <c r="G228" s="44"/>
      <c r="H228" s="14"/>
      <c r="I228" s="14"/>
      <c r="J228" s="14"/>
      <c r="K228" s="14"/>
      <c r="L228" s="14"/>
      <c r="M228" s="14"/>
      <c r="N228" s="53"/>
      <c r="O228" s="46"/>
      <c r="P228" s="46"/>
    </row>
    <row r="229" spans="1:16" x14ac:dyDescent="0.25">
      <c r="A229" s="44"/>
      <c r="B229" s="44"/>
      <c r="C229" s="44"/>
      <c r="D229" s="44"/>
      <c r="E229" s="9"/>
      <c r="F229" s="44"/>
      <c r="G229" s="44"/>
      <c r="H229" s="14"/>
      <c r="I229" s="14"/>
      <c r="J229" s="14"/>
      <c r="K229" s="14"/>
      <c r="L229" s="14"/>
      <c r="M229" s="14"/>
      <c r="N229" s="53"/>
      <c r="O229" s="46"/>
      <c r="P229" s="46"/>
    </row>
    <row r="230" spans="1:16" x14ac:dyDescent="0.25">
      <c r="A230" s="44"/>
      <c r="B230" s="44"/>
      <c r="C230" s="44"/>
      <c r="D230" s="44"/>
      <c r="E230" s="9"/>
      <c r="F230" s="44"/>
      <c r="G230" s="44"/>
      <c r="H230" s="14"/>
      <c r="I230" s="14"/>
      <c r="J230" s="14"/>
      <c r="K230" s="14"/>
      <c r="L230" s="14"/>
      <c r="M230" s="14"/>
      <c r="N230" s="53"/>
      <c r="O230" s="46"/>
      <c r="P230" s="46"/>
    </row>
    <row r="231" spans="1:16" x14ac:dyDescent="0.25">
      <c r="A231" s="44"/>
      <c r="B231" s="44"/>
      <c r="C231" s="44"/>
      <c r="D231" s="44"/>
      <c r="E231" s="9"/>
      <c r="F231" s="44"/>
      <c r="G231" s="44"/>
      <c r="H231" s="14"/>
      <c r="I231" s="14"/>
      <c r="J231" s="14"/>
      <c r="K231" s="14"/>
      <c r="L231" s="14"/>
      <c r="M231" s="14"/>
      <c r="N231" s="53"/>
      <c r="O231" s="46"/>
      <c r="P231" s="46"/>
    </row>
    <row r="232" spans="1:16" x14ac:dyDescent="0.25">
      <c r="A232" s="44"/>
      <c r="B232" s="44"/>
      <c r="C232" s="44"/>
      <c r="D232" s="44"/>
      <c r="E232" s="9"/>
      <c r="F232" s="44"/>
      <c r="G232" s="44"/>
      <c r="H232" s="14"/>
      <c r="I232" s="14"/>
      <c r="J232" s="14"/>
      <c r="K232" s="14"/>
      <c r="L232" s="14"/>
      <c r="M232" s="14"/>
      <c r="N232" s="53"/>
      <c r="O232" s="46"/>
      <c r="P232" s="46"/>
    </row>
    <row r="233" spans="1:16" x14ac:dyDescent="0.25">
      <c r="A233" s="44"/>
      <c r="B233" s="44"/>
      <c r="C233" s="44"/>
      <c r="D233" s="44"/>
      <c r="E233" s="9"/>
      <c r="F233" s="44"/>
      <c r="G233" s="44"/>
      <c r="H233" s="14"/>
      <c r="I233" s="14"/>
      <c r="J233" s="14"/>
      <c r="K233" s="14"/>
      <c r="L233" s="14"/>
      <c r="M233" s="14"/>
      <c r="N233" s="53"/>
      <c r="O233" s="46"/>
      <c r="P233" s="46"/>
    </row>
    <row r="234" spans="1:16" x14ac:dyDescent="0.25">
      <c r="A234" s="44"/>
      <c r="B234" s="44"/>
      <c r="C234" s="44"/>
      <c r="D234" s="44"/>
      <c r="E234" s="9"/>
      <c r="F234" s="44"/>
      <c r="G234" s="44"/>
      <c r="H234" s="14"/>
      <c r="I234" s="14"/>
      <c r="J234" s="14"/>
      <c r="K234" s="14"/>
      <c r="L234" s="14"/>
      <c r="M234" s="14"/>
      <c r="N234" s="53"/>
      <c r="O234" s="46"/>
      <c r="P234" s="46"/>
    </row>
    <row r="235" spans="1:16" x14ac:dyDescent="0.25">
      <c r="A235" s="44"/>
      <c r="B235" s="44"/>
      <c r="C235" s="44"/>
      <c r="D235" s="44"/>
      <c r="E235" s="9"/>
      <c r="F235" s="44"/>
      <c r="G235" s="44"/>
      <c r="H235" s="14"/>
      <c r="I235" s="14"/>
      <c r="J235" s="14"/>
      <c r="K235" s="14"/>
      <c r="L235" s="14"/>
      <c r="M235" s="14"/>
      <c r="N235" s="53"/>
      <c r="O235" s="46"/>
      <c r="P235" s="46"/>
    </row>
    <row r="236" spans="1:16" x14ac:dyDescent="0.25">
      <c r="A236" s="44"/>
      <c r="B236" s="44"/>
      <c r="C236" s="44"/>
      <c r="D236" s="44"/>
      <c r="E236" s="44"/>
      <c r="F236" s="44"/>
      <c r="G236" s="44"/>
      <c r="H236" s="14"/>
      <c r="I236" s="14"/>
      <c r="J236" s="14"/>
      <c r="K236" s="14"/>
      <c r="L236" s="14"/>
      <c r="M236" s="14"/>
      <c r="N236" s="53"/>
      <c r="O236" s="46"/>
      <c r="P236" s="46"/>
    </row>
    <row r="237" spans="1:16" x14ac:dyDescent="0.25">
      <c r="A237" s="44"/>
      <c r="B237" s="44"/>
      <c r="C237" s="44"/>
      <c r="D237" s="44"/>
      <c r="E237" s="9"/>
      <c r="F237" s="44"/>
      <c r="G237" s="44"/>
      <c r="H237" s="14"/>
      <c r="I237" s="14"/>
      <c r="J237" s="14"/>
      <c r="K237" s="14"/>
      <c r="L237" s="14"/>
      <c r="M237" s="14"/>
      <c r="N237" s="53"/>
      <c r="O237" s="46"/>
      <c r="P237" s="46"/>
    </row>
    <row r="238" spans="1:16" x14ac:dyDescent="0.25">
      <c r="A238" s="51"/>
      <c r="B238" s="52"/>
      <c r="C238" s="44"/>
      <c r="D238" s="52"/>
      <c r="E238" s="9"/>
      <c r="F238" s="52"/>
      <c r="G238" s="52"/>
      <c r="H238" s="14"/>
      <c r="I238" s="14"/>
      <c r="J238" s="14"/>
      <c r="K238" s="14"/>
      <c r="L238" s="14"/>
      <c r="M238" s="14"/>
      <c r="N238" s="53"/>
      <c r="O238" s="46"/>
      <c r="P238" s="46"/>
    </row>
    <row r="239" spans="1:16" x14ac:dyDescent="0.25">
      <c r="A239" s="44"/>
      <c r="B239" s="44"/>
      <c r="C239" s="44"/>
      <c r="D239" s="44"/>
      <c r="E239" s="9"/>
      <c r="F239" s="44"/>
      <c r="G239" s="44"/>
      <c r="H239" s="14"/>
      <c r="I239" s="14"/>
      <c r="J239" s="14"/>
      <c r="K239" s="14"/>
      <c r="L239" s="14"/>
      <c r="M239" s="14"/>
      <c r="N239" s="53"/>
      <c r="O239" s="46"/>
      <c r="P239" s="46"/>
    </row>
    <row r="240" spans="1:16" x14ac:dyDescent="0.25">
      <c r="A240" s="44"/>
      <c r="B240" s="44"/>
      <c r="C240" s="44"/>
      <c r="D240" s="44"/>
      <c r="E240" s="9"/>
      <c r="F240" s="44"/>
      <c r="G240" s="44"/>
      <c r="H240" s="14"/>
      <c r="I240" s="14"/>
      <c r="J240" s="14"/>
      <c r="K240" s="14"/>
      <c r="L240" s="14"/>
      <c r="M240" s="14"/>
      <c r="N240" s="53"/>
      <c r="O240" s="46"/>
      <c r="P240" s="46"/>
    </row>
    <row r="241" spans="1:16" x14ac:dyDescent="0.25">
      <c r="A241" s="44"/>
      <c r="B241" s="44"/>
      <c r="C241" s="44"/>
      <c r="D241" s="44"/>
      <c r="E241" s="9"/>
      <c r="F241" s="44"/>
      <c r="G241" s="44"/>
      <c r="H241" s="14"/>
      <c r="I241" s="14"/>
      <c r="J241" s="14"/>
      <c r="K241" s="14"/>
      <c r="L241" s="14"/>
      <c r="M241" s="14"/>
      <c r="N241" s="53"/>
      <c r="O241" s="46"/>
      <c r="P241" s="46"/>
    </row>
    <row r="242" spans="1:16" x14ac:dyDescent="0.25">
      <c r="A242" s="44"/>
      <c r="B242" s="44"/>
      <c r="C242" s="44"/>
      <c r="D242" s="44"/>
      <c r="E242" s="9"/>
      <c r="F242" s="44"/>
      <c r="G242" s="44"/>
      <c r="H242" s="14"/>
      <c r="I242" s="14"/>
      <c r="J242" s="14"/>
      <c r="K242" s="14"/>
      <c r="L242" s="14"/>
      <c r="M242" s="14"/>
      <c r="N242" s="53"/>
      <c r="O242" s="46"/>
      <c r="P242" s="46"/>
    </row>
    <row r="243" spans="1:16" x14ac:dyDescent="0.25">
      <c r="A243" s="44"/>
      <c r="B243" s="44"/>
      <c r="C243" s="44"/>
      <c r="D243" s="44"/>
      <c r="E243" s="9"/>
      <c r="F243" s="44"/>
      <c r="G243" s="44"/>
      <c r="H243" s="14"/>
      <c r="I243" s="14"/>
      <c r="J243" s="14"/>
      <c r="K243" s="14"/>
      <c r="L243" s="14"/>
      <c r="M243" s="14"/>
      <c r="N243" s="53"/>
      <c r="O243" s="46"/>
      <c r="P243" s="46"/>
    </row>
    <row r="244" spans="1:16" x14ac:dyDescent="0.25">
      <c r="A244" s="51"/>
      <c r="B244" s="52"/>
      <c r="C244" s="44"/>
      <c r="D244" s="52"/>
      <c r="E244" s="9"/>
      <c r="F244" s="52"/>
      <c r="G244" s="52"/>
      <c r="H244" s="14"/>
      <c r="I244" s="14"/>
      <c r="J244" s="14"/>
      <c r="K244" s="14"/>
      <c r="L244" s="14"/>
      <c r="M244" s="14"/>
      <c r="N244" s="53"/>
      <c r="O244" s="46"/>
      <c r="P244" s="46"/>
    </row>
    <row r="245" spans="1:16" x14ac:dyDescent="0.25">
      <c r="A245" s="51"/>
      <c r="B245" s="52"/>
      <c r="C245" s="44"/>
      <c r="D245" s="52"/>
      <c r="E245" s="9"/>
      <c r="F245" s="52"/>
      <c r="G245" s="52"/>
      <c r="H245" s="14"/>
      <c r="I245" s="14"/>
      <c r="J245" s="14"/>
      <c r="K245" s="14"/>
      <c r="L245" s="14"/>
      <c r="M245" s="14"/>
      <c r="N245" s="53"/>
      <c r="O245" s="46"/>
      <c r="P245" s="46"/>
    </row>
    <row r="246" spans="1:16" x14ac:dyDescent="0.25">
      <c r="A246" s="44"/>
      <c r="B246" s="44"/>
      <c r="C246" s="44"/>
      <c r="D246" s="44"/>
      <c r="E246" s="9"/>
      <c r="F246" s="44"/>
      <c r="G246" s="44"/>
      <c r="H246" s="14"/>
      <c r="I246" s="14"/>
      <c r="J246" s="14"/>
      <c r="K246" s="14"/>
      <c r="L246" s="14"/>
      <c r="M246" s="14"/>
      <c r="N246" s="53"/>
      <c r="O246" s="46"/>
      <c r="P246" s="46"/>
    </row>
    <row r="247" spans="1:16" x14ac:dyDescent="0.25">
      <c r="A247" s="44"/>
      <c r="B247" s="44"/>
      <c r="C247" s="44"/>
      <c r="D247" s="44"/>
      <c r="E247" s="9"/>
      <c r="F247" s="44"/>
      <c r="G247" s="44"/>
      <c r="H247" s="14"/>
      <c r="I247" s="14"/>
      <c r="J247" s="14"/>
      <c r="K247" s="14"/>
      <c r="L247" s="14"/>
      <c r="M247" s="14"/>
      <c r="N247" s="53"/>
      <c r="O247" s="46"/>
      <c r="P247" s="46"/>
    </row>
    <row r="248" spans="1:16" x14ac:dyDescent="0.25">
      <c r="A248" s="44"/>
      <c r="B248" s="44"/>
      <c r="C248" s="44"/>
      <c r="D248" s="44"/>
      <c r="E248" s="9"/>
      <c r="F248" s="44"/>
      <c r="G248" s="44"/>
      <c r="H248" s="14"/>
      <c r="I248" s="14"/>
      <c r="J248" s="14"/>
      <c r="K248" s="14"/>
      <c r="L248" s="14"/>
      <c r="M248" s="14"/>
      <c r="N248" s="53"/>
      <c r="O248" s="46"/>
      <c r="P248" s="46"/>
    </row>
    <row r="249" spans="1:16" x14ac:dyDescent="0.25">
      <c r="A249" s="44"/>
      <c r="B249" s="44"/>
      <c r="C249" s="44"/>
      <c r="D249" s="44"/>
      <c r="E249" s="9"/>
      <c r="F249" s="44"/>
      <c r="G249" s="44"/>
      <c r="H249" s="14"/>
      <c r="I249" s="14"/>
      <c r="J249" s="14"/>
      <c r="K249" s="14"/>
      <c r="L249" s="14"/>
      <c r="M249" s="14"/>
      <c r="N249" s="53"/>
      <c r="O249" s="46"/>
      <c r="P249" s="46"/>
    </row>
    <row r="250" spans="1:16" x14ac:dyDescent="0.25">
      <c r="A250" s="44"/>
      <c r="B250" s="44"/>
      <c r="C250" s="44"/>
      <c r="D250" s="44"/>
      <c r="E250" s="9"/>
      <c r="F250" s="44"/>
      <c r="G250" s="44"/>
      <c r="H250" s="14"/>
      <c r="I250" s="14"/>
      <c r="J250" s="14"/>
      <c r="K250" s="14"/>
      <c r="L250" s="14"/>
      <c r="M250" s="14"/>
      <c r="N250" s="53"/>
      <c r="O250" s="46"/>
      <c r="P250" s="46"/>
    </row>
    <row r="251" spans="1:16" x14ac:dyDescent="0.25">
      <c r="A251" s="44"/>
      <c r="B251" s="44"/>
      <c r="C251" s="44"/>
      <c r="D251" s="44"/>
      <c r="E251" s="9"/>
      <c r="F251" s="44"/>
      <c r="G251" s="44"/>
      <c r="H251" s="14"/>
      <c r="I251" s="14"/>
      <c r="J251" s="14"/>
      <c r="K251" s="14"/>
      <c r="L251" s="14"/>
      <c r="M251" s="14"/>
      <c r="N251" s="53"/>
      <c r="O251" s="46"/>
      <c r="P251" s="46"/>
    </row>
    <row r="252" spans="1:16" x14ac:dyDescent="0.25">
      <c r="A252" s="44"/>
      <c r="B252" s="44"/>
      <c r="C252" s="44"/>
      <c r="D252" s="44"/>
      <c r="E252" s="9"/>
      <c r="F252" s="44"/>
      <c r="G252" s="44"/>
      <c r="H252" s="14"/>
      <c r="I252" s="14"/>
      <c r="J252" s="14"/>
      <c r="K252" s="14"/>
      <c r="L252" s="14"/>
      <c r="M252" s="14"/>
      <c r="N252" s="53"/>
      <c r="O252" s="46"/>
      <c r="P252" s="46"/>
    </row>
    <row r="253" spans="1:16" x14ac:dyDescent="0.25">
      <c r="A253" s="44"/>
      <c r="B253" s="44"/>
      <c r="C253" s="44"/>
      <c r="D253" s="44"/>
      <c r="E253" s="9"/>
      <c r="F253" s="44"/>
      <c r="G253" s="44"/>
      <c r="H253" s="14"/>
      <c r="I253" s="14"/>
      <c r="J253" s="14"/>
      <c r="K253" s="14"/>
      <c r="L253" s="14"/>
      <c r="M253" s="14"/>
      <c r="N253" s="45"/>
      <c r="O253" s="46"/>
      <c r="P253" s="46"/>
    </row>
    <row r="254" spans="1:16" x14ac:dyDescent="0.25">
      <c r="A254" s="44"/>
      <c r="B254" s="44"/>
      <c r="C254" s="44"/>
      <c r="D254" s="44"/>
      <c r="E254" s="9"/>
      <c r="F254" s="44"/>
      <c r="G254" s="44"/>
      <c r="H254" s="14"/>
      <c r="I254" s="14"/>
      <c r="J254" s="14"/>
      <c r="K254" s="14"/>
      <c r="L254" s="14"/>
      <c r="M254" s="14"/>
      <c r="N254" s="53"/>
      <c r="O254" s="46"/>
      <c r="P254" s="46"/>
    </row>
    <row r="255" spans="1:16" x14ac:dyDescent="0.25">
      <c r="A255" s="44"/>
      <c r="B255" s="44"/>
      <c r="C255" s="44"/>
      <c r="D255" s="44"/>
      <c r="E255" s="9"/>
      <c r="F255" s="44"/>
      <c r="G255" s="44"/>
      <c r="H255" s="14"/>
      <c r="I255" s="14"/>
      <c r="J255" s="14"/>
      <c r="K255" s="14"/>
      <c r="L255" s="14"/>
      <c r="M255" s="14"/>
      <c r="N255" s="53"/>
      <c r="O255" s="46"/>
      <c r="P255" s="46"/>
    </row>
    <row r="256" spans="1:16" x14ac:dyDescent="0.25">
      <c r="A256" s="44"/>
      <c r="B256" s="44"/>
      <c r="C256" s="44"/>
      <c r="D256" s="44"/>
      <c r="E256" s="9"/>
      <c r="F256" s="44"/>
      <c r="G256" s="44"/>
      <c r="H256" s="14"/>
      <c r="I256" s="14"/>
      <c r="J256" s="14"/>
      <c r="K256" s="14"/>
      <c r="L256" s="14"/>
      <c r="M256" s="14"/>
      <c r="N256" s="53"/>
      <c r="O256" s="46"/>
      <c r="P256" s="46"/>
    </row>
    <row r="257" spans="1:16" x14ac:dyDescent="0.25">
      <c r="A257" s="44"/>
      <c r="B257" s="44"/>
      <c r="C257" s="44"/>
      <c r="D257" s="44"/>
      <c r="E257" s="9"/>
      <c r="F257" s="44"/>
      <c r="G257" s="44"/>
      <c r="H257" s="14"/>
      <c r="I257" s="14"/>
      <c r="J257" s="14"/>
      <c r="K257" s="14"/>
      <c r="L257" s="14"/>
      <c r="M257" s="14"/>
      <c r="N257" s="53"/>
      <c r="O257" s="46"/>
      <c r="P257" s="46"/>
    </row>
    <row r="258" spans="1:16" x14ac:dyDescent="0.25">
      <c r="A258" s="44"/>
      <c r="B258" s="44"/>
      <c r="C258" s="44"/>
      <c r="D258" s="44"/>
      <c r="E258" s="9"/>
      <c r="F258" s="44"/>
      <c r="G258" s="44"/>
      <c r="H258" s="14"/>
      <c r="I258" s="14"/>
      <c r="J258" s="14"/>
      <c r="K258" s="14"/>
      <c r="L258" s="14"/>
      <c r="M258" s="14"/>
      <c r="N258" s="53"/>
      <c r="O258" s="46"/>
      <c r="P258" s="46"/>
    </row>
    <row r="259" spans="1:16" x14ac:dyDescent="0.25">
      <c r="A259" s="44"/>
      <c r="B259" s="44"/>
      <c r="C259" s="44"/>
      <c r="D259" s="44"/>
      <c r="E259" s="9"/>
      <c r="F259" s="44"/>
      <c r="G259" s="44"/>
      <c r="H259" s="14"/>
      <c r="I259" s="14"/>
      <c r="J259" s="14"/>
      <c r="K259" s="14"/>
      <c r="L259" s="14"/>
      <c r="M259" s="14"/>
      <c r="N259" s="53"/>
      <c r="O259" s="46"/>
      <c r="P259" s="46"/>
    </row>
    <row r="260" spans="1:16" x14ac:dyDescent="0.25">
      <c r="A260" s="44"/>
      <c r="B260" s="44"/>
      <c r="C260" s="44"/>
      <c r="D260" s="44"/>
      <c r="E260" s="9"/>
      <c r="F260" s="44"/>
      <c r="G260" s="44"/>
      <c r="H260" s="14"/>
      <c r="I260" s="14"/>
      <c r="J260" s="14"/>
      <c r="K260" s="14"/>
      <c r="L260" s="14"/>
      <c r="M260" s="14"/>
      <c r="N260" s="53"/>
      <c r="O260" s="46"/>
      <c r="P260" s="46"/>
    </row>
    <row r="261" spans="1:16" x14ac:dyDescent="0.25">
      <c r="A261" s="44"/>
      <c r="B261" s="44"/>
      <c r="C261" s="44"/>
      <c r="D261" s="44"/>
      <c r="E261" s="9"/>
      <c r="F261" s="44"/>
      <c r="G261" s="44"/>
      <c r="H261" s="14"/>
      <c r="I261" s="14"/>
      <c r="J261" s="14"/>
      <c r="K261" s="14"/>
      <c r="L261" s="14"/>
      <c r="M261" s="14"/>
      <c r="N261" s="53"/>
      <c r="O261" s="46"/>
      <c r="P261" s="46"/>
    </row>
    <row r="262" spans="1:16" x14ac:dyDescent="0.25">
      <c r="A262" s="44"/>
      <c r="B262" s="44"/>
      <c r="C262" s="44"/>
      <c r="D262" s="44"/>
      <c r="E262" s="9"/>
      <c r="F262" s="44"/>
      <c r="G262" s="44"/>
      <c r="H262" s="14"/>
      <c r="I262" s="14"/>
      <c r="J262" s="14"/>
      <c r="K262" s="14"/>
      <c r="L262" s="14"/>
      <c r="M262" s="14"/>
      <c r="N262" s="53"/>
      <c r="O262" s="46"/>
      <c r="P262" s="46"/>
    </row>
    <row r="263" spans="1:16" x14ac:dyDescent="0.25">
      <c r="A263" s="44"/>
      <c r="B263" s="44"/>
      <c r="C263" s="44"/>
      <c r="D263" s="44"/>
      <c r="E263" s="9"/>
      <c r="F263" s="44"/>
      <c r="G263" s="44"/>
      <c r="H263" s="14"/>
      <c r="I263" s="14"/>
      <c r="J263" s="14"/>
      <c r="K263" s="14"/>
      <c r="L263" s="14"/>
      <c r="M263" s="14"/>
      <c r="N263" s="53"/>
      <c r="O263" s="46"/>
      <c r="P263" s="46"/>
    </row>
    <row r="264" spans="1:16" x14ac:dyDescent="0.25">
      <c r="A264" s="44"/>
      <c r="B264" s="44"/>
      <c r="C264" s="44"/>
      <c r="D264" s="44"/>
      <c r="E264" s="9"/>
      <c r="F264" s="44"/>
      <c r="G264" s="44"/>
      <c r="H264" s="14"/>
      <c r="I264" s="14"/>
      <c r="J264" s="14"/>
      <c r="K264" s="14"/>
      <c r="L264" s="14"/>
      <c r="M264" s="14"/>
      <c r="N264" s="53"/>
      <c r="O264" s="46"/>
      <c r="P264" s="46"/>
    </row>
    <row r="265" spans="1:16" x14ac:dyDescent="0.25">
      <c r="A265" s="44"/>
      <c r="B265" s="44"/>
      <c r="C265" s="44"/>
      <c r="D265" s="44"/>
      <c r="E265" s="9"/>
      <c r="F265" s="44"/>
      <c r="G265" s="44"/>
      <c r="H265" s="14"/>
      <c r="I265" s="14"/>
      <c r="J265" s="14"/>
      <c r="K265" s="14"/>
      <c r="L265" s="14"/>
      <c r="M265" s="14"/>
      <c r="N265" s="53"/>
      <c r="O265" s="46"/>
      <c r="P265" s="46"/>
    </row>
    <row r="266" spans="1:16" x14ac:dyDescent="0.25">
      <c r="A266" s="51"/>
      <c r="B266" s="52"/>
      <c r="C266" s="44"/>
      <c r="D266" s="52"/>
      <c r="E266" s="9"/>
      <c r="F266" s="52"/>
      <c r="G266" s="52"/>
      <c r="H266" s="14"/>
      <c r="I266" s="14"/>
      <c r="J266" s="14"/>
      <c r="K266" s="14"/>
      <c r="L266" s="14"/>
      <c r="M266" s="14"/>
      <c r="N266" s="53"/>
      <c r="O266" s="46"/>
      <c r="P266" s="46"/>
    </row>
    <row r="267" spans="1:16" x14ac:dyDescent="0.25">
      <c r="A267" s="44"/>
      <c r="B267" s="44"/>
      <c r="C267" s="44"/>
      <c r="D267" s="44"/>
      <c r="E267" s="9"/>
      <c r="F267" s="44"/>
      <c r="G267" s="44"/>
      <c r="H267" s="14"/>
      <c r="I267" s="14"/>
      <c r="J267" s="14"/>
      <c r="K267" s="14"/>
      <c r="L267" s="14"/>
      <c r="M267" s="14"/>
      <c r="N267" s="53"/>
      <c r="O267" s="46"/>
      <c r="P267" s="46"/>
    </row>
    <row r="268" spans="1:16" x14ac:dyDescent="0.25">
      <c r="A268" s="44"/>
      <c r="B268" s="44"/>
      <c r="C268" s="44"/>
      <c r="D268" s="44"/>
      <c r="E268" s="9"/>
      <c r="F268" s="44"/>
      <c r="G268" s="44"/>
      <c r="H268" s="14"/>
      <c r="I268" s="14"/>
      <c r="J268" s="14"/>
      <c r="K268" s="14"/>
      <c r="L268" s="14"/>
      <c r="M268" s="14"/>
      <c r="N268" s="53"/>
      <c r="O268" s="46"/>
      <c r="P268" s="46"/>
    </row>
    <row r="269" spans="1:16" x14ac:dyDescent="0.25">
      <c r="A269" s="44"/>
      <c r="B269" s="44"/>
      <c r="C269" s="44"/>
      <c r="D269" s="44"/>
      <c r="E269" s="9"/>
      <c r="F269" s="44"/>
      <c r="G269" s="44"/>
      <c r="H269" s="14"/>
      <c r="I269" s="14"/>
      <c r="J269" s="14"/>
      <c r="K269" s="14"/>
      <c r="L269" s="14"/>
      <c r="M269" s="14"/>
      <c r="N269" s="53"/>
      <c r="O269" s="46"/>
      <c r="P269" s="46"/>
    </row>
    <row r="270" spans="1:16" x14ac:dyDescent="0.25">
      <c r="A270" s="44"/>
      <c r="B270" s="44"/>
      <c r="C270" s="44"/>
      <c r="D270" s="44"/>
      <c r="E270" s="9"/>
      <c r="F270" s="44"/>
      <c r="G270" s="44"/>
      <c r="H270" s="14"/>
      <c r="I270" s="14"/>
      <c r="J270" s="14"/>
      <c r="K270" s="14"/>
      <c r="L270" s="14"/>
      <c r="M270" s="14"/>
      <c r="N270" s="53"/>
      <c r="O270" s="46"/>
      <c r="P270" s="46"/>
    </row>
    <row r="271" spans="1:16" x14ac:dyDescent="0.25">
      <c r="A271" s="44"/>
      <c r="B271" s="44"/>
      <c r="C271" s="44"/>
      <c r="D271" s="44"/>
      <c r="E271" s="9"/>
      <c r="F271" s="44"/>
      <c r="G271" s="44"/>
      <c r="H271" s="14"/>
      <c r="I271" s="14"/>
      <c r="J271" s="14"/>
      <c r="K271" s="14"/>
      <c r="L271" s="14"/>
      <c r="M271" s="14"/>
      <c r="N271" s="53"/>
      <c r="O271" s="46"/>
      <c r="P271" s="46"/>
    </row>
    <row r="272" spans="1:16" x14ac:dyDescent="0.25">
      <c r="A272" s="52"/>
      <c r="B272" s="52"/>
      <c r="C272" s="44"/>
      <c r="D272" s="52"/>
      <c r="E272" s="9"/>
      <c r="F272" s="52"/>
      <c r="G272" s="52"/>
      <c r="H272" s="14"/>
      <c r="I272" s="14"/>
      <c r="J272" s="14"/>
      <c r="K272" s="14"/>
      <c r="L272" s="14"/>
      <c r="M272" s="14"/>
      <c r="N272" s="53"/>
      <c r="O272" s="46"/>
      <c r="P272" s="46"/>
    </row>
    <row r="273" spans="1:16" x14ac:dyDescent="0.25">
      <c r="A273" s="44"/>
      <c r="B273" s="44"/>
      <c r="C273" s="44"/>
      <c r="D273" s="44"/>
      <c r="E273" s="9"/>
      <c r="F273" s="44"/>
      <c r="G273" s="44"/>
      <c r="H273" s="14"/>
      <c r="I273" s="14"/>
      <c r="J273" s="14"/>
      <c r="K273" s="14"/>
      <c r="L273" s="14"/>
      <c r="M273" s="14"/>
      <c r="N273" s="53"/>
      <c r="O273" s="46"/>
      <c r="P273" s="46"/>
    </row>
    <row r="274" spans="1:16" x14ac:dyDescent="0.25">
      <c r="A274" s="44"/>
      <c r="B274" s="44"/>
      <c r="C274" s="44"/>
      <c r="D274" s="44"/>
      <c r="E274" s="9"/>
      <c r="F274" s="44"/>
      <c r="G274" s="44"/>
      <c r="H274" s="14"/>
      <c r="I274" s="14"/>
      <c r="J274" s="14"/>
      <c r="K274" s="14"/>
      <c r="L274" s="14"/>
      <c r="M274" s="14"/>
      <c r="N274" s="53"/>
      <c r="O274" s="46"/>
      <c r="P274" s="46"/>
    </row>
    <row r="275" spans="1:16" x14ac:dyDescent="0.25">
      <c r="A275" s="44"/>
      <c r="B275" s="44"/>
      <c r="C275" s="44"/>
      <c r="D275" s="44"/>
      <c r="E275" s="9"/>
      <c r="F275" s="44"/>
      <c r="G275" s="44"/>
      <c r="H275" s="14"/>
      <c r="I275" s="14"/>
      <c r="J275" s="14"/>
      <c r="K275" s="14"/>
      <c r="L275" s="14"/>
      <c r="M275" s="14"/>
      <c r="N275" s="53"/>
      <c r="O275" s="46"/>
      <c r="P275" s="46"/>
    </row>
    <row r="276" spans="1:16" x14ac:dyDescent="0.25">
      <c r="A276" s="44"/>
      <c r="B276" s="44"/>
      <c r="C276" s="44"/>
      <c r="D276" s="44"/>
      <c r="E276" s="9"/>
      <c r="F276" s="44"/>
      <c r="G276" s="44"/>
      <c r="H276" s="14"/>
      <c r="I276" s="14"/>
      <c r="J276" s="14"/>
      <c r="K276" s="14"/>
      <c r="L276" s="14"/>
      <c r="M276" s="14"/>
      <c r="N276" s="53"/>
      <c r="O276" s="46"/>
      <c r="P276" s="46"/>
    </row>
    <row r="277" spans="1:16" x14ac:dyDescent="0.25">
      <c r="A277" s="44"/>
      <c r="B277" s="44"/>
      <c r="C277" s="44"/>
      <c r="D277" s="44"/>
      <c r="E277" s="9"/>
      <c r="F277" s="44"/>
      <c r="G277" s="44"/>
      <c r="H277" s="14"/>
      <c r="I277" s="14"/>
      <c r="J277" s="14"/>
      <c r="K277" s="14"/>
      <c r="L277" s="14"/>
      <c r="M277" s="14"/>
      <c r="N277" s="53"/>
      <c r="O277" s="46"/>
      <c r="P277" s="46"/>
    </row>
    <row r="278" spans="1:16" x14ac:dyDescent="0.25">
      <c r="A278" s="44"/>
      <c r="B278" s="44"/>
      <c r="C278" s="44"/>
      <c r="D278" s="44"/>
      <c r="E278" s="9"/>
      <c r="F278" s="44"/>
      <c r="G278" s="44"/>
      <c r="H278" s="14"/>
      <c r="I278" s="14"/>
      <c r="J278" s="14"/>
      <c r="K278" s="14"/>
      <c r="L278" s="14"/>
      <c r="M278" s="14"/>
      <c r="N278" s="53"/>
      <c r="O278" s="46"/>
      <c r="P278" s="46"/>
    </row>
    <row r="279" spans="1:16" x14ac:dyDescent="0.25">
      <c r="A279" s="44"/>
      <c r="B279" s="44"/>
      <c r="C279" s="44"/>
      <c r="D279" s="44"/>
      <c r="E279" s="9"/>
      <c r="F279" s="44"/>
      <c r="G279" s="44"/>
      <c r="H279" s="14"/>
      <c r="I279" s="14"/>
      <c r="J279" s="14"/>
      <c r="K279" s="14"/>
      <c r="L279" s="14"/>
      <c r="M279" s="14"/>
      <c r="N279" s="53"/>
      <c r="O279" s="46"/>
      <c r="P279" s="46"/>
    </row>
    <row r="280" spans="1:16" x14ac:dyDescent="0.25">
      <c r="A280" s="44"/>
      <c r="B280" s="44"/>
      <c r="C280" s="44"/>
      <c r="D280" s="44"/>
      <c r="E280" s="9"/>
      <c r="F280" s="44"/>
      <c r="G280" s="44"/>
      <c r="H280" s="14"/>
      <c r="I280" s="14"/>
      <c r="J280" s="14"/>
      <c r="K280" s="14"/>
      <c r="L280" s="14"/>
      <c r="M280" s="14"/>
      <c r="N280" s="53"/>
      <c r="O280" s="46"/>
      <c r="P280" s="46"/>
    </row>
    <row r="281" spans="1:16" x14ac:dyDescent="0.25">
      <c r="A281" s="44"/>
      <c r="B281" s="44"/>
      <c r="C281" s="44"/>
      <c r="D281" s="44"/>
      <c r="E281" s="9"/>
      <c r="F281" s="44"/>
      <c r="G281" s="44"/>
      <c r="H281" s="14"/>
      <c r="I281" s="14"/>
      <c r="J281" s="14"/>
      <c r="K281" s="14"/>
      <c r="L281" s="14"/>
      <c r="M281" s="14"/>
      <c r="N281" s="53"/>
      <c r="O281" s="46"/>
      <c r="P281" s="46"/>
    </row>
    <row r="282" spans="1:16" x14ac:dyDescent="0.25">
      <c r="A282" s="44"/>
      <c r="B282" s="44"/>
      <c r="C282" s="44"/>
      <c r="D282" s="44"/>
      <c r="E282" s="44"/>
      <c r="F282" s="44"/>
      <c r="G282" s="44"/>
      <c r="H282" s="14"/>
      <c r="I282" s="14"/>
      <c r="J282" s="14"/>
      <c r="K282" s="14"/>
      <c r="L282" s="14"/>
      <c r="M282" s="14"/>
      <c r="N282" s="53"/>
      <c r="O282" s="46"/>
      <c r="P282" s="46"/>
    </row>
    <row r="283" spans="1:16" x14ac:dyDescent="0.25">
      <c r="A283" s="44"/>
      <c r="B283" s="44"/>
      <c r="C283" s="44"/>
      <c r="D283" s="44"/>
      <c r="E283" s="9"/>
      <c r="F283" s="44"/>
      <c r="G283" s="44"/>
      <c r="H283" s="14"/>
      <c r="I283" s="14"/>
      <c r="J283" s="14"/>
      <c r="K283" s="14"/>
      <c r="L283" s="14"/>
      <c r="M283" s="14"/>
      <c r="N283" s="53"/>
      <c r="O283" s="46"/>
      <c r="P283" s="46"/>
    </row>
    <row r="284" spans="1:16" x14ac:dyDescent="0.25">
      <c r="A284" s="44"/>
      <c r="B284" s="44"/>
      <c r="C284" s="44"/>
      <c r="D284" s="44"/>
      <c r="E284" s="9"/>
      <c r="F284" s="44"/>
      <c r="G284" s="44"/>
      <c r="H284" s="14"/>
      <c r="I284" s="14"/>
      <c r="J284" s="14"/>
      <c r="K284" s="14"/>
      <c r="L284" s="14"/>
      <c r="M284" s="14"/>
      <c r="N284" s="53"/>
      <c r="O284" s="46"/>
      <c r="P284" s="46"/>
    </row>
    <row r="285" spans="1:16" x14ac:dyDescent="0.25">
      <c r="A285" s="44"/>
      <c r="B285" s="44"/>
      <c r="C285" s="44"/>
      <c r="D285" s="44"/>
      <c r="E285" s="9"/>
      <c r="F285" s="44"/>
      <c r="G285" s="44"/>
      <c r="H285" s="14"/>
      <c r="I285" s="14"/>
      <c r="J285" s="14"/>
      <c r="K285" s="14"/>
      <c r="L285" s="14"/>
      <c r="M285" s="14"/>
      <c r="N285" s="53"/>
      <c r="O285" s="46"/>
      <c r="P285" s="46"/>
    </row>
    <row r="286" spans="1:16" x14ac:dyDescent="0.25">
      <c r="A286" s="44"/>
      <c r="B286" s="44"/>
      <c r="C286" s="44"/>
      <c r="D286" s="44"/>
      <c r="E286" s="9"/>
      <c r="F286" s="44"/>
      <c r="G286" s="44"/>
      <c r="H286" s="14"/>
      <c r="I286" s="14"/>
      <c r="J286" s="14"/>
      <c r="K286" s="14"/>
      <c r="L286" s="14"/>
      <c r="M286" s="14"/>
      <c r="N286" s="53"/>
      <c r="O286" s="46"/>
      <c r="P286" s="46"/>
    </row>
    <row r="287" spans="1:16" x14ac:dyDescent="0.25">
      <c r="A287" s="44"/>
      <c r="B287" s="44"/>
      <c r="C287" s="44"/>
      <c r="D287" s="44"/>
      <c r="E287" s="9"/>
      <c r="F287" s="44"/>
      <c r="G287" s="44"/>
      <c r="H287" s="14"/>
      <c r="I287" s="14"/>
      <c r="J287" s="14"/>
      <c r="K287" s="14"/>
      <c r="L287" s="14"/>
      <c r="M287" s="14"/>
      <c r="N287" s="53"/>
      <c r="O287" s="46"/>
      <c r="P287" s="46"/>
    </row>
    <row r="288" spans="1:16" x14ac:dyDescent="0.25">
      <c r="A288" s="44"/>
      <c r="B288" s="44"/>
      <c r="C288" s="44"/>
      <c r="D288" s="44"/>
      <c r="E288" s="9"/>
      <c r="F288" s="44"/>
      <c r="G288" s="44"/>
      <c r="H288" s="14"/>
      <c r="I288" s="14"/>
      <c r="J288" s="14"/>
      <c r="K288" s="14"/>
      <c r="L288" s="14"/>
      <c r="M288" s="14"/>
      <c r="N288" s="53"/>
      <c r="O288" s="46"/>
      <c r="P288" s="46"/>
    </row>
    <row r="289" spans="1:16" x14ac:dyDescent="0.25">
      <c r="A289" s="44"/>
      <c r="B289" s="44"/>
      <c r="C289" s="44"/>
      <c r="D289" s="44"/>
      <c r="E289" s="9"/>
      <c r="F289" s="44"/>
      <c r="G289" s="44"/>
      <c r="H289" s="14"/>
      <c r="I289" s="14"/>
      <c r="J289" s="14"/>
      <c r="K289" s="14"/>
      <c r="L289" s="14"/>
      <c r="M289" s="14"/>
      <c r="N289" s="53"/>
      <c r="O289" s="46"/>
      <c r="P289" s="46"/>
    </row>
    <row r="290" spans="1:16" x14ac:dyDescent="0.25">
      <c r="A290" s="44"/>
      <c r="B290" s="44"/>
      <c r="C290" s="44"/>
      <c r="D290" s="44"/>
      <c r="E290" s="9"/>
      <c r="F290" s="44"/>
      <c r="G290" s="44"/>
      <c r="H290" s="14"/>
      <c r="I290" s="14"/>
      <c r="J290" s="14"/>
      <c r="K290" s="14"/>
      <c r="L290" s="14"/>
      <c r="M290" s="14"/>
      <c r="N290" s="53"/>
      <c r="O290" s="46"/>
      <c r="P290" s="46"/>
    </row>
    <row r="291" spans="1:16" x14ac:dyDescent="0.25">
      <c r="A291" s="44"/>
      <c r="B291" s="44"/>
      <c r="C291" s="44"/>
      <c r="D291" s="44"/>
      <c r="E291" s="9"/>
      <c r="F291" s="44"/>
      <c r="G291" s="44"/>
      <c r="H291" s="14"/>
      <c r="I291" s="14"/>
      <c r="J291" s="14"/>
      <c r="K291" s="14"/>
      <c r="L291" s="14"/>
      <c r="M291" s="14"/>
      <c r="N291" s="53"/>
      <c r="O291" s="46"/>
      <c r="P291" s="46"/>
    </row>
    <row r="292" spans="1:16" x14ac:dyDescent="0.25">
      <c r="A292" s="44"/>
      <c r="B292" s="44"/>
      <c r="C292" s="44"/>
      <c r="D292" s="44"/>
      <c r="E292" s="9"/>
      <c r="F292" s="44"/>
      <c r="G292" s="44"/>
      <c r="H292" s="14"/>
      <c r="I292" s="14"/>
      <c r="J292" s="14"/>
      <c r="K292" s="14"/>
      <c r="L292" s="14"/>
      <c r="M292" s="14"/>
      <c r="N292" s="53"/>
      <c r="O292" s="46"/>
      <c r="P292" s="46"/>
    </row>
    <row r="293" spans="1:16" x14ac:dyDescent="0.25">
      <c r="A293" s="44"/>
      <c r="B293" s="44"/>
      <c r="C293" s="44"/>
      <c r="D293" s="44"/>
      <c r="E293" s="9"/>
      <c r="F293" s="44"/>
      <c r="G293" s="44"/>
      <c r="H293" s="14"/>
      <c r="I293" s="14"/>
      <c r="J293" s="14"/>
      <c r="K293" s="14"/>
      <c r="L293" s="14"/>
      <c r="M293" s="14"/>
      <c r="N293" s="53"/>
      <c r="O293" s="46"/>
      <c r="P293" s="46"/>
    </row>
    <row r="294" spans="1:16" x14ac:dyDescent="0.25">
      <c r="A294" s="44"/>
      <c r="B294" s="44"/>
      <c r="C294" s="44"/>
      <c r="D294" s="44"/>
      <c r="E294" s="9"/>
      <c r="F294" s="44"/>
      <c r="G294" s="44"/>
      <c r="H294" s="14"/>
      <c r="I294" s="14"/>
      <c r="J294" s="14"/>
      <c r="K294" s="14"/>
      <c r="L294" s="14"/>
      <c r="M294" s="14"/>
      <c r="N294" s="53"/>
      <c r="O294" s="46"/>
      <c r="P294" s="46"/>
    </row>
    <row r="295" spans="1:16" x14ac:dyDescent="0.25">
      <c r="A295" s="44"/>
      <c r="B295" s="44"/>
      <c r="C295" s="44"/>
      <c r="D295" s="44"/>
      <c r="E295" s="9"/>
      <c r="F295" s="44"/>
      <c r="G295" s="44"/>
      <c r="H295" s="14"/>
      <c r="I295" s="14"/>
      <c r="J295" s="14"/>
      <c r="K295" s="14"/>
      <c r="L295" s="14"/>
      <c r="M295" s="14"/>
      <c r="N295" s="53"/>
      <c r="O295" s="46"/>
      <c r="P295" s="46"/>
    </row>
    <row r="296" spans="1:16" x14ac:dyDescent="0.25">
      <c r="A296" s="44"/>
      <c r="B296" s="44"/>
      <c r="C296" s="44"/>
      <c r="D296" s="44"/>
      <c r="E296" s="9"/>
      <c r="F296" s="44"/>
      <c r="G296" s="44"/>
      <c r="H296" s="14"/>
      <c r="I296" s="14"/>
      <c r="J296" s="14"/>
      <c r="K296" s="14"/>
      <c r="L296" s="14"/>
      <c r="M296" s="14"/>
      <c r="N296" s="53"/>
      <c r="O296" s="46"/>
      <c r="P296" s="46"/>
    </row>
    <row r="297" spans="1:16" x14ac:dyDescent="0.25">
      <c r="A297" s="51"/>
      <c r="B297" s="52"/>
      <c r="C297" s="44"/>
      <c r="D297" s="52"/>
      <c r="E297" s="9"/>
      <c r="F297" s="52"/>
      <c r="G297" s="52"/>
      <c r="H297" s="14"/>
      <c r="I297" s="14"/>
      <c r="J297" s="14"/>
      <c r="K297" s="14"/>
      <c r="L297" s="14"/>
      <c r="M297" s="14"/>
      <c r="N297" s="53"/>
      <c r="O297" s="46"/>
      <c r="P297" s="46"/>
    </row>
    <row r="298" spans="1:16" x14ac:dyDescent="0.25">
      <c r="A298" s="51"/>
      <c r="B298" s="52"/>
      <c r="C298" s="44"/>
      <c r="D298" s="52"/>
      <c r="E298" s="9"/>
      <c r="F298" s="52"/>
      <c r="G298" s="52"/>
      <c r="H298" s="14"/>
      <c r="I298" s="14"/>
      <c r="J298" s="14"/>
      <c r="K298" s="14"/>
      <c r="L298" s="14"/>
      <c r="M298" s="14"/>
      <c r="N298" s="53"/>
      <c r="O298" s="46"/>
      <c r="P298" s="46"/>
    </row>
    <row r="299" spans="1:16" x14ac:dyDescent="0.25">
      <c r="A299" s="51"/>
      <c r="B299" s="52"/>
      <c r="C299" s="44"/>
      <c r="D299" s="52"/>
      <c r="E299" s="9"/>
      <c r="F299" s="52"/>
      <c r="G299" s="52"/>
      <c r="H299" s="14"/>
      <c r="I299" s="14"/>
      <c r="J299" s="14"/>
      <c r="K299" s="14"/>
      <c r="L299" s="14"/>
      <c r="M299" s="14"/>
      <c r="N299" s="53"/>
      <c r="O299" s="46"/>
      <c r="P299" s="46"/>
    </row>
    <row r="300" spans="1:16" x14ac:dyDescent="0.25">
      <c r="A300" s="44"/>
      <c r="B300" s="44"/>
      <c r="C300" s="44"/>
      <c r="D300" s="44"/>
      <c r="E300" s="9"/>
      <c r="F300" s="44"/>
      <c r="G300" s="44"/>
      <c r="H300" s="14"/>
      <c r="I300" s="14"/>
      <c r="J300" s="14"/>
      <c r="K300" s="14"/>
      <c r="L300" s="14"/>
      <c r="M300" s="14"/>
      <c r="N300" s="53"/>
      <c r="O300" s="46"/>
      <c r="P300" s="46"/>
    </row>
    <row r="301" spans="1:16" x14ac:dyDescent="0.25">
      <c r="A301" s="44"/>
      <c r="B301" s="44"/>
      <c r="C301" s="44"/>
      <c r="D301" s="44"/>
      <c r="E301" s="9"/>
      <c r="F301" s="44"/>
      <c r="G301" s="44"/>
      <c r="H301" s="14"/>
      <c r="I301" s="14"/>
      <c r="J301" s="14"/>
      <c r="K301" s="14"/>
      <c r="L301" s="14"/>
      <c r="M301" s="14"/>
      <c r="N301" s="53"/>
      <c r="O301" s="46"/>
      <c r="P301" s="46"/>
    </row>
    <row r="302" spans="1:16" x14ac:dyDescent="0.25">
      <c r="A302" s="44"/>
      <c r="B302" s="44"/>
      <c r="C302" s="44"/>
      <c r="D302" s="44"/>
      <c r="E302" s="9"/>
      <c r="F302" s="44"/>
      <c r="G302" s="44"/>
      <c r="H302" s="14"/>
      <c r="I302" s="14"/>
      <c r="J302" s="14"/>
      <c r="K302" s="14"/>
      <c r="L302" s="14"/>
      <c r="M302" s="14"/>
      <c r="N302" s="53"/>
      <c r="O302" s="46"/>
      <c r="P302" s="46"/>
    </row>
    <row r="303" spans="1:16" x14ac:dyDescent="0.25">
      <c r="A303" s="44"/>
      <c r="B303" s="44"/>
      <c r="C303" s="44"/>
      <c r="D303" s="44"/>
      <c r="E303" s="9"/>
      <c r="F303" s="44"/>
      <c r="G303" s="44"/>
      <c r="H303" s="14"/>
      <c r="I303" s="14"/>
      <c r="J303" s="14"/>
      <c r="K303" s="14"/>
      <c r="L303" s="14"/>
      <c r="M303" s="14"/>
      <c r="N303" s="53"/>
      <c r="O303" s="46"/>
      <c r="P303" s="46"/>
    </row>
    <row r="304" spans="1:16" x14ac:dyDescent="0.25">
      <c r="A304" s="44"/>
      <c r="B304" s="44"/>
      <c r="C304" s="44"/>
      <c r="D304" s="44"/>
      <c r="E304" s="9"/>
      <c r="F304" s="44"/>
      <c r="G304" s="44"/>
      <c r="H304" s="14"/>
      <c r="I304" s="14"/>
      <c r="J304" s="14"/>
      <c r="K304" s="14"/>
      <c r="L304" s="14"/>
      <c r="M304" s="14"/>
      <c r="N304" s="53"/>
      <c r="O304" s="46"/>
      <c r="P304" s="46"/>
    </row>
    <row r="305" spans="1:16" x14ac:dyDescent="0.25">
      <c r="A305" s="44"/>
      <c r="B305" s="44"/>
      <c r="C305" s="44"/>
      <c r="D305" s="44"/>
      <c r="E305" s="9"/>
      <c r="F305" s="44"/>
      <c r="G305" s="44"/>
      <c r="H305" s="14"/>
      <c r="I305" s="14"/>
      <c r="J305" s="14"/>
      <c r="K305" s="14"/>
      <c r="L305" s="14"/>
      <c r="M305" s="14"/>
      <c r="N305" s="53"/>
      <c r="O305" s="46"/>
      <c r="P305" s="46"/>
    </row>
    <row r="306" spans="1:16" x14ac:dyDescent="0.25">
      <c r="A306" s="44"/>
      <c r="B306" s="44"/>
      <c r="C306" s="44"/>
      <c r="D306" s="44"/>
      <c r="E306" s="9"/>
      <c r="F306" s="44"/>
      <c r="G306" s="44"/>
      <c r="H306" s="14"/>
      <c r="I306" s="14"/>
      <c r="J306" s="14"/>
      <c r="K306" s="14"/>
      <c r="L306" s="14"/>
      <c r="M306" s="14"/>
      <c r="N306" s="53"/>
      <c r="O306" s="46"/>
      <c r="P306" s="46"/>
    </row>
    <row r="307" spans="1:16" x14ac:dyDescent="0.25">
      <c r="A307" s="44"/>
      <c r="B307" s="44"/>
      <c r="C307" s="44"/>
      <c r="D307" s="44"/>
      <c r="E307" s="9"/>
      <c r="F307" s="44"/>
      <c r="G307" s="44"/>
      <c r="H307" s="14"/>
      <c r="I307" s="14"/>
      <c r="J307" s="14"/>
      <c r="K307" s="14"/>
      <c r="L307" s="14"/>
      <c r="M307" s="14"/>
      <c r="N307" s="53"/>
      <c r="O307" s="46"/>
      <c r="P307" s="46"/>
    </row>
    <row r="308" spans="1:16" x14ac:dyDescent="0.25">
      <c r="A308" s="44"/>
      <c r="B308" s="44"/>
      <c r="C308" s="44"/>
      <c r="D308" s="44"/>
      <c r="E308" s="9"/>
      <c r="F308" s="44"/>
      <c r="G308" s="44"/>
      <c r="H308" s="14"/>
      <c r="I308" s="14"/>
      <c r="J308" s="14"/>
      <c r="K308" s="14"/>
      <c r="L308" s="14"/>
      <c r="M308" s="14"/>
      <c r="N308" s="53"/>
      <c r="O308" s="46"/>
      <c r="P308" s="46"/>
    </row>
    <row r="309" spans="1:16" x14ac:dyDescent="0.25">
      <c r="A309" s="44"/>
      <c r="B309" s="44"/>
      <c r="C309" s="44"/>
      <c r="D309" s="44"/>
      <c r="E309" s="9"/>
      <c r="F309" s="44"/>
      <c r="G309" s="44"/>
      <c r="H309" s="14"/>
      <c r="I309" s="14"/>
      <c r="J309" s="14"/>
      <c r="K309" s="14"/>
      <c r="L309" s="14"/>
      <c r="M309" s="14"/>
      <c r="N309" s="53"/>
      <c r="O309" s="46"/>
      <c r="P309" s="46"/>
    </row>
    <row r="310" spans="1:16" x14ac:dyDescent="0.25">
      <c r="A310" s="44"/>
      <c r="B310" s="44"/>
      <c r="C310" s="44"/>
      <c r="D310" s="44"/>
      <c r="E310" s="9"/>
      <c r="F310" s="44"/>
      <c r="G310" s="44"/>
      <c r="H310" s="14"/>
      <c r="I310" s="14"/>
      <c r="J310" s="14"/>
      <c r="K310" s="14"/>
      <c r="L310" s="14"/>
      <c r="M310" s="14"/>
      <c r="N310" s="53"/>
      <c r="O310" s="46"/>
      <c r="P310" s="46"/>
    </row>
    <row r="311" spans="1:16" x14ac:dyDescent="0.25">
      <c r="A311" s="44"/>
      <c r="B311" s="44"/>
      <c r="C311" s="44"/>
      <c r="D311" s="44"/>
      <c r="E311" s="9"/>
      <c r="F311" s="44"/>
      <c r="G311" s="44"/>
      <c r="H311" s="14"/>
      <c r="I311" s="14"/>
      <c r="J311" s="14"/>
      <c r="K311" s="14"/>
      <c r="L311" s="14"/>
      <c r="M311" s="14"/>
      <c r="N311" s="53"/>
      <c r="O311" s="46"/>
      <c r="P311" s="46"/>
    </row>
    <row r="312" spans="1:16" x14ac:dyDescent="0.25">
      <c r="A312" s="51"/>
      <c r="B312" s="52"/>
      <c r="C312" s="44"/>
      <c r="D312" s="52"/>
      <c r="E312" s="9"/>
      <c r="F312" s="52"/>
      <c r="G312" s="52"/>
      <c r="H312" s="14"/>
      <c r="I312" s="14"/>
      <c r="J312" s="14"/>
      <c r="K312" s="14"/>
      <c r="L312" s="14"/>
      <c r="M312" s="14"/>
      <c r="N312" s="53"/>
      <c r="O312" s="46"/>
      <c r="P312" s="46"/>
    </row>
    <row r="313" spans="1:16" x14ac:dyDescent="0.25">
      <c r="A313" s="51"/>
      <c r="B313" s="52"/>
      <c r="C313" s="44"/>
      <c r="D313" s="52"/>
      <c r="E313" s="9"/>
      <c r="F313" s="52"/>
      <c r="G313" s="52"/>
      <c r="H313" s="14"/>
      <c r="I313" s="14"/>
      <c r="J313" s="14"/>
      <c r="K313" s="14"/>
      <c r="L313" s="14"/>
      <c r="M313" s="14"/>
      <c r="N313" s="53"/>
      <c r="O313" s="46"/>
      <c r="P313" s="46"/>
    </row>
    <row r="314" spans="1:16" x14ac:dyDescent="0.25">
      <c r="A314" s="44"/>
      <c r="B314" s="44"/>
      <c r="C314" s="44"/>
      <c r="D314" s="44"/>
      <c r="E314" s="9"/>
      <c r="F314" s="44"/>
      <c r="G314" s="44"/>
      <c r="H314" s="14"/>
      <c r="I314" s="14"/>
      <c r="J314" s="14"/>
      <c r="K314" s="14"/>
      <c r="L314" s="14"/>
      <c r="M314" s="14"/>
      <c r="N314" s="53"/>
      <c r="O314" s="46"/>
      <c r="P314" s="46"/>
    </row>
    <row r="315" spans="1:16" x14ac:dyDescent="0.25">
      <c r="A315" s="44"/>
      <c r="B315" s="44"/>
      <c r="C315" s="44"/>
      <c r="D315" s="44"/>
      <c r="E315" s="9"/>
      <c r="F315" s="44"/>
      <c r="G315" s="44"/>
      <c r="H315" s="14"/>
      <c r="I315" s="14"/>
      <c r="J315" s="14"/>
      <c r="K315" s="14"/>
      <c r="L315" s="14"/>
      <c r="M315" s="14"/>
      <c r="N315" s="53"/>
      <c r="O315" s="46"/>
      <c r="P315" s="46"/>
    </row>
    <row r="316" spans="1:16" x14ac:dyDescent="0.25">
      <c r="A316" s="51"/>
      <c r="B316" s="52"/>
      <c r="C316" s="44"/>
      <c r="D316" s="52"/>
      <c r="E316" s="9"/>
      <c r="F316" s="52"/>
      <c r="G316" s="52"/>
      <c r="H316" s="14"/>
      <c r="I316" s="14"/>
      <c r="J316" s="14"/>
      <c r="K316" s="14"/>
      <c r="L316" s="14"/>
      <c r="M316" s="14"/>
      <c r="N316" s="53"/>
      <c r="O316" s="46"/>
      <c r="P316" s="46"/>
    </row>
    <row r="317" spans="1:16" x14ac:dyDescent="0.25">
      <c r="A317" s="51"/>
      <c r="B317" s="52"/>
      <c r="C317" s="44"/>
      <c r="D317" s="52"/>
      <c r="E317" s="9"/>
      <c r="F317" s="52"/>
      <c r="G317" s="52"/>
      <c r="H317" s="14"/>
      <c r="I317" s="14"/>
      <c r="J317" s="14"/>
      <c r="K317" s="14"/>
      <c r="L317" s="14"/>
      <c r="M317" s="14"/>
      <c r="N317" s="53"/>
      <c r="O317" s="46"/>
      <c r="P317" s="46"/>
    </row>
    <row r="318" spans="1:16" x14ac:dyDescent="0.25">
      <c r="A318" s="44"/>
      <c r="B318" s="44"/>
      <c r="C318" s="44"/>
      <c r="D318" s="44"/>
      <c r="E318" s="9"/>
      <c r="F318" s="44"/>
      <c r="G318" s="44"/>
      <c r="H318" s="14"/>
      <c r="I318" s="14"/>
      <c r="J318" s="14"/>
      <c r="K318" s="14"/>
      <c r="L318" s="14"/>
      <c r="M318" s="14"/>
      <c r="N318" s="53"/>
      <c r="O318" s="46"/>
      <c r="P318" s="46"/>
    </row>
    <row r="319" spans="1:16" x14ac:dyDescent="0.25">
      <c r="A319" s="51"/>
      <c r="B319" s="52"/>
      <c r="C319" s="44"/>
      <c r="D319" s="52"/>
      <c r="E319" s="9"/>
      <c r="F319" s="52"/>
      <c r="G319" s="52"/>
      <c r="H319" s="14"/>
      <c r="I319" s="14"/>
      <c r="J319" s="14"/>
      <c r="K319" s="14"/>
      <c r="L319" s="14"/>
      <c r="M319" s="14"/>
      <c r="N319" s="53"/>
      <c r="O319" s="46"/>
      <c r="P319" s="46"/>
    </row>
    <row r="320" spans="1:16" x14ac:dyDescent="0.25">
      <c r="A320" s="44"/>
      <c r="B320" s="44"/>
      <c r="C320" s="44"/>
      <c r="D320" s="44"/>
      <c r="E320" s="9"/>
      <c r="F320" s="44"/>
      <c r="G320" s="44"/>
      <c r="H320" s="14"/>
      <c r="I320" s="14"/>
      <c r="J320" s="14"/>
      <c r="K320" s="14"/>
      <c r="L320" s="14"/>
      <c r="M320" s="14"/>
      <c r="N320" s="53"/>
      <c r="O320" s="46"/>
      <c r="P320" s="46"/>
    </row>
    <row r="321" spans="1:16" x14ac:dyDescent="0.25">
      <c r="A321" s="51"/>
      <c r="B321" s="52"/>
      <c r="C321" s="44"/>
      <c r="D321" s="52"/>
      <c r="E321" s="9"/>
      <c r="F321" s="52"/>
      <c r="G321" s="52"/>
      <c r="H321" s="14"/>
      <c r="I321" s="14"/>
      <c r="J321" s="14"/>
      <c r="K321" s="14"/>
      <c r="L321" s="14"/>
      <c r="M321" s="14"/>
      <c r="N321" s="53"/>
      <c r="O321" s="46"/>
      <c r="P321" s="46"/>
    </row>
    <row r="322" spans="1:16" x14ac:dyDescent="0.25">
      <c r="A322" s="51"/>
      <c r="B322" s="52"/>
      <c r="C322" s="44"/>
      <c r="D322" s="52"/>
      <c r="E322" s="9"/>
      <c r="F322" s="52"/>
      <c r="G322" s="52"/>
      <c r="H322" s="14"/>
      <c r="I322" s="14"/>
      <c r="J322" s="14"/>
      <c r="K322" s="14"/>
      <c r="L322" s="14"/>
      <c r="M322" s="14"/>
      <c r="N322" s="53"/>
      <c r="O322" s="46"/>
      <c r="P322" s="46"/>
    </row>
    <row r="323" spans="1:16" x14ac:dyDescent="0.25">
      <c r="A323" s="44"/>
      <c r="B323" s="44"/>
      <c r="C323" s="44"/>
      <c r="D323" s="44"/>
      <c r="E323" s="9"/>
      <c r="F323" s="44"/>
      <c r="G323" s="44"/>
      <c r="H323" s="14"/>
      <c r="I323" s="14"/>
      <c r="J323" s="14"/>
      <c r="K323" s="14"/>
      <c r="L323" s="14"/>
      <c r="M323" s="14"/>
      <c r="N323" s="53"/>
      <c r="O323" s="46"/>
      <c r="P323" s="46"/>
    </row>
    <row r="324" spans="1:16" x14ac:dyDescent="0.25">
      <c r="A324" s="44"/>
      <c r="B324" s="44"/>
      <c r="C324" s="44"/>
      <c r="D324" s="44"/>
      <c r="E324" s="9"/>
      <c r="F324" s="44"/>
      <c r="G324" s="44"/>
      <c r="H324" s="14"/>
      <c r="I324" s="14"/>
      <c r="J324" s="14"/>
      <c r="K324" s="14"/>
      <c r="L324" s="14"/>
      <c r="M324" s="14"/>
      <c r="N324" s="53"/>
      <c r="O324" s="46"/>
      <c r="P324" s="46"/>
    </row>
    <row r="325" spans="1:16" x14ac:dyDescent="0.25">
      <c r="A325" s="44"/>
      <c r="B325" s="44"/>
      <c r="C325" s="44"/>
      <c r="D325" s="44"/>
      <c r="E325" s="9"/>
      <c r="F325" s="44"/>
      <c r="G325" s="44"/>
      <c r="H325" s="14"/>
      <c r="I325" s="14"/>
      <c r="J325" s="14"/>
      <c r="K325" s="14"/>
      <c r="L325" s="14"/>
      <c r="M325" s="14"/>
      <c r="N325" s="53"/>
      <c r="O325" s="46"/>
      <c r="P325" s="46"/>
    </row>
    <row r="326" spans="1:16" x14ac:dyDescent="0.25">
      <c r="A326" s="44"/>
      <c r="B326" s="44"/>
      <c r="C326" s="44"/>
      <c r="D326" s="44"/>
      <c r="E326" s="9"/>
      <c r="F326" s="44"/>
      <c r="G326" s="44"/>
      <c r="H326" s="14"/>
      <c r="I326" s="14"/>
      <c r="J326" s="14"/>
      <c r="K326" s="14"/>
      <c r="L326" s="14"/>
      <c r="M326" s="14"/>
      <c r="N326" s="53"/>
      <c r="O326" s="46"/>
      <c r="P326" s="46"/>
    </row>
    <row r="327" spans="1:16" x14ac:dyDescent="0.25">
      <c r="A327" s="44"/>
      <c r="B327" s="44"/>
      <c r="C327" s="44"/>
      <c r="D327" s="44"/>
      <c r="E327" s="9"/>
      <c r="F327" s="44"/>
      <c r="G327" s="44"/>
      <c r="H327" s="14"/>
      <c r="I327" s="14"/>
      <c r="J327" s="14"/>
      <c r="K327" s="14"/>
      <c r="L327" s="14"/>
      <c r="M327" s="14"/>
      <c r="N327" s="53"/>
      <c r="O327" s="46"/>
      <c r="P327" s="46"/>
    </row>
    <row r="328" spans="1:16" x14ac:dyDescent="0.25">
      <c r="A328" s="44"/>
      <c r="B328" s="44"/>
      <c r="C328" s="44"/>
      <c r="D328" s="44"/>
      <c r="E328" s="9"/>
      <c r="F328" s="44"/>
      <c r="G328" s="44"/>
      <c r="H328" s="14"/>
      <c r="I328" s="14"/>
      <c r="J328" s="14"/>
      <c r="K328" s="14"/>
      <c r="L328" s="14"/>
      <c r="M328" s="14"/>
      <c r="N328" s="53"/>
      <c r="O328" s="46"/>
      <c r="P328" s="46"/>
    </row>
    <row r="329" spans="1:16" x14ac:dyDescent="0.25">
      <c r="A329" s="51"/>
      <c r="B329" s="52"/>
      <c r="C329" s="44"/>
      <c r="D329" s="52"/>
      <c r="E329" s="9"/>
      <c r="F329" s="52"/>
      <c r="G329" s="52"/>
      <c r="H329" s="14"/>
      <c r="I329" s="14"/>
      <c r="J329" s="14"/>
      <c r="K329" s="14"/>
      <c r="L329" s="14"/>
      <c r="M329" s="14"/>
      <c r="N329" s="53"/>
      <c r="O329" s="46"/>
      <c r="P329" s="46"/>
    </row>
    <row r="330" spans="1:16" x14ac:dyDescent="0.25">
      <c r="A330" s="51"/>
      <c r="B330" s="52"/>
      <c r="C330" s="44"/>
      <c r="D330" s="52"/>
      <c r="E330" s="9"/>
      <c r="F330" s="52"/>
      <c r="G330" s="52"/>
      <c r="H330" s="14"/>
      <c r="I330" s="14"/>
      <c r="J330" s="14"/>
      <c r="K330" s="14"/>
      <c r="L330" s="14"/>
      <c r="M330" s="14"/>
      <c r="N330" s="53"/>
      <c r="O330" s="46"/>
      <c r="P330" s="46"/>
    </row>
    <row r="331" spans="1:16" x14ac:dyDescent="0.25">
      <c r="A331" s="44"/>
      <c r="B331" s="44"/>
      <c r="C331" s="44"/>
      <c r="D331" s="44"/>
      <c r="E331" s="9"/>
      <c r="F331" s="44"/>
      <c r="G331" s="44"/>
      <c r="H331" s="14"/>
      <c r="I331" s="14"/>
      <c r="J331" s="14"/>
      <c r="K331" s="14"/>
      <c r="L331" s="14"/>
      <c r="M331" s="14"/>
      <c r="N331" s="53"/>
      <c r="O331" s="46"/>
      <c r="P331" s="46"/>
    </row>
    <row r="332" spans="1:16" x14ac:dyDescent="0.25">
      <c r="A332" s="44"/>
      <c r="B332" s="44"/>
      <c r="C332" s="44"/>
      <c r="D332" s="44"/>
      <c r="E332" s="9"/>
      <c r="F332" s="44"/>
      <c r="G332" s="44"/>
      <c r="H332" s="14"/>
      <c r="I332" s="14"/>
      <c r="J332" s="14"/>
      <c r="K332" s="14"/>
      <c r="L332" s="14"/>
      <c r="M332" s="14"/>
      <c r="N332" s="53"/>
      <c r="O332" s="46"/>
      <c r="P332" s="46"/>
    </row>
    <row r="333" spans="1:16" x14ac:dyDescent="0.25">
      <c r="A333" s="44"/>
      <c r="B333" s="44"/>
      <c r="C333" s="44"/>
      <c r="D333" s="44"/>
      <c r="E333" s="9"/>
      <c r="F333" s="44"/>
      <c r="G333" s="44"/>
      <c r="H333" s="14"/>
      <c r="I333" s="14"/>
      <c r="J333" s="14"/>
      <c r="K333" s="14"/>
      <c r="L333" s="14"/>
      <c r="M333" s="14"/>
      <c r="N333" s="53"/>
      <c r="O333" s="46"/>
      <c r="P333" s="46"/>
    </row>
    <row r="334" spans="1:16" x14ac:dyDescent="0.25">
      <c r="A334" s="51"/>
      <c r="B334" s="52"/>
      <c r="C334" s="44"/>
      <c r="D334" s="52"/>
      <c r="E334" s="9"/>
      <c r="F334" s="52"/>
      <c r="G334" s="52"/>
      <c r="H334" s="14"/>
      <c r="I334" s="14"/>
      <c r="J334" s="14"/>
      <c r="K334" s="14"/>
      <c r="L334" s="14"/>
      <c r="M334" s="14"/>
      <c r="N334" s="53"/>
      <c r="O334" s="46"/>
      <c r="P334" s="46"/>
    </row>
    <row r="335" spans="1:16" x14ac:dyDescent="0.25">
      <c r="A335" s="51"/>
      <c r="B335" s="52"/>
      <c r="C335" s="44"/>
      <c r="D335" s="52"/>
      <c r="E335" s="9"/>
      <c r="F335" s="52"/>
      <c r="G335" s="52"/>
      <c r="H335" s="14"/>
      <c r="I335" s="14"/>
      <c r="J335" s="14"/>
      <c r="K335" s="14"/>
      <c r="L335" s="14"/>
      <c r="M335" s="14"/>
      <c r="N335" s="53"/>
      <c r="O335" s="46"/>
      <c r="P335" s="46"/>
    </row>
    <row r="336" spans="1:16" x14ac:dyDescent="0.25">
      <c r="A336" s="51"/>
      <c r="B336" s="52"/>
      <c r="C336" s="44"/>
      <c r="D336" s="52"/>
      <c r="E336" s="9"/>
      <c r="F336" s="52"/>
      <c r="G336" s="52"/>
      <c r="H336" s="14"/>
      <c r="I336" s="14"/>
      <c r="J336" s="14"/>
      <c r="K336" s="14"/>
      <c r="L336" s="14"/>
      <c r="M336" s="14"/>
      <c r="N336" s="53"/>
      <c r="O336" s="46"/>
      <c r="P336" s="46"/>
    </row>
    <row r="337" spans="1:16" x14ac:dyDescent="0.25">
      <c r="A337" s="44"/>
      <c r="B337" s="44"/>
      <c r="C337" s="44"/>
      <c r="D337" s="44"/>
      <c r="E337" s="9"/>
      <c r="F337" s="44"/>
      <c r="G337" s="44"/>
      <c r="H337" s="14"/>
      <c r="I337" s="14"/>
      <c r="J337" s="14"/>
      <c r="K337" s="14"/>
      <c r="L337" s="14"/>
      <c r="M337" s="14"/>
      <c r="N337" s="53"/>
      <c r="O337" s="46"/>
      <c r="P337" s="46"/>
    </row>
    <row r="338" spans="1:16" x14ac:dyDescent="0.25">
      <c r="A338" s="44"/>
      <c r="B338" s="44"/>
      <c r="C338" s="44"/>
      <c r="D338" s="44"/>
      <c r="E338" s="9"/>
      <c r="F338" s="44"/>
      <c r="G338" s="44"/>
      <c r="H338" s="14"/>
      <c r="I338" s="14"/>
      <c r="J338" s="14"/>
      <c r="K338" s="14"/>
      <c r="L338" s="14"/>
      <c r="M338" s="14"/>
      <c r="N338" s="53"/>
      <c r="O338" s="46"/>
      <c r="P338" s="46"/>
    </row>
    <row r="339" spans="1:16" x14ac:dyDescent="0.25">
      <c r="A339" s="44"/>
      <c r="B339" s="44"/>
      <c r="C339" s="44"/>
      <c r="D339" s="44"/>
      <c r="E339" s="9"/>
      <c r="F339" s="44"/>
      <c r="G339" s="44"/>
      <c r="H339" s="14"/>
      <c r="I339" s="14"/>
      <c r="J339" s="14"/>
      <c r="K339" s="14"/>
      <c r="L339" s="14"/>
      <c r="M339" s="14"/>
      <c r="N339" s="53"/>
      <c r="O339" s="46"/>
      <c r="P339" s="46"/>
    </row>
    <row r="340" spans="1:16" x14ac:dyDescent="0.25">
      <c r="A340" s="44"/>
      <c r="B340" s="44"/>
      <c r="C340" s="44"/>
      <c r="D340" s="44"/>
      <c r="E340" s="9"/>
      <c r="F340" s="44"/>
      <c r="G340" s="44"/>
      <c r="H340" s="14"/>
      <c r="I340" s="14"/>
      <c r="J340" s="14"/>
      <c r="K340" s="14"/>
      <c r="L340" s="14"/>
      <c r="M340" s="14"/>
      <c r="N340" s="53"/>
      <c r="O340" s="46"/>
      <c r="P340" s="46"/>
    </row>
    <row r="341" spans="1:16" x14ac:dyDescent="0.25">
      <c r="A341" s="51"/>
      <c r="B341" s="52"/>
      <c r="C341" s="44"/>
      <c r="D341" s="52"/>
      <c r="E341" s="9"/>
      <c r="F341" s="52"/>
      <c r="G341" s="52"/>
      <c r="H341" s="14"/>
      <c r="I341" s="14"/>
      <c r="J341" s="14"/>
      <c r="K341" s="14"/>
      <c r="L341" s="14"/>
      <c r="M341" s="14"/>
      <c r="N341" s="53"/>
      <c r="O341" s="46"/>
      <c r="P341" s="46"/>
    </row>
    <row r="342" spans="1:16" x14ac:dyDescent="0.25">
      <c r="A342" s="44"/>
      <c r="B342" s="44"/>
      <c r="C342" s="44"/>
      <c r="D342" s="44"/>
      <c r="E342" s="9"/>
      <c r="F342" s="44"/>
      <c r="G342" s="44"/>
      <c r="H342" s="14"/>
      <c r="I342" s="14"/>
      <c r="J342" s="14"/>
      <c r="K342" s="14"/>
      <c r="L342" s="14"/>
      <c r="M342" s="14"/>
      <c r="N342" s="53"/>
      <c r="O342" s="46"/>
      <c r="P342" s="46"/>
    </row>
    <row r="343" spans="1:16" x14ac:dyDescent="0.25">
      <c r="A343" s="44"/>
      <c r="B343" s="44"/>
      <c r="C343" s="44"/>
      <c r="D343" s="44"/>
      <c r="E343" s="9"/>
      <c r="F343" s="44"/>
      <c r="G343" s="44"/>
      <c r="H343" s="14"/>
      <c r="I343" s="14"/>
      <c r="J343" s="14"/>
      <c r="K343" s="14"/>
      <c r="L343" s="14"/>
      <c r="M343" s="14"/>
      <c r="N343" s="53"/>
      <c r="O343" s="46"/>
      <c r="P343" s="46"/>
    </row>
    <row r="344" spans="1:16" x14ac:dyDescent="0.25">
      <c r="A344" s="44"/>
      <c r="B344" s="44"/>
      <c r="C344" s="44"/>
      <c r="D344" s="44"/>
      <c r="E344" s="9"/>
      <c r="F344" s="44"/>
      <c r="G344" s="44"/>
      <c r="H344" s="14"/>
      <c r="I344" s="14"/>
      <c r="J344" s="14"/>
      <c r="K344" s="14"/>
      <c r="L344" s="14"/>
      <c r="M344" s="14"/>
      <c r="N344" s="53"/>
      <c r="O344" s="46"/>
      <c r="P344" s="46"/>
    </row>
    <row r="345" spans="1:16" x14ac:dyDescent="0.25">
      <c r="A345" s="44"/>
      <c r="B345" s="44"/>
      <c r="C345" s="44"/>
      <c r="D345" s="44"/>
      <c r="E345" s="9"/>
      <c r="F345" s="44"/>
      <c r="G345" s="44"/>
      <c r="H345" s="14"/>
      <c r="I345" s="14"/>
      <c r="J345" s="14"/>
      <c r="K345" s="14"/>
      <c r="L345" s="14"/>
      <c r="M345" s="14"/>
      <c r="N345" s="53"/>
      <c r="O345" s="46"/>
      <c r="P345" s="46"/>
    </row>
    <row r="346" spans="1:16" x14ac:dyDescent="0.25">
      <c r="A346" s="44"/>
      <c r="B346" s="44"/>
      <c r="C346" s="44"/>
      <c r="D346" s="44"/>
      <c r="E346" s="9"/>
      <c r="F346" s="44"/>
      <c r="G346" s="44"/>
      <c r="H346" s="14"/>
      <c r="I346" s="14"/>
      <c r="J346" s="14"/>
      <c r="K346" s="14"/>
      <c r="L346" s="14"/>
      <c r="M346" s="14"/>
      <c r="N346" s="53"/>
      <c r="O346" s="46"/>
      <c r="P346" s="46"/>
    </row>
    <row r="347" spans="1:16" x14ac:dyDescent="0.25">
      <c r="A347" s="51"/>
      <c r="B347" s="52"/>
      <c r="C347" s="44"/>
      <c r="D347" s="52"/>
      <c r="E347" s="9"/>
      <c r="F347" s="52"/>
      <c r="G347" s="52"/>
      <c r="H347" s="14"/>
      <c r="I347" s="14"/>
      <c r="J347" s="14"/>
      <c r="K347" s="14"/>
      <c r="L347" s="14"/>
      <c r="M347" s="14"/>
      <c r="N347" s="53"/>
      <c r="O347" s="46"/>
      <c r="P347" s="46"/>
    </row>
    <row r="348" spans="1:16" x14ac:dyDescent="0.25">
      <c r="A348" s="51"/>
      <c r="B348" s="52"/>
      <c r="C348" s="44"/>
      <c r="D348" s="52"/>
      <c r="E348" s="9"/>
      <c r="F348" s="52"/>
      <c r="G348" s="52"/>
      <c r="H348" s="14"/>
      <c r="I348" s="14"/>
      <c r="J348" s="14"/>
      <c r="K348" s="14"/>
      <c r="L348" s="14"/>
      <c r="M348" s="14"/>
      <c r="N348" s="53"/>
      <c r="O348" s="46"/>
      <c r="P348" s="46"/>
    </row>
    <row r="349" spans="1:16" x14ac:dyDescent="0.25">
      <c r="A349" s="44"/>
      <c r="B349" s="44"/>
      <c r="C349" s="44"/>
      <c r="D349" s="44"/>
      <c r="E349" s="9"/>
      <c r="F349" s="44"/>
      <c r="G349" s="44"/>
      <c r="H349" s="14"/>
      <c r="I349" s="14"/>
      <c r="J349" s="14"/>
      <c r="K349" s="14"/>
      <c r="L349" s="14"/>
      <c r="M349" s="14"/>
      <c r="N349" s="53"/>
      <c r="O349" s="46"/>
      <c r="P349" s="46"/>
    </row>
    <row r="350" spans="1:16" x14ac:dyDescent="0.25">
      <c r="A350" s="51"/>
      <c r="B350" s="52"/>
      <c r="C350" s="44"/>
      <c r="D350" s="52"/>
      <c r="E350" s="9"/>
      <c r="F350" s="52"/>
      <c r="G350" s="52"/>
      <c r="H350" s="14"/>
      <c r="I350" s="14"/>
      <c r="J350" s="14"/>
      <c r="K350" s="14"/>
      <c r="L350" s="14"/>
      <c r="M350" s="14"/>
      <c r="N350" s="53"/>
      <c r="O350" s="46"/>
      <c r="P350" s="46"/>
    </row>
    <row r="351" spans="1:16" x14ac:dyDescent="0.25">
      <c r="A351" s="51"/>
      <c r="B351" s="52"/>
      <c r="C351" s="44"/>
      <c r="D351" s="52"/>
      <c r="E351" s="9"/>
      <c r="F351" s="52"/>
      <c r="G351" s="52"/>
      <c r="H351" s="14"/>
      <c r="I351" s="14"/>
      <c r="J351" s="14"/>
      <c r="K351" s="14"/>
      <c r="L351" s="14"/>
      <c r="M351" s="14"/>
      <c r="N351" s="53"/>
      <c r="O351" s="46"/>
      <c r="P351" s="46"/>
    </row>
    <row r="352" spans="1:16" x14ac:dyDescent="0.25">
      <c r="A352" s="51"/>
      <c r="B352" s="52"/>
      <c r="C352" s="44"/>
      <c r="D352" s="52"/>
      <c r="E352" s="9"/>
      <c r="F352" s="52"/>
      <c r="G352" s="52"/>
      <c r="H352" s="14"/>
      <c r="I352" s="14"/>
      <c r="J352" s="14"/>
      <c r="K352" s="14"/>
      <c r="L352" s="14"/>
      <c r="M352" s="14"/>
      <c r="N352" s="53"/>
      <c r="O352" s="46"/>
      <c r="P352" s="46"/>
    </row>
    <row r="353" spans="1:16" x14ac:dyDescent="0.25">
      <c r="A353" s="44"/>
      <c r="B353" s="44"/>
      <c r="C353" s="44"/>
      <c r="D353" s="44"/>
      <c r="E353" s="9"/>
      <c r="F353" s="44"/>
      <c r="G353" s="44"/>
      <c r="H353" s="14"/>
      <c r="I353" s="14"/>
      <c r="J353" s="14"/>
      <c r="K353" s="14"/>
      <c r="L353" s="14"/>
      <c r="M353" s="14"/>
      <c r="N353" s="53"/>
      <c r="O353" s="46"/>
      <c r="P353" s="46"/>
    </row>
    <row r="354" spans="1:16" x14ac:dyDescent="0.25">
      <c r="A354" s="52"/>
      <c r="B354" s="52"/>
      <c r="C354" s="44"/>
      <c r="D354" s="52"/>
      <c r="E354" s="9"/>
      <c r="F354" s="52"/>
      <c r="G354" s="52"/>
      <c r="H354" s="14"/>
      <c r="I354" s="14"/>
      <c r="J354" s="14"/>
      <c r="K354" s="14"/>
      <c r="L354" s="14"/>
      <c r="M354" s="14"/>
      <c r="N354" s="53"/>
      <c r="O354" s="46"/>
      <c r="P354" s="46"/>
    </row>
    <row r="355" spans="1:16" x14ac:dyDescent="0.25">
      <c r="A355" s="44"/>
      <c r="B355" s="44"/>
      <c r="C355" s="44"/>
      <c r="D355" s="44"/>
      <c r="E355" s="9"/>
      <c r="F355" s="44"/>
      <c r="G355" s="44"/>
      <c r="H355" s="14"/>
      <c r="I355" s="14"/>
      <c r="J355" s="14"/>
      <c r="K355" s="14"/>
      <c r="L355" s="14"/>
      <c r="M355" s="14"/>
      <c r="N355" s="53"/>
      <c r="O355" s="46"/>
      <c r="P355" s="46"/>
    </row>
    <row r="356" spans="1:16" x14ac:dyDescent="0.25">
      <c r="A356" s="44"/>
      <c r="B356" s="44"/>
      <c r="C356" s="44"/>
      <c r="D356" s="44"/>
      <c r="E356" s="9"/>
      <c r="F356" s="44"/>
      <c r="G356" s="44"/>
      <c r="H356" s="14"/>
      <c r="I356" s="14"/>
      <c r="J356" s="14"/>
      <c r="K356" s="14"/>
      <c r="L356" s="14"/>
      <c r="M356" s="14"/>
      <c r="N356" s="53"/>
      <c r="O356" s="46"/>
      <c r="P356" s="46"/>
    </row>
    <row r="357" spans="1:16" x14ac:dyDescent="0.25">
      <c r="A357" s="44"/>
      <c r="B357" s="44"/>
      <c r="C357" s="44"/>
      <c r="D357" s="44"/>
      <c r="E357" s="9"/>
      <c r="F357" s="44"/>
      <c r="G357" s="44"/>
      <c r="H357" s="14"/>
      <c r="I357" s="14"/>
      <c r="J357" s="14"/>
      <c r="K357" s="14"/>
      <c r="L357" s="14"/>
      <c r="M357" s="14"/>
      <c r="N357" s="53"/>
      <c r="O357" s="46"/>
      <c r="P357" s="46"/>
    </row>
    <row r="358" spans="1:16" x14ac:dyDescent="0.25">
      <c r="A358" s="44"/>
      <c r="B358" s="44"/>
      <c r="C358" s="44"/>
      <c r="D358" s="44"/>
      <c r="E358" s="9"/>
      <c r="F358" s="44"/>
      <c r="G358" s="44"/>
      <c r="H358" s="14"/>
      <c r="I358" s="14"/>
      <c r="J358" s="14"/>
      <c r="K358" s="14"/>
      <c r="L358" s="14"/>
      <c r="M358" s="14"/>
      <c r="N358" s="53"/>
      <c r="O358" s="46"/>
      <c r="P358" s="46"/>
    </row>
    <row r="359" spans="1:16" x14ac:dyDescent="0.25">
      <c r="A359" s="44"/>
      <c r="B359" s="44"/>
      <c r="C359" s="44"/>
      <c r="D359" s="44"/>
      <c r="E359" s="9"/>
      <c r="F359" s="44"/>
      <c r="G359" s="44"/>
      <c r="H359" s="14"/>
      <c r="I359" s="14"/>
      <c r="J359" s="14"/>
      <c r="K359" s="14"/>
      <c r="L359" s="14"/>
      <c r="M359" s="14"/>
      <c r="N359" s="53"/>
      <c r="O359" s="46"/>
      <c r="P359" s="46"/>
    </row>
    <row r="360" spans="1:16" x14ac:dyDescent="0.25">
      <c r="A360" s="44"/>
      <c r="B360" s="44"/>
      <c r="C360" s="44"/>
      <c r="D360" s="44"/>
      <c r="E360" s="9"/>
      <c r="F360" s="44"/>
      <c r="G360" s="44"/>
      <c r="H360" s="14"/>
      <c r="I360" s="14"/>
      <c r="J360" s="14"/>
      <c r="K360" s="14"/>
      <c r="L360" s="14"/>
      <c r="M360" s="14"/>
      <c r="N360" s="53"/>
      <c r="O360" s="46"/>
      <c r="P360" s="46"/>
    </row>
    <row r="361" spans="1:16" x14ac:dyDescent="0.25">
      <c r="A361" s="44"/>
      <c r="B361" s="44"/>
      <c r="C361" s="44"/>
      <c r="D361" s="44"/>
      <c r="E361" s="9"/>
      <c r="F361" s="44"/>
      <c r="G361" s="44"/>
      <c r="H361" s="14"/>
      <c r="I361" s="14"/>
      <c r="J361" s="14"/>
      <c r="K361" s="14"/>
      <c r="L361" s="14"/>
      <c r="M361" s="14"/>
      <c r="N361" s="53"/>
      <c r="O361" s="46"/>
      <c r="P361" s="46"/>
    </row>
    <row r="362" spans="1:16" x14ac:dyDescent="0.25">
      <c r="A362" s="44"/>
      <c r="B362" s="44"/>
      <c r="C362" s="44"/>
      <c r="D362" s="44"/>
      <c r="E362" s="44"/>
      <c r="F362" s="44"/>
      <c r="G362" s="44"/>
      <c r="H362" s="14"/>
      <c r="I362" s="14"/>
      <c r="J362" s="14"/>
      <c r="K362" s="14"/>
      <c r="L362" s="14"/>
      <c r="M362" s="14"/>
      <c r="N362" s="53"/>
      <c r="O362" s="46"/>
      <c r="P362" s="46"/>
    </row>
    <row r="363" spans="1:16" x14ac:dyDescent="0.25">
      <c r="A363" s="44"/>
      <c r="B363" s="44"/>
      <c r="C363" s="44"/>
      <c r="D363" s="44"/>
      <c r="E363" s="9"/>
      <c r="F363" s="44"/>
      <c r="G363" s="44"/>
      <c r="H363" s="14"/>
      <c r="I363" s="14"/>
      <c r="J363" s="14"/>
      <c r="K363" s="14"/>
      <c r="L363" s="14"/>
      <c r="M363" s="14"/>
      <c r="N363" s="53"/>
      <c r="O363" s="46"/>
      <c r="P363" s="46"/>
    </row>
    <row r="364" spans="1:16" x14ac:dyDescent="0.25">
      <c r="A364" s="44"/>
      <c r="B364" s="44"/>
      <c r="C364" s="44"/>
      <c r="D364" s="44"/>
      <c r="E364" s="9"/>
      <c r="F364" s="44"/>
      <c r="G364" s="44"/>
      <c r="H364" s="14"/>
      <c r="I364" s="14"/>
      <c r="J364" s="14"/>
      <c r="K364" s="14"/>
      <c r="L364" s="14"/>
      <c r="M364" s="14"/>
      <c r="N364" s="53"/>
      <c r="O364" s="46"/>
      <c r="P364" s="46"/>
    </row>
    <row r="365" spans="1:16" x14ac:dyDescent="0.25">
      <c r="A365" s="44"/>
      <c r="B365" s="44"/>
      <c r="C365" s="44"/>
      <c r="D365" s="44"/>
      <c r="E365" s="9"/>
      <c r="F365" s="44"/>
      <c r="G365" s="44"/>
      <c r="H365" s="14"/>
      <c r="I365" s="14"/>
      <c r="J365" s="14"/>
      <c r="K365" s="14"/>
      <c r="L365" s="14"/>
      <c r="M365" s="14"/>
      <c r="N365" s="53"/>
      <c r="O365" s="46"/>
      <c r="P365" s="46"/>
    </row>
    <row r="366" spans="1:16" x14ac:dyDescent="0.25">
      <c r="A366" s="44"/>
      <c r="B366" s="44"/>
      <c r="C366" s="44"/>
      <c r="D366" s="44"/>
      <c r="E366" s="9"/>
      <c r="F366" s="44"/>
      <c r="G366" s="44"/>
      <c r="H366" s="14"/>
      <c r="I366" s="14"/>
      <c r="J366" s="14"/>
      <c r="K366" s="14"/>
      <c r="L366" s="14"/>
      <c r="M366" s="14"/>
      <c r="N366" s="53"/>
      <c r="O366" s="46"/>
      <c r="P366" s="46"/>
    </row>
    <row r="367" spans="1:16" x14ac:dyDescent="0.25">
      <c r="A367" s="44"/>
      <c r="B367" s="44"/>
      <c r="C367" s="44"/>
      <c r="D367" s="44"/>
      <c r="E367" s="9"/>
      <c r="F367" s="44"/>
      <c r="G367" s="44"/>
      <c r="H367" s="14"/>
      <c r="I367" s="14"/>
      <c r="J367" s="14"/>
      <c r="K367" s="14"/>
      <c r="L367" s="14"/>
      <c r="M367" s="14"/>
      <c r="N367" s="53"/>
      <c r="O367" s="46"/>
      <c r="P367" s="46"/>
    </row>
    <row r="368" spans="1:16" x14ac:dyDescent="0.25">
      <c r="A368" s="51"/>
      <c r="B368" s="52"/>
      <c r="C368" s="44"/>
      <c r="D368" s="52"/>
      <c r="E368" s="9"/>
      <c r="F368" s="52"/>
      <c r="G368" s="52"/>
      <c r="H368" s="14"/>
      <c r="I368" s="14"/>
      <c r="J368" s="14"/>
      <c r="K368" s="14"/>
      <c r="L368" s="14"/>
      <c r="M368" s="14"/>
      <c r="N368" s="53"/>
      <c r="O368" s="46"/>
      <c r="P368" s="46"/>
    </row>
    <row r="369" spans="1:16" x14ac:dyDescent="0.25">
      <c r="A369" s="44"/>
      <c r="B369" s="44"/>
      <c r="C369" s="44"/>
      <c r="D369" s="44"/>
      <c r="E369" s="9"/>
      <c r="F369" s="44"/>
      <c r="G369" s="44"/>
      <c r="H369" s="14"/>
      <c r="I369" s="14"/>
      <c r="J369" s="14"/>
      <c r="K369" s="14"/>
      <c r="L369" s="14"/>
      <c r="M369" s="14"/>
      <c r="N369" s="53"/>
      <c r="O369" s="46"/>
      <c r="P369" s="46"/>
    </row>
    <row r="370" spans="1:16" x14ac:dyDescent="0.25">
      <c r="A370" s="44"/>
      <c r="B370" s="44"/>
      <c r="C370" s="44"/>
      <c r="D370" s="44"/>
      <c r="E370" s="9"/>
      <c r="F370" s="44"/>
      <c r="G370" s="44"/>
      <c r="H370" s="14"/>
      <c r="I370" s="14"/>
      <c r="J370" s="14"/>
      <c r="K370" s="14"/>
      <c r="L370" s="14"/>
      <c r="M370" s="14"/>
      <c r="N370" s="53"/>
      <c r="O370" s="46"/>
      <c r="P370" s="46"/>
    </row>
    <row r="371" spans="1:16" x14ac:dyDescent="0.25">
      <c r="A371" s="44"/>
      <c r="B371" s="44"/>
      <c r="C371" s="44"/>
      <c r="D371" s="44"/>
      <c r="E371" s="9"/>
      <c r="F371" s="44"/>
      <c r="G371" s="44"/>
      <c r="H371" s="14"/>
      <c r="I371" s="14"/>
      <c r="J371" s="14"/>
      <c r="K371" s="14"/>
      <c r="L371" s="14"/>
      <c r="M371" s="14"/>
      <c r="N371" s="53"/>
      <c r="O371" s="46"/>
      <c r="P371" s="46"/>
    </row>
    <row r="372" spans="1:16" x14ac:dyDescent="0.25">
      <c r="A372" s="44"/>
      <c r="B372" s="44"/>
      <c r="C372" s="44"/>
      <c r="D372" s="44"/>
      <c r="E372" s="9"/>
      <c r="F372" s="44"/>
      <c r="G372" s="44"/>
      <c r="H372" s="14"/>
      <c r="I372" s="14"/>
      <c r="J372" s="14"/>
      <c r="K372" s="14"/>
      <c r="L372" s="14"/>
      <c r="M372" s="14"/>
      <c r="N372" s="53"/>
      <c r="O372" s="46"/>
      <c r="P372" s="46"/>
    </row>
    <row r="373" spans="1:16" x14ac:dyDescent="0.25">
      <c r="A373" s="44"/>
      <c r="B373" s="44"/>
      <c r="C373" s="44"/>
      <c r="D373" s="44"/>
      <c r="E373" s="9"/>
      <c r="F373" s="44"/>
      <c r="G373" s="44"/>
      <c r="H373" s="14"/>
      <c r="I373" s="14"/>
      <c r="J373" s="14"/>
      <c r="K373" s="14"/>
      <c r="L373" s="14"/>
      <c r="M373" s="14"/>
      <c r="N373" s="53"/>
      <c r="O373" s="46"/>
      <c r="P373" s="46"/>
    </row>
    <row r="374" spans="1:16" x14ac:dyDescent="0.25">
      <c r="A374" s="44"/>
      <c r="B374" s="44"/>
      <c r="C374" s="44"/>
      <c r="D374" s="44"/>
      <c r="E374" s="9"/>
      <c r="F374" s="44"/>
      <c r="G374" s="44"/>
      <c r="H374" s="14"/>
      <c r="I374" s="14"/>
      <c r="J374" s="14"/>
      <c r="K374" s="14"/>
      <c r="L374" s="14"/>
      <c r="M374" s="14"/>
      <c r="N374" s="53"/>
      <c r="O374" s="46"/>
      <c r="P374" s="46"/>
    </row>
    <row r="375" spans="1:16" x14ac:dyDescent="0.25">
      <c r="A375" s="44"/>
      <c r="B375" s="44"/>
      <c r="C375" s="44"/>
      <c r="D375" s="44"/>
      <c r="E375" s="9"/>
      <c r="F375" s="44"/>
      <c r="G375" s="44"/>
      <c r="H375" s="14"/>
      <c r="I375" s="14"/>
      <c r="J375" s="14"/>
      <c r="K375" s="14"/>
      <c r="L375" s="14"/>
      <c r="M375" s="14"/>
      <c r="N375" s="53"/>
      <c r="O375" s="46"/>
      <c r="P375" s="46"/>
    </row>
    <row r="376" spans="1:16" x14ac:dyDescent="0.25">
      <c r="A376" s="44"/>
      <c r="B376" s="44"/>
      <c r="C376" s="44"/>
      <c r="D376" s="44"/>
      <c r="E376" s="9"/>
      <c r="F376" s="44"/>
      <c r="G376" s="44"/>
      <c r="H376" s="14"/>
      <c r="I376" s="14"/>
      <c r="J376" s="14"/>
      <c r="K376" s="14"/>
      <c r="L376" s="14"/>
      <c r="M376" s="14"/>
      <c r="N376" s="53"/>
      <c r="O376" s="46"/>
      <c r="P376" s="46"/>
    </row>
    <row r="377" spans="1:16" x14ac:dyDescent="0.25">
      <c r="A377" s="44"/>
      <c r="B377" s="44"/>
      <c r="C377" s="44"/>
      <c r="D377" s="44"/>
      <c r="E377" s="9"/>
      <c r="F377" s="44"/>
      <c r="G377" s="44"/>
      <c r="H377" s="14"/>
      <c r="I377" s="14"/>
      <c r="J377" s="14"/>
      <c r="K377" s="14"/>
      <c r="L377" s="14"/>
      <c r="M377" s="14"/>
      <c r="N377" s="53"/>
      <c r="O377" s="46"/>
      <c r="P377" s="46"/>
    </row>
    <row r="378" spans="1:16" x14ac:dyDescent="0.25">
      <c r="A378" s="51"/>
      <c r="B378" s="52"/>
      <c r="C378" s="44"/>
      <c r="D378" s="52"/>
      <c r="E378" s="9"/>
      <c r="F378" s="52"/>
      <c r="G378" s="52"/>
      <c r="H378" s="14"/>
      <c r="I378" s="14"/>
      <c r="J378" s="14"/>
      <c r="K378" s="14"/>
      <c r="L378" s="14"/>
      <c r="M378" s="14"/>
      <c r="N378" s="53"/>
      <c r="O378" s="46"/>
      <c r="P378" s="46"/>
    </row>
    <row r="379" spans="1:16" x14ac:dyDescent="0.25">
      <c r="A379" s="51"/>
      <c r="B379" s="52"/>
      <c r="C379" s="44"/>
      <c r="D379" s="52"/>
      <c r="E379" s="9"/>
      <c r="F379" s="52"/>
      <c r="G379" s="52"/>
      <c r="H379" s="14"/>
      <c r="I379" s="14"/>
      <c r="J379" s="14"/>
      <c r="K379" s="14"/>
      <c r="L379" s="14"/>
      <c r="M379" s="14"/>
      <c r="N379" s="53"/>
      <c r="O379" s="46"/>
      <c r="P379" s="46"/>
    </row>
    <row r="380" spans="1:16" x14ac:dyDescent="0.25">
      <c r="A380" s="51"/>
      <c r="B380" s="52"/>
      <c r="C380" s="44"/>
      <c r="D380" s="52"/>
      <c r="E380" s="9"/>
      <c r="F380" s="52"/>
      <c r="G380" s="52"/>
      <c r="H380" s="14"/>
      <c r="I380" s="14"/>
      <c r="J380" s="14"/>
      <c r="K380" s="14"/>
      <c r="L380" s="14"/>
      <c r="M380" s="14"/>
      <c r="N380" s="53"/>
      <c r="O380" s="46"/>
      <c r="P380" s="46"/>
    </row>
    <row r="381" spans="1:16" x14ac:dyDescent="0.25">
      <c r="A381" s="44"/>
      <c r="B381" s="44"/>
      <c r="C381" s="44"/>
      <c r="D381" s="44"/>
      <c r="E381" s="9"/>
      <c r="F381" s="44"/>
      <c r="G381" s="44"/>
      <c r="H381" s="14"/>
      <c r="I381" s="14"/>
      <c r="J381" s="14"/>
      <c r="K381" s="14"/>
      <c r="L381" s="14"/>
      <c r="M381" s="14"/>
      <c r="N381" s="53"/>
      <c r="O381" s="46"/>
      <c r="P381" s="46"/>
    </row>
    <row r="382" spans="1:16" x14ac:dyDescent="0.25">
      <c r="A382" s="44"/>
      <c r="B382" s="44"/>
      <c r="C382" s="44"/>
      <c r="D382" s="44"/>
      <c r="E382" s="9"/>
      <c r="F382" s="44"/>
      <c r="G382" s="44"/>
      <c r="H382" s="14"/>
      <c r="I382" s="14"/>
      <c r="J382" s="14"/>
      <c r="K382" s="14"/>
      <c r="L382" s="14"/>
      <c r="M382" s="14"/>
      <c r="N382" s="53"/>
      <c r="O382" s="46"/>
      <c r="P382" s="46"/>
    </row>
    <row r="383" spans="1:16" x14ac:dyDescent="0.25">
      <c r="A383" s="44"/>
      <c r="B383" s="44"/>
      <c r="C383" s="44"/>
      <c r="D383" s="44"/>
      <c r="E383" s="9"/>
      <c r="F383" s="44"/>
      <c r="G383" s="44"/>
      <c r="H383" s="14"/>
      <c r="I383" s="14"/>
      <c r="J383" s="14"/>
      <c r="K383" s="14"/>
      <c r="L383" s="14"/>
      <c r="M383" s="14"/>
      <c r="N383" s="53"/>
      <c r="O383" s="46"/>
      <c r="P383" s="46"/>
    </row>
    <row r="384" spans="1:16" x14ac:dyDescent="0.25">
      <c r="A384" s="51"/>
      <c r="B384" s="52"/>
      <c r="C384" s="44"/>
      <c r="D384" s="52"/>
      <c r="E384" s="9"/>
      <c r="F384" s="52"/>
      <c r="G384" s="52"/>
      <c r="H384" s="14"/>
      <c r="I384" s="14"/>
      <c r="J384" s="14"/>
      <c r="K384" s="14"/>
      <c r="L384" s="14"/>
      <c r="M384" s="14"/>
      <c r="N384" s="53"/>
      <c r="O384" s="46"/>
      <c r="P384" s="46"/>
    </row>
    <row r="385" spans="1:16" x14ac:dyDescent="0.25">
      <c r="A385" s="44"/>
      <c r="B385" s="44"/>
      <c r="C385" s="44"/>
      <c r="D385" s="44"/>
      <c r="E385" s="9"/>
      <c r="F385" s="44"/>
      <c r="G385" s="44"/>
      <c r="H385" s="14"/>
      <c r="I385" s="14"/>
      <c r="J385" s="14"/>
      <c r="K385" s="14"/>
      <c r="L385" s="14"/>
      <c r="M385" s="14"/>
      <c r="N385" s="53"/>
      <c r="O385" s="46"/>
      <c r="P385" s="46"/>
    </row>
    <row r="386" spans="1:16" x14ac:dyDescent="0.25">
      <c r="A386" s="51"/>
      <c r="B386" s="52"/>
      <c r="C386" s="44"/>
      <c r="D386" s="52"/>
      <c r="E386" s="9"/>
      <c r="F386" s="52"/>
      <c r="G386" s="52"/>
      <c r="H386" s="14"/>
      <c r="I386" s="14"/>
      <c r="J386" s="14"/>
      <c r="K386" s="14"/>
      <c r="L386" s="14"/>
      <c r="M386" s="14"/>
      <c r="N386" s="53"/>
      <c r="O386" s="46"/>
      <c r="P386" s="46"/>
    </row>
    <row r="387" spans="1:16" x14ac:dyDescent="0.25">
      <c r="A387" s="44"/>
      <c r="B387" s="44"/>
      <c r="C387" s="44"/>
      <c r="D387" s="44"/>
      <c r="E387" s="9"/>
      <c r="F387" s="44"/>
      <c r="G387" s="44"/>
      <c r="H387" s="14"/>
      <c r="I387" s="14"/>
      <c r="J387" s="14"/>
      <c r="K387" s="14"/>
      <c r="L387" s="14"/>
      <c r="M387" s="14"/>
      <c r="N387" s="53"/>
      <c r="O387" s="46"/>
      <c r="P387" s="46"/>
    </row>
    <row r="388" spans="1:16" x14ac:dyDescent="0.25">
      <c r="A388" s="44"/>
      <c r="B388" s="44"/>
      <c r="C388" s="44"/>
      <c r="D388" s="44"/>
      <c r="E388" s="9"/>
      <c r="F388" s="44"/>
      <c r="G388" s="44"/>
      <c r="H388" s="14"/>
      <c r="I388" s="14"/>
      <c r="J388" s="14"/>
      <c r="K388" s="14"/>
      <c r="L388" s="14"/>
      <c r="M388" s="14"/>
      <c r="N388" s="53"/>
      <c r="O388" s="46"/>
      <c r="P388" s="46"/>
    </row>
    <row r="389" spans="1:16" x14ac:dyDescent="0.25">
      <c r="A389" s="51"/>
      <c r="B389" s="52"/>
      <c r="C389" s="44"/>
      <c r="D389" s="52"/>
      <c r="E389" s="9"/>
      <c r="F389" s="52"/>
      <c r="G389" s="52"/>
      <c r="H389" s="14"/>
      <c r="I389" s="14"/>
      <c r="J389" s="14"/>
      <c r="K389" s="14"/>
      <c r="L389" s="14"/>
      <c r="M389" s="14"/>
      <c r="N389" s="53"/>
      <c r="O389" s="46"/>
      <c r="P389" s="46"/>
    </row>
    <row r="390" spans="1:16" x14ac:dyDescent="0.25">
      <c r="A390" s="51"/>
      <c r="B390" s="52"/>
      <c r="C390" s="44"/>
      <c r="D390" s="52"/>
      <c r="E390" s="9"/>
      <c r="F390" s="52"/>
      <c r="G390" s="52"/>
      <c r="H390" s="14"/>
      <c r="I390" s="14"/>
      <c r="J390" s="14"/>
      <c r="K390" s="14"/>
      <c r="L390" s="14"/>
      <c r="M390" s="14"/>
      <c r="N390" s="53"/>
      <c r="O390" s="46"/>
      <c r="P390" s="46"/>
    </row>
    <row r="391" spans="1:16" x14ac:dyDescent="0.25">
      <c r="A391" s="44"/>
      <c r="B391" s="44"/>
      <c r="C391" s="44"/>
      <c r="D391" s="44"/>
      <c r="E391" s="9"/>
      <c r="F391" s="44"/>
      <c r="G391" s="44"/>
      <c r="H391" s="14"/>
      <c r="I391" s="14"/>
      <c r="J391" s="14"/>
      <c r="K391" s="14"/>
      <c r="L391" s="14"/>
      <c r="M391" s="14"/>
      <c r="N391" s="53"/>
      <c r="O391" s="46"/>
      <c r="P391" s="46"/>
    </row>
    <row r="392" spans="1:16" x14ac:dyDescent="0.25">
      <c r="A392" s="44"/>
      <c r="B392" s="44"/>
      <c r="C392" s="44"/>
      <c r="D392" s="44"/>
      <c r="E392" s="9"/>
      <c r="F392" s="44"/>
      <c r="G392" s="44"/>
      <c r="H392" s="14"/>
      <c r="I392" s="14"/>
      <c r="J392" s="14"/>
      <c r="K392" s="14"/>
      <c r="L392" s="14"/>
      <c r="M392" s="14"/>
      <c r="N392" s="53"/>
      <c r="O392" s="46"/>
      <c r="P392" s="46"/>
    </row>
    <row r="393" spans="1:16" x14ac:dyDescent="0.25">
      <c r="A393" s="44"/>
      <c r="B393" s="44"/>
      <c r="C393" s="44"/>
      <c r="D393" s="44"/>
      <c r="E393" s="9"/>
      <c r="F393" s="44"/>
      <c r="G393" s="44"/>
      <c r="H393" s="14"/>
      <c r="I393" s="14"/>
      <c r="J393" s="14"/>
      <c r="K393" s="14"/>
      <c r="L393" s="14"/>
      <c r="M393" s="14"/>
      <c r="N393" s="53"/>
      <c r="O393" s="46"/>
      <c r="P393" s="46"/>
    </row>
    <row r="394" spans="1:16" x14ac:dyDescent="0.25">
      <c r="A394" s="51"/>
      <c r="B394" s="52"/>
      <c r="C394" s="44"/>
      <c r="D394" s="52"/>
      <c r="E394" s="9"/>
      <c r="F394" s="52"/>
      <c r="G394" s="52"/>
      <c r="H394" s="14"/>
      <c r="I394" s="14"/>
      <c r="J394" s="14"/>
      <c r="K394" s="14"/>
      <c r="L394" s="14"/>
      <c r="M394" s="14"/>
      <c r="N394" s="53"/>
      <c r="O394" s="46"/>
      <c r="P394" s="46"/>
    </row>
    <row r="395" spans="1:16" x14ac:dyDescent="0.25">
      <c r="A395" s="44"/>
      <c r="B395" s="44"/>
      <c r="C395" s="44"/>
      <c r="D395" s="44"/>
      <c r="E395" s="9"/>
      <c r="F395" s="44"/>
      <c r="G395" s="44"/>
      <c r="H395" s="14"/>
      <c r="I395" s="14"/>
      <c r="J395" s="14"/>
      <c r="K395" s="14"/>
      <c r="L395" s="14"/>
      <c r="M395" s="14"/>
      <c r="N395" s="53"/>
      <c r="O395" s="46"/>
      <c r="P395" s="46"/>
    </row>
    <row r="396" spans="1:16" x14ac:dyDescent="0.25">
      <c r="A396" s="51"/>
      <c r="B396" s="52"/>
      <c r="C396" s="44"/>
      <c r="D396" s="52"/>
      <c r="E396" s="9"/>
      <c r="F396" s="52"/>
      <c r="G396" s="52"/>
      <c r="H396" s="14"/>
      <c r="I396" s="14"/>
      <c r="J396" s="14"/>
      <c r="K396" s="14"/>
      <c r="L396" s="14"/>
      <c r="M396" s="14"/>
      <c r="N396" s="53"/>
      <c r="O396" s="46"/>
      <c r="P396" s="46"/>
    </row>
    <row r="397" spans="1:16" x14ac:dyDescent="0.25">
      <c r="A397" s="44"/>
      <c r="B397" s="44"/>
      <c r="C397" s="44"/>
      <c r="D397" s="44"/>
      <c r="E397" s="9"/>
      <c r="F397" s="44"/>
      <c r="G397" s="44"/>
      <c r="H397" s="14"/>
      <c r="I397" s="14"/>
      <c r="J397" s="14"/>
      <c r="K397" s="14"/>
      <c r="L397" s="14"/>
      <c r="M397" s="14"/>
      <c r="N397" s="53"/>
      <c r="O397" s="46"/>
      <c r="P397" s="46"/>
    </row>
    <row r="398" spans="1:16" x14ac:dyDescent="0.25">
      <c r="A398" s="44"/>
      <c r="B398" s="44"/>
      <c r="C398" s="44"/>
      <c r="D398" s="44"/>
      <c r="E398" s="9"/>
      <c r="F398" s="44"/>
      <c r="G398" s="44"/>
      <c r="H398" s="14"/>
      <c r="I398" s="14"/>
      <c r="J398" s="14"/>
      <c r="K398" s="14"/>
      <c r="L398" s="14"/>
      <c r="M398" s="14"/>
      <c r="N398" s="53"/>
      <c r="O398" s="46"/>
      <c r="P398" s="46"/>
    </row>
    <row r="399" spans="1:16" x14ac:dyDescent="0.25">
      <c r="A399" s="44"/>
      <c r="B399" s="44"/>
      <c r="C399" s="44"/>
      <c r="D399" s="44"/>
      <c r="E399" s="9"/>
      <c r="F399" s="44"/>
      <c r="G399" s="44"/>
      <c r="H399" s="14"/>
      <c r="I399" s="14"/>
      <c r="J399" s="14"/>
      <c r="K399" s="14"/>
      <c r="L399" s="14"/>
      <c r="M399" s="14"/>
      <c r="N399" s="53"/>
      <c r="O399" s="46"/>
      <c r="P399" s="46"/>
    </row>
    <row r="400" spans="1:16" x14ac:dyDescent="0.25">
      <c r="A400" s="44"/>
      <c r="B400" s="44"/>
      <c r="C400" s="44"/>
      <c r="D400" s="44"/>
      <c r="E400" s="9"/>
      <c r="F400" s="44"/>
      <c r="G400" s="44"/>
      <c r="H400" s="14"/>
      <c r="I400" s="14"/>
      <c r="J400" s="14"/>
      <c r="K400" s="14"/>
      <c r="L400" s="14"/>
      <c r="M400" s="14"/>
      <c r="N400" s="53"/>
      <c r="O400" s="46"/>
      <c r="P400" s="46"/>
    </row>
    <row r="401" spans="1:16" x14ac:dyDescent="0.25">
      <c r="A401" s="44"/>
      <c r="B401" s="44"/>
      <c r="C401" s="44"/>
      <c r="D401" s="44"/>
      <c r="E401" s="9"/>
      <c r="F401" s="44"/>
      <c r="G401" s="44"/>
      <c r="H401" s="14"/>
      <c r="I401" s="14"/>
      <c r="J401" s="14"/>
      <c r="K401" s="14"/>
      <c r="L401" s="14"/>
      <c r="M401" s="14"/>
      <c r="N401" s="53"/>
      <c r="O401" s="46"/>
      <c r="P401" s="46"/>
    </row>
    <row r="402" spans="1:16" x14ac:dyDescent="0.25">
      <c r="A402" s="44"/>
      <c r="B402" s="44"/>
      <c r="C402" s="44"/>
      <c r="D402" s="44"/>
      <c r="E402" s="9"/>
      <c r="F402" s="44"/>
      <c r="G402" s="44"/>
      <c r="H402" s="14"/>
      <c r="I402" s="14"/>
      <c r="J402" s="14"/>
      <c r="K402" s="14"/>
      <c r="L402" s="14"/>
      <c r="M402" s="14"/>
      <c r="N402" s="53"/>
      <c r="O402" s="46"/>
      <c r="P402" s="46"/>
    </row>
    <row r="403" spans="1:16" x14ac:dyDescent="0.25">
      <c r="A403" s="51"/>
      <c r="B403" s="52"/>
      <c r="C403" s="44"/>
      <c r="D403" s="52"/>
      <c r="E403" s="9"/>
      <c r="F403" s="52"/>
      <c r="G403" s="52"/>
      <c r="H403" s="14"/>
      <c r="I403" s="14"/>
      <c r="J403" s="14"/>
      <c r="K403" s="14"/>
      <c r="L403" s="14"/>
      <c r="M403" s="14"/>
      <c r="N403" s="53"/>
      <c r="O403" s="46"/>
      <c r="P403" s="46"/>
    </row>
    <row r="404" spans="1:16" x14ac:dyDescent="0.25">
      <c r="A404" s="44"/>
      <c r="B404" s="44"/>
      <c r="C404" s="44"/>
      <c r="D404" s="44"/>
      <c r="E404" s="9"/>
      <c r="F404" s="44"/>
      <c r="G404" s="44"/>
      <c r="H404" s="14"/>
      <c r="I404" s="14"/>
      <c r="J404" s="14"/>
      <c r="K404" s="14"/>
      <c r="L404" s="14"/>
      <c r="M404" s="14"/>
      <c r="N404" s="53"/>
      <c r="O404" s="46"/>
      <c r="P404" s="46"/>
    </row>
    <row r="405" spans="1:16" x14ac:dyDescent="0.25">
      <c r="A405" s="44"/>
      <c r="B405" s="44"/>
      <c r="C405" s="44"/>
      <c r="D405" s="44"/>
      <c r="E405" s="9"/>
      <c r="F405" s="44"/>
      <c r="G405" s="44"/>
      <c r="H405" s="14"/>
      <c r="I405" s="14"/>
      <c r="J405" s="14"/>
      <c r="K405" s="14"/>
      <c r="L405" s="14"/>
      <c r="M405" s="14"/>
      <c r="N405" s="53"/>
      <c r="O405" s="46"/>
      <c r="P405" s="46"/>
    </row>
    <row r="406" spans="1:16" x14ac:dyDescent="0.25">
      <c r="A406" s="44"/>
      <c r="B406" s="44"/>
      <c r="C406" s="44"/>
      <c r="D406" s="44"/>
      <c r="E406" s="9"/>
      <c r="F406" s="44"/>
      <c r="G406" s="44"/>
      <c r="H406" s="14"/>
      <c r="I406" s="14"/>
      <c r="J406" s="14"/>
      <c r="K406" s="14"/>
      <c r="L406" s="14"/>
      <c r="M406" s="14"/>
      <c r="N406" s="53"/>
      <c r="O406" s="46"/>
      <c r="P406" s="46"/>
    </row>
    <row r="407" spans="1:16" x14ac:dyDescent="0.25">
      <c r="A407" s="44"/>
      <c r="B407" s="44"/>
      <c r="C407" s="44"/>
      <c r="D407" s="44"/>
      <c r="E407" s="9"/>
      <c r="F407" s="44"/>
      <c r="G407" s="44"/>
      <c r="H407" s="14"/>
      <c r="I407" s="14"/>
      <c r="J407" s="14"/>
      <c r="K407" s="14"/>
      <c r="L407" s="14"/>
      <c r="M407" s="14"/>
      <c r="N407" s="53"/>
      <c r="O407" s="46"/>
      <c r="P407" s="46"/>
    </row>
    <row r="408" spans="1:16" x14ac:dyDescent="0.25">
      <c r="A408" s="44"/>
      <c r="B408" s="44"/>
      <c r="C408" s="44"/>
      <c r="D408" s="44"/>
      <c r="E408" s="9"/>
      <c r="F408" s="44"/>
      <c r="G408" s="44"/>
      <c r="H408" s="14"/>
      <c r="I408" s="14"/>
      <c r="J408" s="14"/>
      <c r="K408" s="14"/>
      <c r="L408" s="14"/>
      <c r="M408" s="14"/>
      <c r="N408" s="53"/>
      <c r="O408" s="46"/>
      <c r="P408" s="46"/>
    </row>
    <row r="409" spans="1:16" x14ac:dyDescent="0.25">
      <c r="A409" s="44"/>
      <c r="B409" s="44"/>
      <c r="C409" s="44"/>
      <c r="D409" s="44"/>
      <c r="E409" s="9"/>
      <c r="F409" s="44"/>
      <c r="G409" s="44"/>
      <c r="H409" s="14"/>
      <c r="I409" s="14"/>
      <c r="J409" s="14"/>
      <c r="K409" s="14"/>
      <c r="L409" s="14"/>
      <c r="M409" s="14"/>
      <c r="N409" s="53"/>
      <c r="O409" s="46"/>
      <c r="P409" s="46"/>
    </row>
    <row r="410" spans="1:16" x14ac:dyDescent="0.25">
      <c r="A410" s="44"/>
      <c r="B410" s="44"/>
      <c r="C410" s="44"/>
      <c r="D410" s="44"/>
      <c r="E410" s="9"/>
      <c r="F410" s="44"/>
      <c r="G410" s="44"/>
      <c r="H410" s="14"/>
      <c r="I410" s="14"/>
      <c r="J410" s="14"/>
      <c r="K410" s="14"/>
      <c r="L410" s="14"/>
      <c r="M410" s="14"/>
      <c r="N410" s="53"/>
      <c r="O410" s="46"/>
      <c r="P410" s="46"/>
    </row>
    <row r="411" spans="1:16" x14ac:dyDescent="0.25">
      <c r="A411" s="44"/>
      <c r="B411" s="44"/>
      <c r="C411" s="44"/>
      <c r="D411" s="44"/>
      <c r="E411" s="9"/>
      <c r="F411" s="44"/>
      <c r="G411" s="44"/>
      <c r="H411" s="14"/>
      <c r="I411" s="14"/>
      <c r="J411" s="14"/>
      <c r="K411" s="14"/>
      <c r="L411" s="14"/>
      <c r="M411" s="14"/>
      <c r="N411" s="53"/>
      <c r="O411" s="46"/>
      <c r="P411" s="46"/>
    </row>
    <row r="412" spans="1:16" x14ac:dyDescent="0.25">
      <c r="A412" s="44"/>
      <c r="B412" s="44"/>
      <c r="C412" s="44"/>
      <c r="D412" s="44"/>
      <c r="E412" s="9"/>
      <c r="F412" s="44"/>
      <c r="G412" s="44"/>
      <c r="H412" s="14"/>
      <c r="I412" s="14"/>
      <c r="J412" s="14"/>
      <c r="K412" s="14"/>
      <c r="L412" s="14"/>
      <c r="M412" s="14"/>
      <c r="N412" s="53"/>
      <c r="O412" s="46"/>
      <c r="P412" s="46"/>
    </row>
    <row r="413" spans="1:16" x14ac:dyDescent="0.25">
      <c r="A413" s="51"/>
      <c r="B413" s="52"/>
      <c r="C413" s="44"/>
      <c r="D413" s="52"/>
      <c r="E413" s="9"/>
      <c r="F413" s="52"/>
      <c r="G413" s="52"/>
      <c r="H413" s="14"/>
      <c r="I413" s="14"/>
      <c r="J413" s="14"/>
      <c r="K413" s="14"/>
      <c r="L413" s="14"/>
      <c r="M413" s="14"/>
      <c r="N413" s="53"/>
      <c r="O413" s="46"/>
      <c r="P413" s="46"/>
    </row>
    <row r="414" spans="1:16" x14ac:dyDescent="0.25">
      <c r="A414" s="51"/>
      <c r="B414" s="52"/>
      <c r="C414" s="44"/>
      <c r="D414" s="52"/>
      <c r="E414" s="9"/>
      <c r="F414" s="52"/>
      <c r="G414" s="52"/>
      <c r="H414" s="14"/>
      <c r="I414" s="14"/>
      <c r="J414" s="14"/>
      <c r="K414" s="14"/>
      <c r="L414" s="14"/>
      <c r="M414" s="14"/>
      <c r="N414" s="53"/>
      <c r="O414" s="46"/>
      <c r="P414" s="46"/>
    </row>
    <row r="415" spans="1:16" x14ac:dyDescent="0.25">
      <c r="A415" s="51"/>
      <c r="B415" s="52"/>
      <c r="C415" s="44"/>
      <c r="D415" s="52"/>
      <c r="E415" s="9"/>
      <c r="F415" s="52"/>
      <c r="G415" s="52"/>
      <c r="H415" s="14"/>
      <c r="I415" s="14"/>
      <c r="J415" s="14"/>
      <c r="K415" s="14"/>
      <c r="L415" s="14"/>
      <c r="M415" s="14"/>
      <c r="N415" s="53"/>
      <c r="O415" s="46"/>
      <c r="P415" s="46"/>
    </row>
    <row r="416" spans="1:16" x14ac:dyDescent="0.25">
      <c r="A416" s="44"/>
      <c r="B416" s="44"/>
      <c r="C416" s="44"/>
      <c r="D416" s="44"/>
      <c r="E416" s="9"/>
      <c r="F416" s="44"/>
      <c r="G416" s="44"/>
      <c r="H416" s="14"/>
      <c r="I416" s="14"/>
      <c r="J416" s="14"/>
      <c r="K416" s="14"/>
      <c r="L416" s="14"/>
      <c r="M416" s="14"/>
      <c r="N416" s="53"/>
      <c r="O416" s="46"/>
      <c r="P416" s="46"/>
    </row>
    <row r="417" spans="1:16" x14ac:dyDescent="0.25">
      <c r="A417" s="44"/>
      <c r="B417" s="44"/>
      <c r="C417" s="44"/>
      <c r="D417" s="44"/>
      <c r="E417" s="9"/>
      <c r="F417" s="44"/>
      <c r="G417" s="44"/>
      <c r="H417" s="14"/>
      <c r="I417" s="14"/>
      <c r="J417" s="14"/>
      <c r="K417" s="14"/>
      <c r="L417" s="14"/>
      <c r="M417" s="14"/>
      <c r="N417" s="53"/>
      <c r="O417" s="46"/>
      <c r="P417" s="46"/>
    </row>
    <row r="418" spans="1:16" x14ac:dyDescent="0.25">
      <c r="A418" s="51"/>
      <c r="B418" s="52"/>
      <c r="C418" s="44"/>
      <c r="D418" s="52"/>
      <c r="E418" s="9"/>
      <c r="F418" s="52"/>
      <c r="G418" s="52"/>
      <c r="H418" s="14"/>
      <c r="I418" s="14"/>
      <c r="J418" s="14"/>
      <c r="K418" s="14"/>
      <c r="L418" s="14"/>
      <c r="M418" s="14"/>
      <c r="N418" s="53"/>
      <c r="O418" s="46"/>
      <c r="P418" s="46"/>
    </row>
    <row r="419" spans="1:16" x14ac:dyDescent="0.25">
      <c r="A419" s="51"/>
      <c r="B419" s="52"/>
      <c r="C419" s="44"/>
      <c r="D419" s="52"/>
      <c r="E419" s="9"/>
      <c r="F419" s="52"/>
      <c r="G419" s="52"/>
      <c r="H419" s="14"/>
      <c r="I419" s="14"/>
      <c r="J419" s="14"/>
      <c r="K419" s="14"/>
      <c r="L419" s="14"/>
      <c r="M419" s="14"/>
      <c r="N419" s="53"/>
      <c r="O419" s="46"/>
      <c r="P419" s="46"/>
    </row>
    <row r="420" spans="1:16" x14ac:dyDescent="0.25">
      <c r="A420" s="44"/>
      <c r="B420" s="44"/>
      <c r="C420" s="44"/>
      <c r="D420" s="44"/>
      <c r="E420" s="9"/>
      <c r="F420" s="44"/>
      <c r="G420" s="44"/>
      <c r="H420" s="14"/>
      <c r="I420" s="14"/>
      <c r="J420" s="14"/>
      <c r="K420" s="14"/>
      <c r="L420" s="14"/>
      <c r="M420" s="14"/>
      <c r="N420" s="53"/>
      <c r="O420" s="46"/>
      <c r="P420" s="46"/>
    </row>
    <row r="421" spans="1:16" x14ac:dyDescent="0.25">
      <c r="A421" s="51"/>
      <c r="B421" s="52"/>
      <c r="C421" s="44"/>
      <c r="D421" s="52"/>
      <c r="E421" s="9"/>
      <c r="F421" s="52"/>
      <c r="G421" s="52"/>
      <c r="H421" s="14"/>
      <c r="I421" s="14"/>
      <c r="J421" s="14"/>
      <c r="K421" s="14"/>
      <c r="L421" s="14"/>
      <c r="M421" s="14"/>
      <c r="N421" s="53"/>
      <c r="O421" s="46"/>
      <c r="P421" s="46"/>
    </row>
    <row r="422" spans="1:16" x14ac:dyDescent="0.25">
      <c r="A422" s="51"/>
      <c r="B422" s="52"/>
      <c r="C422" s="44"/>
      <c r="D422" s="52"/>
      <c r="E422" s="9"/>
      <c r="F422" s="52"/>
      <c r="G422" s="52"/>
      <c r="H422" s="14"/>
      <c r="I422" s="14"/>
      <c r="J422" s="14"/>
      <c r="K422" s="14"/>
      <c r="L422" s="14"/>
      <c r="M422" s="14"/>
      <c r="N422" s="53"/>
      <c r="O422" s="46"/>
      <c r="P422" s="46"/>
    </row>
    <row r="423" spans="1:16" x14ac:dyDescent="0.25">
      <c r="A423" s="51"/>
      <c r="B423" s="52"/>
      <c r="C423" s="44"/>
      <c r="D423" s="52"/>
      <c r="E423" s="9"/>
      <c r="F423" s="52"/>
      <c r="G423" s="52"/>
      <c r="H423" s="14"/>
      <c r="I423" s="14"/>
      <c r="J423" s="14"/>
      <c r="K423" s="14"/>
      <c r="L423" s="14"/>
      <c r="M423" s="14"/>
      <c r="N423" s="53"/>
      <c r="O423" s="46"/>
      <c r="P423" s="46"/>
    </row>
    <row r="424" spans="1:16" x14ac:dyDescent="0.25">
      <c r="A424" s="44"/>
      <c r="B424" s="44"/>
      <c r="C424" s="44"/>
      <c r="D424" s="44"/>
      <c r="E424" s="9"/>
      <c r="F424" s="44"/>
      <c r="G424" s="44"/>
      <c r="H424" s="14"/>
      <c r="I424" s="14"/>
      <c r="J424" s="14"/>
      <c r="K424" s="14"/>
      <c r="L424" s="14"/>
      <c r="M424" s="14"/>
      <c r="N424" s="53"/>
      <c r="O424" s="46"/>
      <c r="P424" s="46"/>
    </row>
    <row r="425" spans="1:16" x14ac:dyDescent="0.25">
      <c r="A425" s="44"/>
      <c r="B425" s="44"/>
      <c r="C425" s="44"/>
      <c r="D425" s="44"/>
      <c r="E425" s="9"/>
      <c r="F425" s="44"/>
      <c r="G425" s="44"/>
      <c r="H425" s="14"/>
      <c r="I425" s="14"/>
      <c r="J425" s="14"/>
      <c r="K425" s="14"/>
      <c r="L425" s="14"/>
      <c r="M425" s="14"/>
      <c r="N425" s="53"/>
      <c r="O425" s="46"/>
      <c r="P425" s="46"/>
    </row>
    <row r="426" spans="1:16" x14ac:dyDescent="0.25">
      <c r="A426" s="44"/>
      <c r="B426" s="44"/>
      <c r="C426" s="44"/>
      <c r="D426" s="44"/>
      <c r="E426" s="9"/>
      <c r="F426" s="44"/>
      <c r="G426" s="44"/>
      <c r="H426" s="14"/>
      <c r="I426" s="14"/>
      <c r="J426" s="14"/>
      <c r="K426" s="14"/>
      <c r="L426" s="14"/>
      <c r="M426" s="14"/>
      <c r="N426" s="53"/>
      <c r="O426" s="46"/>
      <c r="P426" s="46"/>
    </row>
    <row r="427" spans="1:16" x14ac:dyDescent="0.25">
      <c r="A427" s="44"/>
      <c r="B427" s="44"/>
      <c r="C427" s="44"/>
      <c r="D427" s="44"/>
      <c r="E427" s="9"/>
      <c r="F427" s="44"/>
      <c r="G427" s="44"/>
      <c r="H427" s="14"/>
      <c r="I427" s="14"/>
      <c r="J427" s="14"/>
      <c r="K427" s="14"/>
      <c r="L427" s="14"/>
      <c r="M427" s="14"/>
      <c r="N427" s="45"/>
      <c r="O427" s="46"/>
      <c r="P427" s="46"/>
    </row>
    <row r="428" spans="1:16" x14ac:dyDescent="0.25">
      <c r="A428" s="51"/>
      <c r="B428" s="52"/>
      <c r="C428" s="44"/>
      <c r="D428" s="52"/>
      <c r="E428" s="9"/>
      <c r="F428" s="52"/>
      <c r="G428" s="52"/>
      <c r="H428" s="14"/>
      <c r="I428" s="14"/>
      <c r="J428" s="14"/>
      <c r="K428" s="14"/>
      <c r="L428" s="14"/>
      <c r="M428" s="14"/>
      <c r="N428" s="53"/>
      <c r="O428" s="46"/>
      <c r="P428" s="46"/>
    </row>
    <row r="429" spans="1:16" x14ac:dyDescent="0.25">
      <c r="A429" s="44"/>
      <c r="B429" s="44"/>
      <c r="C429" s="44"/>
      <c r="D429" s="44"/>
      <c r="E429" s="9"/>
      <c r="F429" s="44"/>
      <c r="G429" s="44"/>
      <c r="H429" s="14"/>
      <c r="I429" s="14"/>
      <c r="J429" s="14"/>
      <c r="K429" s="14"/>
      <c r="L429" s="14"/>
      <c r="M429" s="14"/>
      <c r="N429" s="53"/>
      <c r="O429" s="46"/>
      <c r="P429" s="46"/>
    </row>
    <row r="430" spans="1:16" x14ac:dyDescent="0.25">
      <c r="A430" s="44"/>
      <c r="B430" s="44"/>
      <c r="C430" s="44"/>
      <c r="D430" s="44"/>
      <c r="E430" s="9"/>
      <c r="F430" s="44"/>
      <c r="G430" s="44"/>
      <c r="H430" s="14"/>
      <c r="I430" s="14"/>
      <c r="J430" s="14"/>
      <c r="K430" s="14"/>
      <c r="L430" s="14"/>
      <c r="M430" s="14"/>
      <c r="N430" s="53"/>
      <c r="O430" s="46"/>
      <c r="P430" s="46"/>
    </row>
    <row r="431" spans="1:16" x14ac:dyDescent="0.25">
      <c r="A431" s="44"/>
      <c r="B431" s="44"/>
      <c r="C431" s="44"/>
      <c r="D431" s="44"/>
      <c r="E431" s="9"/>
      <c r="F431" s="44"/>
      <c r="G431" s="44"/>
      <c r="H431" s="14"/>
      <c r="I431" s="14"/>
      <c r="J431" s="14"/>
      <c r="K431" s="14"/>
      <c r="L431" s="14"/>
      <c r="M431" s="14"/>
      <c r="N431" s="53"/>
      <c r="O431" s="46"/>
      <c r="P431" s="46"/>
    </row>
    <row r="432" spans="1:16" x14ac:dyDescent="0.25">
      <c r="A432" s="9"/>
      <c r="B432" s="9"/>
      <c r="C432" s="44"/>
      <c r="D432" s="44"/>
      <c r="E432" s="9"/>
      <c r="F432" s="44"/>
      <c r="G432" s="44"/>
      <c r="H432" s="14"/>
      <c r="I432" s="14"/>
      <c r="J432" s="14"/>
      <c r="K432" s="14"/>
      <c r="L432" s="14"/>
      <c r="M432" s="14"/>
      <c r="N432" s="45"/>
      <c r="O432" s="46"/>
      <c r="P432" s="46"/>
    </row>
    <row r="433" spans="1:16" x14ac:dyDescent="0.25">
      <c r="A433" s="9"/>
      <c r="B433" s="9"/>
      <c r="C433" s="44"/>
      <c r="D433" s="44"/>
      <c r="E433" s="9"/>
      <c r="F433" s="44"/>
      <c r="G433" s="44"/>
      <c r="H433" s="14"/>
      <c r="I433" s="14"/>
      <c r="J433" s="14"/>
      <c r="K433" s="14"/>
      <c r="L433" s="14"/>
      <c r="M433" s="14"/>
      <c r="N433" s="45"/>
      <c r="O433" s="46"/>
      <c r="P433" s="46"/>
    </row>
    <row r="434" spans="1:16" x14ac:dyDescent="0.25">
      <c r="A434" s="9"/>
      <c r="B434" s="9"/>
      <c r="C434" s="44"/>
      <c r="D434" s="44"/>
      <c r="E434" s="9"/>
      <c r="F434" s="44"/>
      <c r="G434" s="44"/>
      <c r="H434" s="14"/>
      <c r="I434" s="14"/>
      <c r="J434" s="14"/>
      <c r="K434" s="14"/>
      <c r="L434" s="14"/>
      <c r="M434" s="14"/>
      <c r="N434" s="53"/>
      <c r="O434" s="46"/>
      <c r="P434" s="46"/>
    </row>
    <row r="435" spans="1:16" x14ac:dyDescent="0.25">
      <c r="A435" s="9"/>
      <c r="B435" s="9"/>
      <c r="C435" s="44"/>
      <c r="D435" s="44"/>
      <c r="E435" s="9"/>
      <c r="F435" s="44"/>
      <c r="G435" s="44"/>
      <c r="H435" s="14"/>
      <c r="I435" s="14"/>
      <c r="J435" s="14"/>
      <c r="K435" s="14"/>
      <c r="L435" s="14"/>
      <c r="M435" s="14"/>
      <c r="N435" s="45"/>
      <c r="O435" s="46"/>
      <c r="P435" s="46"/>
    </row>
    <row r="436" spans="1:16" x14ac:dyDescent="0.25">
      <c r="A436" s="9"/>
      <c r="B436" s="9"/>
      <c r="C436" s="44"/>
      <c r="D436" s="44"/>
      <c r="E436" s="9"/>
      <c r="F436" s="44"/>
      <c r="G436" s="44"/>
      <c r="H436" s="14"/>
      <c r="I436" s="14"/>
      <c r="J436" s="14"/>
      <c r="K436" s="14"/>
      <c r="L436" s="14"/>
      <c r="M436" s="14"/>
      <c r="N436" s="53"/>
      <c r="O436" s="46"/>
      <c r="P436" s="46"/>
    </row>
    <row r="437" spans="1:16" x14ac:dyDescent="0.25">
      <c r="A437" s="9"/>
      <c r="B437" s="9"/>
      <c r="C437" s="44"/>
      <c r="D437" s="44"/>
      <c r="E437" s="9"/>
      <c r="F437" s="44"/>
      <c r="G437" s="44"/>
      <c r="H437" s="14"/>
      <c r="I437" s="14"/>
      <c r="J437" s="14"/>
      <c r="K437" s="14"/>
      <c r="L437" s="14"/>
      <c r="M437" s="14"/>
      <c r="N437" s="45"/>
      <c r="O437" s="46"/>
      <c r="P437" s="46"/>
    </row>
    <row r="438" spans="1:16" x14ac:dyDescent="0.25">
      <c r="A438" s="9"/>
      <c r="B438" s="9"/>
      <c r="C438" s="44"/>
      <c r="D438" s="44"/>
      <c r="E438" s="9"/>
      <c r="F438" s="44"/>
      <c r="G438" s="44"/>
      <c r="H438" s="14"/>
      <c r="I438" s="14"/>
      <c r="J438" s="14"/>
      <c r="K438" s="14"/>
      <c r="L438" s="14"/>
      <c r="M438" s="14"/>
      <c r="N438" s="53"/>
      <c r="O438" s="46"/>
      <c r="P438" s="46"/>
    </row>
    <row r="439" spans="1:16" x14ac:dyDescent="0.25">
      <c r="A439" s="9"/>
      <c r="B439" s="9"/>
      <c r="C439" s="44"/>
      <c r="D439" s="44"/>
      <c r="E439" s="9"/>
      <c r="F439" s="44"/>
      <c r="G439" s="44"/>
      <c r="H439" s="14"/>
      <c r="I439" s="14"/>
      <c r="J439" s="14"/>
      <c r="K439" s="14"/>
      <c r="L439" s="14"/>
      <c r="M439" s="14"/>
      <c r="N439" s="45"/>
      <c r="O439" s="46"/>
      <c r="P439" s="46"/>
    </row>
    <row r="440" spans="1:16" x14ac:dyDescent="0.25">
      <c r="A440" s="9"/>
      <c r="B440" s="9"/>
      <c r="C440" s="44"/>
      <c r="D440" s="44"/>
      <c r="E440" s="9"/>
      <c r="F440" s="44"/>
      <c r="G440" s="44"/>
      <c r="H440" s="14"/>
      <c r="I440" s="14"/>
      <c r="J440" s="14"/>
      <c r="K440" s="55"/>
      <c r="L440" s="14"/>
      <c r="M440" s="14"/>
      <c r="N440" s="45"/>
      <c r="O440" s="46"/>
      <c r="P440" s="46"/>
    </row>
    <row r="441" spans="1:16" x14ac:dyDescent="0.25">
      <c r="A441" s="9"/>
      <c r="B441" s="9"/>
      <c r="C441" s="44"/>
      <c r="D441" s="44"/>
      <c r="E441" s="9"/>
      <c r="F441" s="44"/>
      <c r="G441" s="44"/>
      <c r="H441" s="14"/>
      <c r="I441" s="14"/>
      <c r="J441" s="14"/>
      <c r="K441" s="14"/>
      <c r="L441" s="14"/>
      <c r="M441" s="14"/>
      <c r="N441" s="45"/>
      <c r="O441" s="46"/>
      <c r="P441" s="46"/>
    </row>
    <row r="442" spans="1:16" x14ac:dyDescent="0.25">
      <c r="A442" s="9"/>
      <c r="B442" s="9"/>
      <c r="C442" s="44"/>
      <c r="D442" s="44"/>
      <c r="E442" s="9"/>
      <c r="F442" s="44"/>
      <c r="G442" s="44"/>
      <c r="H442" s="14"/>
      <c r="I442" s="14"/>
      <c r="J442" s="14"/>
      <c r="K442" s="14"/>
      <c r="L442" s="14"/>
      <c r="M442" s="14"/>
      <c r="N442" s="45"/>
      <c r="O442" s="46"/>
      <c r="P442" s="46"/>
    </row>
    <row r="443" spans="1:16" x14ac:dyDescent="0.25">
      <c r="A443" s="9"/>
      <c r="B443" s="9"/>
      <c r="C443" s="44"/>
      <c r="D443" s="44"/>
      <c r="E443" s="9"/>
      <c r="F443" s="44"/>
      <c r="G443" s="44"/>
      <c r="H443" s="14"/>
      <c r="I443" s="14"/>
      <c r="J443" s="14"/>
      <c r="K443" s="14"/>
      <c r="L443" s="14"/>
      <c r="M443" s="14"/>
      <c r="N443" s="53"/>
      <c r="O443" s="46"/>
      <c r="P443" s="46"/>
    </row>
    <row r="444" spans="1:16" x14ac:dyDescent="0.25">
      <c r="A444" s="9"/>
      <c r="B444" s="9"/>
      <c r="C444" s="44"/>
      <c r="D444" s="44"/>
      <c r="E444" s="9"/>
      <c r="F444" s="44"/>
      <c r="G444" s="44"/>
      <c r="H444" s="14"/>
      <c r="I444" s="14"/>
      <c r="J444" s="14"/>
      <c r="K444" s="14"/>
      <c r="L444" s="14"/>
      <c r="M444" s="14"/>
      <c r="N444" s="45"/>
      <c r="O444" s="46"/>
      <c r="P444" s="46"/>
    </row>
    <row r="445" spans="1:16" x14ac:dyDescent="0.25">
      <c r="A445" s="9"/>
      <c r="B445" s="9"/>
      <c r="C445" s="44"/>
      <c r="D445" s="44"/>
      <c r="E445" s="9"/>
      <c r="F445" s="44"/>
      <c r="G445" s="44"/>
      <c r="H445" s="14"/>
      <c r="I445" s="14"/>
      <c r="J445" s="14"/>
      <c r="K445" s="14"/>
      <c r="L445" s="14"/>
      <c r="M445" s="14"/>
      <c r="N445" s="45"/>
      <c r="O445" s="46"/>
      <c r="P445" s="46"/>
    </row>
    <row r="446" spans="1:16" x14ac:dyDescent="0.25">
      <c r="A446" s="9"/>
      <c r="B446" s="9"/>
      <c r="C446" s="44"/>
      <c r="D446" s="44"/>
      <c r="E446" s="9"/>
      <c r="F446" s="44"/>
      <c r="G446" s="44"/>
      <c r="H446" s="14"/>
      <c r="I446" s="14"/>
      <c r="J446" s="14"/>
      <c r="K446" s="14"/>
      <c r="L446" s="14"/>
      <c r="M446" s="14"/>
      <c r="N446" s="45"/>
      <c r="O446" s="46"/>
      <c r="P446" s="46"/>
    </row>
    <row r="447" spans="1:16" x14ac:dyDescent="0.25">
      <c r="A447" s="9"/>
      <c r="B447" s="9"/>
      <c r="C447" s="44"/>
      <c r="D447" s="44"/>
      <c r="E447" s="9"/>
      <c r="F447" s="44"/>
      <c r="G447" s="44"/>
      <c r="H447" s="14"/>
      <c r="I447" s="14"/>
      <c r="J447" s="14"/>
      <c r="K447" s="14"/>
      <c r="L447" s="14"/>
      <c r="M447" s="14"/>
      <c r="N447" s="45"/>
      <c r="O447" s="46"/>
      <c r="P447" s="46"/>
    </row>
    <row r="448" spans="1:16" x14ac:dyDescent="0.25">
      <c r="A448" s="9"/>
      <c r="B448" s="9"/>
      <c r="C448" s="44"/>
      <c r="D448" s="44"/>
      <c r="E448" s="9"/>
      <c r="F448" s="44"/>
      <c r="G448" s="44"/>
      <c r="H448" s="14"/>
      <c r="I448" s="14"/>
      <c r="J448" s="14"/>
      <c r="K448" s="14"/>
      <c r="L448" s="14"/>
      <c r="M448" s="14"/>
      <c r="N448" s="45"/>
      <c r="O448" s="46"/>
      <c r="P448" s="46"/>
    </row>
    <row r="449" spans="1:16" x14ac:dyDescent="0.25">
      <c r="A449" s="9"/>
      <c r="B449" s="9"/>
      <c r="C449" s="44"/>
      <c r="D449" s="44"/>
      <c r="E449" s="9"/>
      <c r="F449" s="44"/>
      <c r="G449" s="44"/>
      <c r="H449" s="14"/>
      <c r="I449" s="14"/>
      <c r="J449" s="14"/>
      <c r="K449" s="14"/>
      <c r="L449" s="14"/>
      <c r="M449" s="14"/>
      <c r="N449" s="45"/>
      <c r="O449" s="46"/>
      <c r="P449" s="46"/>
    </row>
    <row r="450" spans="1:16" x14ac:dyDescent="0.25">
      <c r="A450" s="9"/>
      <c r="B450" s="9"/>
      <c r="C450" s="44"/>
      <c r="D450" s="44"/>
      <c r="E450" s="9"/>
      <c r="F450" s="44"/>
      <c r="G450" s="44"/>
      <c r="H450" s="14"/>
      <c r="I450" s="14"/>
      <c r="J450" s="14"/>
      <c r="K450" s="14"/>
      <c r="L450" s="14"/>
      <c r="M450" s="14"/>
      <c r="N450" s="45"/>
      <c r="O450" s="46"/>
      <c r="P450" s="46"/>
    </row>
    <row r="451" spans="1:16" x14ac:dyDescent="0.25">
      <c r="A451" s="9"/>
      <c r="B451" s="9"/>
      <c r="C451" s="44"/>
      <c r="D451" s="44"/>
      <c r="E451" s="9"/>
      <c r="F451" s="44"/>
      <c r="G451" s="44"/>
      <c r="H451" s="14"/>
      <c r="I451" s="14"/>
      <c r="J451" s="14"/>
      <c r="K451" s="14"/>
      <c r="L451" s="14"/>
      <c r="M451" s="14"/>
      <c r="N451" s="45"/>
      <c r="O451" s="46"/>
      <c r="P451" s="46"/>
    </row>
    <row r="452" spans="1:16" x14ac:dyDescent="0.25">
      <c r="A452" s="9"/>
      <c r="B452" s="9"/>
      <c r="C452" s="44"/>
      <c r="D452" s="44"/>
      <c r="E452" s="9"/>
      <c r="F452" s="44"/>
      <c r="G452" s="44"/>
      <c r="H452" s="14"/>
      <c r="I452" s="14"/>
      <c r="J452" s="14"/>
      <c r="K452" s="14"/>
      <c r="L452" s="14"/>
      <c r="M452" s="14"/>
      <c r="N452" s="45"/>
      <c r="O452" s="46"/>
      <c r="P452" s="46"/>
    </row>
    <row r="453" spans="1:16" x14ac:dyDescent="0.25">
      <c r="A453" s="9"/>
      <c r="B453" s="9"/>
      <c r="C453" s="44"/>
      <c r="D453" s="44"/>
      <c r="E453" s="9"/>
      <c r="F453" s="44"/>
      <c r="G453" s="44"/>
      <c r="H453" s="14"/>
      <c r="I453" s="14"/>
      <c r="J453" s="14"/>
      <c r="K453" s="14"/>
      <c r="L453" s="14"/>
      <c r="M453" s="14"/>
      <c r="N453" s="45"/>
      <c r="O453" s="46"/>
      <c r="P453" s="46"/>
    </row>
    <row r="454" spans="1:16" x14ac:dyDescent="0.25">
      <c r="A454" s="9"/>
      <c r="B454" s="9"/>
      <c r="C454" s="44"/>
      <c r="D454" s="44"/>
      <c r="E454" s="9"/>
      <c r="F454" s="44"/>
      <c r="G454" s="44"/>
      <c r="H454" s="14"/>
      <c r="I454" s="14"/>
      <c r="J454" s="14"/>
      <c r="K454" s="14"/>
      <c r="L454" s="14"/>
      <c r="M454" s="14"/>
      <c r="N454" s="53"/>
      <c r="O454" s="46"/>
      <c r="P454" s="46"/>
    </row>
    <row r="455" spans="1:16" x14ac:dyDescent="0.25">
      <c r="A455" s="9"/>
      <c r="B455" s="9"/>
      <c r="C455" s="44"/>
      <c r="D455" s="44"/>
      <c r="E455" s="9"/>
      <c r="F455" s="44"/>
      <c r="G455" s="44"/>
      <c r="H455" s="14"/>
      <c r="I455" s="14"/>
      <c r="J455" s="14"/>
      <c r="K455" s="14"/>
      <c r="L455" s="14"/>
      <c r="M455" s="14"/>
      <c r="N455" s="45"/>
      <c r="O455" s="46"/>
      <c r="P455" s="46"/>
    </row>
    <row r="456" spans="1:16" x14ac:dyDescent="0.25">
      <c r="A456" s="9"/>
      <c r="B456" s="9"/>
      <c r="C456" s="44"/>
      <c r="D456" s="44"/>
      <c r="E456" s="9"/>
      <c r="F456" s="44"/>
      <c r="G456" s="44"/>
      <c r="H456" s="14"/>
      <c r="I456" s="14"/>
      <c r="J456" s="14"/>
      <c r="K456" s="14"/>
      <c r="L456" s="14"/>
      <c r="M456" s="14"/>
      <c r="N456" s="45"/>
      <c r="O456" s="46"/>
      <c r="P456" s="46"/>
    </row>
    <row r="457" spans="1:16" x14ac:dyDescent="0.25">
      <c r="A457" s="9"/>
      <c r="B457" s="9"/>
      <c r="C457" s="44"/>
      <c r="D457" s="44"/>
      <c r="E457" s="9"/>
      <c r="F457" s="44"/>
      <c r="G457" s="44"/>
      <c r="H457" s="14"/>
      <c r="I457" s="14"/>
      <c r="J457" s="14"/>
      <c r="K457" s="14"/>
      <c r="L457" s="14"/>
      <c r="M457" s="14"/>
      <c r="N457" s="53"/>
      <c r="O457" s="46"/>
      <c r="P457" s="46"/>
    </row>
    <row r="458" spans="1:16" x14ac:dyDescent="0.25">
      <c r="A458" s="9"/>
      <c r="B458" s="9"/>
      <c r="C458" s="44"/>
      <c r="D458" s="44"/>
      <c r="E458" s="9"/>
      <c r="F458" s="44"/>
      <c r="G458" s="44"/>
      <c r="H458" s="14"/>
      <c r="I458" s="14"/>
      <c r="J458" s="14"/>
      <c r="K458" s="14"/>
      <c r="L458" s="14"/>
      <c r="M458" s="14"/>
      <c r="N458" s="45"/>
      <c r="O458" s="46"/>
      <c r="P458" s="46"/>
    </row>
    <row r="459" spans="1:16" x14ac:dyDescent="0.25">
      <c r="A459" s="9"/>
      <c r="B459" s="9"/>
      <c r="C459" s="44"/>
      <c r="D459" s="44"/>
      <c r="E459" s="9"/>
      <c r="F459" s="44"/>
      <c r="G459" s="44"/>
      <c r="H459" s="14"/>
      <c r="I459" s="14"/>
      <c r="J459" s="14"/>
      <c r="K459" s="14"/>
      <c r="L459" s="14"/>
      <c r="M459" s="14"/>
      <c r="N459" s="45"/>
      <c r="O459" s="46"/>
      <c r="P459" s="46"/>
    </row>
    <row r="460" spans="1:16" x14ac:dyDescent="0.25">
      <c r="A460" s="44"/>
      <c r="B460" s="44"/>
      <c r="C460" s="44"/>
      <c r="D460" s="44"/>
      <c r="E460" s="9"/>
      <c r="F460" s="44"/>
      <c r="G460" s="44"/>
      <c r="H460" s="14"/>
      <c r="I460" s="14"/>
      <c r="J460" s="14"/>
      <c r="K460" s="14"/>
      <c r="L460" s="14"/>
      <c r="M460" s="14"/>
      <c r="N460" s="53"/>
      <c r="O460" s="46"/>
      <c r="P460" s="46"/>
    </row>
    <row r="461" spans="1:16" x14ac:dyDescent="0.25">
      <c r="A461" s="9"/>
      <c r="B461" s="9"/>
      <c r="C461" s="44"/>
      <c r="D461" s="44"/>
      <c r="E461" s="9"/>
      <c r="F461" s="44"/>
      <c r="G461" s="44"/>
      <c r="H461" s="14"/>
      <c r="I461" s="14"/>
      <c r="J461" s="14"/>
      <c r="K461" s="14"/>
      <c r="L461" s="14"/>
      <c r="M461" s="14"/>
      <c r="N461" s="45"/>
      <c r="O461" s="46"/>
      <c r="P461" s="46"/>
    </row>
    <row r="462" spans="1:16" x14ac:dyDescent="0.25">
      <c r="A462" s="9"/>
      <c r="B462" s="9"/>
      <c r="C462" s="44"/>
      <c r="D462" s="9"/>
      <c r="E462" s="9"/>
      <c r="F462" s="44"/>
      <c r="G462" s="44"/>
      <c r="H462" s="14"/>
      <c r="I462" s="14"/>
      <c r="J462" s="14"/>
      <c r="K462" s="14"/>
      <c r="L462" s="14"/>
      <c r="M462" s="14"/>
      <c r="N462" s="45"/>
      <c r="O462" s="46"/>
      <c r="P462" s="46"/>
    </row>
    <row r="463" spans="1:16" x14ac:dyDescent="0.25">
      <c r="A463" s="44"/>
      <c r="B463" s="9"/>
      <c r="C463" s="44"/>
      <c r="D463" s="44"/>
      <c r="E463" s="9"/>
      <c r="F463" s="9"/>
      <c r="G463" s="9"/>
      <c r="H463" s="14"/>
      <c r="I463" s="14"/>
      <c r="J463" s="14"/>
      <c r="K463" s="14"/>
      <c r="L463" s="14"/>
      <c r="M463" s="14"/>
      <c r="N463" s="45"/>
      <c r="O463" s="46"/>
      <c r="P463" s="46"/>
    </row>
    <row r="464" spans="1:16" x14ac:dyDescent="0.25">
      <c r="A464" s="44"/>
      <c r="B464" s="9"/>
      <c r="C464" s="44"/>
      <c r="D464" s="9"/>
      <c r="E464" s="9"/>
      <c r="F464" s="9"/>
      <c r="G464" s="9"/>
      <c r="H464" s="14"/>
      <c r="I464" s="14"/>
      <c r="J464" s="14"/>
      <c r="K464" s="14"/>
      <c r="L464" s="14"/>
      <c r="M464" s="14"/>
      <c r="N464" s="45"/>
      <c r="O464" s="46"/>
      <c r="P464" s="46"/>
    </row>
    <row r="465" spans="1:16" x14ac:dyDescent="0.25">
      <c r="A465" s="44"/>
      <c r="B465" s="9"/>
      <c r="C465" s="44"/>
      <c r="D465" s="9"/>
      <c r="E465" s="9"/>
      <c r="F465" s="44"/>
      <c r="G465" s="44"/>
      <c r="H465" s="14"/>
      <c r="I465" s="14"/>
      <c r="J465" s="14"/>
      <c r="K465" s="14"/>
      <c r="L465" s="14"/>
      <c r="M465" s="14"/>
      <c r="N465" s="45"/>
      <c r="O465" s="46"/>
      <c r="P465" s="46"/>
    </row>
    <row r="466" spans="1:16" x14ac:dyDescent="0.25">
      <c r="A466" s="9"/>
      <c r="B466" s="9"/>
      <c r="C466" s="44"/>
      <c r="D466" s="44"/>
      <c r="E466" s="9"/>
      <c r="F466" s="44"/>
      <c r="G466" s="44"/>
      <c r="H466" s="14"/>
      <c r="I466" s="14"/>
      <c r="J466" s="14"/>
      <c r="K466" s="14"/>
      <c r="L466" s="14"/>
      <c r="M466" s="14"/>
      <c r="N466" s="45"/>
      <c r="O466" s="46"/>
      <c r="P466" s="46"/>
    </row>
    <row r="467" spans="1:16" x14ac:dyDescent="0.25">
      <c r="A467" s="44"/>
      <c r="B467" s="9"/>
      <c r="C467" s="44"/>
      <c r="D467" s="9"/>
      <c r="E467" s="9"/>
      <c r="F467" s="44"/>
      <c r="G467" s="44"/>
      <c r="H467" s="14"/>
      <c r="I467" s="14"/>
      <c r="J467" s="14"/>
      <c r="K467" s="14"/>
      <c r="L467" s="14"/>
      <c r="M467" s="14"/>
      <c r="N467" s="45"/>
      <c r="O467" s="46"/>
      <c r="P467" s="46"/>
    </row>
    <row r="468" spans="1:16" x14ac:dyDescent="0.25">
      <c r="A468" s="44"/>
      <c r="B468" s="9"/>
      <c r="C468" s="44"/>
      <c r="D468" s="9"/>
      <c r="E468" s="9"/>
      <c r="F468" s="44"/>
      <c r="G468" s="44"/>
      <c r="H468" s="14"/>
      <c r="I468" s="14"/>
      <c r="J468" s="14"/>
      <c r="K468" s="14"/>
      <c r="L468" s="14"/>
      <c r="M468" s="14"/>
      <c r="N468" s="45"/>
      <c r="O468" s="46"/>
      <c r="P468" s="46"/>
    </row>
    <row r="469" spans="1:16" x14ac:dyDescent="0.25">
      <c r="A469" s="44"/>
      <c r="B469" s="9"/>
      <c r="C469" s="44"/>
      <c r="D469" s="9"/>
      <c r="E469" s="9"/>
      <c r="F469" s="44"/>
      <c r="G469" s="44"/>
      <c r="H469" s="14"/>
      <c r="I469" s="14"/>
      <c r="J469" s="14"/>
      <c r="K469" s="14"/>
      <c r="L469" s="14"/>
      <c r="M469" s="14"/>
      <c r="N469" s="45"/>
      <c r="O469" s="46"/>
      <c r="P469" s="46"/>
    </row>
    <row r="470" spans="1:16" x14ac:dyDescent="0.25">
      <c r="A470" s="9"/>
      <c r="B470" s="9"/>
      <c r="C470" s="44"/>
      <c r="D470" s="9"/>
      <c r="E470" s="9"/>
      <c r="F470" s="9"/>
      <c r="G470" s="9"/>
      <c r="H470" s="14"/>
      <c r="I470" s="14"/>
      <c r="J470" s="8"/>
      <c r="K470" s="14"/>
      <c r="L470" s="14"/>
      <c r="M470" s="14"/>
      <c r="N470" s="45"/>
      <c r="O470" s="46"/>
      <c r="P470" s="46"/>
    </row>
    <row r="471" spans="1:16" x14ac:dyDescent="0.25">
      <c r="A471" s="9"/>
      <c r="B471" s="9"/>
      <c r="C471" s="44"/>
      <c r="D471" s="9"/>
      <c r="E471" s="9"/>
      <c r="F471" s="9"/>
      <c r="G471" s="9"/>
      <c r="H471" s="14"/>
      <c r="I471" s="14"/>
      <c r="J471" s="14"/>
      <c r="K471" s="14"/>
      <c r="L471" s="14"/>
      <c r="M471" s="14"/>
      <c r="N471" s="53"/>
      <c r="O471" s="46"/>
      <c r="P471" s="46"/>
    </row>
    <row r="472" spans="1:16" x14ac:dyDescent="0.25">
      <c r="A472" s="9"/>
      <c r="B472" s="9"/>
      <c r="C472" s="44"/>
      <c r="D472" s="44"/>
      <c r="E472" s="9"/>
      <c r="F472" s="44"/>
      <c r="G472" s="44"/>
      <c r="H472" s="14"/>
      <c r="I472" s="14"/>
      <c r="J472" s="8"/>
      <c r="K472" s="8"/>
      <c r="L472" s="14"/>
      <c r="M472" s="14"/>
      <c r="N472" s="45"/>
      <c r="O472" s="46"/>
      <c r="P472" s="46"/>
    </row>
    <row r="473" spans="1:16" x14ac:dyDescent="0.25">
      <c r="A473" s="9"/>
      <c r="B473" s="9"/>
      <c r="C473" s="44"/>
      <c r="D473" s="9"/>
      <c r="E473" s="9"/>
      <c r="F473" s="44"/>
      <c r="G473" s="9"/>
      <c r="H473" s="14"/>
      <c r="I473" s="14"/>
      <c r="J473" s="8"/>
      <c r="K473" s="8"/>
      <c r="L473" s="14"/>
      <c r="M473" s="14"/>
      <c r="N473" s="45"/>
      <c r="O473" s="46"/>
      <c r="P473" s="46"/>
    </row>
    <row r="474" spans="1:16" x14ac:dyDescent="0.25">
      <c r="A474" s="9"/>
      <c r="B474" s="9"/>
      <c r="C474" s="44"/>
      <c r="D474" s="9"/>
      <c r="E474" s="9"/>
      <c r="F474" s="44"/>
      <c r="G474" s="9"/>
      <c r="H474" s="14"/>
      <c r="I474" s="14"/>
      <c r="J474" s="8"/>
      <c r="K474" s="8"/>
      <c r="L474" s="14"/>
      <c r="M474" s="14"/>
      <c r="N474" s="45"/>
      <c r="O474" s="46"/>
      <c r="P474" s="46"/>
    </row>
    <row r="475" spans="1:16" x14ac:dyDescent="0.25">
      <c r="A475" s="9"/>
      <c r="B475" s="9"/>
      <c r="C475" s="44"/>
      <c r="D475" s="9"/>
      <c r="E475" s="9"/>
      <c r="F475" s="44"/>
      <c r="G475" s="9"/>
      <c r="H475" s="14"/>
      <c r="I475" s="14"/>
      <c r="J475" s="8"/>
      <c r="K475" s="8"/>
      <c r="L475" s="14"/>
      <c r="M475" s="14"/>
      <c r="N475" s="45"/>
      <c r="O475" s="46"/>
      <c r="P475" s="46"/>
    </row>
    <row r="476" spans="1:16" x14ac:dyDescent="0.25">
      <c r="A476" s="9"/>
      <c r="B476" s="9"/>
      <c r="C476" s="44"/>
      <c r="D476" s="44"/>
      <c r="E476" s="9"/>
      <c r="F476" s="44"/>
      <c r="G476" s="9"/>
      <c r="H476" s="14"/>
      <c r="I476" s="14"/>
      <c r="J476" s="8"/>
      <c r="K476" s="8"/>
      <c r="L476" s="14"/>
      <c r="M476" s="14"/>
      <c r="N476" s="45"/>
      <c r="O476" s="46"/>
      <c r="P476" s="46"/>
    </row>
    <row r="477" spans="1:16" x14ac:dyDescent="0.25">
      <c r="A477" s="9"/>
      <c r="B477" s="9"/>
      <c r="C477" s="44"/>
      <c r="D477" s="9"/>
      <c r="E477" s="9"/>
      <c r="F477" s="44"/>
      <c r="G477" s="9"/>
      <c r="H477" s="14"/>
      <c r="I477" s="14"/>
      <c r="J477" s="8"/>
      <c r="K477" s="14"/>
      <c r="L477" s="14"/>
      <c r="M477" s="14"/>
      <c r="N477" s="45"/>
      <c r="O477" s="46"/>
      <c r="P477" s="46"/>
    </row>
    <row r="478" spans="1:16" x14ac:dyDescent="0.25">
      <c r="A478" s="9"/>
      <c r="B478" s="9"/>
      <c r="C478" s="44"/>
      <c r="D478" s="9"/>
      <c r="E478" s="9"/>
      <c r="F478" s="44"/>
      <c r="G478" s="9"/>
      <c r="H478" s="14"/>
      <c r="I478" s="14"/>
      <c r="J478" s="8"/>
      <c r="K478" s="14"/>
      <c r="L478" s="14"/>
      <c r="M478" s="14"/>
      <c r="N478" s="45"/>
      <c r="O478" s="46"/>
      <c r="P478" s="46"/>
    </row>
    <row r="479" spans="1:16" x14ac:dyDescent="0.25">
      <c r="A479" s="9"/>
      <c r="B479" s="9"/>
      <c r="C479" s="44"/>
      <c r="D479" s="9"/>
      <c r="E479" s="9"/>
      <c r="F479" s="44"/>
      <c r="G479" s="9"/>
      <c r="H479" s="14"/>
      <c r="I479" s="14"/>
      <c r="J479" s="8"/>
      <c r="K479" s="14"/>
      <c r="L479" s="14"/>
      <c r="M479" s="14"/>
      <c r="N479" s="45"/>
      <c r="O479" s="46"/>
      <c r="P479" s="46"/>
    </row>
    <row r="480" spans="1:16" x14ac:dyDescent="0.25">
      <c r="A480" s="9"/>
      <c r="B480" s="9"/>
      <c r="C480" s="44"/>
      <c r="D480" s="9"/>
      <c r="E480" s="9"/>
      <c r="F480" s="44"/>
      <c r="G480" s="9"/>
      <c r="H480" s="14"/>
      <c r="I480" s="14"/>
      <c r="J480" s="8"/>
      <c r="K480" s="14"/>
      <c r="L480" s="14"/>
      <c r="M480" s="14"/>
      <c r="N480" s="45"/>
      <c r="O480" s="46"/>
      <c r="P480" s="46"/>
    </row>
    <row r="481" spans="1:16" x14ac:dyDescent="0.25">
      <c r="A481" s="9"/>
      <c r="B481" s="9"/>
      <c r="C481" s="44"/>
      <c r="D481" s="9"/>
      <c r="E481" s="9"/>
      <c r="F481" s="44"/>
      <c r="G481" s="9"/>
      <c r="H481" s="14"/>
      <c r="I481" s="14"/>
      <c r="J481" s="8"/>
      <c r="K481" s="14"/>
      <c r="L481" s="14"/>
      <c r="M481" s="14"/>
      <c r="N481" s="45"/>
      <c r="O481" s="46"/>
      <c r="P481" s="46"/>
    </row>
    <row r="482" spans="1:16" x14ac:dyDescent="0.25">
      <c r="A482" s="9"/>
      <c r="B482" s="9"/>
      <c r="C482" s="44"/>
      <c r="D482" s="9"/>
      <c r="E482" s="9"/>
      <c r="F482" s="44"/>
      <c r="G482" s="9"/>
      <c r="H482" s="14"/>
      <c r="I482" s="14"/>
      <c r="J482" s="8"/>
      <c r="K482" s="14"/>
      <c r="L482" s="14"/>
      <c r="M482" s="14"/>
      <c r="N482" s="45"/>
      <c r="O482" s="46"/>
      <c r="P482" s="46"/>
    </row>
    <row r="483" spans="1:16" x14ac:dyDescent="0.25">
      <c r="A483" s="9"/>
      <c r="B483" s="9"/>
      <c r="C483" s="44"/>
      <c r="D483" s="44"/>
      <c r="E483" s="9"/>
      <c r="F483" s="44"/>
      <c r="G483" s="44"/>
      <c r="H483" s="14"/>
      <c r="I483" s="14"/>
      <c r="J483" s="8"/>
      <c r="K483" s="14"/>
      <c r="L483" s="14"/>
      <c r="M483" s="14"/>
      <c r="N483" s="45"/>
      <c r="O483" s="46"/>
      <c r="P483" s="46"/>
    </row>
    <row r="484" spans="1:16" x14ac:dyDescent="0.25">
      <c r="A484" s="9"/>
      <c r="B484" s="9"/>
      <c r="C484" s="44"/>
      <c r="D484" s="44"/>
      <c r="E484" s="9"/>
      <c r="F484" s="44"/>
      <c r="G484" s="44"/>
      <c r="H484" s="14"/>
      <c r="I484" s="14"/>
      <c r="J484" s="8"/>
      <c r="K484" s="14"/>
      <c r="L484" s="14"/>
      <c r="M484" s="14"/>
      <c r="N484" s="45"/>
      <c r="O484" s="46"/>
      <c r="P484" s="46"/>
    </row>
    <row r="485" spans="1:16" x14ac:dyDescent="0.25">
      <c r="A485" s="9"/>
      <c r="B485" s="9"/>
      <c r="C485" s="44"/>
      <c r="D485" s="44"/>
      <c r="E485" s="9"/>
      <c r="F485" s="44"/>
      <c r="G485" s="44"/>
      <c r="H485" s="14"/>
      <c r="I485" s="14"/>
      <c r="J485" s="14"/>
      <c r="K485" s="14"/>
      <c r="L485" s="14"/>
      <c r="M485" s="14"/>
      <c r="N485" s="45"/>
      <c r="O485" s="46"/>
      <c r="P485" s="46"/>
    </row>
    <row r="486" spans="1:16" x14ac:dyDescent="0.25">
      <c r="A486" s="9"/>
      <c r="B486" s="9"/>
      <c r="C486" s="44"/>
      <c r="D486" s="44"/>
      <c r="E486" s="9"/>
      <c r="F486" s="44"/>
      <c r="G486" s="44"/>
      <c r="H486" s="14"/>
      <c r="I486" s="14"/>
      <c r="J486" s="8"/>
      <c r="K486" s="14"/>
      <c r="L486" s="14"/>
      <c r="M486" s="14"/>
      <c r="N486" s="56"/>
      <c r="O486" s="46"/>
      <c r="P486" s="46"/>
    </row>
    <row r="487" spans="1:16" x14ac:dyDescent="0.25">
      <c r="A487" s="9"/>
      <c r="B487" s="9"/>
      <c r="C487" s="44"/>
      <c r="D487" s="9"/>
      <c r="E487" s="9"/>
      <c r="F487" s="44"/>
      <c r="G487" s="44"/>
      <c r="H487" s="14"/>
      <c r="I487" s="14"/>
      <c r="J487" s="8"/>
      <c r="K487" s="14"/>
      <c r="L487" s="14"/>
      <c r="M487" s="14"/>
      <c r="N487" s="53"/>
      <c r="O487" s="46"/>
      <c r="P487" s="46"/>
    </row>
    <row r="488" spans="1:16" x14ac:dyDescent="0.25">
      <c r="A488" s="9"/>
      <c r="B488" s="9"/>
      <c r="C488" s="44"/>
      <c r="D488" s="9"/>
      <c r="E488" s="9"/>
      <c r="F488" s="44"/>
      <c r="G488" s="44"/>
      <c r="H488" s="14"/>
      <c r="I488" s="14"/>
      <c r="J488" s="8"/>
      <c r="K488" s="14"/>
      <c r="L488" s="14"/>
      <c r="M488" s="14"/>
      <c r="N488" s="45"/>
      <c r="O488" s="46"/>
      <c r="P488" s="46"/>
    </row>
    <row r="489" spans="1:16" x14ac:dyDescent="0.25">
      <c r="A489" s="9"/>
      <c r="B489" s="9"/>
      <c r="C489" s="44"/>
      <c r="D489" s="44"/>
      <c r="E489" s="9"/>
      <c r="F489" s="44"/>
      <c r="G489" s="44"/>
      <c r="H489" s="14"/>
      <c r="I489" s="14"/>
      <c r="J489" s="8"/>
      <c r="K489" s="14"/>
      <c r="L489" s="14"/>
      <c r="M489" s="14"/>
      <c r="N489" s="45"/>
      <c r="O489" s="46"/>
      <c r="P489" s="46"/>
    </row>
    <row r="490" spans="1:16" x14ac:dyDescent="0.25">
      <c r="A490" s="9"/>
      <c r="B490" s="9"/>
      <c r="C490" s="44"/>
      <c r="D490" s="9"/>
      <c r="E490" s="9"/>
      <c r="F490" s="44"/>
      <c r="G490" s="44"/>
      <c r="H490" s="14"/>
      <c r="I490" s="14"/>
      <c r="J490" s="8"/>
      <c r="K490" s="14"/>
      <c r="L490" s="14"/>
      <c r="M490" s="14"/>
      <c r="N490" s="45"/>
      <c r="O490" s="46"/>
      <c r="P490" s="46"/>
    </row>
    <row r="491" spans="1:16" x14ac:dyDescent="0.25">
      <c r="A491" s="9"/>
      <c r="B491" s="9"/>
      <c r="C491" s="44"/>
      <c r="D491" s="44"/>
      <c r="E491" s="9"/>
      <c r="F491" s="44"/>
      <c r="G491" s="44"/>
      <c r="H491" s="14"/>
      <c r="I491" s="14"/>
      <c r="J491" s="8"/>
      <c r="K491" s="14"/>
      <c r="L491" s="14"/>
      <c r="M491" s="14"/>
      <c r="N491" s="45"/>
      <c r="O491" s="46"/>
      <c r="P491" s="46"/>
    </row>
    <row r="492" spans="1:16" x14ac:dyDescent="0.25">
      <c r="A492" s="9"/>
      <c r="B492" s="9"/>
      <c r="C492" s="44"/>
      <c r="D492" s="44"/>
      <c r="E492" s="9"/>
      <c r="F492" s="44"/>
      <c r="G492" s="44"/>
      <c r="H492" s="14"/>
      <c r="I492" s="14"/>
      <c r="J492" s="14"/>
      <c r="K492" s="14"/>
      <c r="L492" s="14"/>
      <c r="M492" s="14"/>
      <c r="N492" s="53"/>
      <c r="O492" s="46"/>
      <c r="P492" s="46"/>
    </row>
    <row r="493" spans="1:16" x14ac:dyDescent="0.25">
      <c r="A493" s="9"/>
      <c r="B493" s="9"/>
      <c r="C493" s="44"/>
      <c r="D493" s="44"/>
      <c r="E493" s="9"/>
      <c r="F493" s="44"/>
      <c r="G493" s="44"/>
      <c r="H493" s="14"/>
      <c r="I493" s="14"/>
      <c r="J493" s="14"/>
      <c r="K493" s="14"/>
      <c r="L493" s="14"/>
      <c r="M493" s="14"/>
      <c r="N493" s="45"/>
      <c r="O493" s="46"/>
      <c r="P493" s="46"/>
    </row>
    <row r="494" spans="1:16" x14ac:dyDescent="0.25">
      <c r="A494" s="9"/>
      <c r="B494" s="9"/>
      <c r="C494" s="44"/>
      <c r="D494" s="44"/>
      <c r="E494" s="9"/>
      <c r="F494" s="44"/>
      <c r="G494" s="44"/>
      <c r="H494" s="14"/>
      <c r="I494" s="14"/>
      <c r="J494" s="14"/>
      <c r="K494" s="14"/>
      <c r="L494" s="14"/>
      <c r="M494" s="14"/>
      <c r="N494" s="45"/>
      <c r="O494" s="46"/>
      <c r="P494" s="46"/>
    </row>
    <row r="495" spans="1:16" x14ac:dyDescent="0.25">
      <c r="A495" s="9"/>
      <c r="B495" s="9"/>
      <c r="C495" s="44"/>
      <c r="D495" s="44"/>
      <c r="E495" s="9"/>
      <c r="F495" s="44"/>
      <c r="G495" s="44"/>
      <c r="H495" s="14"/>
      <c r="I495" s="14"/>
      <c r="J495" s="14"/>
      <c r="K495" s="14"/>
      <c r="L495" s="14"/>
      <c r="M495" s="14"/>
      <c r="N495" s="45"/>
      <c r="O495" s="46"/>
      <c r="P495" s="46"/>
    </row>
    <row r="496" spans="1:16" x14ac:dyDescent="0.25">
      <c r="A496" s="9"/>
      <c r="B496" s="9"/>
      <c r="C496" s="44"/>
      <c r="D496" s="9"/>
      <c r="E496" s="9"/>
      <c r="F496" s="44"/>
      <c r="G496" s="44"/>
      <c r="H496" s="14"/>
      <c r="I496" s="14"/>
      <c r="J496" s="14"/>
      <c r="K496" s="14"/>
      <c r="L496" s="14"/>
      <c r="M496" s="14"/>
      <c r="N496" s="45"/>
      <c r="O496" s="46"/>
      <c r="P496" s="46"/>
    </row>
    <row r="497" spans="1:16" x14ac:dyDescent="0.25">
      <c r="A497" s="9"/>
      <c r="B497" s="9"/>
      <c r="C497" s="44"/>
      <c r="D497" s="44"/>
      <c r="E497" s="9"/>
      <c r="F497" s="44"/>
      <c r="G497" s="44"/>
      <c r="H497" s="14"/>
      <c r="I497" s="14"/>
      <c r="J497" s="14"/>
      <c r="K497" s="14"/>
      <c r="L497" s="14"/>
      <c r="M497" s="14"/>
      <c r="N497" s="45"/>
      <c r="O497" s="46"/>
      <c r="P497" s="46"/>
    </row>
    <row r="498" spans="1:16" x14ac:dyDescent="0.25">
      <c r="A498" s="9"/>
      <c r="B498" s="9"/>
      <c r="C498" s="44"/>
      <c r="D498" s="9"/>
      <c r="E498" s="9"/>
      <c r="F498" s="44"/>
      <c r="G498" s="44"/>
      <c r="H498" s="14"/>
      <c r="I498" s="14"/>
      <c r="J498" s="14"/>
      <c r="K498" s="14"/>
      <c r="L498" s="14"/>
      <c r="M498" s="14"/>
      <c r="N498" s="45"/>
      <c r="O498" s="46"/>
      <c r="P498" s="46"/>
    </row>
    <row r="499" spans="1:16" x14ac:dyDescent="0.25">
      <c r="A499" s="9"/>
      <c r="B499" s="9"/>
      <c r="C499" s="44"/>
      <c r="D499" s="9"/>
      <c r="E499" s="9"/>
      <c r="F499" s="44"/>
      <c r="G499" s="44"/>
      <c r="H499" s="14"/>
      <c r="I499" s="14"/>
      <c r="J499" s="14"/>
      <c r="K499" s="14"/>
      <c r="L499" s="14"/>
      <c r="M499" s="14"/>
      <c r="N499" s="45"/>
      <c r="O499" s="46"/>
      <c r="P499" s="46"/>
    </row>
    <row r="500" spans="1:16" x14ac:dyDescent="0.25">
      <c r="A500" s="9"/>
      <c r="B500" s="9"/>
      <c r="C500" s="44"/>
      <c r="D500" s="9"/>
      <c r="E500" s="9"/>
      <c r="F500" s="44"/>
      <c r="G500" s="44"/>
      <c r="H500" s="14"/>
      <c r="I500" s="14"/>
      <c r="J500" s="14"/>
      <c r="K500" s="14"/>
      <c r="L500" s="14"/>
      <c r="M500" s="14"/>
      <c r="N500" s="45"/>
      <c r="O500" s="46"/>
      <c r="P500" s="46"/>
    </row>
    <row r="501" spans="1:16" x14ac:dyDescent="0.25">
      <c r="A501" s="9"/>
      <c r="B501" s="9"/>
      <c r="C501" s="44"/>
      <c r="D501" s="9"/>
      <c r="E501" s="9"/>
      <c r="F501" s="44"/>
      <c r="G501" s="44"/>
      <c r="H501" s="14"/>
      <c r="I501" s="14"/>
      <c r="J501" s="14"/>
      <c r="K501" s="14"/>
      <c r="L501" s="14"/>
      <c r="M501" s="14"/>
      <c r="N501" s="45"/>
      <c r="O501" s="46"/>
      <c r="P501" s="46"/>
    </row>
    <row r="502" spans="1:16" x14ac:dyDescent="0.25">
      <c r="A502" s="9"/>
      <c r="B502" s="9"/>
      <c r="C502" s="44"/>
      <c r="D502" s="9"/>
      <c r="E502" s="44"/>
      <c r="F502" s="44"/>
      <c r="G502" s="44"/>
      <c r="H502" s="14"/>
      <c r="I502" s="14"/>
      <c r="J502" s="14"/>
      <c r="K502" s="14"/>
      <c r="L502" s="14"/>
      <c r="M502" s="14"/>
      <c r="N502" s="45"/>
      <c r="O502" s="46"/>
      <c r="P502" s="46"/>
    </row>
    <row r="503" spans="1:16" x14ac:dyDescent="0.25">
      <c r="A503" s="9"/>
      <c r="B503" s="9"/>
      <c r="C503" s="44"/>
      <c r="D503" s="9"/>
      <c r="E503" s="9"/>
      <c r="F503" s="44"/>
      <c r="G503" s="44"/>
      <c r="H503" s="14"/>
      <c r="I503" s="14"/>
      <c r="J503" s="14"/>
      <c r="K503" s="14"/>
      <c r="L503" s="14"/>
      <c r="M503" s="14"/>
      <c r="N503" s="45"/>
      <c r="O503" s="46"/>
      <c r="P503" s="46"/>
    </row>
    <row r="504" spans="1:16" x14ac:dyDescent="0.25">
      <c r="A504" s="9"/>
      <c r="B504" s="9"/>
      <c r="C504" s="44"/>
      <c r="D504" s="44"/>
      <c r="E504" s="9"/>
      <c r="F504" s="44"/>
      <c r="G504" s="44"/>
      <c r="H504" s="14"/>
      <c r="I504" s="14"/>
      <c r="J504" s="14"/>
      <c r="K504" s="14"/>
      <c r="L504" s="14"/>
      <c r="M504" s="14"/>
      <c r="N504" s="53"/>
      <c r="O504" s="46"/>
      <c r="P504" s="46"/>
    </row>
    <row r="505" spans="1:16" x14ac:dyDescent="0.25">
      <c r="A505" s="44"/>
      <c r="B505" s="44"/>
      <c r="C505" s="44"/>
      <c r="D505" s="44"/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44"/>
    </row>
    <row r="506" spans="1:16" x14ac:dyDescent="0.25">
      <c r="A506" s="44"/>
      <c r="B506" s="44"/>
      <c r="C506" s="44"/>
      <c r="D506" s="44"/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44"/>
    </row>
    <row r="507" spans="1:16" x14ac:dyDescent="0.25">
      <c r="A507" s="44"/>
      <c r="B507" s="44"/>
      <c r="C507" s="44"/>
      <c r="D507" s="44"/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44"/>
    </row>
    <row r="508" spans="1:16" x14ac:dyDescent="0.25">
      <c r="A508" s="44"/>
      <c r="B508" s="44"/>
      <c r="C508" s="44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44"/>
    </row>
    <row r="509" spans="1:16" x14ac:dyDescent="0.25">
      <c r="A509" s="44"/>
      <c r="B509" s="44"/>
      <c r="C509" s="44"/>
      <c r="D509" s="44"/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44"/>
    </row>
    <row r="510" spans="1:16" x14ac:dyDescent="0.25">
      <c r="A510" s="44"/>
      <c r="B510" s="44"/>
      <c r="C510" s="44"/>
      <c r="D510" s="44"/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44"/>
    </row>
    <row r="511" spans="1:16" x14ac:dyDescent="0.25">
      <c r="A511" s="44"/>
      <c r="B511" s="44"/>
      <c r="C511" s="44"/>
      <c r="D511" s="44"/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</row>
    <row r="512" spans="1:16" x14ac:dyDescent="0.25">
      <c r="A512" s="44"/>
      <c r="B512" s="44"/>
      <c r="C512" s="44"/>
      <c r="D512" s="44"/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44"/>
    </row>
    <row r="513" spans="1:16" x14ac:dyDescent="0.25">
      <c r="A513" s="44"/>
      <c r="B513" s="44"/>
      <c r="C513" s="44"/>
      <c r="D513" s="44"/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44"/>
    </row>
    <row r="514" spans="1:16" x14ac:dyDescent="0.25">
      <c r="A514" s="44"/>
      <c r="B514" s="44"/>
      <c r="C514" s="44"/>
      <c r="D514" s="44"/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44"/>
    </row>
    <row r="515" spans="1:16" x14ac:dyDescent="0.25">
      <c r="A515" s="44"/>
      <c r="B515" s="44"/>
      <c r="C515" s="44"/>
      <c r="D515" s="44"/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44"/>
    </row>
    <row r="516" spans="1:16" x14ac:dyDescent="0.25">
      <c r="A516" s="44"/>
      <c r="B516" s="44"/>
      <c r="C516" s="44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</row>
    <row r="517" spans="1:16" x14ac:dyDescent="0.25">
      <c r="A517" s="44"/>
      <c r="B517" s="44"/>
      <c r="C517" s="44"/>
      <c r="D517" s="44"/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44"/>
    </row>
    <row r="518" spans="1:16" x14ac:dyDescent="0.25">
      <c r="A518" s="44"/>
      <c r="B518" s="44"/>
      <c r="C518" s="44"/>
      <c r="D518" s="44"/>
      <c r="E518" s="44"/>
      <c r="F518" s="44"/>
      <c r="G518" s="44"/>
      <c r="H518" s="44"/>
      <c r="I518" s="44"/>
      <c r="J518" s="44"/>
      <c r="K518" s="44"/>
      <c r="L518" s="44"/>
      <c r="M518" s="44"/>
      <c r="N518" s="44"/>
      <c r="O518" s="44"/>
      <c r="P518" s="44"/>
    </row>
    <row r="519" spans="1:16" x14ac:dyDescent="0.25">
      <c r="A519" s="44"/>
      <c r="B519" s="44"/>
      <c r="C519" s="44"/>
      <c r="D519" s="44"/>
      <c r="E519" s="44"/>
      <c r="F519" s="44"/>
      <c r="G519" s="44"/>
      <c r="H519" s="44"/>
      <c r="I519" s="44"/>
      <c r="J519" s="44"/>
      <c r="K519" s="44"/>
      <c r="L519" s="44"/>
      <c r="M519" s="44"/>
      <c r="N519" s="44"/>
      <c r="O519" s="44"/>
      <c r="P519" s="44"/>
    </row>
    <row r="520" spans="1:16" x14ac:dyDescent="0.25">
      <c r="A520" s="44"/>
      <c r="B520" s="44"/>
      <c r="C520" s="44"/>
      <c r="D520" s="44"/>
      <c r="E520" s="44"/>
      <c r="F520" s="44"/>
      <c r="G520" s="44"/>
      <c r="H520" s="44"/>
      <c r="I520" s="44"/>
      <c r="J520" s="44"/>
      <c r="K520" s="44"/>
      <c r="L520" s="44"/>
      <c r="M520" s="44"/>
      <c r="N520" s="44"/>
      <c r="O520" s="44"/>
      <c r="P520" s="44"/>
    </row>
    <row r="521" spans="1:16" x14ac:dyDescent="0.25">
      <c r="A521" s="44"/>
      <c r="B521" s="44"/>
      <c r="C521" s="44"/>
      <c r="D521" s="44"/>
      <c r="E521" s="44"/>
      <c r="F521" s="44"/>
      <c r="G521" s="44"/>
      <c r="H521" s="44"/>
      <c r="I521" s="44"/>
      <c r="J521" s="44"/>
      <c r="K521" s="44"/>
      <c r="L521" s="44"/>
      <c r="M521" s="44"/>
      <c r="N521" s="44"/>
      <c r="O521" s="44"/>
      <c r="P521" s="44"/>
    </row>
    <row r="522" spans="1:16" x14ac:dyDescent="0.25">
      <c r="A522" s="44"/>
      <c r="B522" s="44"/>
      <c r="C522" s="44"/>
      <c r="D522" s="44"/>
      <c r="E522" s="44"/>
      <c r="F522" s="44"/>
      <c r="G522" s="44"/>
      <c r="H522" s="44"/>
      <c r="I522" s="44"/>
      <c r="J522" s="44"/>
      <c r="K522" s="44"/>
      <c r="L522" s="44"/>
      <c r="M522" s="44"/>
      <c r="N522" s="44"/>
      <c r="O522" s="44"/>
      <c r="P522" s="44"/>
    </row>
    <row r="523" spans="1:16" x14ac:dyDescent="0.25">
      <c r="A523" s="44"/>
      <c r="B523" s="44"/>
      <c r="C523" s="44"/>
      <c r="D523" s="44"/>
      <c r="E523" s="44"/>
      <c r="F523" s="44"/>
      <c r="G523" s="44"/>
      <c r="H523" s="44"/>
      <c r="I523" s="44"/>
      <c r="J523" s="44"/>
      <c r="K523" s="44"/>
      <c r="L523" s="44"/>
      <c r="M523" s="44"/>
      <c r="N523" s="44"/>
      <c r="O523" s="44"/>
      <c r="P523" s="44"/>
    </row>
    <row r="524" spans="1:16" x14ac:dyDescent="0.25">
      <c r="A524" s="44"/>
      <c r="B524" s="44"/>
      <c r="C524" s="44"/>
      <c r="D524" s="44"/>
      <c r="E524" s="44"/>
      <c r="F524" s="44"/>
      <c r="G524" s="44"/>
      <c r="H524" s="44"/>
      <c r="I524" s="44"/>
      <c r="J524" s="44"/>
      <c r="K524" s="44"/>
      <c r="L524" s="44"/>
      <c r="M524" s="44"/>
      <c r="N524" s="44"/>
      <c r="O524" s="44"/>
      <c r="P524" s="44"/>
    </row>
    <row r="525" spans="1:16" x14ac:dyDescent="0.25">
      <c r="A525" s="44"/>
      <c r="B525" s="44"/>
      <c r="C525" s="44"/>
      <c r="D525" s="44"/>
      <c r="E525" s="44"/>
      <c r="F525" s="44"/>
      <c r="G525" s="44"/>
      <c r="H525" s="44"/>
      <c r="I525" s="44"/>
      <c r="J525" s="44"/>
      <c r="K525" s="44"/>
      <c r="L525" s="44"/>
      <c r="M525" s="44"/>
      <c r="N525" s="44"/>
      <c r="O525" s="44"/>
      <c r="P525" s="44"/>
    </row>
    <row r="526" spans="1:16" x14ac:dyDescent="0.25">
      <c r="A526" s="44"/>
      <c r="B526" s="44"/>
      <c r="C526" s="44"/>
      <c r="D526" s="44"/>
      <c r="E526" s="44"/>
      <c r="F526" s="44"/>
      <c r="G526" s="44"/>
      <c r="H526" s="44"/>
      <c r="I526" s="44"/>
      <c r="J526" s="44"/>
      <c r="K526" s="44"/>
      <c r="L526" s="44"/>
      <c r="M526" s="44"/>
      <c r="N526" s="44"/>
      <c r="O526" s="44"/>
      <c r="P526" s="44"/>
    </row>
    <row r="527" spans="1:16" x14ac:dyDescent="0.25">
      <c r="A527" s="44"/>
      <c r="B527" s="44"/>
      <c r="C527" s="44"/>
      <c r="D527" s="44"/>
      <c r="E527" s="44"/>
      <c r="F527" s="44"/>
      <c r="G527" s="44"/>
      <c r="H527" s="44"/>
      <c r="I527" s="44"/>
      <c r="J527" s="44"/>
      <c r="K527" s="44"/>
      <c r="L527" s="44"/>
      <c r="M527" s="44"/>
      <c r="N527" s="44"/>
      <c r="O527" s="44"/>
      <c r="P527" s="44"/>
    </row>
    <row r="528" spans="1:16" x14ac:dyDescent="0.25">
      <c r="A528" s="44"/>
      <c r="B528" s="44"/>
      <c r="C528" s="44"/>
      <c r="D528" s="44"/>
      <c r="E528" s="44"/>
      <c r="F528" s="44"/>
      <c r="G528" s="44"/>
      <c r="H528" s="44"/>
      <c r="I528" s="44"/>
      <c r="J528" s="44"/>
      <c r="K528" s="44"/>
      <c r="L528" s="44"/>
      <c r="M528" s="44"/>
      <c r="N528" s="44"/>
      <c r="O528" s="44"/>
      <c r="P528" s="44"/>
    </row>
    <row r="529" spans="1:16" x14ac:dyDescent="0.25">
      <c r="A529" s="44"/>
      <c r="B529" s="44"/>
      <c r="C529" s="44"/>
      <c r="D529" s="44"/>
      <c r="E529" s="44"/>
      <c r="F529" s="44"/>
      <c r="G529" s="44"/>
      <c r="H529" s="44"/>
      <c r="I529" s="44"/>
      <c r="J529" s="44"/>
      <c r="K529" s="44"/>
      <c r="L529" s="44"/>
      <c r="M529" s="44"/>
      <c r="N529" s="44"/>
      <c r="O529" s="44"/>
      <c r="P529" s="44"/>
    </row>
    <row r="530" spans="1:16" x14ac:dyDescent="0.25">
      <c r="A530" s="44"/>
      <c r="B530" s="44"/>
      <c r="C530" s="44"/>
      <c r="D530" s="44"/>
      <c r="E530" s="44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</row>
    <row r="531" spans="1:16" x14ac:dyDescent="0.25">
      <c r="A531" s="44"/>
      <c r="B531" s="44"/>
      <c r="C531" s="44"/>
      <c r="D531" s="44"/>
      <c r="E531" s="44"/>
      <c r="F531" s="44"/>
      <c r="G531" s="44"/>
      <c r="H531" s="44"/>
      <c r="I531" s="44"/>
      <c r="J531" s="44"/>
      <c r="K531" s="44"/>
      <c r="L531" s="44"/>
      <c r="M531" s="44"/>
      <c r="N531" s="44"/>
      <c r="O531" s="44"/>
      <c r="P531" s="44"/>
    </row>
    <row r="532" spans="1:16" x14ac:dyDescent="0.25">
      <c r="A532" s="44"/>
      <c r="B532" s="44"/>
      <c r="C532" s="44"/>
      <c r="D532" s="44"/>
      <c r="E532" s="44"/>
      <c r="F532" s="44"/>
      <c r="G532" s="44"/>
      <c r="H532" s="44"/>
      <c r="I532" s="44"/>
      <c r="J532" s="44"/>
      <c r="K532" s="44"/>
      <c r="L532" s="44"/>
      <c r="M532" s="44"/>
      <c r="N532" s="44"/>
      <c r="O532" s="44"/>
      <c r="P532" s="44"/>
    </row>
    <row r="533" spans="1:16" x14ac:dyDescent="0.25">
      <c r="A533" s="44"/>
      <c r="B533" s="44"/>
      <c r="C533" s="44"/>
      <c r="D533" s="44"/>
      <c r="E533" s="44"/>
      <c r="F533" s="44"/>
      <c r="G533" s="44"/>
      <c r="H533" s="44"/>
      <c r="I533" s="44"/>
      <c r="J533" s="44"/>
      <c r="K533" s="44"/>
      <c r="L533" s="44"/>
      <c r="M533" s="44"/>
      <c r="N533" s="44"/>
      <c r="O533" s="44"/>
      <c r="P533" s="44"/>
    </row>
    <row r="534" spans="1:16" x14ac:dyDescent="0.25">
      <c r="A534" s="44"/>
      <c r="B534" s="44"/>
      <c r="C534" s="44"/>
      <c r="D534" s="44"/>
      <c r="E534" s="44"/>
      <c r="F534" s="44"/>
      <c r="G534" s="44"/>
      <c r="H534" s="44"/>
      <c r="I534" s="44"/>
      <c r="J534" s="44"/>
      <c r="K534" s="44"/>
      <c r="L534" s="44"/>
      <c r="M534" s="44"/>
      <c r="N534" s="44"/>
      <c r="O534" s="44"/>
      <c r="P534" s="44"/>
    </row>
    <row r="535" spans="1:16" x14ac:dyDescent="0.25">
      <c r="A535" s="44"/>
      <c r="B535" s="44"/>
      <c r="C535" s="44"/>
      <c r="D535" s="44"/>
      <c r="E535" s="44"/>
      <c r="F535" s="44"/>
      <c r="G535" s="44"/>
      <c r="H535" s="44"/>
      <c r="I535" s="44"/>
      <c r="J535" s="44"/>
      <c r="K535" s="44"/>
      <c r="L535" s="44"/>
      <c r="M535" s="44"/>
      <c r="N535" s="44"/>
      <c r="O535" s="44"/>
      <c r="P535" s="44"/>
    </row>
    <row r="536" spans="1:16" x14ac:dyDescent="0.25">
      <c r="A536" s="44"/>
      <c r="B536" s="44"/>
      <c r="C536" s="44"/>
      <c r="D536" s="44"/>
      <c r="E536" s="44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</row>
    <row r="537" spans="1:16" x14ac:dyDescent="0.25">
      <c r="A537" s="44"/>
      <c r="B537" s="44"/>
      <c r="C537" s="44"/>
      <c r="D537" s="44"/>
      <c r="E537" s="44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</row>
    <row r="538" spans="1:16" x14ac:dyDescent="0.25">
      <c r="A538" s="44"/>
      <c r="B538" s="44"/>
      <c r="C538" s="44"/>
      <c r="D538" s="44"/>
      <c r="E538" s="44"/>
      <c r="F538" s="44"/>
      <c r="G538" s="44"/>
      <c r="H538" s="44"/>
      <c r="I538" s="44"/>
      <c r="J538" s="44"/>
      <c r="K538" s="44"/>
      <c r="L538" s="44"/>
      <c r="M538" s="44"/>
      <c r="N538" s="44"/>
      <c r="O538" s="44"/>
      <c r="P538" s="44"/>
    </row>
    <row r="539" spans="1:16" x14ac:dyDescent="0.25">
      <c r="A539" s="44"/>
      <c r="B539" s="44"/>
      <c r="C539" s="44"/>
      <c r="D539" s="44"/>
      <c r="E539" s="44"/>
      <c r="F539" s="44"/>
      <c r="G539" s="44"/>
      <c r="H539" s="44"/>
      <c r="I539" s="44"/>
      <c r="J539" s="44"/>
      <c r="K539" s="44"/>
      <c r="L539" s="44"/>
      <c r="M539" s="44"/>
      <c r="N539" s="44"/>
      <c r="O539" s="44"/>
      <c r="P539" s="44"/>
    </row>
    <row r="540" spans="1:16" x14ac:dyDescent="0.25">
      <c r="A540" s="44"/>
      <c r="B540" s="44"/>
      <c r="C540" s="44"/>
      <c r="D540" s="44"/>
      <c r="E540" s="44"/>
      <c r="F540" s="44"/>
      <c r="G540" s="44"/>
      <c r="H540" s="44"/>
      <c r="I540" s="44"/>
      <c r="J540" s="44"/>
      <c r="K540" s="44"/>
      <c r="L540" s="44"/>
      <c r="M540" s="44"/>
      <c r="N540" s="44"/>
      <c r="O540" s="44"/>
      <c r="P540" s="44"/>
    </row>
    <row r="541" spans="1:16" x14ac:dyDescent="0.25">
      <c r="A541" s="44"/>
      <c r="B541" s="44"/>
      <c r="C541" s="44"/>
      <c r="D541" s="44"/>
      <c r="E541" s="44"/>
      <c r="F541" s="44"/>
      <c r="G541" s="44"/>
      <c r="H541" s="44"/>
      <c r="I541" s="44"/>
      <c r="J541" s="44"/>
      <c r="K541" s="44"/>
      <c r="L541" s="44"/>
      <c r="M541" s="44"/>
      <c r="N541" s="44"/>
      <c r="O541" s="44"/>
      <c r="P541" s="44"/>
    </row>
    <row r="542" spans="1:16" x14ac:dyDescent="0.25">
      <c r="A542" s="44"/>
      <c r="B542" s="44"/>
      <c r="C542" s="44"/>
      <c r="D542" s="44"/>
      <c r="E542" s="44"/>
      <c r="F542" s="44"/>
      <c r="G542" s="44"/>
      <c r="H542" s="44"/>
      <c r="I542" s="44"/>
      <c r="J542" s="44"/>
      <c r="K542" s="44"/>
      <c r="L542" s="44"/>
      <c r="M542" s="44"/>
      <c r="N542" s="44"/>
      <c r="O542" s="44"/>
      <c r="P542" s="44"/>
    </row>
    <row r="543" spans="1:16" x14ac:dyDescent="0.25">
      <c r="A543" s="44"/>
      <c r="B543" s="44"/>
      <c r="C543" s="44"/>
      <c r="D543" s="44"/>
      <c r="E543" s="44"/>
      <c r="F543" s="44"/>
      <c r="G543" s="44"/>
      <c r="H543" s="44"/>
      <c r="I543" s="44"/>
      <c r="J543" s="44"/>
      <c r="K543" s="44"/>
      <c r="L543" s="44"/>
      <c r="M543" s="44"/>
      <c r="N543" s="44"/>
      <c r="O543" s="44"/>
      <c r="P543" s="44"/>
    </row>
    <row r="544" spans="1:16" x14ac:dyDescent="0.25">
      <c r="A544" s="44"/>
      <c r="B544" s="44"/>
      <c r="C544" s="44"/>
      <c r="D544" s="44"/>
      <c r="E544" s="44"/>
      <c r="F544" s="44"/>
      <c r="G544" s="44"/>
      <c r="H544" s="44"/>
      <c r="I544" s="44"/>
      <c r="J544" s="44"/>
      <c r="K544" s="44"/>
      <c r="L544" s="44"/>
      <c r="M544" s="44"/>
      <c r="N544" s="44"/>
      <c r="O544" s="44"/>
      <c r="P544" s="44"/>
    </row>
    <row r="545" spans="1:16" x14ac:dyDescent="0.25">
      <c r="A545" s="44"/>
      <c r="B545" s="44"/>
      <c r="C545" s="44"/>
      <c r="D545" s="44"/>
      <c r="E545" s="44"/>
      <c r="F545" s="44"/>
      <c r="G545" s="44"/>
      <c r="H545" s="44"/>
      <c r="I545" s="44"/>
      <c r="J545" s="44"/>
      <c r="K545" s="44"/>
      <c r="L545" s="44"/>
      <c r="M545" s="44"/>
      <c r="N545" s="44"/>
      <c r="O545" s="44"/>
      <c r="P545" s="44"/>
    </row>
    <row r="546" spans="1:16" x14ac:dyDescent="0.25">
      <c r="A546" s="44"/>
      <c r="B546" s="44"/>
      <c r="C546" s="44"/>
      <c r="D546" s="44"/>
      <c r="E546" s="44"/>
      <c r="F546" s="44"/>
      <c r="G546" s="44"/>
      <c r="H546" s="44"/>
      <c r="I546" s="44"/>
      <c r="J546" s="44"/>
      <c r="K546" s="44"/>
      <c r="L546" s="44"/>
      <c r="M546" s="44"/>
      <c r="N546" s="44"/>
      <c r="O546" s="44"/>
      <c r="P546" s="44"/>
    </row>
    <row r="547" spans="1:16" x14ac:dyDescent="0.25">
      <c r="A547" s="44"/>
      <c r="B547" s="44"/>
      <c r="C547" s="44"/>
      <c r="D547" s="44"/>
      <c r="E547" s="44"/>
      <c r="F547" s="44"/>
      <c r="G547" s="44"/>
      <c r="H547" s="44"/>
      <c r="I547" s="44"/>
      <c r="J547" s="44"/>
      <c r="K547" s="44"/>
      <c r="L547" s="44"/>
      <c r="M547" s="44"/>
      <c r="N547" s="44"/>
      <c r="O547" s="44"/>
      <c r="P547" s="44"/>
    </row>
    <row r="548" spans="1:16" x14ac:dyDescent="0.25">
      <c r="A548" s="44"/>
      <c r="B548" s="44"/>
      <c r="C548" s="44"/>
      <c r="D548" s="44"/>
      <c r="E548" s="44"/>
      <c r="F548" s="44"/>
      <c r="G548" s="44"/>
      <c r="H548" s="44"/>
      <c r="I548" s="44"/>
      <c r="J548" s="44"/>
      <c r="K548" s="44"/>
      <c r="L548" s="44"/>
      <c r="M548" s="44"/>
      <c r="N548" s="44"/>
      <c r="O548" s="44"/>
      <c r="P548" s="44"/>
    </row>
    <row r="549" spans="1:16" x14ac:dyDescent="0.25">
      <c r="A549" s="44"/>
      <c r="B549" s="44"/>
      <c r="C549" s="44"/>
      <c r="D549" s="44"/>
      <c r="E549" s="44"/>
      <c r="F549" s="44"/>
      <c r="G549" s="44"/>
      <c r="H549" s="44"/>
      <c r="I549" s="44"/>
      <c r="J549" s="44"/>
      <c r="K549" s="44"/>
      <c r="L549" s="44"/>
      <c r="M549" s="44"/>
      <c r="N549" s="44"/>
      <c r="O549" s="44"/>
      <c r="P549" s="44"/>
    </row>
    <row r="550" spans="1:16" x14ac:dyDescent="0.25">
      <c r="A550" s="44"/>
      <c r="B550" s="44"/>
      <c r="C550" s="44"/>
      <c r="D550" s="44"/>
      <c r="E550" s="44"/>
      <c r="F550" s="44"/>
      <c r="G550" s="44"/>
      <c r="H550" s="44"/>
      <c r="I550" s="44"/>
      <c r="J550" s="44"/>
      <c r="K550" s="44"/>
      <c r="L550" s="44"/>
      <c r="M550" s="44"/>
      <c r="N550" s="44"/>
      <c r="O550" s="44"/>
      <c r="P550" s="44"/>
    </row>
    <row r="551" spans="1:16" x14ac:dyDescent="0.25">
      <c r="A551" s="44"/>
      <c r="B551" s="44"/>
      <c r="C551" s="44"/>
      <c r="D551" s="44"/>
      <c r="E551" s="44"/>
      <c r="F551" s="44"/>
      <c r="G551" s="44"/>
      <c r="H551" s="44"/>
      <c r="I551" s="44"/>
      <c r="J551" s="44"/>
      <c r="K551" s="44"/>
      <c r="L551" s="44"/>
      <c r="M551" s="44"/>
      <c r="N551" s="44"/>
      <c r="O551" s="44"/>
      <c r="P551" s="44"/>
    </row>
    <row r="552" spans="1:16" x14ac:dyDescent="0.25">
      <c r="A552" s="44"/>
      <c r="B552" s="44"/>
      <c r="C552" s="44"/>
      <c r="D552" s="44"/>
      <c r="E552" s="44"/>
      <c r="F552" s="44"/>
      <c r="G552" s="44"/>
      <c r="H552" s="44"/>
      <c r="I552" s="44"/>
      <c r="J552" s="44"/>
      <c r="K552" s="44"/>
      <c r="L552" s="44"/>
      <c r="M552" s="44"/>
      <c r="N552" s="44"/>
      <c r="O552" s="44"/>
      <c r="P552" s="44"/>
    </row>
    <row r="553" spans="1:16" x14ac:dyDescent="0.25">
      <c r="A553" s="44"/>
      <c r="B553" s="44"/>
      <c r="C553" s="44"/>
      <c r="D553" s="44"/>
      <c r="E553" s="44"/>
      <c r="F553" s="44"/>
      <c r="G553" s="44"/>
      <c r="H553" s="44"/>
      <c r="I553" s="44"/>
      <c r="J553" s="44"/>
      <c r="K553" s="44"/>
      <c r="L553" s="44"/>
      <c r="M553" s="44"/>
      <c r="N553" s="44"/>
      <c r="O553" s="44"/>
      <c r="P553" s="44"/>
    </row>
    <row r="554" spans="1:16" x14ac:dyDescent="0.25">
      <c r="A554" s="44"/>
      <c r="B554" s="44"/>
      <c r="C554" s="44"/>
      <c r="D554" s="44"/>
      <c r="E554" s="44"/>
      <c r="F554" s="44"/>
      <c r="G554" s="44"/>
      <c r="H554" s="44"/>
      <c r="I554" s="44"/>
      <c r="J554" s="44"/>
      <c r="K554" s="44"/>
      <c r="L554" s="44"/>
      <c r="M554" s="44"/>
      <c r="N554" s="44"/>
      <c r="O554" s="44"/>
      <c r="P554" s="44"/>
    </row>
    <row r="555" spans="1:16" x14ac:dyDescent="0.25">
      <c r="A555" s="44"/>
      <c r="B555" s="44"/>
      <c r="C555" s="44"/>
      <c r="D555" s="44"/>
      <c r="E555" s="44"/>
      <c r="F555" s="44"/>
      <c r="G555" s="44"/>
      <c r="H555" s="44"/>
      <c r="I555" s="44"/>
      <c r="J555" s="44"/>
      <c r="K555" s="44"/>
      <c r="L555" s="44"/>
      <c r="M555" s="44"/>
      <c r="N555" s="44"/>
      <c r="O555" s="44"/>
      <c r="P555" s="44"/>
    </row>
    <row r="556" spans="1:16" x14ac:dyDescent="0.25">
      <c r="A556" s="44"/>
      <c r="B556" s="44"/>
      <c r="C556" s="44"/>
      <c r="D556" s="44"/>
      <c r="E556" s="44"/>
      <c r="F556" s="44"/>
      <c r="G556" s="44"/>
      <c r="H556" s="44"/>
      <c r="I556" s="44"/>
      <c r="J556" s="44"/>
      <c r="K556" s="44"/>
      <c r="L556" s="44"/>
      <c r="M556" s="44"/>
      <c r="N556" s="44"/>
      <c r="O556" s="44"/>
      <c r="P556" s="44"/>
    </row>
    <row r="557" spans="1:16" x14ac:dyDescent="0.25">
      <c r="A557" s="44"/>
      <c r="B557" s="44"/>
      <c r="C557" s="44"/>
      <c r="D557" s="44"/>
      <c r="E557" s="44"/>
      <c r="F557" s="44"/>
      <c r="G557" s="44"/>
      <c r="H557" s="44"/>
      <c r="I557" s="44"/>
      <c r="J557" s="44"/>
      <c r="K557" s="44"/>
      <c r="L557" s="44"/>
      <c r="M557" s="44"/>
      <c r="N557" s="44"/>
      <c r="O557" s="44"/>
      <c r="P557" s="44"/>
    </row>
    <row r="558" spans="1:16" x14ac:dyDescent="0.25">
      <c r="A558" s="44"/>
      <c r="B558" s="44"/>
      <c r="C558" s="44"/>
      <c r="D558" s="44"/>
      <c r="E558" s="44"/>
      <c r="F558" s="44"/>
      <c r="G558" s="44"/>
      <c r="H558" s="44"/>
      <c r="I558" s="44"/>
      <c r="J558" s="44"/>
      <c r="K558" s="44"/>
      <c r="L558" s="44"/>
      <c r="M558" s="44"/>
      <c r="N558" s="44"/>
      <c r="O558" s="44"/>
      <c r="P558" s="44"/>
    </row>
    <row r="559" spans="1:16" x14ac:dyDescent="0.25">
      <c r="A559" s="44"/>
      <c r="B559" s="44"/>
      <c r="C559" s="44"/>
      <c r="D559" s="44"/>
      <c r="E559" s="44"/>
      <c r="F559" s="44"/>
      <c r="G559" s="44"/>
      <c r="H559" s="44"/>
      <c r="I559" s="44"/>
      <c r="J559" s="44"/>
      <c r="K559" s="44"/>
      <c r="L559" s="44"/>
      <c r="M559" s="44"/>
      <c r="N559" s="44"/>
      <c r="O559" s="44"/>
      <c r="P559" s="44"/>
    </row>
    <row r="560" spans="1:16" x14ac:dyDescent="0.25">
      <c r="A560" s="44"/>
      <c r="B560" s="44"/>
      <c r="C560" s="44"/>
      <c r="D560" s="44"/>
      <c r="E560" s="44"/>
      <c r="F560" s="44"/>
      <c r="G560" s="44"/>
      <c r="H560" s="44"/>
      <c r="I560" s="44"/>
      <c r="J560" s="44"/>
      <c r="K560" s="44"/>
      <c r="L560" s="44"/>
      <c r="M560" s="44"/>
      <c r="N560" s="44"/>
      <c r="O560" s="44"/>
      <c r="P560" s="44"/>
    </row>
    <row r="561" spans="1:16" x14ac:dyDescent="0.25">
      <c r="A561" s="44"/>
      <c r="B561" s="44"/>
      <c r="C561" s="44"/>
      <c r="D561" s="44"/>
      <c r="E561" s="44"/>
      <c r="F561" s="44"/>
      <c r="G561" s="44"/>
      <c r="H561" s="44"/>
      <c r="I561" s="44"/>
      <c r="J561" s="44"/>
      <c r="K561" s="44"/>
      <c r="L561" s="44"/>
      <c r="M561" s="44"/>
      <c r="N561" s="44"/>
      <c r="O561" s="44"/>
      <c r="P561" s="44"/>
    </row>
    <row r="562" spans="1:16" x14ac:dyDescent="0.25">
      <c r="A562" s="44"/>
      <c r="B562" s="44"/>
      <c r="C562" s="44"/>
      <c r="D562" s="44"/>
      <c r="E562" s="44"/>
      <c r="F562" s="44"/>
      <c r="G562" s="44"/>
      <c r="H562" s="44"/>
      <c r="I562" s="44"/>
      <c r="J562" s="44"/>
      <c r="K562" s="44"/>
      <c r="L562" s="44"/>
      <c r="M562" s="44"/>
      <c r="N562" s="44"/>
      <c r="O562" s="44"/>
      <c r="P562" s="44"/>
    </row>
    <row r="563" spans="1:16" x14ac:dyDescent="0.25">
      <c r="A563" s="44"/>
      <c r="B563" s="44"/>
      <c r="C563" s="44"/>
      <c r="D563" s="44"/>
      <c r="E563" s="44"/>
      <c r="F563" s="44"/>
      <c r="G563" s="44"/>
      <c r="H563" s="44"/>
      <c r="I563" s="44"/>
      <c r="J563" s="44"/>
      <c r="K563" s="44"/>
      <c r="L563" s="44"/>
      <c r="M563" s="44"/>
      <c r="N563" s="44"/>
      <c r="O563" s="44"/>
      <c r="P563" s="44"/>
    </row>
    <row r="564" spans="1:16" x14ac:dyDescent="0.25">
      <c r="A564" s="44"/>
      <c r="B564" s="44"/>
      <c r="C564" s="44"/>
      <c r="D564" s="44"/>
      <c r="E564" s="44"/>
      <c r="F564" s="44"/>
      <c r="G564" s="44"/>
      <c r="H564" s="44"/>
      <c r="I564" s="44"/>
      <c r="J564" s="44"/>
      <c r="K564" s="44"/>
      <c r="L564" s="44"/>
      <c r="M564" s="44"/>
      <c r="N564" s="44"/>
      <c r="O564" s="44"/>
      <c r="P564" s="44"/>
    </row>
    <row r="565" spans="1:16" x14ac:dyDescent="0.25">
      <c r="A565" s="44"/>
      <c r="B565" s="44"/>
      <c r="C565" s="44"/>
      <c r="D565" s="44"/>
      <c r="E565" s="44"/>
      <c r="F565" s="44"/>
      <c r="G565" s="44"/>
      <c r="H565" s="44"/>
      <c r="I565" s="44"/>
      <c r="J565" s="44"/>
      <c r="K565" s="44"/>
      <c r="L565" s="44"/>
      <c r="M565" s="44"/>
      <c r="N565" s="44"/>
      <c r="O565" s="44"/>
      <c r="P565" s="44"/>
    </row>
    <row r="566" spans="1:16" x14ac:dyDescent="0.25">
      <c r="A566" s="44"/>
      <c r="B566" s="44"/>
      <c r="C566" s="44"/>
      <c r="D566" s="44"/>
      <c r="E566" s="44"/>
      <c r="F566" s="44"/>
      <c r="G566" s="44"/>
      <c r="H566" s="44"/>
      <c r="I566" s="44"/>
      <c r="J566" s="44"/>
      <c r="K566" s="44"/>
      <c r="L566" s="44"/>
      <c r="M566" s="44"/>
      <c r="N566" s="44"/>
      <c r="O566" s="44"/>
      <c r="P566" s="44"/>
    </row>
    <row r="567" spans="1:16" x14ac:dyDescent="0.25">
      <c r="A567" s="44"/>
      <c r="B567" s="44"/>
      <c r="C567" s="44"/>
      <c r="D567" s="44"/>
      <c r="E567" s="44"/>
      <c r="F567" s="44"/>
      <c r="G567" s="44"/>
      <c r="H567" s="44"/>
      <c r="I567" s="44"/>
      <c r="J567" s="44"/>
      <c r="K567" s="44"/>
      <c r="L567" s="44"/>
      <c r="M567" s="44"/>
      <c r="N567" s="44"/>
      <c r="O567" s="44"/>
      <c r="P567" s="44"/>
    </row>
    <row r="568" spans="1:16" x14ac:dyDescent="0.25">
      <c r="A568" s="44"/>
      <c r="B568" s="44"/>
      <c r="C568" s="44"/>
      <c r="D568" s="44"/>
      <c r="E568" s="44"/>
      <c r="F568" s="44"/>
      <c r="G568" s="44"/>
      <c r="H568" s="44"/>
      <c r="I568" s="44"/>
      <c r="J568" s="44"/>
      <c r="K568" s="44"/>
      <c r="L568" s="44"/>
      <c r="M568" s="44"/>
      <c r="N568" s="44"/>
      <c r="O568" s="44"/>
      <c r="P568" s="44"/>
    </row>
    <row r="569" spans="1:16" x14ac:dyDescent="0.25">
      <c r="A569" s="44"/>
      <c r="B569" s="44"/>
      <c r="C569" s="44"/>
      <c r="D569" s="44"/>
      <c r="E569" s="44"/>
      <c r="F569" s="44"/>
      <c r="G569" s="44"/>
      <c r="H569" s="44"/>
      <c r="I569" s="44"/>
      <c r="J569" s="44"/>
      <c r="K569" s="44"/>
      <c r="L569" s="44"/>
      <c r="M569" s="44"/>
      <c r="N569" s="44"/>
      <c r="O569" s="44"/>
      <c r="P569" s="44"/>
    </row>
    <row r="570" spans="1:16" x14ac:dyDescent="0.25">
      <c r="A570" s="44"/>
      <c r="B570" s="44"/>
      <c r="C570" s="44"/>
      <c r="D570" s="44"/>
      <c r="E570" s="44"/>
      <c r="F570" s="44"/>
      <c r="G570" s="44"/>
      <c r="H570" s="44"/>
      <c r="I570" s="44"/>
      <c r="J570" s="44"/>
      <c r="K570" s="44"/>
      <c r="L570" s="44"/>
      <c r="M570" s="44"/>
      <c r="N570" s="44"/>
      <c r="O570" s="44"/>
      <c r="P570" s="44"/>
    </row>
    <row r="571" spans="1:16" x14ac:dyDescent="0.25">
      <c r="A571" s="44"/>
      <c r="B571" s="44"/>
      <c r="C571" s="44"/>
      <c r="D571" s="44"/>
      <c r="E571" s="44"/>
      <c r="F571" s="44"/>
      <c r="G571" s="44"/>
      <c r="H571" s="44"/>
      <c r="I571" s="44"/>
      <c r="J571" s="44"/>
      <c r="K571" s="44"/>
      <c r="L571" s="44"/>
      <c r="M571" s="44"/>
      <c r="N571" s="44"/>
      <c r="O571" s="44"/>
      <c r="P571" s="44"/>
    </row>
    <row r="572" spans="1:16" x14ac:dyDescent="0.25">
      <c r="A572" s="44"/>
      <c r="B572" s="44"/>
      <c r="C572" s="44"/>
      <c r="D572" s="44"/>
      <c r="E572" s="44"/>
      <c r="F572" s="44"/>
      <c r="G572" s="44"/>
      <c r="H572" s="44"/>
      <c r="I572" s="44"/>
      <c r="J572" s="44"/>
      <c r="K572" s="44"/>
      <c r="L572" s="44"/>
      <c r="M572" s="44"/>
      <c r="N572" s="44"/>
      <c r="O572" s="44"/>
      <c r="P572" s="44"/>
    </row>
    <row r="573" spans="1:16" x14ac:dyDescent="0.25">
      <c r="A573" s="44"/>
      <c r="B573" s="44"/>
      <c r="C573" s="44"/>
      <c r="D573" s="44"/>
      <c r="E573" s="44"/>
      <c r="F573" s="44"/>
      <c r="G573" s="44"/>
      <c r="H573" s="44"/>
      <c r="I573" s="44"/>
      <c r="J573" s="44"/>
      <c r="K573" s="44"/>
      <c r="L573" s="44"/>
      <c r="M573" s="44"/>
      <c r="N573" s="44"/>
      <c r="O573" s="44"/>
      <c r="P573" s="44"/>
    </row>
    <row r="574" spans="1:16" x14ac:dyDescent="0.25">
      <c r="A574" s="44"/>
      <c r="B574" s="44"/>
      <c r="C574" s="44"/>
      <c r="D574" s="44"/>
      <c r="E574" s="44"/>
      <c r="F574" s="44"/>
      <c r="G574" s="44"/>
      <c r="H574" s="44"/>
      <c r="I574" s="44"/>
      <c r="J574" s="44"/>
      <c r="K574" s="44"/>
      <c r="L574" s="44"/>
      <c r="M574" s="44"/>
      <c r="N574" s="44"/>
      <c r="O574" s="44"/>
      <c r="P574" s="44"/>
    </row>
    <row r="575" spans="1:16" x14ac:dyDescent="0.25">
      <c r="A575" s="44"/>
      <c r="B575" s="44"/>
      <c r="C575" s="44"/>
      <c r="D575" s="44"/>
      <c r="E575" s="44"/>
      <c r="F575" s="44"/>
      <c r="G575" s="44"/>
      <c r="H575" s="44"/>
      <c r="I575" s="44"/>
      <c r="J575" s="44"/>
      <c r="K575" s="44"/>
      <c r="L575" s="44"/>
      <c r="M575" s="44"/>
      <c r="N575" s="44"/>
      <c r="O575" s="44"/>
      <c r="P575" s="44"/>
    </row>
    <row r="576" spans="1:16" x14ac:dyDescent="0.25">
      <c r="A576" s="44"/>
      <c r="B576" s="44"/>
      <c r="C576" s="44"/>
      <c r="D576" s="44"/>
      <c r="E576" s="44"/>
      <c r="F576" s="44"/>
      <c r="G576" s="44"/>
      <c r="H576" s="44"/>
      <c r="I576" s="44"/>
      <c r="J576" s="44"/>
      <c r="K576" s="44"/>
      <c r="L576" s="44"/>
      <c r="M576" s="44"/>
      <c r="N576" s="44"/>
      <c r="O576" s="44"/>
      <c r="P576" s="44"/>
    </row>
    <row r="577" spans="1:16" x14ac:dyDescent="0.25">
      <c r="A577" s="44"/>
      <c r="B577" s="44"/>
      <c r="C577" s="44"/>
      <c r="D577" s="44"/>
      <c r="E577" s="44"/>
      <c r="F577" s="44"/>
      <c r="G577" s="44"/>
      <c r="H577" s="44"/>
      <c r="I577" s="44"/>
      <c r="J577" s="44"/>
      <c r="K577" s="44"/>
      <c r="L577" s="44"/>
      <c r="M577" s="44"/>
      <c r="N577" s="44"/>
      <c r="O577" s="44"/>
      <c r="P577" s="44"/>
    </row>
    <row r="578" spans="1:16" x14ac:dyDescent="0.25">
      <c r="A578" s="44"/>
      <c r="B578" s="44"/>
      <c r="C578" s="44"/>
      <c r="D578" s="44"/>
      <c r="E578" s="44"/>
      <c r="F578" s="44"/>
      <c r="G578" s="44"/>
      <c r="H578" s="44"/>
      <c r="I578" s="44"/>
      <c r="J578" s="44"/>
      <c r="K578" s="44"/>
      <c r="L578" s="44"/>
      <c r="M578" s="44"/>
      <c r="N578" s="44"/>
      <c r="O578" s="44"/>
      <c r="P578" s="44"/>
    </row>
    <row r="579" spans="1:16" x14ac:dyDescent="0.25">
      <c r="A579" s="44"/>
      <c r="B579" s="44"/>
      <c r="C579" s="44"/>
      <c r="D579" s="44"/>
      <c r="E579" s="44"/>
      <c r="F579" s="44"/>
      <c r="G579" s="44"/>
      <c r="H579" s="44"/>
      <c r="I579" s="44"/>
      <c r="J579" s="44"/>
      <c r="K579" s="44"/>
      <c r="L579" s="44"/>
      <c r="M579" s="44"/>
      <c r="N579" s="44"/>
      <c r="O579" s="44"/>
      <c r="P579" s="44"/>
    </row>
    <row r="580" spans="1:16" x14ac:dyDescent="0.25">
      <c r="A580" s="44"/>
      <c r="B580" s="44"/>
      <c r="C580" s="44"/>
      <c r="D580" s="44"/>
      <c r="E580" s="44"/>
      <c r="F580" s="44"/>
      <c r="G580" s="44"/>
      <c r="H580" s="44"/>
      <c r="I580" s="44"/>
      <c r="J580" s="44"/>
      <c r="K580" s="44"/>
      <c r="L580" s="44"/>
      <c r="M580" s="44"/>
      <c r="N580" s="44"/>
      <c r="O580" s="44"/>
      <c r="P580" s="44"/>
    </row>
    <row r="581" spans="1:16" x14ac:dyDescent="0.25">
      <c r="A581" s="44"/>
      <c r="B581" s="44"/>
      <c r="C581" s="44"/>
      <c r="D581" s="44"/>
      <c r="E581" s="44"/>
      <c r="F581" s="44"/>
      <c r="G581" s="44"/>
      <c r="H581" s="44"/>
      <c r="I581" s="44"/>
      <c r="J581" s="44"/>
      <c r="K581" s="44"/>
      <c r="L581" s="44"/>
      <c r="M581" s="44"/>
      <c r="N581" s="44"/>
      <c r="O581" s="44"/>
      <c r="P581" s="44"/>
    </row>
    <row r="582" spans="1:16" x14ac:dyDescent="0.25">
      <c r="A582" s="44"/>
      <c r="B582" s="44"/>
      <c r="C582" s="44"/>
      <c r="D582" s="44"/>
      <c r="E582" s="44"/>
      <c r="F582" s="44"/>
      <c r="G582" s="44"/>
      <c r="H582" s="44"/>
      <c r="I582" s="44"/>
      <c r="J582" s="44"/>
      <c r="K582" s="44"/>
      <c r="L582" s="44"/>
      <c r="M582" s="44"/>
      <c r="N582" s="44"/>
      <c r="O582" s="44"/>
      <c r="P582" s="44"/>
    </row>
    <row r="583" spans="1:16" x14ac:dyDescent="0.25">
      <c r="A583" s="44"/>
      <c r="B583" s="44"/>
      <c r="C583" s="44"/>
      <c r="D583" s="44"/>
      <c r="E583" s="44"/>
      <c r="F583" s="44"/>
      <c r="G583" s="44"/>
      <c r="H583" s="44"/>
      <c r="I583" s="44"/>
      <c r="J583" s="44"/>
      <c r="K583" s="44"/>
      <c r="L583" s="44"/>
      <c r="M583" s="44"/>
      <c r="N583" s="44"/>
      <c r="O583" s="44"/>
      <c r="P583" s="44"/>
    </row>
    <row r="584" spans="1:16" x14ac:dyDescent="0.25">
      <c r="A584" s="44"/>
      <c r="B584" s="44"/>
      <c r="C584" s="44"/>
      <c r="D584" s="44"/>
      <c r="E584" s="44"/>
      <c r="F584" s="44"/>
      <c r="G584" s="44"/>
      <c r="H584" s="44"/>
      <c r="I584" s="44"/>
      <c r="J584" s="44"/>
      <c r="K584" s="44"/>
      <c r="L584" s="44"/>
      <c r="M584" s="44"/>
      <c r="N584" s="44"/>
      <c r="O584" s="44"/>
      <c r="P584" s="44"/>
    </row>
    <row r="585" spans="1:16" x14ac:dyDescent="0.25">
      <c r="A585" s="44"/>
      <c r="B585" s="44"/>
      <c r="C585" s="44"/>
      <c r="D585" s="44"/>
      <c r="E585" s="44"/>
      <c r="F585" s="44"/>
      <c r="G585" s="44"/>
      <c r="H585" s="44"/>
      <c r="I585" s="44"/>
      <c r="J585" s="44"/>
      <c r="K585" s="44"/>
      <c r="L585" s="44"/>
      <c r="M585" s="44"/>
      <c r="N585" s="44"/>
      <c r="O585" s="44"/>
      <c r="P585" s="44"/>
    </row>
    <row r="586" spans="1:16" x14ac:dyDescent="0.25">
      <c r="A586" s="44"/>
      <c r="B586" s="44"/>
      <c r="C586" s="44"/>
      <c r="D586" s="44"/>
      <c r="E586" s="44"/>
      <c r="F586" s="44"/>
      <c r="G586" s="44"/>
      <c r="H586" s="44"/>
      <c r="I586" s="44"/>
      <c r="J586" s="44"/>
      <c r="K586" s="44"/>
      <c r="L586" s="44"/>
      <c r="M586" s="44"/>
      <c r="N586" s="44"/>
      <c r="O586" s="44"/>
      <c r="P586" s="44"/>
    </row>
    <row r="587" spans="1:16" x14ac:dyDescent="0.25">
      <c r="A587" s="44"/>
      <c r="B587" s="44"/>
      <c r="C587" s="44"/>
      <c r="D587" s="44"/>
      <c r="E587" s="44"/>
      <c r="F587" s="44"/>
      <c r="G587" s="44"/>
      <c r="H587" s="44"/>
      <c r="I587" s="44"/>
      <c r="J587" s="44"/>
      <c r="K587" s="44"/>
      <c r="L587" s="44"/>
      <c r="M587" s="44"/>
      <c r="N587" s="44"/>
      <c r="O587" s="44"/>
      <c r="P587" s="44"/>
    </row>
    <row r="588" spans="1:16" x14ac:dyDescent="0.25">
      <c r="A588" s="44"/>
      <c r="B588" s="44"/>
      <c r="C588" s="44"/>
      <c r="D588" s="44"/>
      <c r="E588" s="44"/>
      <c r="F588" s="44"/>
      <c r="G588" s="44"/>
      <c r="H588" s="44"/>
      <c r="I588" s="44"/>
      <c r="J588" s="44"/>
      <c r="K588" s="44"/>
      <c r="L588" s="44"/>
      <c r="M588" s="44"/>
      <c r="N588" s="44"/>
      <c r="O588" s="44"/>
      <c r="P588" s="44"/>
    </row>
    <row r="589" spans="1:16" x14ac:dyDescent="0.25">
      <c r="A589" s="44"/>
      <c r="B589" s="44"/>
      <c r="C589" s="44"/>
      <c r="D589" s="44"/>
      <c r="E589" s="44"/>
      <c r="F589" s="44"/>
      <c r="G589" s="44"/>
      <c r="H589" s="44"/>
      <c r="I589" s="44"/>
      <c r="J589" s="44"/>
      <c r="K589" s="44"/>
      <c r="L589" s="44"/>
      <c r="M589" s="44"/>
      <c r="N589" s="44"/>
      <c r="O589" s="44"/>
      <c r="P589" s="44"/>
    </row>
    <row r="590" spans="1:16" x14ac:dyDescent="0.25">
      <c r="A590" s="44"/>
      <c r="B590" s="44"/>
      <c r="C590" s="44"/>
      <c r="D590" s="44"/>
      <c r="E590" s="44"/>
      <c r="F590" s="44"/>
      <c r="G590" s="44"/>
      <c r="H590" s="44"/>
      <c r="I590" s="44"/>
      <c r="J590" s="44"/>
      <c r="K590" s="44"/>
      <c r="L590" s="44"/>
      <c r="M590" s="44"/>
      <c r="N590" s="44"/>
      <c r="O590" s="44"/>
      <c r="P590" s="44"/>
    </row>
    <row r="591" spans="1:16" x14ac:dyDescent="0.25">
      <c r="A591" s="44"/>
      <c r="B591" s="44"/>
      <c r="C591" s="44"/>
      <c r="D591" s="44"/>
      <c r="E591" s="44"/>
      <c r="F591" s="44"/>
      <c r="G591" s="44"/>
      <c r="H591" s="44"/>
      <c r="I591" s="44"/>
      <c r="J591" s="44"/>
      <c r="K591" s="44"/>
      <c r="L591" s="44"/>
      <c r="M591" s="44"/>
      <c r="N591" s="44"/>
      <c r="O591" s="44"/>
      <c r="P591" s="44"/>
    </row>
    <row r="592" spans="1:16" x14ac:dyDescent="0.25">
      <c r="A592" s="44"/>
      <c r="B592" s="44"/>
      <c r="C592" s="44"/>
      <c r="D592" s="44"/>
      <c r="E592" s="44"/>
      <c r="F592" s="44"/>
      <c r="G592" s="44"/>
      <c r="H592" s="44"/>
      <c r="I592" s="44"/>
      <c r="J592" s="44"/>
      <c r="K592" s="44"/>
      <c r="L592" s="44"/>
      <c r="M592" s="44"/>
      <c r="N592" s="44"/>
      <c r="O592" s="44"/>
      <c r="P592" s="44"/>
    </row>
    <row r="593" spans="1:16" x14ac:dyDescent="0.25">
      <c r="A593" s="44"/>
      <c r="B593" s="44"/>
      <c r="C593" s="44"/>
      <c r="D593" s="44"/>
      <c r="E593" s="44"/>
      <c r="F593" s="44"/>
      <c r="G593" s="44"/>
      <c r="H593" s="44"/>
      <c r="I593" s="44"/>
      <c r="J593" s="44"/>
      <c r="K593" s="44"/>
      <c r="L593" s="44"/>
      <c r="M593" s="44"/>
      <c r="N593" s="44"/>
      <c r="O593" s="44"/>
      <c r="P593" s="44"/>
    </row>
    <row r="594" spans="1:16" x14ac:dyDescent="0.25">
      <c r="A594" s="44"/>
      <c r="B594" s="44"/>
      <c r="C594" s="44"/>
      <c r="D594" s="44"/>
      <c r="E594" s="44"/>
      <c r="F594" s="44"/>
      <c r="G594" s="44"/>
      <c r="H594" s="44"/>
      <c r="I594" s="44"/>
      <c r="J594" s="44"/>
      <c r="K594" s="44"/>
      <c r="L594" s="44"/>
      <c r="M594" s="44"/>
      <c r="N594" s="44"/>
      <c r="O594" s="44"/>
      <c r="P594" s="44"/>
    </row>
    <row r="595" spans="1:16" x14ac:dyDescent="0.25">
      <c r="A595" s="44"/>
      <c r="B595" s="44"/>
      <c r="C595" s="44"/>
      <c r="D595" s="44"/>
      <c r="E595" s="44"/>
      <c r="F595" s="44"/>
      <c r="G595" s="44"/>
      <c r="H595" s="44"/>
      <c r="I595" s="44"/>
      <c r="J595" s="44"/>
      <c r="K595" s="44"/>
      <c r="L595" s="44"/>
      <c r="M595" s="44"/>
      <c r="N595" s="44"/>
      <c r="O595" s="44"/>
      <c r="P595" s="44"/>
    </row>
    <row r="596" spans="1:16" x14ac:dyDescent="0.25">
      <c r="A596" s="44"/>
      <c r="B596" s="44"/>
      <c r="C596" s="44"/>
      <c r="D596" s="44"/>
      <c r="E596" s="44"/>
      <c r="F596" s="44"/>
      <c r="G596" s="44"/>
      <c r="H596" s="44"/>
      <c r="I596" s="44"/>
      <c r="J596" s="44"/>
      <c r="K596" s="44"/>
      <c r="L596" s="44"/>
      <c r="M596" s="44"/>
      <c r="N596" s="44"/>
      <c r="O596" s="44"/>
      <c r="P596" s="44"/>
    </row>
    <row r="597" spans="1:16" x14ac:dyDescent="0.25">
      <c r="A597" s="44"/>
      <c r="B597" s="44"/>
      <c r="C597" s="44"/>
      <c r="D597" s="44"/>
      <c r="E597" s="44"/>
      <c r="F597" s="44"/>
      <c r="G597" s="44"/>
      <c r="H597" s="44"/>
      <c r="I597" s="44"/>
      <c r="J597" s="44"/>
      <c r="K597" s="44"/>
      <c r="L597" s="44"/>
      <c r="M597" s="44"/>
      <c r="N597" s="44"/>
      <c r="O597" s="44"/>
      <c r="P597" s="44"/>
    </row>
    <row r="598" spans="1:16" x14ac:dyDescent="0.25">
      <c r="A598" s="44"/>
      <c r="B598" s="44"/>
      <c r="C598" s="44"/>
      <c r="D598" s="44"/>
      <c r="E598" s="44"/>
      <c r="F598" s="44"/>
      <c r="G598" s="44"/>
      <c r="H598" s="44"/>
      <c r="I598" s="44"/>
      <c r="J598" s="44"/>
      <c r="K598" s="44"/>
      <c r="L598" s="44"/>
      <c r="M598" s="44"/>
      <c r="N598" s="44"/>
      <c r="O598" s="44"/>
      <c r="P598" s="44"/>
    </row>
    <row r="599" spans="1:16" x14ac:dyDescent="0.25">
      <c r="A599" s="44"/>
      <c r="B599" s="44"/>
      <c r="C599" s="44"/>
      <c r="D599" s="44"/>
      <c r="E599" s="44"/>
      <c r="F599" s="44"/>
      <c r="G599" s="44"/>
      <c r="H599" s="44"/>
      <c r="I599" s="44"/>
      <c r="J599" s="44"/>
      <c r="K599" s="44"/>
      <c r="L599" s="44"/>
      <c r="M599" s="44"/>
      <c r="N599" s="44"/>
      <c r="O599" s="44"/>
      <c r="P599" s="44"/>
    </row>
    <row r="600" spans="1:16" x14ac:dyDescent="0.25">
      <c r="A600" s="44"/>
      <c r="B600" s="44"/>
      <c r="C600" s="44"/>
      <c r="D600" s="44"/>
      <c r="E600" s="44"/>
      <c r="F600" s="44"/>
      <c r="G600" s="44"/>
      <c r="H600" s="44"/>
      <c r="I600" s="44"/>
      <c r="J600" s="44"/>
      <c r="K600" s="44"/>
      <c r="L600" s="44"/>
      <c r="M600" s="44"/>
      <c r="N600" s="44"/>
      <c r="O600" s="44"/>
      <c r="P600" s="44"/>
    </row>
    <row r="601" spans="1:16" x14ac:dyDescent="0.25">
      <c r="A601" s="44"/>
      <c r="B601" s="44"/>
      <c r="C601" s="44"/>
      <c r="D601" s="44"/>
      <c r="E601" s="44"/>
      <c r="F601" s="44"/>
      <c r="G601" s="44"/>
      <c r="H601" s="44"/>
      <c r="I601" s="44"/>
      <c r="J601" s="44"/>
      <c r="K601" s="44"/>
      <c r="L601" s="44"/>
      <c r="M601" s="44"/>
      <c r="N601" s="44"/>
      <c r="O601" s="44"/>
      <c r="P601" s="44"/>
    </row>
    <row r="602" spans="1:16" x14ac:dyDescent="0.25">
      <c r="A602" s="44"/>
      <c r="B602" s="44"/>
      <c r="C602" s="44"/>
      <c r="D602" s="44"/>
      <c r="E602" s="44"/>
      <c r="F602" s="44"/>
      <c r="G602" s="44"/>
      <c r="H602" s="44"/>
      <c r="I602" s="44"/>
      <c r="J602" s="44"/>
      <c r="K602" s="44"/>
      <c r="L602" s="44"/>
      <c r="M602" s="44"/>
      <c r="N602" s="44"/>
      <c r="O602" s="44"/>
      <c r="P602" s="44"/>
    </row>
    <row r="603" spans="1:16" x14ac:dyDescent="0.25">
      <c r="A603" s="44"/>
      <c r="B603" s="44"/>
      <c r="C603" s="44"/>
      <c r="D603" s="44"/>
      <c r="E603" s="44"/>
      <c r="F603" s="44"/>
      <c r="G603" s="44"/>
      <c r="H603" s="44"/>
      <c r="I603" s="44"/>
      <c r="J603" s="44"/>
      <c r="K603" s="44"/>
      <c r="L603" s="44"/>
      <c r="M603" s="44"/>
      <c r="N603" s="44"/>
      <c r="O603" s="44"/>
      <c r="P603" s="44"/>
    </row>
    <row r="604" spans="1:16" x14ac:dyDescent="0.25">
      <c r="A604" s="44"/>
      <c r="B604" s="44"/>
      <c r="C604" s="44"/>
      <c r="D604" s="44"/>
      <c r="E604" s="44"/>
      <c r="F604" s="44"/>
      <c r="G604" s="44"/>
      <c r="H604" s="44"/>
      <c r="I604" s="44"/>
      <c r="J604" s="44"/>
      <c r="K604" s="44"/>
      <c r="L604" s="44"/>
      <c r="M604" s="44"/>
      <c r="N604" s="44"/>
      <c r="O604" s="44"/>
      <c r="P604" s="44"/>
    </row>
    <row r="605" spans="1:16" x14ac:dyDescent="0.25">
      <c r="A605" s="44"/>
      <c r="B605" s="44"/>
      <c r="C605" s="44"/>
      <c r="D605" s="44"/>
      <c r="E605" s="44"/>
      <c r="F605" s="44"/>
      <c r="G605" s="44"/>
      <c r="H605" s="44"/>
      <c r="I605" s="44"/>
      <c r="J605" s="44"/>
      <c r="K605" s="44"/>
      <c r="L605" s="44"/>
      <c r="M605" s="44"/>
      <c r="N605" s="44"/>
      <c r="O605" s="44"/>
      <c r="P605" s="44"/>
    </row>
    <row r="606" spans="1:16" x14ac:dyDescent="0.25">
      <c r="A606" s="44"/>
      <c r="B606" s="44"/>
      <c r="C606" s="44"/>
      <c r="D606" s="44"/>
      <c r="E606" s="44"/>
      <c r="F606" s="44"/>
      <c r="G606" s="44"/>
      <c r="H606" s="44"/>
      <c r="I606" s="44"/>
      <c r="J606" s="44"/>
      <c r="K606" s="44"/>
      <c r="L606" s="44"/>
      <c r="M606" s="44"/>
      <c r="N606" s="44"/>
      <c r="O606" s="44"/>
      <c r="P606" s="44"/>
    </row>
    <row r="607" spans="1:16" x14ac:dyDescent="0.25">
      <c r="A607" s="44"/>
      <c r="B607" s="44"/>
      <c r="C607" s="44"/>
      <c r="D607" s="44"/>
      <c r="E607" s="44"/>
      <c r="F607" s="44"/>
      <c r="G607" s="44"/>
      <c r="H607" s="44"/>
      <c r="I607" s="44"/>
      <c r="J607" s="44"/>
      <c r="K607" s="44"/>
      <c r="L607" s="44"/>
      <c r="M607" s="44"/>
      <c r="N607" s="44"/>
      <c r="O607" s="44"/>
      <c r="P607" s="44"/>
    </row>
    <row r="608" spans="1:16" x14ac:dyDescent="0.25">
      <c r="A608" s="44"/>
      <c r="B608" s="44"/>
      <c r="C608" s="44"/>
      <c r="D608" s="44"/>
      <c r="E608" s="44"/>
      <c r="F608" s="44"/>
      <c r="G608" s="44"/>
      <c r="H608" s="44"/>
      <c r="I608" s="44"/>
      <c r="J608" s="44"/>
      <c r="K608" s="44"/>
      <c r="L608" s="44"/>
      <c r="M608" s="44"/>
      <c r="N608" s="44"/>
      <c r="O608" s="44"/>
      <c r="P608" s="44"/>
    </row>
    <row r="609" spans="1:16" x14ac:dyDescent="0.25">
      <c r="A609" s="44"/>
      <c r="B609" s="44"/>
      <c r="C609" s="44"/>
      <c r="D609" s="44"/>
      <c r="E609" s="44"/>
      <c r="F609" s="44"/>
      <c r="G609" s="44"/>
      <c r="H609" s="44"/>
      <c r="I609" s="44"/>
      <c r="J609" s="44"/>
      <c r="K609" s="44"/>
      <c r="L609" s="44"/>
      <c r="M609" s="44"/>
      <c r="N609" s="44"/>
      <c r="O609" s="44"/>
      <c r="P609" s="44"/>
    </row>
    <row r="610" spans="1:16" x14ac:dyDescent="0.25">
      <c r="A610" s="44"/>
      <c r="B610" s="44"/>
      <c r="C610" s="44"/>
      <c r="D610" s="44"/>
      <c r="E610" s="44"/>
      <c r="F610" s="44"/>
      <c r="G610" s="44"/>
      <c r="H610" s="44"/>
      <c r="I610" s="44"/>
      <c r="J610" s="44"/>
      <c r="K610" s="44"/>
      <c r="L610" s="44"/>
      <c r="M610" s="44"/>
      <c r="N610" s="44"/>
      <c r="O610" s="44"/>
      <c r="P610" s="44"/>
    </row>
    <row r="611" spans="1:16" x14ac:dyDescent="0.25">
      <c r="A611" s="44"/>
      <c r="B611" s="44"/>
      <c r="C611" s="44"/>
      <c r="D611" s="44"/>
      <c r="E611" s="44"/>
      <c r="F611" s="44"/>
      <c r="G611" s="44"/>
      <c r="H611" s="44"/>
      <c r="I611" s="44"/>
      <c r="J611" s="44"/>
      <c r="K611" s="44"/>
      <c r="L611" s="44"/>
      <c r="M611" s="44"/>
      <c r="N611" s="44"/>
      <c r="O611" s="44"/>
      <c r="P611" s="44"/>
    </row>
    <row r="612" spans="1:16" x14ac:dyDescent="0.25">
      <c r="A612" s="44"/>
      <c r="B612" s="44"/>
      <c r="C612" s="44"/>
      <c r="D612" s="44"/>
      <c r="E612" s="44"/>
      <c r="F612" s="44"/>
      <c r="G612" s="44"/>
      <c r="H612" s="44"/>
      <c r="I612" s="44"/>
      <c r="J612" s="44"/>
      <c r="K612" s="44"/>
      <c r="L612" s="44"/>
      <c r="M612" s="44"/>
      <c r="N612" s="44"/>
      <c r="O612" s="44"/>
      <c r="P612" s="44"/>
    </row>
    <row r="613" spans="1:16" x14ac:dyDescent="0.25">
      <c r="A613" s="44"/>
      <c r="B613" s="44"/>
      <c r="C613" s="44"/>
      <c r="D613" s="44"/>
      <c r="E613" s="44"/>
      <c r="F613" s="44"/>
      <c r="G613" s="44"/>
      <c r="H613" s="44"/>
      <c r="I613" s="44"/>
      <c r="J613" s="44"/>
      <c r="K613" s="44"/>
      <c r="L613" s="44"/>
      <c r="M613" s="44"/>
      <c r="N613" s="44"/>
      <c r="O613" s="44"/>
      <c r="P613" s="44"/>
    </row>
    <row r="614" spans="1:16" x14ac:dyDescent="0.25">
      <c r="A614" s="44"/>
      <c r="B614" s="44"/>
      <c r="C614" s="44"/>
      <c r="D614" s="44"/>
      <c r="E614" s="44"/>
      <c r="F614" s="44"/>
      <c r="G614" s="44"/>
      <c r="H614" s="44"/>
      <c r="I614" s="44"/>
      <c r="J614" s="44"/>
      <c r="K614" s="44"/>
      <c r="L614" s="44"/>
      <c r="M614" s="44"/>
      <c r="N614" s="44"/>
      <c r="O614" s="44"/>
      <c r="P614" s="44"/>
    </row>
    <row r="615" spans="1:16" x14ac:dyDescent="0.25">
      <c r="A615" s="44"/>
      <c r="B615" s="44"/>
      <c r="C615" s="44"/>
      <c r="D615" s="44"/>
      <c r="E615" s="44"/>
      <c r="F615" s="44"/>
      <c r="G615" s="44"/>
      <c r="H615" s="44"/>
      <c r="I615" s="44"/>
      <c r="J615" s="44"/>
      <c r="K615" s="44"/>
      <c r="L615" s="44"/>
      <c r="M615" s="44"/>
      <c r="N615" s="44"/>
      <c r="O615" s="44"/>
      <c r="P615" s="44"/>
    </row>
    <row r="616" spans="1:16" x14ac:dyDescent="0.25">
      <c r="A616" s="44"/>
      <c r="B616" s="44"/>
      <c r="C616" s="44"/>
      <c r="D616" s="44"/>
      <c r="E616" s="44"/>
      <c r="F616" s="44"/>
      <c r="G616" s="44"/>
      <c r="H616" s="44"/>
      <c r="I616" s="44"/>
      <c r="J616" s="44"/>
      <c r="K616" s="44"/>
      <c r="L616" s="44"/>
      <c r="M616" s="44"/>
      <c r="N616" s="44"/>
      <c r="O616" s="44"/>
      <c r="P616" s="44"/>
    </row>
    <row r="617" spans="1:16" x14ac:dyDescent="0.25">
      <c r="A617" s="44"/>
      <c r="B617" s="44"/>
      <c r="C617" s="44"/>
      <c r="D617" s="44"/>
      <c r="E617" s="44"/>
      <c r="F617" s="44"/>
      <c r="G617" s="44"/>
      <c r="H617" s="44"/>
      <c r="I617" s="44"/>
      <c r="J617" s="44"/>
      <c r="K617" s="44"/>
      <c r="L617" s="44"/>
      <c r="M617" s="44"/>
      <c r="N617" s="44"/>
      <c r="O617" s="44"/>
      <c r="P617" s="44"/>
    </row>
    <row r="618" spans="1:16" x14ac:dyDescent="0.25">
      <c r="A618" s="44"/>
      <c r="B618" s="44"/>
      <c r="C618" s="44"/>
      <c r="D618" s="44"/>
      <c r="E618" s="44"/>
      <c r="F618" s="44"/>
      <c r="G618" s="44"/>
      <c r="H618" s="44"/>
      <c r="I618" s="44"/>
      <c r="J618" s="44"/>
      <c r="K618" s="44"/>
      <c r="L618" s="44"/>
      <c r="M618" s="44"/>
      <c r="N618" s="44"/>
      <c r="O618" s="44"/>
      <c r="P618" s="44"/>
    </row>
    <row r="619" spans="1:16" x14ac:dyDescent="0.25">
      <c r="A619" s="44"/>
      <c r="B619" s="44"/>
      <c r="C619" s="44"/>
      <c r="D619" s="44"/>
      <c r="E619" s="44"/>
      <c r="F619" s="44"/>
      <c r="G619" s="44"/>
      <c r="H619" s="44"/>
      <c r="I619" s="44"/>
      <c r="J619" s="44"/>
      <c r="K619" s="44"/>
      <c r="L619" s="44"/>
      <c r="M619" s="44"/>
      <c r="N619" s="44"/>
      <c r="O619" s="44"/>
      <c r="P619" s="44"/>
    </row>
    <row r="620" spans="1:16" x14ac:dyDescent="0.25">
      <c r="A620" s="44"/>
      <c r="B620" s="44"/>
      <c r="C620" s="44"/>
      <c r="D620" s="44"/>
      <c r="E620" s="44"/>
      <c r="F620" s="44"/>
      <c r="G620" s="44"/>
      <c r="H620" s="44"/>
      <c r="I620" s="44"/>
      <c r="J620" s="44"/>
      <c r="K620" s="44"/>
      <c r="L620" s="44"/>
      <c r="M620" s="44"/>
      <c r="N620" s="44"/>
      <c r="O620" s="44"/>
      <c r="P620" s="44"/>
    </row>
    <row r="621" spans="1:16" x14ac:dyDescent="0.25">
      <c r="A621" s="44"/>
      <c r="B621" s="44"/>
      <c r="C621" s="44"/>
      <c r="D621" s="44"/>
      <c r="E621" s="44"/>
      <c r="F621" s="44"/>
      <c r="G621" s="44"/>
      <c r="H621" s="44"/>
      <c r="I621" s="44"/>
      <c r="J621" s="44"/>
      <c r="K621" s="44"/>
      <c r="L621" s="44"/>
      <c r="M621" s="44"/>
      <c r="N621" s="44"/>
      <c r="O621" s="44"/>
      <c r="P621" s="44"/>
    </row>
    <row r="622" spans="1:16" x14ac:dyDescent="0.25">
      <c r="A622" s="44"/>
      <c r="B622" s="44"/>
      <c r="C622" s="44"/>
      <c r="D622" s="44"/>
      <c r="E622" s="44"/>
      <c r="F622" s="44"/>
      <c r="G622" s="44"/>
      <c r="H622" s="44"/>
      <c r="I622" s="44"/>
      <c r="J622" s="44"/>
      <c r="K622" s="44"/>
      <c r="L622" s="44"/>
      <c r="M622" s="44"/>
      <c r="N622" s="44"/>
      <c r="O622" s="44"/>
      <c r="P622" s="44"/>
    </row>
    <row r="623" spans="1:16" x14ac:dyDescent="0.25">
      <c r="A623" s="44"/>
      <c r="B623" s="44"/>
      <c r="C623" s="44"/>
      <c r="D623" s="44"/>
      <c r="E623" s="44"/>
      <c r="F623" s="44"/>
      <c r="G623" s="44"/>
      <c r="H623" s="44"/>
      <c r="I623" s="44"/>
      <c r="J623" s="44"/>
      <c r="K623" s="44"/>
      <c r="L623" s="44"/>
      <c r="M623" s="44"/>
      <c r="N623" s="44"/>
      <c r="O623" s="44"/>
      <c r="P623" s="44"/>
    </row>
    <row r="624" spans="1:16" x14ac:dyDescent="0.25">
      <c r="A624" s="44"/>
      <c r="B624" s="44"/>
      <c r="C624" s="44"/>
      <c r="D624" s="44"/>
      <c r="E624" s="44"/>
      <c r="F624" s="44"/>
      <c r="G624" s="44"/>
      <c r="H624" s="44"/>
      <c r="I624" s="44"/>
      <c r="J624" s="44"/>
      <c r="K624" s="44"/>
      <c r="L624" s="44"/>
      <c r="M624" s="44"/>
      <c r="N624" s="44"/>
      <c r="O624" s="44"/>
      <c r="P624" s="44"/>
    </row>
    <row r="625" spans="1:16" x14ac:dyDescent="0.25">
      <c r="A625" s="44"/>
      <c r="B625" s="44"/>
      <c r="C625" s="44"/>
      <c r="D625" s="44"/>
      <c r="E625" s="44"/>
      <c r="F625" s="44"/>
      <c r="G625" s="44"/>
      <c r="H625" s="44"/>
      <c r="I625" s="44"/>
      <c r="J625" s="44"/>
      <c r="K625" s="44"/>
      <c r="L625" s="44"/>
      <c r="M625" s="44"/>
      <c r="N625" s="44"/>
      <c r="O625" s="44"/>
      <c r="P625" s="44"/>
    </row>
    <row r="626" spans="1:16" x14ac:dyDescent="0.25">
      <c r="A626" s="44"/>
      <c r="B626" s="44"/>
      <c r="C626" s="44"/>
      <c r="D626" s="44"/>
      <c r="E626" s="44"/>
      <c r="F626" s="44"/>
      <c r="G626" s="44"/>
      <c r="H626" s="44"/>
      <c r="I626" s="44"/>
      <c r="J626" s="44"/>
      <c r="K626" s="44"/>
      <c r="L626" s="44"/>
      <c r="M626" s="44"/>
      <c r="N626" s="44"/>
      <c r="O626" s="44"/>
      <c r="P626" s="44"/>
    </row>
    <row r="627" spans="1:16" x14ac:dyDescent="0.25">
      <c r="A627" s="44"/>
      <c r="B627" s="44"/>
      <c r="C627" s="44"/>
      <c r="D627" s="44"/>
      <c r="E627" s="44"/>
      <c r="F627" s="44"/>
      <c r="G627" s="44"/>
      <c r="H627" s="44"/>
      <c r="I627" s="44"/>
      <c r="J627" s="44"/>
      <c r="K627" s="44"/>
      <c r="L627" s="44"/>
      <c r="M627" s="44"/>
      <c r="N627" s="44"/>
      <c r="O627" s="44"/>
      <c r="P627" s="44"/>
    </row>
    <row r="628" spans="1:16" x14ac:dyDescent="0.25">
      <c r="A628" s="44"/>
      <c r="B628" s="44"/>
      <c r="C628" s="44"/>
      <c r="D628" s="44"/>
      <c r="E628" s="44"/>
      <c r="F628" s="44"/>
      <c r="G628" s="44"/>
      <c r="H628" s="44"/>
      <c r="I628" s="44"/>
      <c r="J628" s="44"/>
      <c r="K628" s="44"/>
      <c r="L628" s="44"/>
      <c r="M628" s="44"/>
      <c r="N628" s="44"/>
      <c r="O628" s="44"/>
      <c r="P628" s="44"/>
    </row>
    <row r="629" spans="1:16" x14ac:dyDescent="0.25">
      <c r="A629" s="44"/>
      <c r="B629" s="44"/>
      <c r="C629" s="44"/>
      <c r="D629" s="44"/>
      <c r="E629" s="44"/>
      <c r="F629" s="44"/>
      <c r="G629" s="44"/>
      <c r="H629" s="44"/>
      <c r="I629" s="44"/>
      <c r="J629" s="44"/>
      <c r="K629" s="44"/>
      <c r="L629" s="44"/>
      <c r="M629" s="44"/>
      <c r="N629" s="44"/>
      <c r="O629" s="44"/>
      <c r="P629" s="44"/>
    </row>
    <row r="630" spans="1:16" x14ac:dyDescent="0.25">
      <c r="A630" s="44"/>
      <c r="B630" s="44"/>
      <c r="C630" s="44"/>
      <c r="D630" s="44"/>
      <c r="E630" s="44"/>
      <c r="F630" s="44"/>
      <c r="G630" s="44"/>
      <c r="H630" s="44"/>
      <c r="I630" s="44"/>
      <c r="J630" s="44"/>
      <c r="K630" s="44"/>
      <c r="L630" s="44"/>
      <c r="M630" s="44"/>
      <c r="N630" s="44"/>
      <c r="O630" s="44"/>
      <c r="P630" s="44"/>
    </row>
    <row r="631" spans="1:16" x14ac:dyDescent="0.25">
      <c r="A631" s="44"/>
      <c r="B631" s="44"/>
      <c r="C631" s="44"/>
      <c r="D631" s="44"/>
      <c r="E631" s="44"/>
      <c r="F631" s="44"/>
      <c r="G631" s="44"/>
      <c r="H631" s="44"/>
      <c r="I631" s="44"/>
      <c r="J631" s="44"/>
      <c r="K631" s="44"/>
      <c r="L631" s="44"/>
      <c r="M631" s="44"/>
      <c r="N631" s="44"/>
      <c r="O631" s="44"/>
      <c r="P631" s="44"/>
    </row>
    <row r="632" spans="1:16" x14ac:dyDescent="0.25">
      <c r="A632" s="44"/>
      <c r="B632" s="44"/>
      <c r="C632" s="44"/>
      <c r="D632" s="44"/>
      <c r="E632" s="44"/>
      <c r="F632" s="44"/>
      <c r="G632" s="44"/>
      <c r="H632" s="44"/>
      <c r="I632" s="44"/>
      <c r="J632" s="44"/>
      <c r="K632" s="44"/>
      <c r="L632" s="44"/>
      <c r="M632" s="44"/>
      <c r="N632" s="44"/>
      <c r="O632" s="44"/>
      <c r="P632" s="44"/>
    </row>
    <row r="633" spans="1:16" x14ac:dyDescent="0.25">
      <c r="A633" s="44"/>
      <c r="B633" s="44"/>
      <c r="C633" s="44"/>
      <c r="D633" s="44"/>
      <c r="E633" s="44"/>
      <c r="F633" s="44"/>
      <c r="G633" s="44"/>
      <c r="H633" s="44"/>
      <c r="I633" s="44"/>
      <c r="J633" s="44"/>
      <c r="K633" s="44"/>
      <c r="L633" s="44"/>
      <c r="M633" s="44"/>
      <c r="N633" s="44"/>
      <c r="O633" s="44"/>
      <c r="P633" s="44"/>
    </row>
    <row r="634" spans="1:16" x14ac:dyDescent="0.25">
      <c r="A634" s="44"/>
      <c r="B634" s="44"/>
      <c r="C634" s="44"/>
      <c r="D634" s="44"/>
      <c r="E634" s="44"/>
      <c r="F634" s="44"/>
      <c r="G634" s="44"/>
      <c r="H634" s="44"/>
      <c r="I634" s="44"/>
      <c r="J634" s="44"/>
      <c r="K634" s="44"/>
      <c r="L634" s="44"/>
      <c r="M634" s="44"/>
      <c r="N634" s="44"/>
      <c r="O634" s="44"/>
      <c r="P634" s="44"/>
    </row>
    <row r="635" spans="1:16" x14ac:dyDescent="0.25">
      <c r="A635" s="44"/>
      <c r="B635" s="44"/>
      <c r="C635" s="44"/>
      <c r="D635" s="44"/>
      <c r="E635" s="44"/>
      <c r="F635" s="44"/>
      <c r="G635" s="44"/>
      <c r="H635" s="44"/>
      <c r="I635" s="44"/>
      <c r="J635" s="44"/>
      <c r="K635" s="44"/>
      <c r="L635" s="44"/>
      <c r="M635" s="44"/>
      <c r="N635" s="44"/>
      <c r="O635" s="44"/>
      <c r="P635" s="44"/>
    </row>
    <row r="636" spans="1:16" x14ac:dyDescent="0.25">
      <c r="A636" s="44"/>
      <c r="B636" s="44"/>
      <c r="C636" s="44"/>
      <c r="D636" s="44"/>
      <c r="E636" s="44"/>
      <c r="F636" s="44"/>
      <c r="G636" s="44"/>
      <c r="H636" s="44"/>
      <c r="I636" s="44"/>
      <c r="J636" s="44"/>
      <c r="K636" s="44"/>
      <c r="L636" s="44"/>
      <c r="M636" s="44"/>
      <c r="N636" s="44"/>
      <c r="O636" s="44"/>
      <c r="P636" s="44"/>
    </row>
    <row r="637" spans="1:16" x14ac:dyDescent="0.25">
      <c r="A637" s="44"/>
      <c r="B637" s="44"/>
      <c r="C637" s="44"/>
      <c r="D637" s="44"/>
      <c r="E637" s="44"/>
      <c r="F637" s="44"/>
      <c r="G637" s="44"/>
      <c r="H637" s="44"/>
      <c r="I637" s="44"/>
      <c r="J637" s="44"/>
      <c r="K637" s="44"/>
      <c r="L637" s="44"/>
      <c r="M637" s="44"/>
      <c r="N637" s="44"/>
      <c r="O637" s="44"/>
      <c r="P637" s="44"/>
    </row>
    <row r="638" spans="1:16" x14ac:dyDescent="0.25">
      <c r="A638" s="44"/>
      <c r="B638" s="44"/>
      <c r="C638" s="44"/>
      <c r="D638" s="44"/>
      <c r="E638" s="44"/>
      <c r="F638" s="44"/>
      <c r="G638" s="44"/>
      <c r="H638" s="44"/>
      <c r="I638" s="44"/>
      <c r="J638" s="44"/>
      <c r="K638" s="44"/>
      <c r="L638" s="44"/>
      <c r="M638" s="44"/>
      <c r="N638" s="44"/>
      <c r="O638" s="44"/>
      <c r="P638" s="44"/>
    </row>
    <row r="639" spans="1:16" x14ac:dyDescent="0.25">
      <c r="A639" s="44"/>
      <c r="B639" s="44"/>
      <c r="C639" s="44"/>
      <c r="D639" s="44"/>
      <c r="E639" s="44"/>
      <c r="F639" s="44"/>
      <c r="G639" s="44"/>
      <c r="H639" s="44"/>
      <c r="I639" s="44"/>
      <c r="J639" s="44"/>
      <c r="K639" s="44"/>
      <c r="L639" s="44"/>
      <c r="M639" s="44"/>
      <c r="N639" s="44"/>
      <c r="O639" s="44"/>
      <c r="P639" s="44"/>
    </row>
    <row r="640" spans="1:16" x14ac:dyDescent="0.25">
      <c r="A640" s="44"/>
      <c r="B640" s="44"/>
      <c r="C640" s="44"/>
      <c r="D640" s="44"/>
      <c r="E640" s="44"/>
      <c r="F640" s="44"/>
      <c r="G640" s="44"/>
      <c r="H640" s="44"/>
      <c r="I640" s="44"/>
      <c r="J640" s="44"/>
      <c r="K640" s="44"/>
      <c r="L640" s="44"/>
      <c r="M640" s="44"/>
      <c r="N640" s="44"/>
      <c r="O640" s="44"/>
      <c r="P640" s="44"/>
    </row>
    <row r="641" spans="1:16" x14ac:dyDescent="0.25">
      <c r="A641" s="44"/>
      <c r="B641" s="44"/>
      <c r="C641" s="44"/>
      <c r="D641" s="44"/>
      <c r="E641" s="44"/>
      <c r="F641" s="44"/>
      <c r="G641" s="44"/>
      <c r="H641" s="44"/>
      <c r="I641" s="44"/>
      <c r="J641" s="44"/>
      <c r="K641" s="44"/>
      <c r="L641" s="44"/>
      <c r="M641" s="44"/>
      <c r="N641" s="44"/>
      <c r="O641" s="44"/>
      <c r="P641" s="44"/>
    </row>
    <row r="642" spans="1:16" x14ac:dyDescent="0.25">
      <c r="A642" s="44"/>
      <c r="B642" s="44"/>
      <c r="C642" s="44"/>
      <c r="D642" s="44"/>
      <c r="E642" s="44"/>
      <c r="F642" s="44"/>
      <c r="G642" s="44"/>
      <c r="H642" s="44"/>
      <c r="I642" s="44"/>
      <c r="J642" s="44"/>
      <c r="K642" s="44"/>
      <c r="L642" s="44"/>
      <c r="M642" s="44"/>
      <c r="N642" s="44"/>
      <c r="O642" s="44"/>
      <c r="P642" s="44"/>
    </row>
    <row r="643" spans="1:16" x14ac:dyDescent="0.25">
      <c r="A643" s="44"/>
      <c r="B643" s="44"/>
      <c r="C643" s="44"/>
      <c r="D643" s="44"/>
      <c r="E643" s="44"/>
      <c r="F643" s="44"/>
      <c r="G643" s="44"/>
      <c r="H643" s="44"/>
      <c r="I643" s="44"/>
      <c r="J643" s="44"/>
      <c r="K643" s="44"/>
      <c r="L643" s="44"/>
      <c r="M643" s="44"/>
      <c r="N643" s="44"/>
      <c r="O643" s="44"/>
      <c r="P643" s="44"/>
    </row>
    <row r="644" spans="1:16" x14ac:dyDescent="0.25">
      <c r="A644" s="44"/>
      <c r="B644" s="44"/>
      <c r="C644" s="44"/>
      <c r="D644" s="44"/>
      <c r="E644" s="44"/>
      <c r="F644" s="44"/>
      <c r="G644" s="44"/>
      <c r="H644" s="44"/>
      <c r="I644" s="44"/>
      <c r="J644" s="44"/>
      <c r="K644" s="44"/>
      <c r="L644" s="44"/>
      <c r="M644" s="44"/>
      <c r="N644" s="44"/>
      <c r="O644" s="44"/>
      <c r="P644" s="44"/>
    </row>
    <row r="645" spans="1:16" x14ac:dyDescent="0.25">
      <c r="A645" s="44"/>
      <c r="B645" s="44"/>
      <c r="C645" s="44"/>
      <c r="D645" s="44"/>
      <c r="E645" s="44"/>
      <c r="F645" s="44"/>
      <c r="G645" s="44"/>
      <c r="H645" s="44"/>
      <c r="I645" s="44"/>
      <c r="J645" s="44"/>
      <c r="K645" s="44"/>
      <c r="L645" s="44"/>
      <c r="M645" s="44"/>
      <c r="N645" s="44"/>
      <c r="O645" s="44"/>
      <c r="P645" s="44"/>
    </row>
    <row r="646" spans="1:16" x14ac:dyDescent="0.25">
      <c r="A646" s="44"/>
      <c r="B646" s="44"/>
      <c r="C646" s="44"/>
      <c r="D646" s="44"/>
      <c r="E646" s="44"/>
      <c r="F646" s="44"/>
      <c r="G646" s="44"/>
      <c r="H646" s="44"/>
      <c r="I646" s="44"/>
      <c r="J646" s="44"/>
      <c r="K646" s="44"/>
      <c r="L646" s="44"/>
      <c r="M646" s="44"/>
      <c r="N646" s="44"/>
      <c r="O646" s="44"/>
      <c r="P646" s="44"/>
    </row>
    <row r="647" spans="1:16" x14ac:dyDescent="0.25">
      <c r="A647" s="44"/>
      <c r="B647" s="44"/>
      <c r="C647" s="44"/>
      <c r="D647" s="44"/>
      <c r="E647" s="44"/>
      <c r="F647" s="44"/>
      <c r="G647" s="44"/>
      <c r="H647" s="44"/>
      <c r="I647" s="44"/>
      <c r="J647" s="44"/>
      <c r="K647" s="44"/>
      <c r="L647" s="44"/>
      <c r="M647" s="44"/>
      <c r="N647" s="44"/>
      <c r="O647" s="44"/>
      <c r="P647" s="44"/>
    </row>
    <row r="648" spans="1:16" x14ac:dyDescent="0.25">
      <c r="A648" s="44"/>
      <c r="B648" s="44"/>
      <c r="C648" s="44"/>
      <c r="D648" s="44"/>
      <c r="E648" s="44"/>
      <c r="F648" s="44"/>
      <c r="G648" s="44"/>
      <c r="H648" s="44"/>
      <c r="I648" s="44"/>
      <c r="J648" s="44"/>
      <c r="K648" s="44"/>
      <c r="L648" s="44"/>
      <c r="M648" s="44"/>
      <c r="N648" s="44"/>
      <c r="O648" s="44"/>
      <c r="P648" s="44"/>
    </row>
    <row r="649" spans="1:16" x14ac:dyDescent="0.25">
      <c r="A649" s="44"/>
      <c r="B649" s="44"/>
      <c r="C649" s="44"/>
      <c r="D649" s="44"/>
      <c r="E649" s="44"/>
      <c r="F649" s="44"/>
      <c r="G649" s="44"/>
      <c r="H649" s="44"/>
      <c r="I649" s="44"/>
      <c r="J649" s="44"/>
      <c r="K649" s="44"/>
      <c r="L649" s="44"/>
      <c r="M649" s="44"/>
      <c r="N649" s="44"/>
      <c r="O649" s="44"/>
      <c r="P649" s="44"/>
    </row>
    <row r="650" spans="1:16" x14ac:dyDescent="0.25">
      <c r="A650" s="44"/>
      <c r="B650" s="44"/>
      <c r="C650" s="44"/>
      <c r="D650" s="44"/>
      <c r="E650" s="44"/>
      <c r="F650" s="44"/>
      <c r="G650" s="44"/>
      <c r="H650" s="44"/>
      <c r="I650" s="44"/>
      <c r="J650" s="44"/>
      <c r="K650" s="44"/>
      <c r="L650" s="44"/>
      <c r="M650" s="44"/>
      <c r="N650" s="44"/>
      <c r="O650" s="44"/>
      <c r="P650" s="44"/>
    </row>
    <row r="651" spans="1:16" x14ac:dyDescent="0.25">
      <c r="A651" s="44"/>
      <c r="B651" s="44"/>
      <c r="C651" s="44"/>
      <c r="D651" s="44"/>
      <c r="E651" s="44"/>
      <c r="F651" s="44"/>
      <c r="G651" s="44"/>
      <c r="H651" s="44"/>
      <c r="I651" s="44"/>
      <c r="J651" s="44"/>
      <c r="K651" s="44"/>
      <c r="L651" s="44"/>
      <c r="M651" s="44"/>
      <c r="N651" s="44"/>
      <c r="O651" s="44"/>
      <c r="P651" s="44"/>
    </row>
    <row r="652" spans="1:16" x14ac:dyDescent="0.25">
      <c r="A652" s="44"/>
      <c r="B652" s="44"/>
      <c r="C652" s="44"/>
      <c r="D652" s="44"/>
      <c r="E652" s="44"/>
      <c r="F652" s="44"/>
      <c r="G652" s="44"/>
      <c r="H652" s="44"/>
      <c r="I652" s="44"/>
      <c r="J652" s="44"/>
      <c r="K652" s="44"/>
      <c r="L652" s="44"/>
      <c r="M652" s="44"/>
      <c r="N652" s="44"/>
      <c r="O652" s="44"/>
      <c r="P652" s="44"/>
    </row>
    <row r="653" spans="1:16" x14ac:dyDescent="0.25">
      <c r="A653" s="44"/>
      <c r="B653" s="44"/>
      <c r="C653" s="44"/>
      <c r="D653" s="44"/>
      <c r="E653" s="44"/>
      <c r="F653" s="44"/>
      <c r="G653" s="44"/>
      <c r="H653" s="44"/>
      <c r="I653" s="44"/>
      <c r="J653" s="44"/>
      <c r="K653" s="44"/>
      <c r="L653" s="44"/>
      <c r="M653" s="44"/>
      <c r="N653" s="44"/>
      <c r="O653" s="44"/>
      <c r="P653" s="44"/>
    </row>
    <row r="654" spans="1:16" x14ac:dyDescent="0.25">
      <c r="A654" s="44"/>
      <c r="B654" s="44"/>
      <c r="C654" s="44"/>
      <c r="D654" s="44"/>
      <c r="E654" s="44"/>
      <c r="F654" s="44"/>
      <c r="G654" s="44"/>
      <c r="H654" s="44"/>
      <c r="I654" s="44"/>
      <c r="J654" s="44"/>
      <c r="K654" s="44"/>
      <c r="L654" s="44"/>
      <c r="M654" s="44"/>
      <c r="N654" s="44"/>
      <c r="O654" s="44"/>
      <c r="P654" s="44"/>
    </row>
    <row r="655" spans="1:16" x14ac:dyDescent="0.25">
      <c r="A655" s="44"/>
      <c r="B655" s="44"/>
      <c r="C655" s="44"/>
      <c r="D655" s="44"/>
      <c r="E655" s="44"/>
      <c r="F655" s="44"/>
      <c r="G655" s="44"/>
      <c r="H655" s="44"/>
      <c r="I655" s="44"/>
      <c r="J655" s="44"/>
      <c r="K655" s="44"/>
      <c r="L655" s="44"/>
      <c r="M655" s="44"/>
      <c r="N655" s="44"/>
      <c r="O655" s="44"/>
      <c r="P655" s="44"/>
    </row>
    <row r="656" spans="1:16" x14ac:dyDescent="0.25">
      <c r="A656" s="44"/>
      <c r="B656" s="44"/>
      <c r="C656" s="44"/>
      <c r="D656" s="44"/>
      <c r="E656" s="44"/>
      <c r="F656" s="44"/>
      <c r="G656" s="44"/>
      <c r="H656" s="44"/>
      <c r="I656" s="44"/>
      <c r="J656" s="44"/>
      <c r="K656" s="44"/>
      <c r="L656" s="44"/>
      <c r="M656" s="44"/>
      <c r="N656" s="44"/>
      <c r="O656" s="44"/>
      <c r="P656" s="44"/>
    </row>
    <row r="657" spans="1:16" x14ac:dyDescent="0.25">
      <c r="A657" s="44"/>
      <c r="B657" s="44"/>
      <c r="C657" s="44"/>
      <c r="D657" s="44"/>
      <c r="E657" s="44"/>
      <c r="F657" s="44"/>
      <c r="G657" s="44"/>
      <c r="H657" s="44"/>
      <c r="I657" s="44"/>
      <c r="J657" s="44"/>
      <c r="K657" s="44"/>
      <c r="L657" s="44"/>
      <c r="M657" s="44"/>
      <c r="N657" s="44"/>
      <c r="O657" s="44"/>
      <c r="P657" s="44"/>
    </row>
    <row r="658" spans="1:16" x14ac:dyDescent="0.25">
      <c r="A658" s="44"/>
      <c r="B658" s="44"/>
      <c r="C658" s="44"/>
      <c r="D658" s="44"/>
      <c r="E658" s="44"/>
      <c r="F658" s="44"/>
      <c r="G658" s="44"/>
      <c r="H658" s="44"/>
      <c r="I658" s="44"/>
      <c r="J658" s="44"/>
      <c r="K658" s="44"/>
      <c r="L658" s="44"/>
      <c r="M658" s="44"/>
      <c r="N658" s="44"/>
      <c r="O658" s="44"/>
      <c r="P658" s="44"/>
    </row>
    <row r="659" spans="1:16" x14ac:dyDescent="0.25">
      <c r="A659" s="44"/>
      <c r="B659" s="44"/>
      <c r="C659" s="44"/>
      <c r="D659" s="44"/>
      <c r="E659" s="44"/>
      <c r="F659" s="44"/>
      <c r="G659" s="44"/>
      <c r="H659" s="44"/>
      <c r="I659" s="44"/>
      <c r="J659" s="44"/>
      <c r="K659" s="44"/>
      <c r="L659" s="44"/>
      <c r="M659" s="44"/>
      <c r="N659" s="44"/>
      <c r="O659" s="44"/>
      <c r="P659" s="44"/>
    </row>
    <row r="660" spans="1:16" x14ac:dyDescent="0.25">
      <c r="A660" s="44"/>
      <c r="B660" s="44"/>
      <c r="C660" s="44"/>
      <c r="D660" s="44"/>
      <c r="E660" s="44"/>
      <c r="F660" s="44"/>
      <c r="G660" s="44"/>
      <c r="H660" s="44"/>
      <c r="I660" s="44"/>
      <c r="J660" s="44"/>
      <c r="K660" s="44"/>
      <c r="L660" s="44"/>
      <c r="M660" s="44"/>
      <c r="N660" s="44"/>
      <c r="O660" s="44"/>
      <c r="P660" s="44"/>
    </row>
    <row r="661" spans="1:16" x14ac:dyDescent="0.25">
      <c r="A661" s="44"/>
      <c r="B661" s="44"/>
      <c r="C661" s="44"/>
      <c r="D661" s="44"/>
      <c r="E661" s="44"/>
      <c r="F661" s="44"/>
      <c r="G661" s="44"/>
      <c r="H661" s="44"/>
      <c r="I661" s="44"/>
      <c r="J661" s="44"/>
      <c r="K661" s="44"/>
      <c r="L661" s="44"/>
      <c r="M661" s="44"/>
      <c r="N661" s="44"/>
      <c r="O661" s="44"/>
      <c r="P661" s="44"/>
    </row>
    <row r="662" spans="1:16" x14ac:dyDescent="0.25">
      <c r="A662" s="44"/>
      <c r="B662" s="44"/>
      <c r="C662" s="44"/>
      <c r="D662" s="44"/>
      <c r="E662" s="44"/>
      <c r="F662" s="44"/>
      <c r="G662" s="44"/>
      <c r="H662" s="44"/>
      <c r="I662" s="44"/>
      <c r="J662" s="44"/>
      <c r="K662" s="44"/>
      <c r="L662" s="44"/>
      <c r="M662" s="44"/>
      <c r="N662" s="44"/>
      <c r="O662" s="44"/>
      <c r="P662" s="44"/>
    </row>
    <row r="663" spans="1:16" x14ac:dyDescent="0.25">
      <c r="A663" s="44"/>
      <c r="B663" s="44"/>
      <c r="C663" s="44"/>
      <c r="D663" s="44"/>
      <c r="E663" s="44"/>
      <c r="F663" s="44"/>
      <c r="G663" s="44"/>
      <c r="H663" s="44"/>
      <c r="I663" s="44"/>
      <c r="J663" s="44"/>
      <c r="K663" s="44"/>
      <c r="L663" s="44"/>
      <c r="M663" s="44"/>
      <c r="N663" s="44"/>
      <c r="O663" s="44"/>
      <c r="P663" s="44"/>
    </row>
    <row r="664" spans="1:16" x14ac:dyDescent="0.25">
      <c r="A664" s="44"/>
      <c r="B664" s="44"/>
      <c r="C664" s="44"/>
      <c r="D664" s="44"/>
      <c r="E664" s="44"/>
      <c r="F664" s="44"/>
      <c r="G664" s="44"/>
      <c r="H664" s="44"/>
      <c r="I664" s="44"/>
      <c r="J664" s="44"/>
      <c r="K664" s="44"/>
      <c r="L664" s="44"/>
      <c r="M664" s="44"/>
      <c r="N664" s="44"/>
      <c r="O664" s="44"/>
      <c r="P664" s="44"/>
    </row>
    <row r="665" spans="1:16" x14ac:dyDescent="0.25">
      <c r="A665" s="44"/>
      <c r="B665" s="44"/>
      <c r="C665" s="44"/>
      <c r="D665" s="44"/>
      <c r="E665" s="44"/>
      <c r="F665" s="44"/>
      <c r="G665" s="44"/>
      <c r="H665" s="44"/>
      <c r="I665" s="44"/>
      <c r="J665" s="44"/>
      <c r="K665" s="44"/>
      <c r="L665" s="44"/>
      <c r="M665" s="44"/>
      <c r="N665" s="44"/>
      <c r="O665" s="44"/>
      <c r="P665" s="44"/>
    </row>
    <row r="666" spans="1:16" x14ac:dyDescent="0.25">
      <c r="A666" s="44"/>
      <c r="B666" s="44"/>
      <c r="C666" s="44"/>
      <c r="D666" s="44"/>
      <c r="E666" s="44"/>
      <c r="F666" s="44"/>
      <c r="G666" s="44"/>
      <c r="H666" s="44"/>
      <c r="I666" s="44"/>
      <c r="J666" s="44"/>
      <c r="K666" s="44"/>
      <c r="L666" s="44"/>
      <c r="M666" s="44"/>
      <c r="N666" s="44"/>
      <c r="O666" s="44"/>
      <c r="P666" s="44"/>
    </row>
    <row r="667" spans="1:16" x14ac:dyDescent="0.25">
      <c r="A667" s="44"/>
      <c r="B667" s="44"/>
      <c r="C667" s="44"/>
      <c r="D667" s="44"/>
      <c r="E667" s="44"/>
      <c r="F667" s="44"/>
      <c r="G667" s="44"/>
      <c r="H667" s="44"/>
      <c r="I667" s="44"/>
      <c r="J667" s="44"/>
      <c r="K667" s="44"/>
      <c r="L667" s="44"/>
      <c r="M667" s="44"/>
      <c r="N667" s="44"/>
      <c r="O667" s="44"/>
      <c r="P667" s="44"/>
    </row>
    <row r="668" spans="1:16" x14ac:dyDescent="0.25">
      <c r="A668" s="44"/>
      <c r="B668" s="44"/>
      <c r="C668" s="44"/>
      <c r="D668" s="44"/>
      <c r="E668" s="44"/>
      <c r="F668" s="44"/>
      <c r="G668" s="44"/>
      <c r="H668" s="44"/>
      <c r="I668" s="44"/>
      <c r="J668" s="44"/>
      <c r="K668" s="44"/>
      <c r="L668" s="44"/>
      <c r="M668" s="44"/>
      <c r="N668" s="44"/>
      <c r="O668" s="44"/>
      <c r="P668" s="44"/>
    </row>
    <row r="669" spans="1:16" x14ac:dyDescent="0.25">
      <c r="A669" s="44"/>
      <c r="B669" s="44"/>
      <c r="C669" s="44"/>
      <c r="D669" s="44"/>
      <c r="E669" s="44"/>
      <c r="F669" s="44"/>
      <c r="G669" s="44"/>
      <c r="H669" s="44"/>
      <c r="I669" s="44"/>
      <c r="J669" s="44"/>
      <c r="K669" s="44"/>
      <c r="L669" s="44"/>
      <c r="M669" s="44"/>
      <c r="N669" s="44"/>
      <c r="O669" s="44"/>
      <c r="P669" s="44"/>
    </row>
    <row r="670" spans="1:16" x14ac:dyDescent="0.25">
      <c r="A670" s="44"/>
      <c r="B670" s="44"/>
      <c r="C670" s="44"/>
      <c r="D670" s="44"/>
      <c r="E670" s="44"/>
      <c r="F670" s="44"/>
      <c r="G670" s="44"/>
      <c r="H670" s="44"/>
      <c r="I670" s="44"/>
      <c r="J670" s="44"/>
      <c r="K670" s="44"/>
      <c r="L670" s="44"/>
      <c r="M670" s="44"/>
      <c r="N670" s="44"/>
      <c r="O670" s="44"/>
      <c r="P670" s="44"/>
    </row>
    <row r="671" spans="1:16" x14ac:dyDescent="0.25">
      <c r="A671" s="44"/>
      <c r="B671" s="44"/>
      <c r="C671" s="44"/>
      <c r="D671" s="44"/>
      <c r="E671" s="44"/>
      <c r="F671" s="44"/>
      <c r="G671" s="44"/>
      <c r="H671" s="44"/>
      <c r="I671" s="44"/>
      <c r="J671" s="44"/>
      <c r="K671" s="44"/>
      <c r="L671" s="44"/>
      <c r="M671" s="44"/>
      <c r="N671" s="44"/>
      <c r="O671" s="44"/>
      <c r="P671" s="44"/>
    </row>
    <row r="672" spans="1:16" x14ac:dyDescent="0.25">
      <c r="A672" s="44"/>
      <c r="B672" s="44"/>
      <c r="C672" s="44"/>
      <c r="D672" s="44"/>
      <c r="E672" s="44"/>
      <c r="F672" s="44"/>
      <c r="G672" s="44"/>
      <c r="H672" s="44"/>
      <c r="I672" s="44"/>
      <c r="J672" s="44"/>
      <c r="K672" s="44"/>
      <c r="L672" s="44"/>
      <c r="M672" s="44"/>
      <c r="N672" s="44"/>
      <c r="O672" s="44"/>
      <c r="P672" s="44"/>
    </row>
    <row r="673" spans="1:16" x14ac:dyDescent="0.25">
      <c r="A673" s="44"/>
      <c r="B673" s="44"/>
      <c r="C673" s="44"/>
      <c r="D673" s="44"/>
      <c r="E673" s="44"/>
      <c r="F673" s="44"/>
      <c r="G673" s="44"/>
      <c r="H673" s="44"/>
      <c r="I673" s="44"/>
      <c r="J673" s="44"/>
      <c r="K673" s="44"/>
      <c r="L673" s="44"/>
      <c r="M673" s="44"/>
      <c r="N673" s="44"/>
      <c r="O673" s="44"/>
      <c r="P673" s="44"/>
    </row>
    <row r="674" spans="1:16" x14ac:dyDescent="0.25">
      <c r="A674" s="44"/>
      <c r="B674" s="44"/>
      <c r="C674" s="44"/>
      <c r="D674" s="44"/>
      <c r="E674" s="44"/>
      <c r="F674" s="44"/>
      <c r="G674" s="44"/>
      <c r="H674" s="44"/>
      <c r="I674" s="44"/>
      <c r="J674" s="44"/>
      <c r="K674" s="44"/>
      <c r="L674" s="44"/>
      <c r="M674" s="44"/>
      <c r="N674" s="44"/>
      <c r="O674" s="44"/>
      <c r="P674" s="44"/>
    </row>
    <row r="675" spans="1:16" x14ac:dyDescent="0.25">
      <c r="A675" s="44"/>
      <c r="B675" s="44"/>
      <c r="C675" s="44"/>
      <c r="D675" s="44"/>
      <c r="E675" s="44"/>
      <c r="F675" s="44"/>
      <c r="G675" s="44"/>
      <c r="H675" s="44"/>
      <c r="I675" s="44"/>
      <c r="J675" s="44"/>
      <c r="K675" s="44"/>
      <c r="L675" s="44"/>
      <c r="M675" s="44"/>
      <c r="N675" s="44"/>
      <c r="O675" s="44"/>
      <c r="P675" s="44"/>
    </row>
    <row r="676" spans="1:16" x14ac:dyDescent="0.25">
      <c r="A676" s="44"/>
      <c r="B676" s="44"/>
      <c r="C676" s="44"/>
      <c r="D676" s="44"/>
      <c r="E676" s="44"/>
      <c r="F676" s="44"/>
      <c r="G676" s="44"/>
      <c r="H676" s="44"/>
      <c r="I676" s="44"/>
      <c r="J676" s="44"/>
      <c r="K676" s="44"/>
      <c r="L676" s="44"/>
      <c r="M676" s="44"/>
      <c r="N676" s="44"/>
      <c r="O676" s="44"/>
      <c r="P676" s="44"/>
    </row>
    <row r="677" spans="1:16" x14ac:dyDescent="0.25">
      <c r="A677" s="44"/>
      <c r="B677" s="44"/>
      <c r="C677" s="44"/>
      <c r="D677" s="44"/>
      <c r="E677" s="44"/>
      <c r="F677" s="44"/>
      <c r="G677" s="44"/>
      <c r="H677" s="44"/>
      <c r="I677" s="44"/>
      <c r="J677" s="44"/>
      <c r="K677" s="44"/>
      <c r="L677" s="44"/>
      <c r="M677" s="44"/>
      <c r="N677" s="44"/>
      <c r="O677" s="44"/>
      <c r="P677" s="44"/>
    </row>
    <row r="678" spans="1:16" x14ac:dyDescent="0.25">
      <c r="A678" s="44"/>
      <c r="B678" s="44"/>
      <c r="C678" s="44"/>
      <c r="D678" s="44"/>
      <c r="E678" s="44"/>
      <c r="F678" s="44"/>
      <c r="G678" s="44"/>
      <c r="H678" s="44"/>
      <c r="I678" s="44"/>
      <c r="J678" s="44"/>
      <c r="K678" s="44"/>
      <c r="L678" s="44"/>
      <c r="M678" s="44"/>
      <c r="N678" s="44"/>
      <c r="O678" s="44"/>
      <c r="P678" s="44"/>
    </row>
    <row r="679" spans="1:16" x14ac:dyDescent="0.25">
      <c r="A679" s="44"/>
      <c r="B679" s="44"/>
      <c r="C679" s="44"/>
      <c r="D679" s="44"/>
      <c r="E679" s="44"/>
      <c r="F679" s="44"/>
      <c r="G679" s="44"/>
      <c r="H679" s="44"/>
      <c r="I679" s="44"/>
      <c r="J679" s="44"/>
      <c r="K679" s="44"/>
      <c r="L679" s="44"/>
      <c r="M679" s="44"/>
      <c r="N679" s="44"/>
      <c r="O679" s="44"/>
      <c r="P679" s="44"/>
    </row>
    <row r="680" spans="1:16" x14ac:dyDescent="0.25">
      <c r="A680" s="44"/>
      <c r="B680" s="44"/>
      <c r="C680" s="44"/>
      <c r="D680" s="44"/>
      <c r="E680" s="44"/>
      <c r="F680" s="44"/>
      <c r="G680" s="44"/>
      <c r="H680" s="44"/>
      <c r="I680" s="44"/>
      <c r="J680" s="44"/>
      <c r="K680" s="44"/>
      <c r="L680" s="44"/>
      <c r="M680" s="44"/>
      <c r="N680" s="44"/>
      <c r="O680" s="44"/>
      <c r="P680" s="44"/>
    </row>
    <row r="681" spans="1:16" x14ac:dyDescent="0.25">
      <c r="A681" s="44"/>
      <c r="B681" s="44"/>
      <c r="C681" s="44"/>
      <c r="D681" s="44"/>
      <c r="E681" s="44"/>
      <c r="F681" s="44"/>
      <c r="G681" s="44"/>
      <c r="H681" s="44"/>
      <c r="I681" s="44"/>
      <c r="J681" s="44"/>
      <c r="K681" s="44"/>
      <c r="L681" s="44"/>
      <c r="M681" s="44"/>
      <c r="N681" s="44"/>
      <c r="O681" s="44"/>
      <c r="P681" s="44"/>
    </row>
    <row r="682" spans="1:16" x14ac:dyDescent="0.25">
      <c r="A682" s="44"/>
      <c r="B682" s="44"/>
      <c r="C682" s="44"/>
      <c r="D682" s="44"/>
      <c r="E682" s="44"/>
      <c r="F682" s="44"/>
      <c r="G682" s="44"/>
      <c r="H682" s="44"/>
      <c r="I682" s="44"/>
      <c r="J682" s="44"/>
      <c r="K682" s="44"/>
      <c r="L682" s="44"/>
      <c r="M682" s="44"/>
      <c r="N682" s="44"/>
      <c r="O682" s="44"/>
      <c r="P682" s="44"/>
    </row>
    <row r="683" spans="1:16" x14ac:dyDescent="0.25">
      <c r="A683" s="44"/>
      <c r="B683" s="44"/>
      <c r="C683" s="44"/>
      <c r="D683" s="44"/>
      <c r="E683" s="44"/>
      <c r="F683" s="44"/>
      <c r="G683" s="44"/>
      <c r="H683" s="44"/>
      <c r="I683" s="44"/>
      <c r="J683" s="44"/>
      <c r="K683" s="44"/>
      <c r="L683" s="44"/>
      <c r="M683" s="44"/>
      <c r="N683" s="44"/>
      <c r="O683" s="44"/>
      <c r="P683" s="44"/>
    </row>
    <row r="684" spans="1:16" x14ac:dyDescent="0.25">
      <c r="A684" s="44"/>
      <c r="B684" s="44"/>
      <c r="C684" s="44"/>
      <c r="D684" s="44"/>
      <c r="E684" s="44"/>
      <c r="F684" s="44"/>
      <c r="G684" s="44"/>
      <c r="H684" s="44"/>
      <c r="I684" s="44"/>
      <c r="J684" s="44"/>
      <c r="K684" s="44"/>
      <c r="L684" s="44"/>
      <c r="M684" s="44"/>
      <c r="N684" s="44"/>
      <c r="O684" s="44"/>
      <c r="P684" s="44"/>
    </row>
    <row r="685" spans="1:16" x14ac:dyDescent="0.25">
      <c r="A685" s="44"/>
      <c r="B685" s="44"/>
      <c r="C685" s="44"/>
      <c r="D685" s="44"/>
      <c r="E685" s="44"/>
      <c r="F685" s="44"/>
      <c r="G685" s="44"/>
      <c r="H685" s="44"/>
      <c r="I685" s="44"/>
      <c r="J685" s="44"/>
      <c r="K685" s="44"/>
      <c r="L685" s="44"/>
      <c r="M685" s="44"/>
      <c r="N685" s="44"/>
      <c r="O685" s="44"/>
      <c r="P685" s="44"/>
    </row>
    <row r="686" spans="1:16" x14ac:dyDescent="0.25">
      <c r="A686" s="44"/>
      <c r="B686" s="44"/>
      <c r="C686" s="44"/>
      <c r="D686" s="44"/>
      <c r="E686" s="44"/>
      <c r="F686" s="44"/>
      <c r="G686" s="44"/>
      <c r="H686" s="44"/>
      <c r="I686" s="44"/>
      <c r="J686" s="44"/>
      <c r="K686" s="44"/>
      <c r="L686" s="44"/>
      <c r="M686" s="44"/>
      <c r="N686" s="44"/>
      <c r="O686" s="44"/>
      <c r="P686" s="44"/>
    </row>
    <row r="687" spans="1:16" x14ac:dyDescent="0.25">
      <c r="A687" s="44"/>
      <c r="B687" s="44"/>
      <c r="C687" s="44"/>
      <c r="D687" s="44"/>
      <c r="E687" s="44"/>
      <c r="F687" s="44"/>
      <c r="G687" s="44"/>
      <c r="H687" s="44"/>
      <c r="I687" s="44"/>
      <c r="J687" s="44"/>
      <c r="K687" s="44"/>
      <c r="L687" s="44"/>
      <c r="M687" s="44"/>
      <c r="N687" s="44"/>
      <c r="O687" s="44"/>
      <c r="P687" s="44"/>
    </row>
    <row r="688" spans="1:16" x14ac:dyDescent="0.25">
      <c r="A688" s="44"/>
      <c r="B688" s="44"/>
      <c r="C688" s="44"/>
      <c r="D688" s="44"/>
      <c r="E688" s="44"/>
      <c r="F688" s="44"/>
      <c r="G688" s="44"/>
      <c r="H688" s="44"/>
      <c r="I688" s="44"/>
      <c r="J688" s="44"/>
      <c r="K688" s="44"/>
      <c r="L688" s="44"/>
      <c r="M688" s="44"/>
      <c r="N688" s="44"/>
      <c r="O688" s="44"/>
      <c r="P688" s="44"/>
    </row>
    <row r="689" spans="1:16" x14ac:dyDescent="0.25">
      <c r="A689" s="44"/>
      <c r="B689" s="44"/>
      <c r="C689" s="44"/>
      <c r="D689" s="44"/>
      <c r="E689" s="44"/>
      <c r="F689" s="44"/>
      <c r="G689" s="44"/>
      <c r="H689" s="44"/>
      <c r="I689" s="44"/>
      <c r="J689" s="44"/>
      <c r="K689" s="44"/>
      <c r="L689" s="44"/>
      <c r="M689" s="44"/>
      <c r="N689" s="44"/>
      <c r="O689" s="44"/>
      <c r="P689" s="44"/>
    </row>
    <row r="690" spans="1:16" x14ac:dyDescent="0.25">
      <c r="A690" s="44"/>
      <c r="B690" s="44"/>
      <c r="C690" s="44"/>
      <c r="D690" s="44"/>
      <c r="E690" s="44"/>
      <c r="F690" s="44"/>
      <c r="G690" s="44"/>
      <c r="H690" s="44"/>
      <c r="I690" s="44"/>
      <c r="J690" s="44"/>
      <c r="K690" s="44"/>
      <c r="L690" s="44"/>
      <c r="M690" s="44"/>
      <c r="N690" s="44"/>
      <c r="O690" s="44"/>
      <c r="P690" s="44"/>
    </row>
    <row r="691" spans="1:16" x14ac:dyDescent="0.25">
      <c r="A691" s="44"/>
      <c r="B691" s="44"/>
      <c r="C691" s="44"/>
      <c r="D691" s="44"/>
      <c r="E691" s="44"/>
      <c r="F691" s="44"/>
      <c r="G691" s="44"/>
      <c r="H691" s="44"/>
      <c r="I691" s="44"/>
      <c r="J691" s="44"/>
      <c r="K691" s="44"/>
      <c r="L691" s="44"/>
      <c r="M691" s="44"/>
      <c r="N691" s="44"/>
      <c r="O691" s="44"/>
      <c r="P691" s="44"/>
    </row>
    <row r="692" spans="1:16" x14ac:dyDescent="0.25">
      <c r="A692" s="44"/>
      <c r="B692" s="44"/>
      <c r="C692" s="44"/>
      <c r="D692" s="44"/>
      <c r="E692" s="44"/>
      <c r="F692" s="44"/>
      <c r="G692" s="44"/>
      <c r="H692" s="44"/>
      <c r="I692" s="44"/>
      <c r="J692" s="44"/>
      <c r="K692" s="44"/>
      <c r="L692" s="44"/>
      <c r="M692" s="44"/>
      <c r="N692" s="44"/>
      <c r="O692" s="44"/>
      <c r="P692" s="44"/>
    </row>
    <row r="693" spans="1:16" x14ac:dyDescent="0.25">
      <c r="A693" s="44"/>
      <c r="B693" s="44"/>
      <c r="C693" s="44"/>
      <c r="D693" s="44"/>
      <c r="E693" s="44"/>
      <c r="F693" s="44"/>
      <c r="G693" s="44"/>
      <c r="H693" s="44"/>
      <c r="I693" s="44"/>
      <c r="J693" s="44"/>
      <c r="K693" s="44"/>
      <c r="L693" s="44"/>
      <c r="M693" s="44"/>
      <c r="N693" s="44"/>
      <c r="O693" s="44"/>
      <c r="P693" s="44"/>
    </row>
    <row r="694" spans="1:16" x14ac:dyDescent="0.25">
      <c r="A694" s="44"/>
      <c r="B694" s="44"/>
      <c r="C694" s="44"/>
      <c r="D694" s="44"/>
      <c r="E694" s="44"/>
      <c r="F694" s="44"/>
      <c r="G694" s="44"/>
      <c r="H694" s="44"/>
      <c r="I694" s="44"/>
      <c r="J694" s="44"/>
      <c r="K694" s="44"/>
      <c r="L694" s="44"/>
      <c r="M694" s="44"/>
      <c r="N694" s="44"/>
      <c r="O694" s="44"/>
      <c r="P694" s="44"/>
    </row>
    <row r="695" spans="1:16" x14ac:dyDescent="0.25">
      <c r="A695" s="44"/>
      <c r="B695" s="44"/>
      <c r="C695" s="44"/>
      <c r="D695" s="44"/>
      <c r="E695" s="44"/>
      <c r="F695" s="44"/>
      <c r="G695" s="44"/>
      <c r="H695" s="44"/>
      <c r="I695" s="44"/>
      <c r="J695" s="44"/>
      <c r="K695" s="44"/>
      <c r="L695" s="44"/>
      <c r="M695" s="44"/>
      <c r="N695" s="44"/>
      <c r="O695" s="44"/>
      <c r="P695" s="44"/>
    </row>
    <row r="696" spans="1:16" x14ac:dyDescent="0.25">
      <c r="A696" s="44"/>
      <c r="B696" s="44"/>
      <c r="C696" s="44"/>
      <c r="D696" s="44"/>
      <c r="E696" s="44"/>
      <c r="F696" s="44"/>
      <c r="G696" s="44"/>
      <c r="H696" s="44"/>
      <c r="I696" s="44"/>
      <c r="J696" s="44"/>
      <c r="K696" s="44"/>
      <c r="L696" s="44"/>
      <c r="M696" s="44"/>
      <c r="N696" s="44"/>
      <c r="O696" s="44"/>
      <c r="P696" s="44"/>
    </row>
    <row r="697" spans="1:16" x14ac:dyDescent="0.25">
      <c r="A697" s="44"/>
      <c r="B697" s="44"/>
      <c r="C697" s="44"/>
      <c r="D697" s="44"/>
      <c r="E697" s="44"/>
      <c r="F697" s="44"/>
      <c r="G697" s="44"/>
      <c r="H697" s="44"/>
      <c r="I697" s="44"/>
      <c r="J697" s="44"/>
      <c r="K697" s="44"/>
      <c r="L697" s="44"/>
      <c r="M697" s="44"/>
      <c r="N697" s="44"/>
      <c r="O697" s="44"/>
      <c r="P697" s="44"/>
    </row>
    <row r="698" spans="1:16" x14ac:dyDescent="0.25">
      <c r="A698" s="44"/>
      <c r="B698" s="44"/>
      <c r="C698" s="44"/>
      <c r="D698" s="44"/>
      <c r="E698" s="44"/>
      <c r="F698" s="44"/>
      <c r="G698" s="44"/>
      <c r="H698" s="44"/>
      <c r="I698" s="44"/>
      <c r="J698" s="44"/>
      <c r="K698" s="44"/>
      <c r="L698" s="44"/>
      <c r="M698" s="44"/>
      <c r="N698" s="44"/>
      <c r="O698" s="44"/>
      <c r="P698" s="44"/>
    </row>
    <row r="699" spans="1:16" x14ac:dyDescent="0.25">
      <c r="A699" s="44"/>
      <c r="B699" s="44"/>
      <c r="C699" s="44"/>
      <c r="D699" s="44"/>
      <c r="E699" s="44"/>
      <c r="F699" s="44"/>
      <c r="G699" s="44"/>
      <c r="H699" s="44"/>
      <c r="I699" s="44"/>
      <c r="J699" s="44"/>
      <c r="K699" s="44"/>
      <c r="L699" s="44"/>
      <c r="M699" s="44"/>
      <c r="N699" s="44"/>
      <c r="O699" s="44"/>
      <c r="P699" s="44"/>
    </row>
    <row r="700" spans="1:16" x14ac:dyDescent="0.25">
      <c r="A700" s="44"/>
      <c r="B700" s="44"/>
      <c r="C700" s="44"/>
      <c r="D700" s="44"/>
      <c r="E700" s="44"/>
      <c r="F700" s="44"/>
      <c r="G700" s="44"/>
      <c r="H700" s="44"/>
      <c r="I700" s="44"/>
      <c r="J700" s="44"/>
      <c r="K700" s="44"/>
      <c r="L700" s="44"/>
      <c r="M700" s="44"/>
      <c r="N700" s="44"/>
      <c r="O700" s="44"/>
      <c r="P700" s="44"/>
    </row>
    <row r="701" spans="1:16" x14ac:dyDescent="0.25">
      <c r="A701" s="44"/>
      <c r="B701" s="44"/>
      <c r="C701" s="44"/>
      <c r="D701" s="44"/>
      <c r="E701" s="44"/>
      <c r="F701" s="44"/>
      <c r="G701" s="44"/>
      <c r="H701" s="44"/>
      <c r="I701" s="44"/>
      <c r="J701" s="44"/>
      <c r="K701" s="44"/>
      <c r="L701" s="44"/>
      <c r="M701" s="44"/>
      <c r="N701" s="44"/>
      <c r="O701" s="44"/>
      <c r="P701" s="44"/>
    </row>
    <row r="702" spans="1:16" x14ac:dyDescent="0.25">
      <c r="A702" s="44"/>
      <c r="B702" s="44"/>
      <c r="C702" s="44"/>
      <c r="D702" s="44"/>
      <c r="E702" s="44"/>
      <c r="F702" s="44"/>
      <c r="G702" s="44"/>
      <c r="H702" s="44"/>
      <c r="I702" s="44"/>
      <c r="J702" s="44"/>
      <c r="K702" s="44"/>
      <c r="L702" s="44"/>
      <c r="M702" s="44"/>
      <c r="N702" s="44"/>
      <c r="O702" s="44"/>
      <c r="P702" s="44"/>
    </row>
    <row r="703" spans="1:16" x14ac:dyDescent="0.25">
      <c r="A703" s="44"/>
      <c r="B703" s="44"/>
      <c r="C703" s="44"/>
      <c r="D703" s="44"/>
      <c r="E703" s="44"/>
      <c r="F703" s="44"/>
      <c r="G703" s="44"/>
      <c r="H703" s="44"/>
      <c r="I703" s="44"/>
      <c r="J703" s="44"/>
      <c r="K703" s="44"/>
      <c r="L703" s="44"/>
      <c r="M703" s="44"/>
      <c r="N703" s="44"/>
      <c r="O703" s="44"/>
      <c r="P703" s="44"/>
    </row>
    <row r="704" spans="1:16" x14ac:dyDescent="0.25">
      <c r="A704" s="44"/>
      <c r="B704" s="44"/>
      <c r="C704" s="44"/>
      <c r="D704" s="44"/>
      <c r="E704" s="44"/>
      <c r="F704" s="44"/>
      <c r="G704" s="44"/>
      <c r="H704" s="44"/>
      <c r="I704" s="44"/>
      <c r="J704" s="44"/>
      <c r="K704" s="44"/>
      <c r="L704" s="44"/>
      <c r="M704" s="44"/>
      <c r="N704" s="44"/>
      <c r="O704" s="44"/>
      <c r="P704" s="44"/>
    </row>
    <row r="705" spans="1:16" x14ac:dyDescent="0.25">
      <c r="A705" s="44"/>
      <c r="B705" s="44"/>
      <c r="C705" s="44"/>
      <c r="D705" s="44"/>
      <c r="E705" s="44"/>
      <c r="F705" s="44"/>
      <c r="G705" s="44"/>
      <c r="H705" s="44"/>
      <c r="I705" s="44"/>
      <c r="J705" s="44"/>
      <c r="K705" s="44"/>
      <c r="L705" s="44"/>
      <c r="M705" s="44"/>
      <c r="N705" s="44"/>
      <c r="O705" s="44"/>
      <c r="P705" s="44"/>
    </row>
    <row r="706" spans="1:16" x14ac:dyDescent="0.25">
      <c r="A706" s="44"/>
      <c r="B706" s="44"/>
      <c r="C706" s="44"/>
      <c r="D706" s="44"/>
      <c r="E706" s="44"/>
      <c r="F706" s="44"/>
      <c r="G706" s="44"/>
      <c r="H706" s="44"/>
      <c r="I706" s="44"/>
      <c r="J706" s="44"/>
      <c r="K706" s="44"/>
      <c r="L706" s="44"/>
      <c r="M706" s="44"/>
      <c r="N706" s="44"/>
      <c r="O706" s="44"/>
      <c r="P706" s="44"/>
    </row>
    <row r="707" spans="1:16" x14ac:dyDescent="0.25">
      <c r="A707" s="44"/>
      <c r="B707" s="44"/>
      <c r="C707" s="44"/>
      <c r="D707" s="44"/>
      <c r="E707" s="44"/>
      <c r="F707" s="44"/>
      <c r="G707" s="44"/>
      <c r="H707" s="44"/>
      <c r="I707" s="44"/>
      <c r="J707" s="44"/>
      <c r="K707" s="44"/>
      <c r="L707" s="44"/>
      <c r="M707" s="44"/>
      <c r="N707" s="44"/>
      <c r="O707" s="44"/>
      <c r="P707" s="44"/>
    </row>
    <row r="708" spans="1:16" x14ac:dyDescent="0.25">
      <c r="A708" s="44"/>
      <c r="B708" s="44"/>
      <c r="C708" s="44"/>
      <c r="D708" s="44"/>
      <c r="E708" s="44"/>
      <c r="F708" s="44"/>
      <c r="G708" s="44"/>
      <c r="H708" s="44"/>
      <c r="I708" s="44"/>
      <c r="J708" s="44"/>
      <c r="K708" s="44"/>
      <c r="L708" s="44"/>
      <c r="M708" s="44"/>
      <c r="N708" s="44"/>
      <c r="O708" s="44"/>
      <c r="P708" s="44"/>
    </row>
    <row r="709" spans="1:16" x14ac:dyDescent="0.25">
      <c r="A709" s="44"/>
      <c r="B709" s="44"/>
      <c r="C709" s="44"/>
      <c r="D709" s="44"/>
      <c r="E709" s="44"/>
      <c r="F709" s="44"/>
      <c r="G709" s="44"/>
      <c r="H709" s="44"/>
      <c r="I709" s="44"/>
      <c r="J709" s="44"/>
      <c r="K709" s="44"/>
      <c r="L709" s="44"/>
      <c r="M709" s="44"/>
      <c r="N709" s="44"/>
      <c r="O709" s="44"/>
      <c r="P709" s="44"/>
    </row>
    <row r="710" spans="1:16" x14ac:dyDescent="0.25">
      <c r="A710" s="44"/>
      <c r="B710" s="44"/>
      <c r="C710" s="44"/>
      <c r="D710" s="44"/>
      <c r="E710" s="44"/>
      <c r="F710" s="44"/>
      <c r="G710" s="44"/>
      <c r="H710" s="44"/>
      <c r="I710" s="44"/>
      <c r="J710" s="44"/>
      <c r="K710" s="44"/>
      <c r="L710" s="44"/>
      <c r="M710" s="44"/>
      <c r="N710" s="44"/>
      <c r="O710" s="44"/>
      <c r="P710" s="44"/>
    </row>
    <row r="711" spans="1:16" x14ac:dyDescent="0.25">
      <c r="A711" s="44"/>
      <c r="B711" s="44"/>
      <c r="C711" s="44"/>
      <c r="D711" s="44"/>
      <c r="E711" s="44"/>
      <c r="F711" s="44"/>
      <c r="G711" s="44"/>
      <c r="H711" s="44"/>
      <c r="I711" s="44"/>
      <c r="J711" s="44"/>
      <c r="K711" s="44"/>
      <c r="L711" s="44"/>
      <c r="M711" s="44"/>
      <c r="N711" s="44"/>
      <c r="O711" s="44"/>
      <c r="P711" s="44"/>
    </row>
    <row r="712" spans="1:16" x14ac:dyDescent="0.25">
      <c r="A712" s="44"/>
      <c r="B712" s="44"/>
      <c r="C712" s="44"/>
      <c r="D712" s="44"/>
      <c r="E712" s="44"/>
      <c r="F712" s="44"/>
      <c r="G712" s="44"/>
      <c r="H712" s="44"/>
      <c r="I712" s="44"/>
      <c r="J712" s="44"/>
      <c r="K712" s="44"/>
      <c r="L712" s="44"/>
      <c r="M712" s="44"/>
      <c r="N712" s="44"/>
      <c r="O712" s="44"/>
      <c r="P712" s="44"/>
    </row>
    <row r="713" spans="1:16" x14ac:dyDescent="0.25">
      <c r="A713" s="44"/>
      <c r="B713" s="44"/>
      <c r="C713" s="44"/>
      <c r="D713" s="44"/>
      <c r="E713" s="44"/>
      <c r="F713" s="44"/>
      <c r="G713" s="44"/>
      <c r="H713" s="44"/>
      <c r="I713" s="44"/>
      <c r="J713" s="44"/>
      <c r="K713" s="44"/>
      <c r="L713" s="44"/>
      <c r="M713" s="44"/>
      <c r="N713" s="44"/>
      <c r="O713" s="44"/>
      <c r="P713" s="44"/>
    </row>
    <row r="714" spans="1:16" x14ac:dyDescent="0.25">
      <c r="A714" s="44"/>
      <c r="B714" s="44"/>
      <c r="C714" s="44"/>
      <c r="D714" s="44"/>
      <c r="E714" s="44"/>
      <c r="F714" s="44"/>
      <c r="G714" s="44"/>
      <c r="H714" s="44"/>
      <c r="I714" s="44"/>
      <c r="J714" s="44"/>
      <c r="K714" s="44"/>
      <c r="L714" s="44"/>
      <c r="M714" s="44"/>
      <c r="N714" s="44"/>
      <c r="O714" s="44"/>
      <c r="P714" s="44"/>
    </row>
    <row r="715" spans="1:16" x14ac:dyDescent="0.25">
      <c r="A715" s="44"/>
      <c r="B715" s="44"/>
      <c r="C715" s="44"/>
      <c r="D715" s="44"/>
      <c r="E715" s="44"/>
      <c r="F715" s="44"/>
      <c r="G715" s="44"/>
      <c r="H715" s="44"/>
      <c r="I715" s="44"/>
      <c r="J715" s="44"/>
      <c r="K715" s="44"/>
      <c r="L715" s="44"/>
      <c r="M715" s="44"/>
      <c r="N715" s="44"/>
      <c r="O715" s="44"/>
      <c r="P715" s="44"/>
    </row>
    <row r="716" spans="1:16" x14ac:dyDescent="0.25">
      <c r="A716" s="44"/>
      <c r="B716" s="44"/>
      <c r="C716" s="44"/>
      <c r="D716" s="44"/>
      <c r="E716" s="44"/>
      <c r="F716" s="44"/>
      <c r="G716" s="44"/>
      <c r="H716" s="44"/>
      <c r="I716" s="44"/>
      <c r="J716" s="44"/>
      <c r="K716" s="44"/>
      <c r="L716" s="44"/>
      <c r="M716" s="44"/>
      <c r="N716" s="44"/>
      <c r="O716" s="44"/>
      <c r="P716" s="44"/>
    </row>
    <row r="717" spans="1:16" x14ac:dyDescent="0.25">
      <c r="A717" s="44"/>
      <c r="B717" s="44"/>
      <c r="C717" s="44"/>
      <c r="D717" s="44"/>
      <c r="E717" s="44"/>
      <c r="F717" s="44"/>
      <c r="G717" s="44"/>
      <c r="H717" s="44"/>
      <c r="I717" s="44"/>
      <c r="J717" s="44"/>
      <c r="K717" s="44"/>
      <c r="L717" s="44"/>
      <c r="M717" s="44"/>
      <c r="N717" s="44"/>
      <c r="O717" s="44"/>
      <c r="P717" s="44"/>
    </row>
    <row r="718" spans="1:16" x14ac:dyDescent="0.25">
      <c r="A718" s="44"/>
      <c r="B718" s="44"/>
      <c r="C718" s="44"/>
      <c r="D718" s="44"/>
      <c r="E718" s="44"/>
      <c r="F718" s="44"/>
      <c r="G718" s="44"/>
      <c r="H718" s="44"/>
      <c r="I718" s="44"/>
      <c r="J718" s="44"/>
      <c r="K718" s="44"/>
      <c r="L718" s="44"/>
      <c r="M718" s="44"/>
      <c r="N718" s="44"/>
      <c r="O718" s="44"/>
      <c r="P718" s="44"/>
    </row>
    <row r="719" spans="1:16" x14ac:dyDescent="0.25">
      <c r="A719" s="44"/>
      <c r="B719" s="44"/>
      <c r="C719" s="44"/>
      <c r="D719" s="44"/>
      <c r="E719" s="44"/>
      <c r="F719" s="44"/>
      <c r="G719" s="44"/>
      <c r="H719" s="44"/>
      <c r="I719" s="44"/>
      <c r="J719" s="44"/>
      <c r="K719" s="44"/>
      <c r="L719" s="44"/>
      <c r="M719" s="44"/>
      <c r="N719" s="44"/>
      <c r="O719" s="44"/>
      <c r="P719" s="44"/>
    </row>
    <row r="720" spans="1:16" x14ac:dyDescent="0.25">
      <c r="A720" s="44"/>
      <c r="B720" s="44"/>
      <c r="C720" s="44"/>
      <c r="D720" s="44"/>
      <c r="E720" s="44"/>
      <c r="F720" s="44"/>
      <c r="G720" s="44"/>
      <c r="H720" s="44"/>
      <c r="I720" s="44"/>
      <c r="J720" s="44"/>
      <c r="K720" s="44"/>
      <c r="L720" s="44"/>
      <c r="M720" s="44"/>
      <c r="N720" s="44"/>
      <c r="O720" s="44"/>
      <c r="P720" s="44"/>
    </row>
    <row r="721" spans="1:16" x14ac:dyDescent="0.25">
      <c r="A721" s="44"/>
      <c r="B721" s="44"/>
      <c r="C721" s="44"/>
      <c r="D721" s="44"/>
      <c r="E721" s="44"/>
      <c r="F721" s="44"/>
      <c r="G721" s="44"/>
      <c r="H721" s="44"/>
      <c r="I721" s="44"/>
      <c r="J721" s="44"/>
      <c r="K721" s="44"/>
      <c r="L721" s="44"/>
      <c r="M721" s="44"/>
      <c r="N721" s="44"/>
      <c r="O721" s="44"/>
      <c r="P721" s="44"/>
    </row>
    <row r="722" spans="1:16" x14ac:dyDescent="0.25">
      <c r="A722" s="44"/>
      <c r="B722" s="44"/>
      <c r="C722" s="44"/>
      <c r="D722" s="44"/>
      <c r="E722" s="44"/>
      <c r="F722" s="44"/>
      <c r="G722" s="44"/>
      <c r="H722" s="44"/>
      <c r="I722" s="44"/>
      <c r="J722" s="44"/>
      <c r="K722" s="44"/>
      <c r="L722" s="44"/>
      <c r="M722" s="44"/>
      <c r="N722" s="44"/>
      <c r="O722" s="44"/>
      <c r="P722" s="44"/>
    </row>
    <row r="723" spans="1:16" x14ac:dyDescent="0.25">
      <c r="A723" s="44"/>
      <c r="B723" s="44"/>
      <c r="C723" s="44"/>
      <c r="D723" s="44"/>
      <c r="E723" s="44"/>
      <c r="F723" s="44"/>
      <c r="G723" s="44"/>
      <c r="H723" s="44"/>
      <c r="I723" s="44"/>
      <c r="J723" s="44"/>
      <c r="K723" s="44"/>
      <c r="L723" s="44"/>
      <c r="M723" s="44"/>
      <c r="N723" s="44"/>
      <c r="O723" s="44"/>
      <c r="P723" s="44"/>
    </row>
    <row r="724" spans="1:16" x14ac:dyDescent="0.25">
      <c r="A724" s="44"/>
      <c r="B724" s="44"/>
      <c r="C724" s="44"/>
      <c r="D724" s="44"/>
      <c r="E724" s="44"/>
      <c r="F724" s="44"/>
      <c r="G724" s="44"/>
      <c r="H724" s="44"/>
      <c r="I724" s="44"/>
      <c r="J724" s="44"/>
      <c r="K724" s="44"/>
      <c r="L724" s="44"/>
      <c r="M724" s="44"/>
      <c r="N724" s="44"/>
      <c r="O724" s="44"/>
      <c r="P724" s="44"/>
    </row>
    <row r="725" spans="1:16" x14ac:dyDescent="0.25">
      <c r="A725" s="44"/>
      <c r="B725" s="44"/>
      <c r="C725" s="44"/>
      <c r="D725" s="44"/>
      <c r="E725" s="44"/>
      <c r="F725" s="44"/>
      <c r="G725" s="44"/>
      <c r="H725" s="44"/>
      <c r="I725" s="44"/>
      <c r="J725" s="44"/>
      <c r="K725" s="44"/>
      <c r="L725" s="44"/>
      <c r="M725" s="44"/>
      <c r="N725" s="44"/>
      <c r="O725" s="44"/>
      <c r="P725" s="44"/>
    </row>
    <row r="726" spans="1:16" x14ac:dyDescent="0.25">
      <c r="A726" s="44"/>
      <c r="B726" s="44"/>
      <c r="C726" s="44"/>
      <c r="D726" s="44"/>
      <c r="E726" s="44"/>
      <c r="F726" s="44"/>
      <c r="G726" s="44"/>
      <c r="H726" s="44"/>
      <c r="I726" s="44"/>
      <c r="J726" s="44"/>
      <c r="K726" s="44"/>
      <c r="L726" s="44"/>
      <c r="M726" s="44"/>
      <c r="N726" s="44"/>
      <c r="O726" s="44"/>
      <c r="P726" s="44"/>
    </row>
    <row r="727" spans="1:16" x14ac:dyDescent="0.25">
      <c r="A727" s="44"/>
      <c r="B727" s="44"/>
      <c r="C727" s="44"/>
      <c r="D727" s="44"/>
      <c r="E727" s="44"/>
      <c r="F727" s="44"/>
      <c r="G727" s="44"/>
      <c r="H727" s="44"/>
      <c r="I727" s="44"/>
      <c r="J727" s="44"/>
      <c r="K727" s="44"/>
      <c r="L727" s="44"/>
      <c r="M727" s="44"/>
      <c r="N727" s="44"/>
      <c r="O727" s="44"/>
      <c r="P727" s="44"/>
    </row>
    <row r="728" spans="1:16" x14ac:dyDescent="0.25">
      <c r="A728" s="44"/>
      <c r="B728" s="44"/>
      <c r="C728" s="44"/>
      <c r="D728" s="44"/>
      <c r="E728" s="44"/>
      <c r="F728" s="44"/>
      <c r="G728" s="44"/>
      <c r="H728" s="44"/>
      <c r="I728" s="44"/>
      <c r="J728" s="44"/>
      <c r="K728" s="44"/>
      <c r="L728" s="44"/>
      <c r="M728" s="44"/>
      <c r="N728" s="44"/>
      <c r="O728" s="44"/>
      <c r="P728" s="44"/>
    </row>
    <row r="729" spans="1:16" x14ac:dyDescent="0.25">
      <c r="A729" s="44"/>
      <c r="B729" s="44"/>
      <c r="C729" s="44"/>
      <c r="D729" s="44"/>
      <c r="E729" s="44"/>
      <c r="F729" s="44"/>
      <c r="G729" s="44"/>
      <c r="H729" s="44"/>
      <c r="I729" s="44"/>
      <c r="J729" s="44"/>
      <c r="K729" s="44"/>
      <c r="L729" s="44"/>
      <c r="M729" s="44"/>
      <c r="N729" s="44"/>
      <c r="O729" s="44"/>
      <c r="P729" s="44"/>
    </row>
    <row r="730" spans="1:16" x14ac:dyDescent="0.25">
      <c r="A730" s="44"/>
      <c r="B730" s="44"/>
      <c r="C730" s="44"/>
      <c r="D730" s="44"/>
      <c r="E730" s="44"/>
      <c r="F730" s="44"/>
      <c r="G730" s="44"/>
      <c r="H730" s="44"/>
      <c r="I730" s="44"/>
      <c r="J730" s="44"/>
      <c r="K730" s="44"/>
      <c r="L730" s="44"/>
      <c r="M730" s="44"/>
      <c r="N730" s="44"/>
      <c r="O730" s="44"/>
      <c r="P730" s="44"/>
    </row>
    <row r="731" spans="1:16" x14ac:dyDescent="0.25">
      <c r="A731" s="44"/>
      <c r="B731" s="44"/>
      <c r="C731" s="44"/>
      <c r="D731" s="44"/>
      <c r="E731" s="44"/>
      <c r="F731" s="44"/>
      <c r="G731" s="44"/>
      <c r="H731" s="44"/>
      <c r="I731" s="44"/>
      <c r="J731" s="44"/>
      <c r="K731" s="44"/>
      <c r="L731" s="44"/>
      <c r="M731" s="44"/>
      <c r="N731" s="44"/>
      <c r="O731" s="44"/>
      <c r="P731" s="44"/>
    </row>
    <row r="732" spans="1:16" x14ac:dyDescent="0.25">
      <c r="A732" s="44"/>
      <c r="B732" s="44"/>
      <c r="C732" s="44"/>
      <c r="D732" s="44"/>
      <c r="E732" s="44"/>
      <c r="F732" s="44"/>
      <c r="G732" s="44"/>
      <c r="H732" s="44"/>
      <c r="I732" s="44"/>
      <c r="J732" s="44"/>
      <c r="K732" s="44"/>
      <c r="L732" s="44"/>
      <c r="M732" s="44"/>
      <c r="N732" s="44"/>
      <c r="O732" s="44"/>
      <c r="P732" s="44"/>
    </row>
    <row r="733" spans="1:16" x14ac:dyDescent="0.25">
      <c r="A733" s="44"/>
      <c r="B733" s="44"/>
      <c r="C733" s="44"/>
      <c r="D733" s="44"/>
      <c r="E733" s="44"/>
      <c r="F733" s="44"/>
      <c r="G733" s="44"/>
      <c r="H733" s="44"/>
      <c r="I733" s="44"/>
      <c r="J733" s="44"/>
      <c r="K733" s="44"/>
      <c r="L733" s="44"/>
      <c r="M733" s="44"/>
      <c r="N733" s="44"/>
      <c r="O733" s="44"/>
      <c r="P733" s="44"/>
    </row>
    <row r="734" spans="1:16" x14ac:dyDescent="0.25">
      <c r="A734" s="44"/>
      <c r="B734" s="44"/>
      <c r="C734" s="44"/>
      <c r="D734" s="44"/>
      <c r="E734" s="44"/>
      <c r="F734" s="44"/>
      <c r="G734" s="44"/>
      <c r="H734" s="44"/>
      <c r="I734" s="44"/>
      <c r="J734" s="44"/>
      <c r="K734" s="44"/>
      <c r="L734" s="44"/>
      <c r="M734" s="44"/>
      <c r="N734" s="44"/>
      <c r="O734" s="44"/>
      <c r="P734" s="44"/>
    </row>
    <row r="735" spans="1:16" x14ac:dyDescent="0.25">
      <c r="A735" s="44"/>
      <c r="B735" s="44"/>
      <c r="C735" s="44"/>
      <c r="D735" s="44"/>
      <c r="E735" s="44"/>
      <c r="F735" s="44"/>
      <c r="G735" s="44"/>
      <c r="H735" s="44"/>
      <c r="I735" s="44"/>
      <c r="J735" s="44"/>
      <c r="K735" s="44"/>
      <c r="L735" s="44"/>
      <c r="M735" s="44"/>
      <c r="N735" s="44"/>
      <c r="O735" s="44"/>
      <c r="P735" s="44"/>
    </row>
    <row r="736" spans="1:16" x14ac:dyDescent="0.25">
      <c r="A736" s="44"/>
      <c r="B736" s="44"/>
      <c r="C736" s="44"/>
      <c r="D736" s="44"/>
      <c r="E736" s="44"/>
      <c r="F736" s="44"/>
      <c r="G736" s="44"/>
      <c r="H736" s="44"/>
      <c r="I736" s="44"/>
      <c r="J736" s="44"/>
      <c r="K736" s="44"/>
      <c r="L736" s="44"/>
      <c r="M736" s="44"/>
      <c r="N736" s="44"/>
      <c r="O736" s="44"/>
      <c r="P736" s="44"/>
    </row>
    <row r="737" spans="1:16" x14ac:dyDescent="0.25">
      <c r="A737" s="44"/>
      <c r="B737" s="44"/>
      <c r="C737" s="44"/>
      <c r="D737" s="44"/>
      <c r="E737" s="44"/>
      <c r="F737" s="44"/>
      <c r="G737" s="44"/>
      <c r="H737" s="44"/>
      <c r="I737" s="44"/>
      <c r="J737" s="44"/>
      <c r="K737" s="44"/>
      <c r="L737" s="44"/>
      <c r="M737" s="44"/>
      <c r="N737" s="44"/>
      <c r="O737" s="44"/>
      <c r="P737" s="44"/>
    </row>
    <row r="738" spans="1:16" x14ac:dyDescent="0.25">
      <c r="A738" s="44"/>
      <c r="B738" s="44"/>
      <c r="C738" s="44"/>
      <c r="D738" s="44"/>
      <c r="E738" s="44"/>
      <c r="F738" s="44"/>
      <c r="G738" s="44"/>
      <c r="H738" s="44"/>
      <c r="I738" s="44"/>
      <c r="J738" s="44"/>
      <c r="K738" s="44"/>
      <c r="L738" s="44"/>
      <c r="M738" s="44"/>
      <c r="N738" s="44"/>
      <c r="O738" s="44"/>
      <c r="P738" s="44"/>
    </row>
    <row r="739" spans="1:16" x14ac:dyDescent="0.25">
      <c r="A739" s="44"/>
      <c r="B739" s="44"/>
      <c r="C739" s="44"/>
      <c r="D739" s="44"/>
      <c r="E739" s="44"/>
      <c r="F739" s="44"/>
      <c r="G739" s="44"/>
      <c r="H739" s="44"/>
      <c r="I739" s="44"/>
      <c r="J739" s="44"/>
      <c r="K739" s="44"/>
      <c r="L739" s="44"/>
      <c r="M739" s="44"/>
      <c r="N739" s="44"/>
      <c r="O739" s="44"/>
      <c r="P739" s="44"/>
    </row>
    <row r="740" spans="1:16" x14ac:dyDescent="0.25">
      <c r="A740" s="44"/>
      <c r="B740" s="44"/>
      <c r="C740" s="44"/>
      <c r="D740" s="44"/>
      <c r="E740" s="44"/>
      <c r="F740" s="44"/>
      <c r="G740" s="44"/>
      <c r="H740" s="44"/>
      <c r="I740" s="44"/>
      <c r="J740" s="44"/>
      <c r="K740" s="44"/>
      <c r="L740" s="44"/>
      <c r="M740" s="44"/>
      <c r="N740" s="44"/>
      <c r="O740" s="44"/>
      <c r="P740" s="44"/>
    </row>
    <row r="741" spans="1:16" x14ac:dyDescent="0.25">
      <c r="A741" s="44"/>
      <c r="B741" s="44"/>
      <c r="C741" s="44"/>
      <c r="D741" s="44"/>
      <c r="E741" s="44"/>
      <c r="F741" s="44"/>
      <c r="G741" s="44"/>
      <c r="H741" s="44"/>
      <c r="I741" s="44"/>
      <c r="J741" s="44"/>
      <c r="K741" s="44"/>
      <c r="L741" s="44"/>
      <c r="M741" s="44"/>
      <c r="N741" s="44"/>
      <c r="O741" s="44"/>
      <c r="P741" s="44"/>
    </row>
    <row r="742" spans="1:16" x14ac:dyDescent="0.25">
      <c r="A742" s="44"/>
      <c r="B742" s="44"/>
      <c r="C742" s="44"/>
      <c r="D742" s="44"/>
      <c r="E742" s="44"/>
      <c r="F742" s="44"/>
      <c r="G742" s="44"/>
      <c r="H742" s="44"/>
      <c r="I742" s="44"/>
      <c r="J742" s="44"/>
      <c r="K742" s="44"/>
      <c r="L742" s="44"/>
      <c r="M742" s="44"/>
      <c r="N742" s="44"/>
      <c r="O742" s="44"/>
      <c r="P742" s="44"/>
    </row>
    <row r="743" spans="1:16" x14ac:dyDescent="0.25">
      <c r="A743" s="44"/>
      <c r="B743" s="44"/>
      <c r="C743" s="44"/>
      <c r="D743" s="44"/>
      <c r="E743" s="44"/>
      <c r="F743" s="44"/>
      <c r="G743" s="44"/>
      <c r="H743" s="44"/>
      <c r="I743" s="44"/>
      <c r="J743" s="44"/>
      <c r="K743" s="44"/>
      <c r="L743" s="44"/>
      <c r="M743" s="44"/>
      <c r="N743" s="44"/>
      <c r="O743" s="44"/>
      <c r="P743" s="44"/>
    </row>
    <row r="744" spans="1:16" x14ac:dyDescent="0.25">
      <c r="A744" s="44"/>
      <c r="B744" s="44"/>
      <c r="C744" s="44"/>
      <c r="D744" s="44"/>
      <c r="E744" s="44"/>
      <c r="F744" s="44"/>
      <c r="G744" s="44"/>
      <c r="H744" s="44"/>
      <c r="I744" s="44"/>
      <c r="J744" s="44"/>
      <c r="K744" s="44"/>
      <c r="L744" s="44"/>
      <c r="M744" s="44"/>
      <c r="N744" s="44"/>
      <c r="O744" s="44"/>
      <c r="P744" s="44"/>
    </row>
    <row r="745" spans="1:16" x14ac:dyDescent="0.25">
      <c r="A745" s="44"/>
      <c r="B745" s="44"/>
      <c r="C745" s="44"/>
      <c r="D745" s="44"/>
      <c r="E745" s="44"/>
      <c r="F745" s="44"/>
      <c r="G745" s="44"/>
      <c r="H745" s="44"/>
      <c r="I745" s="44"/>
      <c r="J745" s="44"/>
      <c r="K745" s="44"/>
      <c r="L745" s="44"/>
      <c r="M745" s="44"/>
      <c r="N745" s="44"/>
      <c r="O745" s="44"/>
      <c r="P745" s="44"/>
    </row>
    <row r="746" spans="1:16" x14ac:dyDescent="0.25">
      <c r="A746" s="44"/>
      <c r="B746" s="44"/>
      <c r="C746" s="44"/>
      <c r="D746" s="44"/>
      <c r="E746" s="44"/>
      <c r="F746" s="44"/>
      <c r="G746" s="44"/>
      <c r="H746" s="44"/>
      <c r="I746" s="44"/>
      <c r="J746" s="44"/>
      <c r="K746" s="44"/>
      <c r="L746" s="44"/>
      <c r="M746" s="44"/>
      <c r="N746" s="44"/>
      <c r="O746" s="44"/>
      <c r="P746" s="44"/>
    </row>
    <row r="747" spans="1:16" x14ac:dyDescent="0.25">
      <c r="A747" s="44"/>
      <c r="B747" s="44"/>
      <c r="C747" s="44"/>
      <c r="D747" s="44"/>
      <c r="E747" s="44"/>
      <c r="F747" s="44"/>
      <c r="G747" s="44"/>
      <c r="H747" s="44"/>
      <c r="I747" s="44"/>
      <c r="J747" s="44"/>
      <c r="K747" s="44"/>
      <c r="L747" s="44"/>
      <c r="M747" s="44"/>
      <c r="N747" s="44"/>
      <c r="O747" s="44"/>
      <c r="P747" s="44"/>
    </row>
    <row r="748" spans="1:16" x14ac:dyDescent="0.25">
      <c r="A748" s="44"/>
      <c r="B748" s="44"/>
      <c r="C748" s="44"/>
      <c r="D748" s="44"/>
      <c r="E748" s="44"/>
      <c r="F748" s="44"/>
      <c r="G748" s="44"/>
      <c r="H748" s="44"/>
      <c r="I748" s="44"/>
      <c r="J748" s="44"/>
      <c r="K748" s="44"/>
      <c r="L748" s="44"/>
      <c r="M748" s="44"/>
      <c r="N748" s="44"/>
      <c r="O748" s="44"/>
      <c r="P748" s="44"/>
    </row>
    <row r="749" spans="1:16" x14ac:dyDescent="0.25">
      <c r="A749" s="44"/>
      <c r="B749" s="44"/>
      <c r="C749" s="44"/>
      <c r="D749" s="44"/>
      <c r="E749" s="44"/>
      <c r="F749" s="44"/>
      <c r="G749" s="44"/>
      <c r="H749" s="44"/>
      <c r="I749" s="44"/>
      <c r="J749" s="44"/>
      <c r="K749" s="44"/>
      <c r="L749" s="44"/>
      <c r="M749" s="44"/>
      <c r="N749" s="44"/>
      <c r="O749" s="44"/>
      <c r="P749" s="44"/>
    </row>
    <row r="750" spans="1:16" x14ac:dyDescent="0.25">
      <c r="A750" s="44"/>
      <c r="B750" s="44"/>
      <c r="C750" s="44"/>
      <c r="D750" s="44"/>
      <c r="E750" s="44"/>
      <c r="F750" s="44"/>
      <c r="G750" s="44"/>
      <c r="H750" s="44"/>
      <c r="I750" s="44"/>
      <c r="J750" s="44"/>
      <c r="K750" s="44"/>
      <c r="L750" s="44"/>
      <c r="M750" s="44"/>
      <c r="N750" s="44"/>
      <c r="O750" s="44"/>
      <c r="P750" s="44"/>
    </row>
    <row r="751" spans="1:16" x14ac:dyDescent="0.25">
      <c r="A751" s="44"/>
      <c r="B751" s="44"/>
      <c r="C751" s="44"/>
      <c r="D751" s="44"/>
      <c r="E751" s="44"/>
      <c r="F751" s="44"/>
      <c r="G751" s="44"/>
      <c r="H751" s="44"/>
      <c r="I751" s="44"/>
      <c r="J751" s="44"/>
      <c r="K751" s="44"/>
      <c r="L751" s="44"/>
      <c r="M751" s="44"/>
      <c r="N751" s="44"/>
      <c r="O751" s="44"/>
      <c r="P751" s="44"/>
    </row>
    <row r="752" spans="1:16" x14ac:dyDescent="0.25">
      <c r="A752" s="44"/>
      <c r="B752" s="44"/>
      <c r="C752" s="44"/>
      <c r="D752" s="44"/>
      <c r="E752" s="44"/>
      <c r="F752" s="44"/>
      <c r="G752" s="44"/>
      <c r="H752" s="44"/>
      <c r="I752" s="44"/>
      <c r="J752" s="44"/>
      <c r="K752" s="44"/>
      <c r="L752" s="44"/>
      <c r="M752" s="44"/>
      <c r="N752" s="44"/>
      <c r="O752" s="44"/>
      <c r="P752" s="44"/>
    </row>
    <row r="753" spans="1:16" x14ac:dyDescent="0.25">
      <c r="A753" s="44"/>
      <c r="B753" s="44"/>
      <c r="C753" s="44"/>
      <c r="D753" s="44"/>
      <c r="E753" s="44"/>
      <c r="F753" s="44"/>
      <c r="G753" s="44"/>
      <c r="H753" s="44"/>
      <c r="I753" s="44"/>
      <c r="J753" s="44"/>
      <c r="K753" s="44"/>
      <c r="L753" s="44"/>
      <c r="M753" s="44"/>
      <c r="N753" s="44"/>
      <c r="O753" s="44"/>
      <c r="P753" s="44"/>
    </row>
    <row r="754" spans="1:16" x14ac:dyDescent="0.25">
      <c r="A754" s="44"/>
      <c r="B754" s="44"/>
      <c r="C754" s="44"/>
      <c r="D754" s="44"/>
      <c r="E754" s="44"/>
      <c r="F754" s="44"/>
      <c r="G754" s="44"/>
      <c r="H754" s="44"/>
      <c r="I754" s="44"/>
      <c r="J754" s="44"/>
      <c r="K754" s="44"/>
      <c r="L754" s="44"/>
      <c r="M754" s="44"/>
      <c r="N754" s="44"/>
      <c r="O754" s="44"/>
      <c r="P754" s="44"/>
    </row>
    <row r="755" spans="1:16" x14ac:dyDescent="0.25">
      <c r="A755" s="44"/>
      <c r="B755" s="44"/>
      <c r="C755" s="44"/>
      <c r="D755" s="44"/>
      <c r="E755" s="44"/>
      <c r="F755" s="44"/>
      <c r="G755" s="44"/>
      <c r="H755" s="44"/>
      <c r="I755" s="44"/>
      <c r="J755" s="44"/>
      <c r="K755" s="44"/>
      <c r="L755" s="44"/>
      <c r="M755" s="44"/>
      <c r="N755" s="44"/>
      <c r="O755" s="44"/>
      <c r="P755" s="44"/>
    </row>
    <row r="756" spans="1:16" x14ac:dyDescent="0.25">
      <c r="A756" s="44"/>
      <c r="B756" s="44"/>
      <c r="C756" s="44"/>
      <c r="D756" s="44"/>
      <c r="E756" s="44"/>
      <c r="F756" s="44"/>
      <c r="G756" s="44"/>
      <c r="H756" s="44"/>
      <c r="I756" s="44"/>
      <c r="J756" s="44"/>
      <c r="K756" s="44"/>
      <c r="L756" s="44"/>
      <c r="M756" s="44"/>
      <c r="N756" s="44"/>
      <c r="O756" s="44"/>
      <c r="P756" s="44"/>
    </row>
    <row r="757" spans="1:16" x14ac:dyDescent="0.25">
      <c r="A757" s="44"/>
      <c r="B757" s="44"/>
      <c r="C757" s="44"/>
      <c r="D757" s="44"/>
      <c r="E757" s="44"/>
      <c r="F757" s="44"/>
      <c r="G757" s="44"/>
      <c r="H757" s="44"/>
      <c r="I757" s="44"/>
      <c r="J757" s="44"/>
      <c r="K757" s="44"/>
      <c r="L757" s="44"/>
      <c r="M757" s="44"/>
      <c r="N757" s="44"/>
      <c r="O757" s="44"/>
      <c r="P757" s="44"/>
    </row>
    <row r="758" spans="1:16" x14ac:dyDescent="0.25">
      <c r="A758" s="44"/>
      <c r="B758" s="44"/>
      <c r="C758" s="44"/>
      <c r="D758" s="44"/>
      <c r="E758" s="44"/>
      <c r="F758" s="44"/>
      <c r="G758" s="44"/>
      <c r="H758" s="44"/>
      <c r="I758" s="44"/>
      <c r="J758" s="44"/>
      <c r="K758" s="44"/>
      <c r="L758" s="44"/>
      <c r="M758" s="44"/>
      <c r="N758" s="44"/>
      <c r="O758" s="44"/>
      <c r="P758" s="44"/>
    </row>
    <row r="759" spans="1:16" x14ac:dyDescent="0.25">
      <c r="A759" s="44"/>
      <c r="B759" s="44"/>
      <c r="C759" s="44"/>
      <c r="D759" s="44"/>
      <c r="E759" s="44"/>
      <c r="F759" s="44"/>
      <c r="G759" s="44"/>
      <c r="H759" s="44"/>
      <c r="I759" s="44"/>
      <c r="J759" s="44"/>
      <c r="K759" s="44"/>
      <c r="L759" s="44"/>
      <c r="M759" s="44"/>
      <c r="N759" s="44"/>
      <c r="O759" s="44"/>
      <c r="P759" s="44"/>
    </row>
    <row r="760" spans="1:16" x14ac:dyDescent="0.25">
      <c r="A760" s="44"/>
      <c r="B760" s="44"/>
      <c r="C760" s="44"/>
      <c r="D760" s="44"/>
      <c r="E760" s="44"/>
      <c r="F760" s="44"/>
      <c r="G760" s="44"/>
      <c r="H760" s="44"/>
      <c r="I760" s="44"/>
      <c r="J760" s="44"/>
      <c r="K760" s="44"/>
      <c r="L760" s="44"/>
      <c r="M760" s="44"/>
      <c r="N760" s="44"/>
      <c r="O760" s="44"/>
      <c r="P760" s="44"/>
    </row>
    <row r="761" spans="1:16" x14ac:dyDescent="0.25">
      <c r="A761" s="44"/>
      <c r="B761" s="44"/>
      <c r="C761" s="44"/>
      <c r="D761" s="44"/>
      <c r="E761" s="44"/>
      <c r="F761" s="44"/>
      <c r="G761" s="44"/>
      <c r="H761" s="44"/>
      <c r="I761" s="44"/>
      <c r="J761" s="44"/>
      <c r="K761" s="44"/>
      <c r="L761" s="44"/>
      <c r="M761" s="44"/>
      <c r="N761" s="44"/>
      <c r="O761" s="44"/>
      <c r="P761" s="44"/>
    </row>
    <row r="762" spans="1:16" x14ac:dyDescent="0.25">
      <c r="A762" s="44"/>
      <c r="B762" s="44"/>
      <c r="C762" s="44"/>
      <c r="D762" s="44"/>
      <c r="E762" s="44"/>
      <c r="F762" s="44"/>
      <c r="G762" s="44"/>
      <c r="H762" s="44"/>
      <c r="I762" s="44"/>
      <c r="J762" s="44"/>
      <c r="K762" s="44"/>
      <c r="L762" s="44"/>
      <c r="M762" s="44"/>
      <c r="N762" s="44"/>
      <c r="O762" s="44"/>
      <c r="P762" s="44"/>
    </row>
    <row r="763" spans="1:16" x14ac:dyDescent="0.25">
      <c r="A763" s="44"/>
      <c r="B763" s="44"/>
      <c r="C763" s="44"/>
      <c r="D763" s="44"/>
      <c r="E763" s="44"/>
      <c r="F763" s="44"/>
      <c r="G763" s="44"/>
      <c r="H763" s="44"/>
      <c r="I763" s="44"/>
      <c r="J763" s="44"/>
      <c r="K763" s="44"/>
      <c r="L763" s="44"/>
      <c r="M763" s="44"/>
      <c r="N763" s="44"/>
      <c r="O763" s="44"/>
      <c r="P763" s="44"/>
    </row>
    <row r="764" spans="1:16" x14ac:dyDescent="0.25">
      <c r="A764" s="44"/>
      <c r="B764" s="44"/>
      <c r="C764" s="44"/>
      <c r="D764" s="44"/>
      <c r="E764" s="44"/>
      <c r="F764" s="44"/>
      <c r="G764" s="44"/>
      <c r="H764" s="44"/>
      <c r="I764" s="44"/>
      <c r="J764" s="44"/>
      <c r="K764" s="44"/>
      <c r="L764" s="44"/>
      <c r="M764" s="44"/>
      <c r="N764" s="44"/>
      <c r="O764" s="44"/>
      <c r="P764" s="44"/>
    </row>
    <row r="765" spans="1:16" x14ac:dyDescent="0.25">
      <c r="A765" s="44"/>
      <c r="B765" s="44"/>
      <c r="C765" s="44"/>
      <c r="D765" s="44"/>
      <c r="E765" s="44"/>
      <c r="F765" s="44"/>
      <c r="G765" s="44"/>
      <c r="H765" s="44"/>
      <c r="I765" s="44"/>
      <c r="J765" s="44"/>
      <c r="K765" s="44"/>
      <c r="L765" s="44"/>
      <c r="M765" s="44"/>
      <c r="N765" s="44"/>
      <c r="O765" s="44"/>
      <c r="P765" s="44"/>
    </row>
    <row r="766" spans="1:16" x14ac:dyDescent="0.25">
      <c r="A766" s="44"/>
      <c r="B766" s="44"/>
      <c r="C766" s="44"/>
      <c r="D766" s="44"/>
      <c r="E766" s="44"/>
      <c r="F766" s="44"/>
      <c r="G766" s="44"/>
      <c r="H766" s="44"/>
      <c r="I766" s="44"/>
      <c r="J766" s="44"/>
      <c r="K766" s="44"/>
      <c r="L766" s="44"/>
      <c r="M766" s="44"/>
      <c r="N766" s="44"/>
      <c r="O766" s="44"/>
      <c r="P766" s="44"/>
    </row>
    <row r="767" spans="1:16" x14ac:dyDescent="0.25">
      <c r="A767" s="44"/>
      <c r="B767" s="44"/>
      <c r="C767" s="44"/>
      <c r="D767" s="44"/>
      <c r="E767" s="44"/>
      <c r="F767" s="44"/>
      <c r="G767" s="44"/>
      <c r="H767" s="44"/>
      <c r="I767" s="44"/>
      <c r="J767" s="44"/>
      <c r="K767" s="44"/>
      <c r="L767" s="44"/>
      <c r="M767" s="44"/>
      <c r="N767" s="44"/>
      <c r="O767" s="44"/>
      <c r="P767" s="44"/>
    </row>
    <row r="768" spans="1:16" x14ac:dyDescent="0.25">
      <c r="A768" s="44"/>
      <c r="B768" s="44"/>
      <c r="C768" s="44"/>
      <c r="D768" s="44"/>
      <c r="E768" s="44"/>
      <c r="F768" s="44"/>
      <c r="G768" s="44"/>
      <c r="H768" s="44"/>
      <c r="I768" s="44"/>
      <c r="J768" s="44"/>
      <c r="K768" s="44"/>
      <c r="L768" s="44"/>
      <c r="M768" s="44"/>
      <c r="N768" s="44"/>
      <c r="O768" s="44"/>
      <c r="P768" s="44"/>
    </row>
    <row r="769" spans="1:16" x14ac:dyDescent="0.25">
      <c r="A769" s="44"/>
      <c r="B769" s="44"/>
      <c r="C769" s="44"/>
      <c r="D769" s="44"/>
      <c r="E769" s="44"/>
      <c r="F769" s="44"/>
      <c r="G769" s="44"/>
      <c r="H769" s="44"/>
      <c r="I769" s="44"/>
      <c r="J769" s="44"/>
      <c r="K769" s="44"/>
      <c r="L769" s="44"/>
      <c r="M769" s="44"/>
      <c r="N769" s="44"/>
      <c r="O769" s="44"/>
      <c r="P769" s="44"/>
    </row>
    <row r="770" spans="1:16" x14ac:dyDescent="0.25">
      <c r="A770" s="44"/>
      <c r="B770" s="44"/>
      <c r="C770" s="44"/>
      <c r="D770" s="44"/>
      <c r="E770" s="44"/>
      <c r="F770" s="44"/>
      <c r="G770" s="44"/>
      <c r="H770" s="44"/>
      <c r="I770" s="44"/>
      <c r="J770" s="44"/>
      <c r="K770" s="44"/>
      <c r="L770" s="44"/>
      <c r="M770" s="44"/>
      <c r="N770" s="44"/>
      <c r="O770" s="44"/>
      <c r="P770" s="44"/>
    </row>
    <row r="771" spans="1:16" x14ac:dyDescent="0.25">
      <c r="A771" s="44"/>
      <c r="B771" s="44"/>
      <c r="C771" s="44"/>
      <c r="D771" s="44"/>
      <c r="E771" s="44"/>
      <c r="F771" s="44"/>
      <c r="G771" s="44"/>
      <c r="H771" s="44"/>
      <c r="I771" s="44"/>
      <c r="J771" s="44"/>
      <c r="K771" s="44"/>
      <c r="L771" s="44"/>
      <c r="M771" s="44"/>
      <c r="N771" s="44"/>
      <c r="O771" s="44"/>
      <c r="P771" s="44"/>
    </row>
    <row r="772" spans="1:16" x14ac:dyDescent="0.25">
      <c r="A772" s="44"/>
      <c r="B772" s="44"/>
      <c r="C772" s="44"/>
      <c r="D772" s="44"/>
      <c r="E772" s="44"/>
      <c r="F772" s="44"/>
      <c r="G772" s="44"/>
      <c r="H772" s="44"/>
      <c r="I772" s="44"/>
      <c r="J772" s="44"/>
      <c r="K772" s="44"/>
      <c r="L772" s="44"/>
      <c r="M772" s="44"/>
      <c r="N772" s="44"/>
      <c r="O772" s="44"/>
      <c r="P772" s="44"/>
    </row>
    <row r="773" spans="1:16" x14ac:dyDescent="0.25">
      <c r="A773" s="44"/>
      <c r="B773" s="44"/>
      <c r="C773" s="44"/>
      <c r="D773" s="44"/>
      <c r="E773" s="44"/>
      <c r="F773" s="44"/>
      <c r="G773" s="44"/>
      <c r="H773" s="44"/>
      <c r="I773" s="44"/>
      <c r="J773" s="44"/>
      <c r="K773" s="44"/>
      <c r="L773" s="44"/>
      <c r="M773" s="44"/>
      <c r="N773" s="44"/>
      <c r="O773" s="44"/>
      <c r="P773" s="44"/>
    </row>
    <row r="774" spans="1:16" x14ac:dyDescent="0.25">
      <c r="A774" s="44"/>
      <c r="B774" s="44"/>
      <c r="C774" s="44"/>
      <c r="D774" s="44"/>
      <c r="E774" s="44"/>
      <c r="F774" s="44"/>
      <c r="G774" s="44"/>
      <c r="H774" s="44"/>
      <c r="I774" s="44"/>
      <c r="J774" s="44"/>
      <c r="K774" s="44"/>
      <c r="L774" s="44"/>
      <c r="M774" s="44"/>
      <c r="N774" s="44"/>
      <c r="O774" s="44"/>
      <c r="P774" s="44"/>
    </row>
    <row r="775" spans="1:16" x14ac:dyDescent="0.25">
      <c r="A775" s="44"/>
      <c r="B775" s="44"/>
      <c r="C775" s="44"/>
      <c r="D775" s="44"/>
      <c r="E775" s="44"/>
      <c r="F775" s="44"/>
      <c r="G775" s="44"/>
      <c r="H775" s="44"/>
      <c r="I775" s="44"/>
      <c r="J775" s="44"/>
      <c r="K775" s="44"/>
      <c r="L775" s="44"/>
      <c r="M775" s="44"/>
      <c r="N775" s="44"/>
      <c r="O775" s="44"/>
      <c r="P775" s="44"/>
    </row>
    <row r="776" spans="1:16" x14ac:dyDescent="0.25">
      <c r="A776" s="44"/>
      <c r="B776" s="44"/>
      <c r="C776" s="44"/>
      <c r="D776" s="44"/>
      <c r="E776" s="44"/>
      <c r="F776" s="44"/>
      <c r="G776" s="44"/>
      <c r="H776" s="44"/>
      <c r="I776" s="44"/>
      <c r="J776" s="44"/>
      <c r="K776" s="44"/>
      <c r="L776" s="44"/>
      <c r="M776" s="44"/>
      <c r="N776" s="44"/>
      <c r="O776" s="44"/>
      <c r="P776" s="44"/>
    </row>
    <row r="777" spans="1:16" x14ac:dyDescent="0.25">
      <c r="A777" s="44"/>
      <c r="B777" s="44"/>
      <c r="C777" s="44"/>
      <c r="D777" s="44"/>
      <c r="E777" s="44"/>
      <c r="F777" s="44"/>
      <c r="G777" s="44"/>
      <c r="H777" s="44"/>
      <c r="I777" s="44"/>
      <c r="J777" s="44"/>
      <c r="K777" s="44"/>
      <c r="L777" s="44"/>
      <c r="M777" s="44"/>
      <c r="N777" s="44"/>
      <c r="O777" s="44"/>
      <c r="P777" s="44"/>
    </row>
    <row r="778" spans="1:16" x14ac:dyDescent="0.25">
      <c r="A778" s="44"/>
      <c r="B778" s="44"/>
      <c r="C778" s="44"/>
      <c r="D778" s="44"/>
      <c r="E778" s="44"/>
      <c r="F778" s="44"/>
      <c r="G778" s="44"/>
      <c r="H778" s="44"/>
      <c r="I778" s="44"/>
      <c r="J778" s="44"/>
      <c r="K778" s="44"/>
      <c r="L778" s="44"/>
      <c r="M778" s="44"/>
      <c r="N778" s="44"/>
      <c r="O778" s="44"/>
      <c r="P778" s="44"/>
    </row>
    <row r="779" spans="1:16" x14ac:dyDescent="0.25">
      <c r="A779" s="44"/>
      <c r="B779" s="44"/>
      <c r="C779" s="44"/>
      <c r="D779" s="44"/>
      <c r="E779" s="44"/>
      <c r="F779" s="44"/>
      <c r="G779" s="44"/>
      <c r="H779" s="44"/>
      <c r="I779" s="44"/>
      <c r="J779" s="44"/>
      <c r="K779" s="44"/>
      <c r="L779" s="44"/>
      <c r="M779" s="44"/>
      <c r="N779" s="44"/>
      <c r="O779" s="44"/>
      <c r="P779" s="44"/>
    </row>
    <row r="780" spans="1:16" x14ac:dyDescent="0.25">
      <c r="A780" s="44"/>
      <c r="B780" s="44"/>
      <c r="C780" s="44"/>
      <c r="D780" s="44"/>
      <c r="E780" s="44"/>
      <c r="F780" s="44"/>
      <c r="G780" s="44"/>
      <c r="H780" s="44"/>
      <c r="I780" s="44"/>
      <c r="J780" s="44"/>
      <c r="K780" s="44"/>
      <c r="L780" s="44"/>
      <c r="M780" s="44"/>
      <c r="N780" s="44"/>
      <c r="O780" s="44"/>
      <c r="P780" s="44"/>
    </row>
    <row r="781" spans="1:16" x14ac:dyDescent="0.25">
      <c r="A781" s="44"/>
      <c r="B781" s="44"/>
      <c r="C781" s="44"/>
      <c r="D781" s="44"/>
      <c r="E781" s="44"/>
      <c r="F781" s="44"/>
      <c r="G781" s="44"/>
      <c r="H781" s="44"/>
      <c r="I781" s="44"/>
      <c r="J781" s="44"/>
      <c r="K781" s="44"/>
      <c r="L781" s="44"/>
      <c r="M781" s="44"/>
      <c r="N781" s="44"/>
      <c r="O781" s="44"/>
      <c r="P781" s="44"/>
    </row>
    <row r="782" spans="1:16" x14ac:dyDescent="0.25">
      <c r="A782" s="44"/>
      <c r="B782" s="44"/>
      <c r="C782" s="44"/>
      <c r="D782" s="44"/>
      <c r="E782" s="44"/>
      <c r="F782" s="44"/>
      <c r="G782" s="44"/>
      <c r="H782" s="44"/>
      <c r="I782" s="44"/>
      <c r="J782" s="44"/>
      <c r="K782" s="44"/>
      <c r="L782" s="44"/>
      <c r="M782" s="44"/>
      <c r="N782" s="44"/>
      <c r="O782" s="44"/>
      <c r="P782" s="44"/>
    </row>
    <row r="783" spans="1:16" x14ac:dyDescent="0.25">
      <c r="A783" s="44"/>
      <c r="B783" s="44"/>
      <c r="C783" s="44"/>
      <c r="D783" s="44"/>
      <c r="E783" s="44"/>
      <c r="F783" s="44"/>
      <c r="G783" s="44"/>
      <c r="H783" s="44"/>
      <c r="I783" s="44"/>
      <c r="J783" s="44"/>
      <c r="K783" s="44"/>
      <c r="L783" s="44"/>
      <c r="M783" s="44"/>
      <c r="N783" s="44"/>
      <c r="O783" s="44"/>
      <c r="P783" s="44"/>
    </row>
    <row r="784" spans="1:16" x14ac:dyDescent="0.25">
      <c r="A784" s="44"/>
      <c r="B784" s="44"/>
      <c r="C784" s="44"/>
      <c r="D784" s="44"/>
      <c r="E784" s="44"/>
      <c r="F784" s="44"/>
      <c r="G784" s="44"/>
      <c r="H784" s="44"/>
      <c r="I784" s="44"/>
      <c r="J784" s="44"/>
      <c r="K784" s="44"/>
      <c r="L784" s="44"/>
      <c r="M784" s="44"/>
      <c r="N784" s="44"/>
      <c r="O784" s="44"/>
      <c r="P784" s="44"/>
    </row>
    <row r="785" spans="1:16" x14ac:dyDescent="0.25">
      <c r="A785" s="44"/>
      <c r="B785" s="44"/>
      <c r="C785" s="44"/>
      <c r="D785" s="44"/>
      <c r="E785" s="44"/>
      <c r="F785" s="44"/>
      <c r="G785" s="44"/>
      <c r="H785" s="44"/>
      <c r="I785" s="44"/>
      <c r="J785" s="44"/>
      <c r="K785" s="44"/>
      <c r="L785" s="44"/>
      <c r="M785" s="44"/>
      <c r="N785" s="44"/>
      <c r="O785" s="44"/>
      <c r="P785" s="44"/>
    </row>
    <row r="786" spans="1:16" x14ac:dyDescent="0.25">
      <c r="A786" s="44"/>
      <c r="B786" s="44"/>
      <c r="C786" s="44"/>
      <c r="D786" s="44"/>
      <c r="E786" s="44"/>
      <c r="F786" s="44"/>
      <c r="G786" s="44"/>
      <c r="H786" s="44"/>
      <c r="I786" s="44"/>
      <c r="J786" s="44"/>
      <c r="K786" s="44"/>
      <c r="L786" s="44"/>
      <c r="M786" s="44"/>
      <c r="N786" s="44"/>
      <c r="O786" s="44"/>
      <c r="P786" s="44"/>
    </row>
    <row r="787" spans="1:16" x14ac:dyDescent="0.25">
      <c r="A787" s="44"/>
      <c r="B787" s="44"/>
      <c r="C787" s="44"/>
      <c r="D787" s="44"/>
      <c r="E787" s="44"/>
      <c r="F787" s="44"/>
      <c r="G787" s="44"/>
      <c r="H787" s="44"/>
      <c r="I787" s="44"/>
      <c r="J787" s="44"/>
      <c r="K787" s="44"/>
      <c r="L787" s="44"/>
      <c r="M787" s="44"/>
      <c r="N787" s="44"/>
      <c r="O787" s="44"/>
      <c r="P787" s="44"/>
    </row>
    <row r="788" spans="1:16" x14ac:dyDescent="0.25">
      <c r="A788" s="44"/>
      <c r="B788" s="44"/>
      <c r="C788" s="44"/>
      <c r="D788" s="44"/>
      <c r="E788" s="44"/>
      <c r="F788" s="44"/>
      <c r="G788" s="44"/>
      <c r="H788" s="44"/>
      <c r="I788" s="44"/>
      <c r="J788" s="44"/>
      <c r="K788" s="44"/>
      <c r="L788" s="44"/>
      <c r="M788" s="44"/>
      <c r="N788" s="44"/>
      <c r="O788" s="44"/>
      <c r="P788" s="44"/>
    </row>
    <row r="789" spans="1:16" x14ac:dyDescent="0.25">
      <c r="A789" s="44"/>
      <c r="B789" s="44"/>
      <c r="C789" s="44"/>
      <c r="D789" s="44"/>
      <c r="E789" s="44"/>
      <c r="F789" s="44"/>
      <c r="G789" s="44"/>
      <c r="H789" s="44"/>
      <c r="I789" s="44"/>
      <c r="J789" s="44"/>
      <c r="K789" s="44"/>
      <c r="L789" s="44"/>
      <c r="M789" s="44"/>
      <c r="N789" s="44"/>
      <c r="O789" s="44"/>
      <c r="P789" s="44"/>
    </row>
    <row r="790" spans="1:16" x14ac:dyDescent="0.25">
      <c r="A790" s="44"/>
      <c r="B790" s="44"/>
      <c r="C790" s="44"/>
      <c r="D790" s="44"/>
      <c r="E790" s="44"/>
      <c r="F790" s="44"/>
      <c r="G790" s="44"/>
      <c r="H790" s="44"/>
      <c r="I790" s="44"/>
      <c r="J790" s="44"/>
      <c r="K790" s="44"/>
      <c r="L790" s="44"/>
      <c r="M790" s="44"/>
      <c r="N790" s="44"/>
      <c r="O790" s="44"/>
      <c r="P790" s="44"/>
    </row>
    <row r="791" spans="1:16" x14ac:dyDescent="0.25">
      <c r="A791" s="44"/>
      <c r="B791" s="44"/>
      <c r="C791" s="44"/>
      <c r="D791" s="44"/>
      <c r="E791" s="44"/>
      <c r="F791" s="44"/>
      <c r="G791" s="44"/>
      <c r="H791" s="44"/>
      <c r="I791" s="44"/>
      <c r="J791" s="44"/>
      <c r="K791" s="44"/>
      <c r="L791" s="44"/>
      <c r="M791" s="44"/>
      <c r="N791" s="44"/>
      <c r="O791" s="44"/>
      <c r="P791" s="44"/>
    </row>
    <row r="792" spans="1:16" x14ac:dyDescent="0.25">
      <c r="A792" s="44"/>
      <c r="B792" s="44"/>
      <c r="C792" s="44"/>
      <c r="D792" s="44"/>
      <c r="E792" s="44"/>
      <c r="F792" s="44"/>
      <c r="G792" s="44"/>
      <c r="H792" s="44"/>
      <c r="I792" s="44"/>
      <c r="J792" s="44"/>
      <c r="K792" s="44"/>
      <c r="L792" s="44"/>
      <c r="M792" s="44"/>
      <c r="N792" s="44"/>
      <c r="O792" s="44"/>
      <c r="P792" s="44"/>
    </row>
    <row r="793" spans="1:16" x14ac:dyDescent="0.25">
      <c r="A793" s="44"/>
      <c r="B793" s="44"/>
      <c r="C793" s="44"/>
      <c r="D793" s="44"/>
      <c r="E793" s="44"/>
      <c r="F793" s="44"/>
      <c r="G793" s="44"/>
      <c r="H793" s="44"/>
      <c r="I793" s="44"/>
      <c r="J793" s="44"/>
      <c r="K793" s="44"/>
      <c r="L793" s="44"/>
      <c r="M793" s="44"/>
      <c r="N793" s="44"/>
      <c r="O793" s="44"/>
      <c r="P793" s="44"/>
    </row>
    <row r="794" spans="1:16" x14ac:dyDescent="0.25">
      <c r="A794" s="44"/>
      <c r="B794" s="44"/>
      <c r="C794" s="44"/>
      <c r="D794" s="44"/>
      <c r="E794" s="44"/>
      <c r="F794" s="44"/>
      <c r="G794" s="44"/>
      <c r="H794" s="44"/>
      <c r="I794" s="44"/>
      <c r="J794" s="44"/>
      <c r="K794" s="44"/>
      <c r="L794" s="44"/>
      <c r="M794" s="44"/>
      <c r="N794" s="44"/>
      <c r="O794" s="44"/>
      <c r="P794" s="44"/>
    </row>
    <row r="795" spans="1:16" x14ac:dyDescent="0.25">
      <c r="A795" s="44"/>
      <c r="B795" s="44"/>
      <c r="C795" s="44"/>
      <c r="D795" s="44"/>
      <c r="E795" s="44"/>
      <c r="F795" s="44"/>
      <c r="G795" s="44"/>
      <c r="H795" s="44"/>
      <c r="I795" s="44"/>
      <c r="J795" s="44"/>
      <c r="K795" s="44"/>
      <c r="L795" s="44"/>
      <c r="M795" s="44"/>
      <c r="N795" s="44"/>
      <c r="O795" s="44"/>
      <c r="P795" s="44"/>
    </row>
    <row r="796" spans="1:16" x14ac:dyDescent="0.25">
      <c r="A796" s="44"/>
      <c r="B796" s="44"/>
      <c r="C796" s="44"/>
      <c r="D796" s="44"/>
      <c r="E796" s="44"/>
      <c r="F796" s="44"/>
      <c r="G796" s="44"/>
      <c r="H796" s="44"/>
      <c r="I796" s="44"/>
      <c r="J796" s="44"/>
      <c r="K796" s="44"/>
      <c r="L796" s="44"/>
      <c r="M796" s="44"/>
      <c r="N796" s="44"/>
      <c r="O796" s="44"/>
      <c r="P796" s="44"/>
    </row>
    <row r="797" spans="1:16" x14ac:dyDescent="0.25">
      <c r="A797" s="44"/>
      <c r="B797" s="44"/>
      <c r="C797" s="44"/>
      <c r="D797" s="44"/>
      <c r="E797" s="44"/>
      <c r="F797" s="44"/>
      <c r="G797" s="44"/>
      <c r="H797" s="44"/>
      <c r="I797" s="44"/>
      <c r="J797" s="44"/>
      <c r="K797" s="44"/>
      <c r="L797" s="44"/>
      <c r="M797" s="44"/>
      <c r="N797" s="44"/>
      <c r="O797" s="44"/>
      <c r="P797" s="44"/>
    </row>
    <row r="798" spans="1:16" x14ac:dyDescent="0.25">
      <c r="A798" s="44"/>
      <c r="B798" s="44"/>
      <c r="C798" s="44"/>
      <c r="D798" s="44"/>
      <c r="E798" s="44"/>
      <c r="F798" s="44"/>
      <c r="G798" s="44"/>
      <c r="H798" s="44"/>
      <c r="I798" s="44"/>
      <c r="J798" s="44"/>
      <c r="K798" s="44"/>
      <c r="L798" s="44"/>
      <c r="M798" s="44"/>
      <c r="N798" s="44"/>
      <c r="O798" s="44"/>
      <c r="P798" s="44"/>
    </row>
    <row r="799" spans="1:16" x14ac:dyDescent="0.25">
      <c r="A799" s="44"/>
      <c r="B799" s="44"/>
      <c r="C799" s="44"/>
      <c r="D799" s="44"/>
      <c r="E799" s="44"/>
      <c r="F799" s="44"/>
      <c r="G799" s="44"/>
      <c r="H799" s="44"/>
      <c r="I799" s="44"/>
      <c r="J799" s="44"/>
      <c r="K799" s="44"/>
      <c r="L799" s="44"/>
      <c r="M799" s="44"/>
      <c r="N799" s="44"/>
      <c r="O799" s="44"/>
      <c r="P799" s="44"/>
    </row>
    <row r="800" spans="1:16" x14ac:dyDescent="0.25">
      <c r="A800" s="44"/>
      <c r="B800" s="44"/>
      <c r="C800" s="44"/>
      <c r="D800" s="44"/>
      <c r="E800" s="44"/>
      <c r="F800" s="44"/>
      <c r="G800" s="44"/>
      <c r="H800" s="44"/>
      <c r="I800" s="44"/>
      <c r="J800" s="44"/>
      <c r="K800" s="44"/>
      <c r="L800" s="44"/>
      <c r="M800" s="44"/>
      <c r="N800" s="44"/>
      <c r="O800" s="44"/>
      <c r="P800" s="44"/>
    </row>
    <row r="801" spans="1:16" x14ac:dyDescent="0.25">
      <c r="A801" s="44"/>
      <c r="B801" s="44"/>
      <c r="C801" s="44"/>
      <c r="D801" s="44"/>
      <c r="E801" s="44"/>
      <c r="F801" s="44"/>
      <c r="G801" s="44"/>
      <c r="H801" s="44"/>
      <c r="I801" s="44"/>
      <c r="J801" s="44"/>
      <c r="K801" s="44"/>
      <c r="L801" s="44"/>
      <c r="M801" s="44"/>
      <c r="N801" s="44"/>
      <c r="O801" s="44"/>
      <c r="P801" s="44"/>
    </row>
    <row r="802" spans="1:16" x14ac:dyDescent="0.25">
      <c r="A802" s="44"/>
      <c r="B802" s="44"/>
      <c r="C802" s="44"/>
      <c r="D802" s="44"/>
      <c r="E802" s="44"/>
      <c r="F802" s="44"/>
      <c r="G802" s="44"/>
      <c r="H802" s="44"/>
      <c r="I802" s="44"/>
      <c r="J802" s="44"/>
      <c r="K802" s="44"/>
      <c r="L802" s="44"/>
      <c r="M802" s="44"/>
      <c r="N802" s="44"/>
      <c r="O802" s="44"/>
      <c r="P802" s="44"/>
    </row>
    <row r="803" spans="1:16" x14ac:dyDescent="0.25">
      <c r="A803" s="44"/>
      <c r="B803" s="44"/>
      <c r="C803" s="44"/>
      <c r="D803" s="44"/>
      <c r="E803" s="44"/>
      <c r="F803" s="44"/>
      <c r="G803" s="44"/>
      <c r="H803" s="44"/>
      <c r="I803" s="44"/>
      <c r="J803" s="44"/>
      <c r="K803" s="44"/>
      <c r="L803" s="44"/>
      <c r="M803" s="44"/>
      <c r="N803" s="44"/>
      <c r="O803" s="44"/>
      <c r="P803" s="44"/>
    </row>
    <row r="804" spans="1:16" x14ac:dyDescent="0.25">
      <c r="A804" s="44"/>
      <c r="B804" s="44"/>
      <c r="C804" s="44"/>
      <c r="D804" s="44"/>
      <c r="E804" s="44"/>
      <c r="F804" s="44"/>
      <c r="G804" s="44"/>
      <c r="H804" s="44"/>
      <c r="I804" s="44"/>
      <c r="J804" s="44"/>
      <c r="K804" s="44"/>
      <c r="L804" s="44"/>
      <c r="M804" s="44"/>
      <c r="N804" s="44"/>
      <c r="O804" s="44"/>
      <c r="P804" s="44"/>
    </row>
    <row r="805" spans="1:16" x14ac:dyDescent="0.25">
      <c r="A805" s="44"/>
      <c r="B805" s="44"/>
      <c r="C805" s="44"/>
      <c r="D805" s="44"/>
      <c r="E805" s="44"/>
      <c r="F805" s="44"/>
      <c r="G805" s="44"/>
      <c r="H805" s="44"/>
      <c r="I805" s="44"/>
      <c r="J805" s="44"/>
      <c r="K805" s="44"/>
      <c r="L805" s="44"/>
      <c r="M805" s="44"/>
      <c r="N805" s="44"/>
      <c r="O805" s="44"/>
      <c r="P805" s="44"/>
    </row>
    <row r="806" spans="1:16" x14ac:dyDescent="0.25">
      <c r="A806" s="44"/>
      <c r="B806" s="44"/>
      <c r="C806" s="44"/>
      <c r="D806" s="44"/>
      <c r="E806" s="44"/>
      <c r="F806" s="44"/>
      <c r="G806" s="44"/>
      <c r="H806" s="44"/>
      <c r="I806" s="44"/>
      <c r="J806" s="44"/>
      <c r="K806" s="44"/>
      <c r="L806" s="44"/>
      <c r="M806" s="44"/>
      <c r="N806" s="44"/>
      <c r="O806" s="44"/>
      <c r="P806" s="44"/>
    </row>
    <row r="807" spans="1:16" x14ac:dyDescent="0.25">
      <c r="A807" s="44"/>
      <c r="B807" s="44"/>
      <c r="C807" s="44"/>
      <c r="D807" s="44"/>
      <c r="E807" s="44"/>
      <c r="F807" s="44"/>
      <c r="G807" s="44"/>
      <c r="H807" s="44"/>
      <c r="I807" s="44"/>
      <c r="J807" s="44"/>
      <c r="K807" s="44"/>
      <c r="L807" s="44"/>
      <c r="M807" s="44"/>
      <c r="N807" s="44"/>
      <c r="O807" s="44"/>
      <c r="P807" s="44"/>
    </row>
    <row r="808" spans="1:16" x14ac:dyDescent="0.25">
      <c r="A808" s="44"/>
      <c r="B808" s="44"/>
      <c r="C808" s="44"/>
      <c r="D808" s="44"/>
      <c r="E808" s="44"/>
      <c r="F808" s="44"/>
      <c r="G808" s="44"/>
      <c r="H808" s="44"/>
      <c r="I808" s="44"/>
      <c r="J808" s="44"/>
      <c r="K808" s="44"/>
      <c r="L808" s="44"/>
      <c r="M808" s="44"/>
      <c r="N808" s="44"/>
      <c r="O808" s="44"/>
      <c r="P808" s="44"/>
    </row>
    <row r="809" spans="1:16" x14ac:dyDescent="0.25">
      <c r="A809" s="44"/>
      <c r="B809" s="44"/>
      <c r="C809" s="44"/>
      <c r="D809" s="44"/>
      <c r="E809" s="44"/>
      <c r="F809" s="44"/>
      <c r="G809" s="44"/>
      <c r="H809" s="44"/>
      <c r="I809" s="44"/>
      <c r="J809" s="44"/>
      <c r="K809" s="44"/>
      <c r="L809" s="44"/>
      <c r="M809" s="44"/>
      <c r="N809" s="44"/>
      <c r="O809" s="44"/>
      <c r="P809" s="44"/>
    </row>
    <row r="810" spans="1:16" x14ac:dyDescent="0.25">
      <c r="A810" s="44"/>
      <c r="B810" s="44"/>
      <c r="C810" s="44"/>
      <c r="D810" s="44"/>
      <c r="E810" s="44"/>
      <c r="F810" s="44"/>
      <c r="G810" s="44"/>
      <c r="H810" s="44"/>
      <c r="I810" s="44"/>
      <c r="J810" s="44"/>
      <c r="K810" s="44"/>
      <c r="L810" s="44"/>
      <c r="M810" s="44"/>
      <c r="N810" s="44"/>
      <c r="O810" s="44"/>
      <c r="P810" s="44"/>
    </row>
    <row r="811" spans="1:16" x14ac:dyDescent="0.25">
      <c r="A811" s="44"/>
      <c r="B811" s="44"/>
      <c r="C811" s="44"/>
      <c r="D811" s="44"/>
      <c r="E811" s="44"/>
      <c r="F811" s="44"/>
      <c r="G811" s="44"/>
      <c r="H811" s="44"/>
      <c r="I811" s="44"/>
      <c r="J811" s="44"/>
      <c r="K811" s="44"/>
      <c r="L811" s="44"/>
      <c r="M811" s="44"/>
      <c r="N811" s="44"/>
      <c r="O811" s="44"/>
      <c r="P811" s="44"/>
    </row>
    <row r="812" spans="1:16" x14ac:dyDescent="0.25">
      <c r="A812" s="44"/>
      <c r="B812" s="44"/>
      <c r="C812" s="44"/>
      <c r="D812" s="44"/>
      <c r="E812" s="44"/>
      <c r="F812" s="44"/>
      <c r="G812" s="44"/>
      <c r="H812" s="44"/>
      <c r="I812" s="44"/>
      <c r="J812" s="44"/>
      <c r="K812" s="44"/>
      <c r="L812" s="44"/>
      <c r="M812" s="44"/>
      <c r="N812" s="44"/>
      <c r="O812" s="44"/>
      <c r="P812" s="44"/>
    </row>
    <row r="813" spans="1:16" x14ac:dyDescent="0.25">
      <c r="A813" s="44"/>
      <c r="B813" s="44"/>
      <c r="C813" s="44"/>
      <c r="D813" s="44"/>
      <c r="E813" s="44"/>
      <c r="F813" s="44"/>
      <c r="G813" s="44"/>
      <c r="H813" s="44"/>
      <c r="I813" s="44"/>
      <c r="J813" s="44"/>
      <c r="K813" s="44"/>
      <c r="L813" s="44"/>
      <c r="M813" s="44"/>
      <c r="N813" s="44"/>
      <c r="O813" s="44"/>
      <c r="P813" s="44"/>
    </row>
    <row r="814" spans="1:16" x14ac:dyDescent="0.25">
      <c r="A814" s="44"/>
      <c r="B814" s="44"/>
      <c r="C814" s="44"/>
      <c r="D814" s="44"/>
      <c r="E814" s="44"/>
      <c r="F814" s="44"/>
      <c r="G814" s="44"/>
      <c r="H814" s="44"/>
      <c r="I814" s="44"/>
      <c r="J814" s="44"/>
      <c r="K814" s="44"/>
      <c r="L814" s="44"/>
      <c r="M814" s="44"/>
      <c r="N814" s="44"/>
      <c r="O814" s="44"/>
      <c r="P814" s="44"/>
    </row>
    <row r="815" spans="1:16" x14ac:dyDescent="0.25">
      <c r="A815" s="44"/>
      <c r="B815" s="44"/>
      <c r="C815" s="44"/>
      <c r="D815" s="44"/>
      <c r="E815" s="44"/>
      <c r="F815" s="44"/>
      <c r="G815" s="44"/>
      <c r="H815" s="44"/>
      <c r="I815" s="44"/>
      <c r="J815" s="44"/>
      <c r="K815" s="44"/>
      <c r="L815" s="44"/>
      <c r="M815" s="44"/>
      <c r="N815" s="44"/>
      <c r="O815" s="44"/>
      <c r="P815" s="44"/>
    </row>
    <row r="816" spans="1:16" x14ac:dyDescent="0.25">
      <c r="A816" s="44"/>
      <c r="B816" s="44"/>
      <c r="C816" s="44"/>
      <c r="D816" s="44"/>
      <c r="E816" s="44"/>
      <c r="F816" s="44"/>
      <c r="G816" s="44"/>
      <c r="H816" s="44"/>
      <c r="I816" s="44"/>
      <c r="J816" s="44"/>
      <c r="K816" s="44"/>
      <c r="L816" s="44"/>
      <c r="M816" s="44"/>
      <c r="N816" s="44"/>
      <c r="O816" s="44"/>
      <c r="P816" s="44"/>
    </row>
    <row r="817" spans="1:16" x14ac:dyDescent="0.25">
      <c r="A817" s="44"/>
      <c r="B817" s="44"/>
      <c r="C817" s="44"/>
      <c r="D817" s="44"/>
      <c r="E817" s="44"/>
      <c r="F817" s="44"/>
      <c r="G817" s="44"/>
      <c r="H817" s="44"/>
      <c r="I817" s="44"/>
      <c r="J817" s="44"/>
      <c r="K817" s="44"/>
      <c r="L817" s="44"/>
      <c r="M817" s="44"/>
      <c r="N817" s="44"/>
      <c r="O817" s="44"/>
      <c r="P817" s="44"/>
    </row>
    <row r="818" spans="1:16" x14ac:dyDescent="0.25">
      <c r="A818" s="44"/>
      <c r="B818" s="44"/>
      <c r="C818" s="44"/>
      <c r="D818" s="44"/>
      <c r="E818" s="44"/>
      <c r="F818" s="44"/>
      <c r="G818" s="44"/>
      <c r="H818" s="44"/>
      <c r="I818" s="44"/>
      <c r="J818" s="44"/>
      <c r="K818" s="44"/>
      <c r="L818" s="44"/>
      <c r="M818" s="44"/>
      <c r="N818" s="44"/>
      <c r="O818" s="44"/>
      <c r="P818" s="44"/>
    </row>
    <row r="819" spans="1:16" x14ac:dyDescent="0.25">
      <c r="A819" s="44"/>
      <c r="B819" s="44"/>
      <c r="C819" s="44"/>
      <c r="D819" s="44"/>
      <c r="E819" s="44"/>
      <c r="F819" s="44"/>
      <c r="G819" s="44"/>
      <c r="H819" s="44"/>
      <c r="I819" s="44"/>
      <c r="J819" s="44"/>
      <c r="K819" s="44"/>
      <c r="L819" s="44"/>
      <c r="M819" s="44"/>
      <c r="N819" s="44"/>
      <c r="O819" s="44"/>
      <c r="P819" s="44"/>
    </row>
    <row r="820" spans="1:16" x14ac:dyDescent="0.25">
      <c r="A820" s="44"/>
      <c r="B820" s="44"/>
      <c r="C820" s="44"/>
      <c r="D820" s="44"/>
      <c r="E820" s="44"/>
      <c r="F820" s="44"/>
      <c r="G820" s="44"/>
      <c r="H820" s="44"/>
      <c r="I820" s="44"/>
      <c r="J820" s="44"/>
      <c r="K820" s="44"/>
      <c r="L820" s="44"/>
      <c r="M820" s="44"/>
      <c r="N820" s="44"/>
      <c r="O820" s="44"/>
      <c r="P820" s="44"/>
    </row>
    <row r="821" spans="1:16" x14ac:dyDescent="0.25">
      <c r="A821" s="44"/>
      <c r="B821" s="44"/>
      <c r="C821" s="44"/>
      <c r="D821" s="44"/>
      <c r="E821" s="44"/>
      <c r="F821" s="44"/>
      <c r="G821" s="44"/>
      <c r="H821" s="44"/>
      <c r="I821" s="44"/>
      <c r="J821" s="44"/>
      <c r="K821" s="44"/>
      <c r="L821" s="44"/>
      <c r="M821" s="44"/>
      <c r="N821" s="44"/>
      <c r="O821" s="44"/>
      <c r="P821" s="44"/>
    </row>
    <row r="822" spans="1:16" x14ac:dyDescent="0.25">
      <c r="A822" s="44"/>
      <c r="B822" s="44"/>
      <c r="C822" s="44"/>
      <c r="D822" s="44"/>
      <c r="E822" s="44"/>
      <c r="F822" s="44"/>
      <c r="G822" s="44"/>
      <c r="H822" s="44"/>
      <c r="I822" s="44"/>
      <c r="J822" s="44"/>
      <c r="K822" s="44"/>
      <c r="L822" s="44"/>
      <c r="M822" s="44"/>
      <c r="N822" s="44"/>
      <c r="O822" s="44"/>
      <c r="P822" s="44"/>
    </row>
    <row r="823" spans="1:16" x14ac:dyDescent="0.25">
      <c r="A823" s="44"/>
      <c r="B823" s="44"/>
      <c r="C823" s="44"/>
      <c r="D823" s="44"/>
      <c r="E823" s="44"/>
      <c r="F823" s="44"/>
      <c r="G823" s="44"/>
      <c r="H823" s="44"/>
      <c r="I823" s="44"/>
      <c r="J823" s="44"/>
      <c r="K823" s="44"/>
      <c r="L823" s="44"/>
      <c r="M823" s="44"/>
      <c r="N823" s="44"/>
      <c r="O823" s="44"/>
      <c r="P823" s="44"/>
    </row>
    <row r="824" spans="1:16" x14ac:dyDescent="0.25">
      <c r="A824" s="44"/>
      <c r="B824" s="44"/>
      <c r="C824" s="44"/>
      <c r="D824" s="44"/>
      <c r="E824" s="44"/>
      <c r="F824" s="44"/>
      <c r="G824" s="44"/>
      <c r="H824" s="44"/>
      <c r="I824" s="44"/>
      <c r="J824" s="44"/>
      <c r="K824" s="44"/>
      <c r="L824" s="44"/>
      <c r="M824" s="44"/>
      <c r="N824" s="44"/>
      <c r="O824" s="44"/>
      <c r="P824" s="44"/>
    </row>
    <row r="825" spans="1:16" x14ac:dyDescent="0.25">
      <c r="A825" s="44"/>
      <c r="B825" s="44"/>
      <c r="C825" s="44"/>
      <c r="D825" s="44"/>
      <c r="E825" s="44"/>
      <c r="F825" s="44"/>
      <c r="G825" s="44"/>
      <c r="H825" s="44"/>
      <c r="I825" s="44"/>
      <c r="J825" s="44"/>
      <c r="K825" s="44"/>
      <c r="L825" s="44"/>
      <c r="M825" s="44"/>
      <c r="N825" s="44"/>
      <c r="O825" s="44"/>
      <c r="P825" s="44"/>
    </row>
    <row r="826" spans="1:16" x14ac:dyDescent="0.25">
      <c r="A826" s="44"/>
      <c r="B826" s="44"/>
      <c r="C826" s="44"/>
      <c r="D826" s="44"/>
      <c r="E826" s="44"/>
      <c r="F826" s="44"/>
      <c r="G826" s="44"/>
      <c r="H826" s="44"/>
      <c r="I826" s="44"/>
      <c r="J826" s="44"/>
      <c r="K826" s="44"/>
      <c r="L826" s="44"/>
      <c r="M826" s="44"/>
      <c r="N826" s="44"/>
      <c r="O826" s="44"/>
      <c r="P826" s="44"/>
    </row>
    <row r="827" spans="1:16" x14ac:dyDescent="0.25">
      <c r="A827" s="44"/>
      <c r="B827" s="44"/>
      <c r="C827" s="44"/>
      <c r="D827" s="44"/>
      <c r="E827" s="44"/>
      <c r="F827" s="44"/>
      <c r="G827" s="44"/>
      <c r="H827" s="44"/>
      <c r="I827" s="44"/>
      <c r="J827" s="44"/>
      <c r="K827" s="44"/>
      <c r="L827" s="44"/>
      <c r="M827" s="44"/>
      <c r="N827" s="44"/>
      <c r="O827" s="44"/>
      <c r="P827" s="44"/>
    </row>
    <row r="828" spans="1:16" x14ac:dyDescent="0.25">
      <c r="A828" s="44"/>
      <c r="B828" s="44"/>
      <c r="C828" s="44"/>
      <c r="D828" s="44"/>
      <c r="E828" s="44"/>
      <c r="F828" s="44"/>
      <c r="G828" s="44"/>
      <c r="H828" s="44"/>
      <c r="I828" s="44"/>
      <c r="J828" s="44"/>
      <c r="K828" s="44"/>
      <c r="L828" s="44"/>
      <c r="M828" s="44"/>
      <c r="N828" s="44"/>
      <c r="O828" s="44"/>
      <c r="P828" s="44"/>
    </row>
  </sheetData>
  <protectedRanges>
    <protectedRange sqref="B17:B35" name="références cde_1_1" securityDescriptor="O:WDG:WDD:(A;;CC;;;WD)"/>
  </protectedRanges>
  <mergeCells count="24">
    <mergeCell ref="B44:C44"/>
    <mergeCell ref="A2:C2"/>
    <mergeCell ref="D2:F2"/>
    <mergeCell ref="A3:C3"/>
    <mergeCell ref="D3:F3"/>
    <mergeCell ref="A4:C4"/>
    <mergeCell ref="D4:F4"/>
    <mergeCell ref="A5:C5"/>
    <mergeCell ref="D5:F5"/>
    <mergeCell ref="A6:C6"/>
    <mergeCell ref="D6:F6"/>
    <mergeCell ref="F8:G8"/>
    <mergeCell ref="A42:C43"/>
    <mergeCell ref="C8:D8"/>
    <mergeCell ref="C10:E10"/>
    <mergeCell ref="D39:F39"/>
    <mergeCell ref="D38:F38"/>
    <mergeCell ref="A11:B11"/>
    <mergeCell ref="C9:F9"/>
    <mergeCell ref="A9:B9"/>
    <mergeCell ref="F11:G11"/>
    <mergeCell ref="B13:D13"/>
    <mergeCell ref="D36:F36"/>
    <mergeCell ref="D37:E37"/>
  </mergeCells>
  <hyperlinks>
    <hyperlink ref="D6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70"/>
  <sheetViews>
    <sheetView workbookViewId="0">
      <pane ySplit="1" topLeftCell="A8" activePane="bottomLeft" state="frozen"/>
      <selection pane="bottomLeft" activeCell="C1" sqref="C1"/>
    </sheetView>
  </sheetViews>
  <sheetFormatPr baseColWidth="10" defaultRowHeight="15" x14ac:dyDescent="0.25"/>
  <cols>
    <col min="1" max="1" width="18.28515625" bestFit="1" customWidth="1"/>
    <col min="2" max="2" width="17.42578125" bestFit="1" customWidth="1"/>
    <col min="3" max="3" width="22.140625" bestFit="1" customWidth="1"/>
    <col min="4" max="4" width="41" bestFit="1" customWidth="1"/>
    <col min="5" max="5" width="33.28515625" bestFit="1" customWidth="1"/>
    <col min="7" max="7" width="32.85546875" bestFit="1" customWidth="1"/>
    <col min="8" max="8" width="14.42578125" style="6" bestFit="1" customWidth="1"/>
    <col min="9" max="9" width="18.7109375" style="6" bestFit="1" customWidth="1"/>
    <col min="10" max="10" width="9" style="6" customWidth="1"/>
    <col min="11" max="11" width="9.42578125" style="6" bestFit="1" customWidth="1"/>
    <col min="12" max="12" width="11.28515625" style="6" bestFit="1" customWidth="1"/>
    <col min="13" max="13" width="19.28515625" style="6" bestFit="1" customWidth="1"/>
    <col min="14" max="14" width="14.140625" style="10" bestFit="1" customWidth="1"/>
    <col min="15" max="17" width="20.7109375" style="11" customWidth="1"/>
    <col min="18" max="18" width="20.7109375" style="60" customWidth="1"/>
    <col min="19" max="21" width="20.7109375" customWidth="1"/>
    <col min="22" max="22" width="13.140625" style="6" customWidth="1"/>
    <col min="23" max="23" width="16.85546875" customWidth="1"/>
  </cols>
  <sheetData>
    <row r="1" spans="1:23" x14ac:dyDescent="0.25">
      <c r="A1" s="2" t="s">
        <v>122</v>
      </c>
      <c r="B1" s="72" t="s">
        <v>123</v>
      </c>
      <c r="C1" s="72" t="s">
        <v>124</v>
      </c>
      <c r="D1" s="72" t="s">
        <v>125</v>
      </c>
      <c r="E1" s="72" t="s">
        <v>126</v>
      </c>
      <c r="F1" s="72" t="s">
        <v>127</v>
      </c>
      <c r="G1" s="72" t="s">
        <v>128</v>
      </c>
      <c r="H1" s="43" t="s">
        <v>129</v>
      </c>
      <c r="I1" s="43" t="s">
        <v>130</v>
      </c>
      <c r="J1" s="66" t="s">
        <v>131</v>
      </c>
      <c r="K1" s="66" t="s">
        <v>132</v>
      </c>
      <c r="L1" s="66" t="s">
        <v>133</v>
      </c>
      <c r="M1" s="66" t="s">
        <v>134</v>
      </c>
      <c r="N1" s="66" t="s">
        <v>135</v>
      </c>
      <c r="O1" s="63" t="s">
        <v>958</v>
      </c>
      <c r="P1" s="62" t="s">
        <v>959</v>
      </c>
      <c r="Q1" s="62" t="s">
        <v>1533</v>
      </c>
      <c r="R1" s="62" t="s">
        <v>1529</v>
      </c>
      <c r="S1" s="62" t="s">
        <v>1530</v>
      </c>
      <c r="T1" s="62" t="s">
        <v>1531</v>
      </c>
      <c r="U1" s="62" t="s">
        <v>1532</v>
      </c>
      <c r="V1" s="62" t="s">
        <v>1534</v>
      </c>
      <c r="W1" s="62" t="s">
        <v>1535</v>
      </c>
    </row>
    <row r="2" spans="1:23" x14ac:dyDescent="0.25">
      <c r="A2" s="116" t="s">
        <v>136</v>
      </c>
      <c r="B2" s="73" t="s">
        <v>275</v>
      </c>
      <c r="C2" s="70"/>
      <c r="D2" s="73" t="s">
        <v>1243</v>
      </c>
      <c r="E2" s="71" t="s">
        <v>1089</v>
      </c>
      <c r="F2" s="73">
        <v>14000</v>
      </c>
      <c r="G2" s="73" t="s">
        <v>86</v>
      </c>
      <c r="H2" s="67"/>
      <c r="I2" s="67"/>
      <c r="J2" s="67"/>
      <c r="K2" s="67"/>
      <c r="L2" s="67"/>
      <c r="M2" s="67"/>
      <c r="N2" s="64"/>
      <c r="O2" s="61"/>
      <c r="P2" s="61"/>
      <c r="Q2" s="46"/>
      <c r="S2" s="60"/>
    </row>
    <row r="3" spans="1:23" x14ac:dyDescent="0.25">
      <c r="A3" s="3" t="s">
        <v>55</v>
      </c>
      <c r="B3" s="70" t="s">
        <v>137</v>
      </c>
      <c r="C3" s="70"/>
      <c r="D3" s="70" t="s">
        <v>546</v>
      </c>
      <c r="E3" s="71" t="s">
        <v>1089</v>
      </c>
      <c r="F3" s="70">
        <v>14000</v>
      </c>
      <c r="G3" s="70" t="s">
        <v>86</v>
      </c>
      <c r="H3" s="67"/>
      <c r="I3" s="67"/>
      <c r="J3" s="67"/>
      <c r="K3" s="67"/>
      <c r="L3" s="67"/>
      <c r="M3" s="67"/>
      <c r="N3" s="64"/>
      <c r="O3" s="61"/>
      <c r="P3" s="61"/>
      <c r="Q3" s="46"/>
      <c r="S3" s="60"/>
    </row>
    <row r="4" spans="1:23" x14ac:dyDescent="0.25">
      <c r="A4" s="3" t="s">
        <v>138</v>
      </c>
      <c r="B4" s="70" t="s">
        <v>139</v>
      </c>
      <c r="C4" s="70"/>
      <c r="D4" s="70" t="s">
        <v>547</v>
      </c>
      <c r="E4" s="71" t="s">
        <v>1089</v>
      </c>
      <c r="F4" s="70">
        <v>14000</v>
      </c>
      <c r="G4" s="70" t="s">
        <v>86</v>
      </c>
      <c r="H4" s="67"/>
      <c r="I4" s="67"/>
      <c r="J4" s="67"/>
      <c r="K4" s="67"/>
      <c r="L4" s="67"/>
      <c r="M4" s="67"/>
      <c r="N4" s="64"/>
      <c r="O4" s="61"/>
      <c r="P4" s="61"/>
      <c r="Q4" s="46"/>
      <c r="S4" s="60"/>
    </row>
    <row r="5" spans="1:23" x14ac:dyDescent="0.25">
      <c r="A5" s="3" t="s">
        <v>140</v>
      </c>
      <c r="B5" s="70" t="s">
        <v>141</v>
      </c>
      <c r="C5" s="70"/>
      <c r="D5" s="70" t="s">
        <v>548</v>
      </c>
      <c r="E5" s="71" t="s">
        <v>1089</v>
      </c>
      <c r="F5" s="70">
        <v>14000</v>
      </c>
      <c r="G5" s="70" t="s">
        <v>86</v>
      </c>
      <c r="H5" s="67"/>
      <c r="I5" s="67"/>
      <c r="J5" s="67"/>
      <c r="K5" s="67"/>
      <c r="L5" s="67"/>
      <c r="M5" s="67"/>
      <c r="N5" s="64"/>
      <c r="O5" s="61"/>
      <c r="P5" s="61"/>
      <c r="Q5" s="46"/>
      <c r="S5" s="60"/>
    </row>
    <row r="6" spans="1:23" x14ac:dyDescent="0.25">
      <c r="A6" s="57" t="s">
        <v>142</v>
      </c>
      <c r="B6" s="73" t="s">
        <v>1203</v>
      </c>
      <c r="C6" s="70"/>
      <c r="D6" s="73" t="s">
        <v>1244</v>
      </c>
      <c r="E6" s="71" t="s">
        <v>1089</v>
      </c>
      <c r="F6" s="73">
        <v>14000</v>
      </c>
      <c r="G6" s="73" t="s">
        <v>86</v>
      </c>
      <c r="H6" s="67"/>
      <c r="I6" s="67"/>
      <c r="J6" s="67"/>
      <c r="K6" s="67"/>
      <c r="L6" s="67"/>
      <c r="M6" s="67"/>
      <c r="N6" s="64"/>
      <c r="O6" s="61"/>
      <c r="P6" s="61"/>
      <c r="Q6" s="46"/>
      <c r="S6" s="60"/>
    </row>
    <row r="7" spans="1:23" x14ac:dyDescent="0.25">
      <c r="A7" s="3" t="s">
        <v>13</v>
      </c>
      <c r="B7" s="70" t="s">
        <v>143</v>
      </c>
      <c r="C7" s="70"/>
      <c r="D7" s="70" t="s">
        <v>549</v>
      </c>
      <c r="E7" s="71" t="s">
        <v>1089</v>
      </c>
      <c r="F7" s="70">
        <v>14000</v>
      </c>
      <c r="G7" s="70" t="s">
        <v>86</v>
      </c>
      <c r="H7" s="67"/>
      <c r="I7" s="67"/>
      <c r="J7" s="67"/>
      <c r="K7" s="67"/>
      <c r="L7" s="67"/>
      <c r="M7" s="67"/>
      <c r="N7" s="64"/>
      <c r="O7" s="61"/>
      <c r="P7" s="61"/>
      <c r="Q7" s="46"/>
      <c r="S7" s="60"/>
    </row>
    <row r="8" spans="1:23" x14ac:dyDescent="0.25">
      <c r="A8" s="3" t="s">
        <v>144</v>
      </c>
      <c r="B8" s="70" t="s">
        <v>145</v>
      </c>
      <c r="C8" s="70" t="s">
        <v>1192</v>
      </c>
      <c r="D8" s="70" t="s">
        <v>550</v>
      </c>
      <c r="E8" s="71" t="s">
        <v>1089</v>
      </c>
      <c r="F8" s="70">
        <v>14000</v>
      </c>
      <c r="G8" s="70" t="s">
        <v>86</v>
      </c>
      <c r="H8" s="67"/>
      <c r="I8" s="67"/>
      <c r="J8" s="67"/>
      <c r="K8" s="67"/>
      <c r="L8" s="67"/>
      <c r="M8" s="67"/>
      <c r="N8" s="64"/>
      <c r="O8" s="61"/>
      <c r="P8" s="61"/>
      <c r="Q8" s="46"/>
      <c r="S8" s="60"/>
    </row>
    <row r="9" spans="1:23" x14ac:dyDescent="0.25">
      <c r="A9" s="3" t="s">
        <v>136</v>
      </c>
      <c r="B9" s="70" t="s">
        <v>139</v>
      </c>
      <c r="C9" s="70"/>
      <c r="D9" s="70" t="s">
        <v>551</v>
      </c>
      <c r="E9" s="70" t="s">
        <v>796</v>
      </c>
      <c r="F9" s="70">
        <v>14000</v>
      </c>
      <c r="G9" s="70" t="s">
        <v>86</v>
      </c>
      <c r="H9" s="67"/>
      <c r="I9" s="67"/>
      <c r="J9" s="67"/>
      <c r="K9" s="67"/>
      <c r="L9" s="67"/>
      <c r="M9" s="67"/>
      <c r="N9" s="64"/>
      <c r="O9" s="61"/>
      <c r="P9" s="61"/>
      <c r="Q9" s="46"/>
      <c r="S9" s="60"/>
    </row>
    <row r="10" spans="1:23" x14ac:dyDescent="0.25">
      <c r="A10" s="57" t="s">
        <v>146</v>
      </c>
      <c r="B10" s="73" t="s">
        <v>13</v>
      </c>
      <c r="C10" s="70"/>
      <c r="D10" s="73" t="s">
        <v>1245</v>
      </c>
      <c r="E10" s="71" t="s">
        <v>1089</v>
      </c>
      <c r="F10" s="73">
        <v>14000</v>
      </c>
      <c r="G10" s="73" t="s">
        <v>86</v>
      </c>
      <c r="H10" s="67"/>
      <c r="I10" s="67"/>
      <c r="J10" s="67"/>
      <c r="K10" s="67"/>
      <c r="L10" s="67"/>
      <c r="M10" s="67"/>
      <c r="N10" s="64"/>
      <c r="O10" s="61"/>
      <c r="P10" s="61"/>
      <c r="Q10" s="46"/>
      <c r="S10" s="60"/>
    </row>
    <row r="11" spans="1:23" x14ac:dyDescent="0.25">
      <c r="A11" s="57" t="s">
        <v>147</v>
      </c>
      <c r="B11" s="73" t="s">
        <v>1429</v>
      </c>
      <c r="C11" s="70"/>
      <c r="D11" s="73" t="s">
        <v>1246</v>
      </c>
      <c r="E11" s="71" t="s">
        <v>1089</v>
      </c>
      <c r="F11" s="73">
        <v>14000</v>
      </c>
      <c r="G11" s="73" t="s">
        <v>86</v>
      </c>
      <c r="H11" s="67"/>
      <c r="I11" s="67"/>
      <c r="J11" s="67"/>
      <c r="K11" s="67"/>
      <c r="L11" s="67"/>
      <c r="M11" s="67"/>
      <c r="N11" s="64"/>
      <c r="O11" s="61"/>
      <c r="P11" s="61"/>
      <c r="Q11" s="46"/>
      <c r="S11" s="60"/>
    </row>
    <row r="12" spans="1:23" x14ac:dyDescent="0.25">
      <c r="A12" s="57" t="s">
        <v>148</v>
      </c>
      <c r="B12" s="73" t="s">
        <v>184</v>
      </c>
      <c r="C12" s="70"/>
      <c r="D12" s="73" t="s">
        <v>1247</v>
      </c>
      <c r="E12" s="71" t="s">
        <v>1089</v>
      </c>
      <c r="F12" s="73">
        <v>14000</v>
      </c>
      <c r="G12" s="73" t="s">
        <v>86</v>
      </c>
      <c r="H12" s="67"/>
      <c r="I12" s="67"/>
      <c r="J12" s="67"/>
      <c r="K12" s="67"/>
      <c r="L12" s="67"/>
      <c r="M12" s="67"/>
      <c r="N12" s="64"/>
      <c r="O12" s="61"/>
      <c r="P12" s="61"/>
      <c r="Q12" s="46"/>
      <c r="S12" s="60"/>
    </row>
    <row r="13" spans="1:23" x14ac:dyDescent="0.25">
      <c r="A13" s="3" t="s">
        <v>149</v>
      </c>
      <c r="B13" s="70" t="s">
        <v>150</v>
      </c>
      <c r="C13" s="70"/>
      <c r="D13" s="70" t="s">
        <v>552</v>
      </c>
      <c r="E13" s="71" t="s">
        <v>1089</v>
      </c>
      <c r="F13" s="70">
        <v>14000</v>
      </c>
      <c r="G13" s="70" t="s">
        <v>86</v>
      </c>
      <c r="H13" s="67"/>
      <c r="I13" s="67"/>
      <c r="J13" s="67"/>
      <c r="K13" s="67"/>
      <c r="L13" s="67"/>
      <c r="M13" s="67"/>
      <c r="N13" s="64"/>
      <c r="O13" s="61"/>
      <c r="P13" s="61"/>
      <c r="Q13" s="46"/>
      <c r="S13" s="60"/>
    </row>
    <row r="14" spans="1:23" x14ac:dyDescent="0.25">
      <c r="A14" s="3" t="s">
        <v>151</v>
      </c>
      <c r="B14" s="70" t="s">
        <v>152</v>
      </c>
      <c r="C14" s="70"/>
      <c r="D14" s="70" t="s">
        <v>553</v>
      </c>
      <c r="E14" s="71" t="s">
        <v>1089</v>
      </c>
      <c r="F14" s="70">
        <v>14000</v>
      </c>
      <c r="G14" s="70" t="s">
        <v>86</v>
      </c>
      <c r="H14" s="67"/>
      <c r="I14" s="67"/>
      <c r="J14" s="67"/>
      <c r="K14" s="67"/>
      <c r="L14" s="67"/>
      <c r="M14" s="67"/>
      <c r="N14" s="64"/>
      <c r="O14" s="61"/>
      <c r="P14" s="61"/>
      <c r="Q14" s="46"/>
      <c r="S14" s="60"/>
    </row>
    <row r="15" spans="1:23" x14ac:dyDescent="0.25">
      <c r="A15" s="57" t="s">
        <v>153</v>
      </c>
      <c r="B15" s="73" t="s">
        <v>69</v>
      </c>
      <c r="C15" s="70"/>
      <c r="D15" s="73" t="s">
        <v>1248</v>
      </c>
      <c r="E15" s="71" t="s">
        <v>1089</v>
      </c>
      <c r="F15" s="73">
        <v>14000</v>
      </c>
      <c r="G15" s="73" t="s">
        <v>86</v>
      </c>
      <c r="H15" s="67"/>
      <c r="I15" s="67"/>
      <c r="J15" s="67"/>
      <c r="K15" s="67"/>
      <c r="L15" s="67"/>
      <c r="M15" s="67"/>
      <c r="N15" s="64"/>
      <c r="O15" s="61"/>
      <c r="P15" s="61"/>
      <c r="Q15" s="46"/>
      <c r="S15" s="60"/>
    </row>
    <row r="16" spans="1:23" x14ac:dyDescent="0.25">
      <c r="A16" s="57" t="s">
        <v>154</v>
      </c>
      <c r="B16" s="73" t="s">
        <v>116</v>
      </c>
      <c r="C16" s="70"/>
      <c r="D16" s="73" t="s">
        <v>1249</v>
      </c>
      <c r="E16" s="71" t="s">
        <v>1089</v>
      </c>
      <c r="F16" s="73">
        <v>14000</v>
      </c>
      <c r="G16" s="73" t="s">
        <v>86</v>
      </c>
      <c r="H16" s="67"/>
      <c r="I16" s="67"/>
      <c r="J16" s="67"/>
      <c r="K16" s="67"/>
      <c r="L16" s="67"/>
      <c r="M16" s="67"/>
      <c r="N16" s="64"/>
      <c r="O16" s="61"/>
      <c r="P16" s="61"/>
      <c r="Q16" s="46"/>
      <c r="S16" s="60"/>
    </row>
    <row r="17" spans="1:19" x14ac:dyDescent="0.25">
      <c r="A17" s="57" t="s">
        <v>155</v>
      </c>
      <c r="B17" s="73" t="s">
        <v>69</v>
      </c>
      <c r="C17" s="70"/>
      <c r="D17" s="73" t="s">
        <v>1248</v>
      </c>
      <c r="E17" s="71" t="s">
        <v>1089</v>
      </c>
      <c r="F17" s="73">
        <v>14000</v>
      </c>
      <c r="G17" s="73" t="s">
        <v>86</v>
      </c>
      <c r="H17" s="67"/>
      <c r="I17" s="67"/>
      <c r="J17" s="67"/>
      <c r="K17" s="67"/>
      <c r="L17" s="67"/>
      <c r="M17" s="67"/>
      <c r="N17" s="64"/>
      <c r="O17" s="61"/>
      <c r="P17" s="61"/>
      <c r="Q17" s="46"/>
      <c r="S17" s="60"/>
    </row>
    <row r="18" spans="1:19" x14ac:dyDescent="0.25">
      <c r="A18" s="57" t="s">
        <v>156</v>
      </c>
      <c r="B18" s="73" t="s">
        <v>1430</v>
      </c>
      <c r="C18" s="70"/>
      <c r="D18" s="73" t="s">
        <v>1250</v>
      </c>
      <c r="E18" s="71" t="s">
        <v>1089</v>
      </c>
      <c r="F18" s="73">
        <v>14000</v>
      </c>
      <c r="G18" s="73" t="s">
        <v>86</v>
      </c>
      <c r="H18" s="67"/>
      <c r="I18" s="67"/>
      <c r="J18" s="67"/>
      <c r="K18" s="67"/>
      <c r="L18" s="67"/>
      <c r="M18" s="67"/>
      <c r="N18" s="64"/>
      <c r="O18" s="61"/>
      <c r="P18" s="61"/>
      <c r="Q18" s="46"/>
      <c r="S18" s="60"/>
    </row>
    <row r="19" spans="1:19" x14ac:dyDescent="0.25">
      <c r="A19" s="3" t="s">
        <v>157</v>
      </c>
      <c r="B19" s="70" t="s">
        <v>158</v>
      </c>
      <c r="C19" s="70"/>
      <c r="D19" s="70" t="s">
        <v>554</v>
      </c>
      <c r="E19" s="70" t="s">
        <v>797</v>
      </c>
      <c r="F19" s="70">
        <v>14000</v>
      </c>
      <c r="G19" s="70" t="s">
        <v>86</v>
      </c>
      <c r="H19" s="67"/>
      <c r="I19" s="67"/>
      <c r="J19" s="67"/>
      <c r="K19" s="67"/>
      <c r="L19" s="67"/>
      <c r="M19" s="67"/>
      <c r="N19" s="64"/>
      <c r="O19" s="61"/>
      <c r="P19" s="61"/>
      <c r="Q19" s="46"/>
      <c r="S19" s="60"/>
    </row>
    <row r="20" spans="1:19" x14ac:dyDescent="0.25">
      <c r="A20" s="57" t="s">
        <v>159</v>
      </c>
      <c r="B20" s="73" t="s">
        <v>1431</v>
      </c>
      <c r="C20" s="70"/>
      <c r="D20" s="73" t="s">
        <v>1251</v>
      </c>
      <c r="E20" s="71" t="s">
        <v>1089</v>
      </c>
      <c r="F20" s="73">
        <v>14000</v>
      </c>
      <c r="G20" s="73" t="s">
        <v>86</v>
      </c>
      <c r="H20" s="67"/>
      <c r="I20" s="67"/>
      <c r="J20" s="67"/>
      <c r="K20" s="67"/>
      <c r="L20" s="67"/>
      <c r="M20" s="67"/>
      <c r="N20" s="64"/>
      <c r="O20" s="61"/>
      <c r="P20" s="61"/>
      <c r="Q20" s="46"/>
      <c r="S20" s="60"/>
    </row>
    <row r="21" spans="1:19" x14ac:dyDescent="0.25">
      <c r="A21" s="57" t="s">
        <v>159</v>
      </c>
      <c r="B21" s="73" t="s">
        <v>1432</v>
      </c>
      <c r="C21" s="70"/>
      <c r="D21" s="73" t="s">
        <v>1252</v>
      </c>
      <c r="E21" s="71" t="s">
        <v>1089</v>
      </c>
      <c r="F21" s="73">
        <v>14000</v>
      </c>
      <c r="G21" s="73" t="s">
        <v>86</v>
      </c>
      <c r="H21" s="67"/>
      <c r="I21" s="67"/>
      <c r="J21" s="67"/>
      <c r="K21" s="67"/>
      <c r="L21" s="67"/>
      <c r="M21" s="67"/>
      <c r="N21" s="64"/>
      <c r="O21" s="61"/>
      <c r="P21" s="61"/>
      <c r="Q21" s="46"/>
      <c r="S21" s="60"/>
    </row>
    <row r="22" spans="1:19" x14ac:dyDescent="0.25">
      <c r="A22" s="57" t="s">
        <v>160</v>
      </c>
      <c r="B22" s="73" t="s">
        <v>223</v>
      </c>
      <c r="C22" s="70"/>
      <c r="D22" s="73" t="s">
        <v>1253</v>
      </c>
      <c r="E22" s="71" t="s">
        <v>1089</v>
      </c>
      <c r="F22" s="73">
        <v>14000</v>
      </c>
      <c r="G22" s="73" t="s">
        <v>86</v>
      </c>
      <c r="H22" s="67"/>
      <c r="I22" s="67"/>
      <c r="J22" s="67"/>
      <c r="K22" s="67"/>
      <c r="L22" s="67"/>
      <c r="M22" s="67"/>
      <c r="N22" s="64"/>
      <c r="O22" s="61"/>
      <c r="P22" s="61"/>
      <c r="Q22" s="46"/>
      <c r="S22" s="60"/>
    </row>
    <row r="23" spans="1:19" x14ac:dyDescent="0.25">
      <c r="A23" s="57" t="s">
        <v>161</v>
      </c>
      <c r="B23" s="73" t="s">
        <v>1433</v>
      </c>
      <c r="C23" s="70"/>
      <c r="D23" s="73" t="s">
        <v>1243</v>
      </c>
      <c r="E23" s="71" t="s">
        <v>1089</v>
      </c>
      <c r="F23" s="73">
        <v>14000</v>
      </c>
      <c r="G23" s="73" t="s">
        <v>86</v>
      </c>
      <c r="H23" s="67"/>
      <c r="I23" s="67"/>
      <c r="J23" s="67"/>
      <c r="K23" s="67"/>
      <c r="L23" s="67"/>
      <c r="M23" s="67"/>
      <c r="N23" s="64"/>
      <c r="O23" s="61"/>
      <c r="P23" s="61"/>
      <c r="Q23" s="46"/>
      <c r="S23" s="60"/>
    </row>
    <row r="24" spans="1:19" x14ac:dyDescent="0.25">
      <c r="A24" s="57" t="s">
        <v>162</v>
      </c>
      <c r="B24" s="73" t="s">
        <v>1434</v>
      </c>
      <c r="C24" s="70"/>
      <c r="D24" s="73" t="s">
        <v>1254</v>
      </c>
      <c r="E24" s="71" t="s">
        <v>1089</v>
      </c>
      <c r="F24" s="73">
        <v>14000</v>
      </c>
      <c r="G24" s="73" t="s">
        <v>86</v>
      </c>
      <c r="H24" s="67"/>
      <c r="I24" s="67"/>
      <c r="J24" s="67"/>
      <c r="K24" s="67"/>
      <c r="L24" s="67"/>
      <c r="M24" s="67"/>
      <c r="N24" s="64"/>
      <c r="O24" s="61"/>
      <c r="P24" s="61"/>
      <c r="Q24" s="46"/>
      <c r="S24" s="60"/>
    </row>
    <row r="25" spans="1:19" x14ac:dyDescent="0.25">
      <c r="A25" s="57" t="s">
        <v>163</v>
      </c>
      <c r="B25" s="73" t="s">
        <v>174</v>
      </c>
      <c r="C25" s="70"/>
      <c r="D25" s="73" t="s">
        <v>1255</v>
      </c>
      <c r="E25" s="71" t="s">
        <v>1089</v>
      </c>
      <c r="F25" s="73">
        <v>14000</v>
      </c>
      <c r="G25" s="73" t="s">
        <v>86</v>
      </c>
      <c r="H25" s="67"/>
      <c r="I25" s="67"/>
      <c r="J25" s="67"/>
      <c r="K25" s="67"/>
      <c r="L25" s="67"/>
      <c r="M25" s="67"/>
      <c r="N25" s="64"/>
      <c r="O25" s="61"/>
      <c r="P25" s="61"/>
      <c r="Q25" s="46"/>
      <c r="S25" s="60"/>
    </row>
    <row r="26" spans="1:19" x14ac:dyDescent="0.25">
      <c r="A26" s="3" t="s">
        <v>164</v>
      </c>
      <c r="B26" s="70" t="s">
        <v>165</v>
      </c>
      <c r="C26" s="70"/>
      <c r="D26" s="70" t="s">
        <v>555</v>
      </c>
      <c r="E26" s="71" t="s">
        <v>1089</v>
      </c>
      <c r="F26" s="70">
        <v>14000</v>
      </c>
      <c r="G26" s="70" t="s">
        <v>86</v>
      </c>
      <c r="H26" s="67"/>
      <c r="I26" s="67"/>
      <c r="J26" s="67"/>
      <c r="K26" s="67"/>
      <c r="L26" s="67"/>
      <c r="M26" s="67"/>
      <c r="N26" s="64"/>
      <c r="O26" s="61"/>
      <c r="P26" s="61"/>
      <c r="Q26" s="46"/>
      <c r="S26" s="60"/>
    </row>
    <row r="27" spans="1:19" x14ac:dyDescent="0.25">
      <c r="A27" s="58" t="s">
        <v>166</v>
      </c>
      <c r="B27" s="73" t="s">
        <v>521</v>
      </c>
      <c r="C27" s="70"/>
      <c r="D27" s="73" t="s">
        <v>1256</v>
      </c>
      <c r="E27" s="71" t="s">
        <v>1089</v>
      </c>
      <c r="F27" s="73">
        <v>14000</v>
      </c>
      <c r="G27" s="73" t="s">
        <v>86</v>
      </c>
      <c r="H27" s="67"/>
      <c r="I27" s="67"/>
      <c r="J27" s="67"/>
      <c r="K27" s="67"/>
      <c r="L27" s="67"/>
      <c r="M27" s="67"/>
      <c r="N27" s="64"/>
      <c r="O27" s="61"/>
      <c r="P27" s="61"/>
      <c r="Q27" s="46"/>
      <c r="S27" s="60"/>
    </row>
    <row r="28" spans="1:19" x14ac:dyDescent="0.25">
      <c r="A28" s="58" t="s">
        <v>167</v>
      </c>
      <c r="B28" s="73" t="s">
        <v>1435</v>
      </c>
      <c r="C28" s="70"/>
      <c r="D28" s="73" t="s">
        <v>1257</v>
      </c>
      <c r="E28" s="71" t="s">
        <v>1089</v>
      </c>
      <c r="F28" s="73">
        <v>14000</v>
      </c>
      <c r="G28" s="73" t="s">
        <v>86</v>
      </c>
      <c r="H28" s="67"/>
      <c r="I28" s="67"/>
      <c r="J28" s="67"/>
      <c r="K28" s="67"/>
      <c r="L28" s="67"/>
      <c r="M28" s="67"/>
      <c r="N28" s="64"/>
      <c r="O28" s="61"/>
      <c r="P28" s="61"/>
      <c r="Q28" s="46"/>
      <c r="S28" s="60"/>
    </row>
    <row r="29" spans="1:19" x14ac:dyDescent="0.25">
      <c r="A29" s="58" t="s">
        <v>167</v>
      </c>
      <c r="B29" s="73" t="s">
        <v>454</v>
      </c>
      <c r="C29" s="70"/>
      <c r="D29" s="73" t="s">
        <v>1258</v>
      </c>
      <c r="E29" s="71" t="s">
        <v>1089</v>
      </c>
      <c r="F29" s="73">
        <v>14000</v>
      </c>
      <c r="G29" s="73" t="s">
        <v>86</v>
      </c>
      <c r="H29" s="67"/>
      <c r="I29" s="67"/>
      <c r="J29" s="67"/>
      <c r="K29" s="67"/>
      <c r="L29" s="67"/>
      <c r="M29" s="67"/>
      <c r="N29" s="64"/>
      <c r="O29" s="61"/>
      <c r="P29" s="61"/>
      <c r="Q29" s="46"/>
      <c r="S29" s="60"/>
    </row>
    <row r="30" spans="1:19" x14ac:dyDescent="0.25">
      <c r="A30" s="3" t="s">
        <v>168</v>
      </c>
      <c r="B30" s="70" t="s">
        <v>169</v>
      </c>
      <c r="C30" s="70" t="s">
        <v>168</v>
      </c>
      <c r="D30" s="70" t="s">
        <v>556</v>
      </c>
      <c r="E30" s="71" t="s">
        <v>1089</v>
      </c>
      <c r="F30" s="70">
        <v>14000</v>
      </c>
      <c r="G30" s="70" t="s">
        <v>86</v>
      </c>
      <c r="H30" s="67"/>
      <c r="I30" s="67"/>
      <c r="J30" s="67"/>
      <c r="K30" s="67"/>
      <c r="L30" s="67"/>
      <c r="M30" s="67"/>
      <c r="N30" s="64"/>
      <c r="O30" s="61"/>
      <c r="P30" s="61"/>
      <c r="Q30" s="46"/>
      <c r="S30" s="60"/>
    </row>
    <row r="31" spans="1:19" x14ac:dyDescent="0.25">
      <c r="A31" s="57" t="s">
        <v>170</v>
      </c>
      <c r="B31" s="73" t="s">
        <v>1436</v>
      </c>
      <c r="C31" s="70"/>
      <c r="D31" s="73" t="s">
        <v>1259</v>
      </c>
      <c r="E31" s="71" t="s">
        <v>1089</v>
      </c>
      <c r="F31" s="73">
        <v>14000</v>
      </c>
      <c r="G31" s="73" t="s">
        <v>798</v>
      </c>
      <c r="H31" s="67"/>
      <c r="I31" s="67"/>
      <c r="J31" s="67"/>
      <c r="K31" s="67"/>
      <c r="L31" s="67"/>
      <c r="M31" s="67"/>
      <c r="N31" s="64"/>
      <c r="O31" s="61"/>
      <c r="P31" s="61"/>
      <c r="Q31" s="46"/>
      <c r="S31" s="60"/>
    </row>
    <row r="32" spans="1:19" x14ac:dyDescent="0.25">
      <c r="A32" s="57" t="s">
        <v>171</v>
      </c>
      <c r="B32" s="73" t="s">
        <v>1437</v>
      </c>
      <c r="C32" s="70"/>
      <c r="D32" s="73" t="s">
        <v>1260</v>
      </c>
      <c r="E32" s="71" t="s">
        <v>1089</v>
      </c>
      <c r="F32" s="73">
        <v>14000</v>
      </c>
      <c r="G32" s="73" t="s">
        <v>798</v>
      </c>
      <c r="H32" s="67"/>
      <c r="I32" s="67"/>
      <c r="J32" s="67"/>
      <c r="K32" s="67"/>
      <c r="L32" s="67"/>
      <c r="M32" s="67"/>
      <c r="N32" s="64"/>
      <c r="O32" s="61"/>
      <c r="P32" s="61"/>
      <c r="Q32" s="46"/>
      <c r="S32" s="60"/>
    </row>
    <row r="33" spans="1:19" x14ac:dyDescent="0.25">
      <c r="A33" s="58" t="s">
        <v>172</v>
      </c>
      <c r="B33" s="73" t="s">
        <v>1438</v>
      </c>
      <c r="C33" s="70"/>
      <c r="D33" s="73" t="s">
        <v>1261</v>
      </c>
      <c r="E33" s="71" t="s">
        <v>1089</v>
      </c>
      <c r="F33" s="73">
        <v>14000</v>
      </c>
      <c r="G33" s="73" t="s">
        <v>798</v>
      </c>
      <c r="H33" s="67"/>
      <c r="I33" s="67"/>
      <c r="J33" s="67"/>
      <c r="K33" s="67"/>
      <c r="L33" s="67"/>
      <c r="M33" s="67"/>
      <c r="N33" s="64"/>
      <c r="O33" s="61"/>
      <c r="P33" s="61"/>
      <c r="Q33" s="46"/>
      <c r="S33" s="60"/>
    </row>
    <row r="34" spans="1:19" x14ac:dyDescent="0.25">
      <c r="A34" s="3" t="s">
        <v>173</v>
      </c>
      <c r="B34" s="70" t="s">
        <v>174</v>
      </c>
      <c r="C34" s="70"/>
      <c r="D34" s="70" t="s">
        <v>557</v>
      </c>
      <c r="E34" s="71" t="s">
        <v>1089</v>
      </c>
      <c r="F34" s="70">
        <v>14080</v>
      </c>
      <c r="G34" s="70" t="s">
        <v>799</v>
      </c>
      <c r="H34" s="67"/>
      <c r="I34" s="67"/>
      <c r="J34" s="67"/>
      <c r="K34" s="67"/>
      <c r="L34" s="67"/>
      <c r="M34" s="67"/>
      <c r="N34" s="64"/>
      <c r="O34" s="61"/>
      <c r="P34" s="61"/>
      <c r="Q34" s="46"/>
      <c r="S34" s="60"/>
    </row>
    <row r="35" spans="1:19" x14ac:dyDescent="0.25">
      <c r="A35" s="57" t="s">
        <v>175</v>
      </c>
      <c r="B35" s="73" t="s">
        <v>372</v>
      </c>
      <c r="C35" s="70"/>
      <c r="D35" s="73" t="s">
        <v>1262</v>
      </c>
      <c r="E35" s="71" t="s">
        <v>1089</v>
      </c>
      <c r="F35" s="73">
        <v>14100</v>
      </c>
      <c r="G35" s="73" t="s">
        <v>800</v>
      </c>
      <c r="H35" s="67"/>
      <c r="I35" s="67"/>
      <c r="J35" s="67"/>
      <c r="K35" s="67"/>
      <c r="L35" s="67"/>
      <c r="M35" s="67"/>
      <c r="N35" s="64"/>
      <c r="O35" s="61"/>
      <c r="P35" s="61"/>
      <c r="Q35" s="46"/>
      <c r="S35" s="60"/>
    </row>
    <row r="36" spans="1:19" x14ac:dyDescent="0.25">
      <c r="A36" s="3" t="s">
        <v>176</v>
      </c>
      <c r="B36" s="70" t="s">
        <v>177</v>
      </c>
      <c r="C36" s="70"/>
      <c r="D36" s="70" t="s">
        <v>558</v>
      </c>
      <c r="E36" s="71" t="s">
        <v>1089</v>
      </c>
      <c r="F36" s="70">
        <v>14100</v>
      </c>
      <c r="G36" s="70" t="s">
        <v>801</v>
      </c>
      <c r="H36" s="67"/>
      <c r="I36" s="67"/>
      <c r="J36" s="67"/>
      <c r="K36" s="67"/>
      <c r="L36" s="67"/>
      <c r="M36" s="67"/>
      <c r="N36" s="64"/>
      <c r="O36" s="61"/>
      <c r="P36" s="61"/>
      <c r="Q36" s="46"/>
      <c r="S36" s="60"/>
    </row>
    <row r="37" spans="1:19" x14ac:dyDescent="0.25">
      <c r="A37" s="3" t="s">
        <v>178</v>
      </c>
      <c r="B37" s="70" t="s">
        <v>179</v>
      </c>
      <c r="C37" s="70"/>
      <c r="D37" s="70" t="s">
        <v>559</v>
      </c>
      <c r="E37" s="71" t="s">
        <v>1089</v>
      </c>
      <c r="F37" s="70">
        <v>14100</v>
      </c>
      <c r="G37" s="70" t="s">
        <v>802</v>
      </c>
      <c r="H37" s="67"/>
      <c r="I37" s="67"/>
      <c r="J37" s="67"/>
      <c r="K37" s="67"/>
      <c r="L37" s="67"/>
      <c r="M37" s="67"/>
      <c r="N37" s="64"/>
      <c r="O37" s="61"/>
      <c r="P37" s="61"/>
      <c r="Q37" s="46"/>
      <c r="S37" s="60"/>
    </row>
    <row r="38" spans="1:19" x14ac:dyDescent="0.25">
      <c r="A38" s="3" t="s">
        <v>180</v>
      </c>
      <c r="B38" s="70" t="s">
        <v>181</v>
      </c>
      <c r="C38" s="70"/>
      <c r="D38" s="70" t="s">
        <v>560</v>
      </c>
      <c r="E38" s="71" t="s">
        <v>1089</v>
      </c>
      <c r="F38" s="70">
        <v>14110</v>
      </c>
      <c r="G38" s="70" t="s">
        <v>803</v>
      </c>
      <c r="H38" s="67"/>
      <c r="I38" s="67"/>
      <c r="J38" s="67"/>
      <c r="K38" s="67"/>
      <c r="L38" s="67"/>
      <c r="M38" s="67"/>
      <c r="N38" s="64"/>
      <c r="O38" s="61"/>
      <c r="P38" s="61"/>
      <c r="Q38" s="46"/>
      <c r="S38" s="60"/>
    </row>
    <row r="39" spans="1:19" x14ac:dyDescent="0.25">
      <c r="A39" s="3" t="s">
        <v>182</v>
      </c>
      <c r="B39" s="70" t="s">
        <v>143</v>
      </c>
      <c r="C39" s="70"/>
      <c r="D39" s="70" t="s">
        <v>561</v>
      </c>
      <c r="E39" s="70" t="s">
        <v>804</v>
      </c>
      <c r="F39" s="70">
        <v>14110</v>
      </c>
      <c r="G39" s="70" t="s">
        <v>803</v>
      </c>
      <c r="H39" s="67"/>
      <c r="I39" s="67"/>
      <c r="J39" s="67"/>
      <c r="K39" s="67"/>
      <c r="L39" s="67"/>
      <c r="M39" s="67"/>
      <c r="N39" s="64"/>
      <c r="O39" s="61"/>
      <c r="P39" s="61"/>
      <c r="Q39" s="46"/>
      <c r="S39" s="60"/>
    </row>
    <row r="40" spans="1:19" x14ac:dyDescent="0.25">
      <c r="A40" s="3" t="s">
        <v>183</v>
      </c>
      <c r="B40" s="70" t="s">
        <v>184</v>
      </c>
      <c r="C40" s="70"/>
      <c r="D40" s="70" t="s">
        <v>562</v>
      </c>
      <c r="E40" s="71" t="s">
        <v>1089</v>
      </c>
      <c r="F40" s="70">
        <v>14110</v>
      </c>
      <c r="G40" s="70" t="s">
        <v>803</v>
      </c>
      <c r="H40" s="67"/>
      <c r="I40" s="67"/>
      <c r="J40" s="67"/>
      <c r="K40" s="67"/>
      <c r="L40" s="67"/>
      <c r="M40" s="67"/>
      <c r="N40" s="64"/>
      <c r="O40" s="61"/>
      <c r="P40" s="61"/>
      <c r="Q40" s="46"/>
      <c r="S40" s="60"/>
    </row>
    <row r="41" spans="1:19" x14ac:dyDescent="0.25">
      <c r="A41" s="3" t="s">
        <v>185</v>
      </c>
      <c r="B41" s="70" t="s">
        <v>186</v>
      </c>
      <c r="C41" s="70" t="s">
        <v>453</v>
      </c>
      <c r="D41" s="70" t="s">
        <v>563</v>
      </c>
      <c r="E41" s="71" t="s">
        <v>1089</v>
      </c>
      <c r="F41" s="70">
        <v>14110</v>
      </c>
      <c r="G41" s="70" t="s">
        <v>803</v>
      </c>
      <c r="H41" s="67"/>
      <c r="I41" s="67"/>
      <c r="J41" s="67"/>
      <c r="K41" s="67"/>
      <c r="L41" s="67"/>
      <c r="M41" s="67"/>
      <c r="N41" s="64"/>
      <c r="O41" s="61"/>
      <c r="P41" s="61"/>
      <c r="Q41" s="46"/>
      <c r="S41" s="60"/>
    </row>
    <row r="42" spans="1:19" x14ac:dyDescent="0.25">
      <c r="A42" s="3" t="s">
        <v>187</v>
      </c>
      <c r="B42" s="70" t="s">
        <v>139</v>
      </c>
      <c r="C42" s="70"/>
      <c r="D42" s="70" t="s">
        <v>564</v>
      </c>
      <c r="E42" s="71" t="s">
        <v>1089</v>
      </c>
      <c r="F42" s="70">
        <v>14110</v>
      </c>
      <c r="G42" s="70" t="s">
        <v>803</v>
      </c>
      <c r="H42" s="67"/>
      <c r="I42" s="67"/>
      <c r="J42" s="67"/>
      <c r="K42" s="67"/>
      <c r="L42" s="67"/>
      <c r="M42" s="67"/>
      <c r="N42" s="64"/>
      <c r="O42" s="61"/>
      <c r="P42" s="61"/>
      <c r="Q42" s="46"/>
      <c r="S42" s="60"/>
    </row>
    <row r="43" spans="1:19" x14ac:dyDescent="0.25">
      <c r="A43" s="3" t="s">
        <v>188</v>
      </c>
      <c r="B43" s="70" t="s">
        <v>189</v>
      </c>
      <c r="C43" s="70"/>
      <c r="D43" s="70" t="s">
        <v>565</v>
      </c>
      <c r="E43" s="71" t="s">
        <v>1089</v>
      </c>
      <c r="F43" s="70">
        <v>14110</v>
      </c>
      <c r="G43" s="70" t="s">
        <v>805</v>
      </c>
      <c r="H43" s="67"/>
      <c r="I43" s="67"/>
      <c r="J43" s="67"/>
      <c r="K43" s="67"/>
      <c r="L43" s="67"/>
      <c r="M43" s="67"/>
      <c r="N43" s="64"/>
      <c r="O43" s="61"/>
      <c r="P43" s="61"/>
      <c r="Q43" s="46"/>
      <c r="S43" s="60"/>
    </row>
    <row r="44" spans="1:19" x14ac:dyDescent="0.25">
      <c r="A44" s="3" t="s">
        <v>190</v>
      </c>
      <c r="B44" s="70" t="s">
        <v>1089</v>
      </c>
      <c r="C44" s="70" t="s">
        <v>168</v>
      </c>
      <c r="D44" s="70" t="s">
        <v>566</v>
      </c>
      <c r="E44" s="71" t="s">
        <v>1089</v>
      </c>
      <c r="F44" s="70">
        <v>14111</v>
      </c>
      <c r="G44" s="70" t="s">
        <v>89</v>
      </c>
      <c r="H44" s="67"/>
      <c r="I44" s="67"/>
      <c r="J44" s="67"/>
      <c r="K44" s="67"/>
      <c r="L44" s="67"/>
      <c r="M44" s="67"/>
      <c r="N44" s="64"/>
      <c r="O44" s="61"/>
      <c r="P44" s="61"/>
      <c r="Q44" s="46"/>
      <c r="S44" s="60"/>
    </row>
    <row r="45" spans="1:19" x14ac:dyDescent="0.25">
      <c r="A45" s="3" t="s">
        <v>191</v>
      </c>
      <c r="B45" s="70" t="s">
        <v>192</v>
      </c>
      <c r="C45" s="70" t="s">
        <v>1192</v>
      </c>
      <c r="D45" s="70" t="s">
        <v>567</v>
      </c>
      <c r="E45" s="71" t="s">
        <v>1089</v>
      </c>
      <c r="F45" s="70">
        <v>14111</v>
      </c>
      <c r="G45" s="70" t="s">
        <v>89</v>
      </c>
      <c r="H45" s="67"/>
      <c r="I45" s="67"/>
      <c r="J45" s="67"/>
      <c r="K45" s="67"/>
      <c r="L45" s="67"/>
      <c r="M45" s="67"/>
      <c r="N45" s="64"/>
      <c r="O45" s="61"/>
      <c r="P45" s="61"/>
      <c r="Q45" s="46"/>
      <c r="S45" s="60"/>
    </row>
    <row r="46" spans="1:19" x14ac:dyDescent="0.25">
      <c r="A46" s="57" t="s">
        <v>193</v>
      </c>
      <c r="B46" s="73" t="s">
        <v>244</v>
      </c>
      <c r="C46" s="70"/>
      <c r="D46" s="73" t="s">
        <v>1263</v>
      </c>
      <c r="E46" s="71" t="s">
        <v>1089</v>
      </c>
      <c r="F46" s="73">
        <v>14111</v>
      </c>
      <c r="G46" s="73" t="s">
        <v>89</v>
      </c>
      <c r="H46" s="67"/>
      <c r="I46" s="67"/>
      <c r="J46" s="67"/>
      <c r="K46" s="67"/>
      <c r="L46" s="67"/>
      <c r="M46" s="67"/>
      <c r="N46" s="64"/>
      <c r="O46" s="61"/>
      <c r="P46" s="61"/>
      <c r="Q46" s="46"/>
      <c r="S46" s="60"/>
    </row>
    <row r="47" spans="1:19" x14ac:dyDescent="0.25">
      <c r="A47" s="3" t="s">
        <v>194</v>
      </c>
      <c r="B47" s="70" t="s">
        <v>195</v>
      </c>
      <c r="C47" s="70"/>
      <c r="D47" s="70" t="s">
        <v>568</v>
      </c>
      <c r="E47" s="71" t="s">
        <v>1089</v>
      </c>
      <c r="F47" s="70">
        <v>14111</v>
      </c>
      <c r="G47" s="70" t="s">
        <v>89</v>
      </c>
      <c r="H47" s="67"/>
      <c r="I47" s="67"/>
      <c r="J47" s="67"/>
      <c r="K47" s="67"/>
      <c r="L47" s="67"/>
      <c r="M47" s="67"/>
      <c r="N47" s="64"/>
      <c r="O47" s="61"/>
      <c r="P47" s="61"/>
      <c r="Q47" s="46"/>
      <c r="S47" s="60"/>
    </row>
    <row r="48" spans="1:19" x14ac:dyDescent="0.25">
      <c r="A48" s="3" t="s">
        <v>196</v>
      </c>
      <c r="B48" s="70" t="s">
        <v>197</v>
      </c>
      <c r="C48" s="70" t="s">
        <v>1192</v>
      </c>
      <c r="D48" s="70" t="s">
        <v>569</v>
      </c>
      <c r="E48" s="71" t="s">
        <v>1089</v>
      </c>
      <c r="F48" s="70">
        <v>14111</v>
      </c>
      <c r="G48" s="70" t="s">
        <v>89</v>
      </c>
      <c r="H48" s="67"/>
      <c r="I48" s="67"/>
      <c r="J48" s="67" t="s">
        <v>976</v>
      </c>
      <c r="K48" s="67" t="s">
        <v>11</v>
      </c>
      <c r="L48" s="67" t="s">
        <v>3</v>
      </c>
      <c r="M48" s="67"/>
      <c r="N48" s="65">
        <v>40724</v>
      </c>
      <c r="O48" s="61">
        <v>71.400000000000006</v>
      </c>
      <c r="P48" s="61"/>
      <c r="Q48" s="46"/>
      <c r="S48" s="60"/>
    </row>
    <row r="49" spans="1:19" x14ac:dyDescent="0.25">
      <c r="A49" s="3" t="s">
        <v>105</v>
      </c>
      <c r="B49" s="70" t="s">
        <v>198</v>
      </c>
      <c r="C49" s="70"/>
      <c r="D49" s="74" t="s">
        <v>570</v>
      </c>
      <c r="E49" s="71" t="s">
        <v>1089</v>
      </c>
      <c r="F49" s="70">
        <v>14112</v>
      </c>
      <c r="G49" s="70" t="s">
        <v>806</v>
      </c>
      <c r="H49" s="67"/>
      <c r="I49" s="67"/>
      <c r="J49" s="67"/>
      <c r="K49" s="67"/>
      <c r="L49" s="67"/>
      <c r="M49" s="67"/>
      <c r="N49" s="64"/>
      <c r="O49" s="61"/>
      <c r="P49" s="61"/>
      <c r="Q49" s="46"/>
      <c r="S49" s="60"/>
    </row>
    <row r="50" spans="1:19" x14ac:dyDescent="0.25">
      <c r="A50" s="3" t="s">
        <v>199</v>
      </c>
      <c r="B50" s="70" t="s">
        <v>200</v>
      </c>
      <c r="C50" s="70"/>
      <c r="D50" s="70" t="s">
        <v>571</v>
      </c>
      <c r="E50" s="71" t="s">
        <v>1089</v>
      </c>
      <c r="F50" s="70">
        <v>14114</v>
      </c>
      <c r="G50" s="70" t="s">
        <v>807</v>
      </c>
      <c r="H50" s="67"/>
      <c r="I50" s="67"/>
      <c r="J50" s="67"/>
      <c r="K50" s="67"/>
      <c r="L50" s="67"/>
      <c r="M50" s="67"/>
      <c r="N50" s="64"/>
      <c r="O50" s="61"/>
      <c r="P50" s="61"/>
      <c r="Q50" s="46"/>
      <c r="S50" s="60"/>
    </row>
    <row r="51" spans="1:19" x14ac:dyDescent="0.25">
      <c r="A51" s="3" t="s">
        <v>201</v>
      </c>
      <c r="B51" s="70" t="s">
        <v>64</v>
      </c>
      <c r="C51" s="70"/>
      <c r="D51" s="70" t="s">
        <v>572</v>
      </c>
      <c r="E51" s="71" t="s">
        <v>1089</v>
      </c>
      <c r="F51" s="70">
        <v>14114</v>
      </c>
      <c r="G51" s="70" t="s">
        <v>807</v>
      </c>
      <c r="H51" s="67"/>
      <c r="I51" s="67"/>
      <c r="J51" s="67"/>
      <c r="K51" s="67"/>
      <c r="L51" s="67"/>
      <c r="M51" s="67"/>
      <c r="N51" s="64"/>
      <c r="O51" s="61"/>
      <c r="P51" s="61"/>
      <c r="Q51" s="46"/>
      <c r="S51" s="60"/>
    </row>
    <row r="52" spans="1:19" x14ac:dyDescent="0.25">
      <c r="A52" s="3" t="s">
        <v>202</v>
      </c>
      <c r="B52" s="70" t="s">
        <v>203</v>
      </c>
      <c r="C52" s="70"/>
      <c r="D52" s="70" t="s">
        <v>573</v>
      </c>
      <c r="E52" s="71" t="s">
        <v>1089</v>
      </c>
      <c r="F52" s="70">
        <v>14114</v>
      </c>
      <c r="G52" s="70" t="s">
        <v>807</v>
      </c>
      <c r="H52" s="67"/>
      <c r="I52" s="67"/>
      <c r="J52" s="67"/>
      <c r="K52" s="67"/>
      <c r="L52" s="67"/>
      <c r="M52" s="67"/>
      <c r="N52" s="64"/>
      <c r="O52" s="61"/>
      <c r="P52" s="61"/>
      <c r="Q52" s="46"/>
      <c r="S52" s="60"/>
    </row>
    <row r="53" spans="1:19" x14ac:dyDescent="0.25">
      <c r="A53" s="3" t="s">
        <v>204</v>
      </c>
      <c r="B53" s="70" t="s">
        <v>205</v>
      </c>
      <c r="C53" s="70"/>
      <c r="D53" s="70" t="s">
        <v>574</v>
      </c>
      <c r="E53" s="70" t="s">
        <v>808</v>
      </c>
      <c r="F53" s="70">
        <v>14117</v>
      </c>
      <c r="G53" s="70" t="s">
        <v>809</v>
      </c>
      <c r="H53" s="67"/>
      <c r="I53" s="67"/>
      <c r="J53" s="67"/>
      <c r="K53" s="67"/>
      <c r="L53" s="67"/>
      <c r="M53" s="67"/>
      <c r="N53" s="64"/>
      <c r="O53" s="61"/>
      <c r="P53" s="61"/>
      <c r="Q53" s="46"/>
      <c r="S53" s="60"/>
    </row>
    <row r="54" spans="1:19" x14ac:dyDescent="0.25">
      <c r="A54" s="57" t="s">
        <v>206</v>
      </c>
      <c r="B54" s="73" t="s">
        <v>417</v>
      </c>
      <c r="C54" s="70"/>
      <c r="D54" s="73" t="s">
        <v>1264</v>
      </c>
      <c r="E54" s="71" t="s">
        <v>1089</v>
      </c>
      <c r="F54" s="73">
        <v>14120</v>
      </c>
      <c r="G54" s="73" t="s">
        <v>810</v>
      </c>
      <c r="H54" s="67"/>
      <c r="I54" s="67"/>
      <c r="J54" s="67"/>
      <c r="K54" s="67"/>
      <c r="L54" s="67"/>
      <c r="M54" s="67"/>
      <c r="N54" s="64"/>
      <c r="O54" s="61"/>
      <c r="P54" s="61"/>
      <c r="Q54" s="46"/>
      <c r="S54" s="60"/>
    </row>
    <row r="55" spans="1:19" x14ac:dyDescent="0.25">
      <c r="A55" s="3" t="s">
        <v>207</v>
      </c>
      <c r="B55" s="70" t="s">
        <v>208</v>
      </c>
      <c r="C55" s="70"/>
      <c r="D55" s="70" t="s">
        <v>575</v>
      </c>
      <c r="E55" s="71" t="s">
        <v>1089</v>
      </c>
      <c r="F55" s="70">
        <v>14120</v>
      </c>
      <c r="G55" s="70" t="s">
        <v>810</v>
      </c>
      <c r="H55" s="67"/>
      <c r="I55" s="67"/>
      <c r="J55" s="67"/>
      <c r="K55" s="67"/>
      <c r="L55" s="67"/>
      <c r="M55" s="67"/>
      <c r="N55" s="64"/>
      <c r="O55" s="61"/>
      <c r="P55" s="61"/>
      <c r="Q55" s="46"/>
      <c r="S55" s="60"/>
    </row>
    <row r="56" spans="1:19" x14ac:dyDescent="0.25">
      <c r="A56" s="3" t="s">
        <v>209</v>
      </c>
      <c r="B56" s="70" t="s">
        <v>210</v>
      </c>
      <c r="C56" s="70" t="s">
        <v>453</v>
      </c>
      <c r="D56" s="70" t="s">
        <v>576</v>
      </c>
      <c r="E56" s="71" t="s">
        <v>1089</v>
      </c>
      <c r="F56" s="70">
        <v>14120</v>
      </c>
      <c r="G56" s="70" t="s">
        <v>810</v>
      </c>
      <c r="H56" s="67"/>
      <c r="I56" s="67"/>
      <c r="J56" s="67"/>
      <c r="K56" s="67"/>
      <c r="L56" s="67"/>
      <c r="M56" s="67"/>
      <c r="N56" s="64"/>
      <c r="O56" s="61"/>
      <c r="P56" s="61"/>
      <c r="Q56" s="46"/>
      <c r="S56" s="60"/>
    </row>
    <row r="57" spans="1:19" x14ac:dyDescent="0.25">
      <c r="A57" s="3" t="s">
        <v>211</v>
      </c>
      <c r="B57" s="70" t="s">
        <v>27</v>
      </c>
      <c r="C57" s="70"/>
      <c r="D57" s="70" t="s">
        <v>577</v>
      </c>
      <c r="E57" s="71" t="s">
        <v>1089</v>
      </c>
      <c r="F57" s="70">
        <v>14120</v>
      </c>
      <c r="G57" s="70" t="s">
        <v>810</v>
      </c>
      <c r="H57" s="67"/>
      <c r="I57" s="67"/>
      <c r="J57" s="67"/>
      <c r="K57" s="67"/>
      <c r="L57" s="67"/>
      <c r="M57" s="67"/>
      <c r="N57" s="64"/>
      <c r="O57" s="61"/>
      <c r="P57" s="61"/>
      <c r="Q57" s="46"/>
      <c r="S57" s="60"/>
    </row>
    <row r="58" spans="1:19" x14ac:dyDescent="0.25">
      <c r="A58" s="3" t="s">
        <v>212</v>
      </c>
      <c r="B58" s="70" t="s">
        <v>213</v>
      </c>
      <c r="C58" s="70"/>
      <c r="D58" s="70" t="s">
        <v>578</v>
      </c>
      <c r="E58" s="71" t="s">
        <v>1089</v>
      </c>
      <c r="F58" s="70">
        <v>14120</v>
      </c>
      <c r="G58" s="70" t="s">
        <v>810</v>
      </c>
      <c r="H58" s="67"/>
      <c r="I58" s="67"/>
      <c r="J58" s="67"/>
      <c r="K58" s="67"/>
      <c r="L58" s="67"/>
      <c r="M58" s="67"/>
      <c r="N58" s="64"/>
      <c r="O58" s="61"/>
      <c r="P58" s="61"/>
      <c r="Q58" s="46"/>
      <c r="S58" s="60"/>
    </row>
    <row r="59" spans="1:19" x14ac:dyDescent="0.25">
      <c r="A59" s="58" t="s">
        <v>214</v>
      </c>
      <c r="B59" s="73" t="s">
        <v>1143</v>
      </c>
      <c r="C59" s="70"/>
      <c r="D59" s="73" t="s">
        <v>1265</v>
      </c>
      <c r="E59" s="71" t="s">
        <v>1089</v>
      </c>
      <c r="F59" s="73">
        <v>14120</v>
      </c>
      <c r="G59" s="73" t="s">
        <v>810</v>
      </c>
      <c r="H59" s="67"/>
      <c r="I59" s="67"/>
      <c r="J59" s="67"/>
      <c r="K59" s="67"/>
      <c r="L59" s="67"/>
      <c r="M59" s="67"/>
      <c r="N59" s="64"/>
      <c r="O59" s="61"/>
      <c r="P59" s="61"/>
      <c r="Q59" s="46"/>
      <c r="S59" s="60"/>
    </row>
    <row r="60" spans="1:19" x14ac:dyDescent="0.25">
      <c r="A60" s="57" t="s">
        <v>215</v>
      </c>
      <c r="B60" s="73" t="s">
        <v>239</v>
      </c>
      <c r="C60" s="70"/>
      <c r="D60" s="73" t="s">
        <v>1266</v>
      </c>
      <c r="E60" s="71" t="s">
        <v>1089</v>
      </c>
      <c r="F60" s="73">
        <v>14123</v>
      </c>
      <c r="G60" s="73" t="s">
        <v>811</v>
      </c>
      <c r="H60" s="67"/>
      <c r="I60" s="67"/>
      <c r="J60" s="67"/>
      <c r="K60" s="67"/>
      <c r="L60" s="67"/>
      <c r="M60" s="67"/>
      <c r="N60" s="64"/>
      <c r="O60" s="61"/>
      <c r="P60" s="61"/>
      <c r="Q60" s="46"/>
      <c r="S60" s="60"/>
    </row>
    <row r="61" spans="1:19" x14ac:dyDescent="0.25">
      <c r="A61" s="3" t="s">
        <v>216</v>
      </c>
      <c r="B61" s="70" t="s">
        <v>77</v>
      </c>
      <c r="C61" s="70"/>
      <c r="D61" s="70" t="s">
        <v>579</v>
      </c>
      <c r="E61" s="71" t="s">
        <v>1089</v>
      </c>
      <c r="F61" s="70">
        <v>14123</v>
      </c>
      <c r="G61" s="70" t="s">
        <v>811</v>
      </c>
      <c r="H61" s="67"/>
      <c r="I61" s="67"/>
      <c r="J61" s="67"/>
      <c r="K61" s="67"/>
      <c r="L61" s="67"/>
      <c r="M61" s="67"/>
      <c r="N61" s="64"/>
      <c r="O61" s="61"/>
      <c r="P61" s="61"/>
      <c r="Q61" s="46"/>
      <c r="S61" s="60"/>
    </row>
    <row r="62" spans="1:19" x14ac:dyDescent="0.25">
      <c r="A62" s="3" t="s">
        <v>217</v>
      </c>
      <c r="B62" s="70" t="s">
        <v>218</v>
      </c>
      <c r="C62" s="70" t="s">
        <v>1192</v>
      </c>
      <c r="D62" s="70" t="s">
        <v>580</v>
      </c>
      <c r="E62" s="71" t="s">
        <v>1089</v>
      </c>
      <c r="F62" s="70">
        <v>14123</v>
      </c>
      <c r="G62" s="70" t="s">
        <v>811</v>
      </c>
      <c r="H62" s="67"/>
      <c r="I62" s="67"/>
      <c r="J62" s="67"/>
      <c r="K62" s="67"/>
      <c r="L62" s="67"/>
      <c r="M62" s="67"/>
      <c r="N62" s="64"/>
      <c r="O62" s="61"/>
      <c r="P62" s="61"/>
      <c r="Q62" s="46"/>
      <c r="S62" s="60"/>
    </row>
    <row r="63" spans="1:19" x14ac:dyDescent="0.25">
      <c r="A63" s="57" t="s">
        <v>219</v>
      </c>
      <c r="B63" s="73" t="s">
        <v>197</v>
      </c>
      <c r="C63" s="70"/>
      <c r="D63" s="73" t="s">
        <v>1267</v>
      </c>
      <c r="E63" s="71" t="s">
        <v>1089</v>
      </c>
      <c r="F63" s="73">
        <v>14123</v>
      </c>
      <c r="G63" s="73" t="s">
        <v>811</v>
      </c>
      <c r="H63" s="67"/>
      <c r="I63" s="67"/>
      <c r="J63" s="67"/>
      <c r="K63" s="67"/>
      <c r="L63" s="67"/>
      <c r="M63" s="67"/>
      <c r="N63" s="64"/>
      <c r="O63" s="61"/>
      <c r="P63" s="61"/>
      <c r="Q63" s="46"/>
      <c r="S63" s="60"/>
    </row>
    <row r="64" spans="1:19" x14ac:dyDescent="0.25">
      <c r="A64" s="3" t="s">
        <v>220</v>
      </c>
      <c r="B64" s="70" t="s">
        <v>221</v>
      </c>
      <c r="C64" s="70" t="s">
        <v>448</v>
      </c>
      <c r="D64" s="70" t="s">
        <v>581</v>
      </c>
      <c r="E64" s="71" t="s">
        <v>1089</v>
      </c>
      <c r="F64" s="70">
        <v>14123</v>
      </c>
      <c r="G64" s="70" t="s">
        <v>811</v>
      </c>
      <c r="H64" s="67"/>
      <c r="I64" s="67"/>
      <c r="J64" s="67"/>
      <c r="K64" s="67"/>
      <c r="L64" s="67"/>
      <c r="M64" s="67"/>
      <c r="N64" s="64"/>
      <c r="O64" s="61"/>
      <c r="P64" s="61"/>
      <c r="Q64" s="46"/>
      <c r="S64" s="60"/>
    </row>
    <row r="65" spans="1:19" x14ac:dyDescent="0.25">
      <c r="A65" s="3" t="s">
        <v>168</v>
      </c>
      <c r="B65" s="70" t="s">
        <v>195</v>
      </c>
      <c r="C65" s="70"/>
      <c r="D65" s="70" t="s">
        <v>582</v>
      </c>
      <c r="E65" s="71" t="s">
        <v>1089</v>
      </c>
      <c r="F65" s="70">
        <v>14123</v>
      </c>
      <c r="G65" s="70" t="s">
        <v>811</v>
      </c>
      <c r="H65" s="67"/>
      <c r="I65" s="67"/>
      <c r="J65" s="67"/>
      <c r="K65" s="67"/>
      <c r="L65" s="67"/>
      <c r="M65" s="67"/>
      <c r="N65" s="64"/>
      <c r="O65" s="61"/>
      <c r="P65" s="61"/>
      <c r="Q65" s="46"/>
      <c r="S65" s="60"/>
    </row>
    <row r="66" spans="1:19" x14ac:dyDescent="0.25">
      <c r="A66" s="3" t="s">
        <v>222</v>
      </c>
      <c r="B66" s="70" t="s">
        <v>223</v>
      </c>
      <c r="C66" s="70" t="s">
        <v>168</v>
      </c>
      <c r="D66" s="70" t="s">
        <v>583</v>
      </c>
      <c r="E66" s="71" t="s">
        <v>1089</v>
      </c>
      <c r="F66" s="70">
        <v>14123</v>
      </c>
      <c r="G66" s="70" t="s">
        <v>812</v>
      </c>
      <c r="H66" s="67"/>
      <c r="I66" s="67"/>
      <c r="J66" s="67"/>
      <c r="K66" s="67"/>
      <c r="L66" s="67"/>
      <c r="M66" s="67"/>
      <c r="N66" s="64"/>
      <c r="O66" s="61"/>
      <c r="P66" s="61"/>
      <c r="Q66" s="46"/>
      <c r="S66" s="60"/>
    </row>
    <row r="67" spans="1:19" x14ac:dyDescent="0.25">
      <c r="A67" s="3" t="s">
        <v>224</v>
      </c>
      <c r="B67" s="70" t="s">
        <v>197</v>
      </c>
      <c r="C67" s="70"/>
      <c r="D67" s="70" t="s">
        <v>584</v>
      </c>
      <c r="E67" s="71" t="s">
        <v>1089</v>
      </c>
      <c r="F67" s="70">
        <v>14123</v>
      </c>
      <c r="G67" s="70" t="s">
        <v>812</v>
      </c>
      <c r="H67" s="67"/>
      <c r="I67" s="67"/>
      <c r="J67" s="67"/>
      <c r="K67" s="67"/>
      <c r="L67" s="67"/>
      <c r="M67" s="67"/>
      <c r="N67" s="64"/>
      <c r="O67" s="61"/>
      <c r="P67" s="61"/>
      <c r="Q67" s="46"/>
      <c r="S67" s="60"/>
    </row>
    <row r="68" spans="1:19" x14ac:dyDescent="0.25">
      <c r="A68" s="57" t="s">
        <v>225</v>
      </c>
      <c r="B68" s="73" t="s">
        <v>1439</v>
      </c>
      <c r="C68" s="70"/>
      <c r="D68" s="73" t="s">
        <v>1268</v>
      </c>
      <c r="E68" s="71" t="s">
        <v>1089</v>
      </c>
      <c r="F68" s="73">
        <v>14123</v>
      </c>
      <c r="G68" s="73" t="s">
        <v>813</v>
      </c>
      <c r="H68" s="67"/>
      <c r="I68" s="67"/>
      <c r="J68" s="67"/>
      <c r="K68" s="67"/>
      <c r="L68" s="67"/>
      <c r="M68" s="67"/>
      <c r="N68" s="64"/>
      <c r="O68" s="61"/>
      <c r="P68" s="61"/>
      <c r="Q68" s="46"/>
      <c r="S68" s="60"/>
    </row>
    <row r="69" spans="1:19" x14ac:dyDescent="0.25">
      <c r="A69" s="3" t="s">
        <v>226</v>
      </c>
      <c r="B69" s="70" t="s">
        <v>227</v>
      </c>
      <c r="C69" s="70"/>
      <c r="D69" s="70" t="s">
        <v>585</v>
      </c>
      <c r="E69" s="71" t="s">
        <v>1089</v>
      </c>
      <c r="F69" s="70">
        <v>14123</v>
      </c>
      <c r="G69" s="70" t="s">
        <v>813</v>
      </c>
      <c r="H69" s="67"/>
      <c r="I69" s="67"/>
      <c r="J69" s="67"/>
      <c r="K69" s="67"/>
      <c r="L69" s="67"/>
      <c r="M69" s="67"/>
      <c r="N69" s="64"/>
      <c r="O69" s="61"/>
      <c r="P69" s="61"/>
      <c r="Q69" s="46"/>
      <c r="S69" s="60"/>
    </row>
    <row r="70" spans="1:19" x14ac:dyDescent="0.25">
      <c r="A70" s="3" t="s">
        <v>228</v>
      </c>
      <c r="B70" s="70" t="s">
        <v>229</v>
      </c>
      <c r="C70" s="70"/>
      <c r="D70" s="70" t="s">
        <v>586</v>
      </c>
      <c r="E70" s="71" t="s">
        <v>1089</v>
      </c>
      <c r="F70" s="70">
        <v>14123</v>
      </c>
      <c r="G70" s="70" t="s">
        <v>813</v>
      </c>
      <c r="H70" s="67"/>
      <c r="I70" s="67"/>
      <c r="J70" s="67"/>
      <c r="K70" s="67"/>
      <c r="L70" s="67"/>
      <c r="M70" s="67"/>
      <c r="N70" s="64"/>
      <c r="O70" s="61"/>
      <c r="P70" s="61"/>
      <c r="Q70" s="46"/>
      <c r="S70" s="60"/>
    </row>
    <row r="71" spans="1:19" x14ac:dyDescent="0.25">
      <c r="A71" s="57" t="s">
        <v>230</v>
      </c>
      <c r="B71" s="73" t="s">
        <v>221</v>
      </c>
      <c r="C71" s="70"/>
      <c r="D71" s="73" t="s">
        <v>1269</v>
      </c>
      <c r="E71" s="71" t="s">
        <v>1089</v>
      </c>
      <c r="F71" s="73">
        <v>14123</v>
      </c>
      <c r="G71" s="73" t="s">
        <v>813</v>
      </c>
      <c r="H71" s="67"/>
      <c r="I71" s="67"/>
      <c r="J71" s="67"/>
      <c r="K71" s="67"/>
      <c r="L71" s="67"/>
      <c r="M71" s="67"/>
      <c r="N71" s="64"/>
      <c r="O71" s="61"/>
      <c r="P71" s="61"/>
      <c r="Q71" s="46"/>
      <c r="S71" s="60"/>
    </row>
    <row r="72" spans="1:19" x14ac:dyDescent="0.25">
      <c r="A72" s="57" t="s">
        <v>219</v>
      </c>
      <c r="B72" s="73" t="s">
        <v>1440</v>
      </c>
      <c r="C72" s="70"/>
      <c r="D72" s="73" t="s">
        <v>1270</v>
      </c>
      <c r="E72" s="71" t="s">
        <v>1089</v>
      </c>
      <c r="F72" s="73">
        <v>14123</v>
      </c>
      <c r="G72" s="73" t="s">
        <v>813</v>
      </c>
      <c r="H72" s="67"/>
      <c r="I72" s="67"/>
      <c r="J72" s="67"/>
      <c r="K72" s="67"/>
      <c r="L72" s="67"/>
      <c r="M72" s="67"/>
      <c r="N72" s="64"/>
      <c r="O72" s="61"/>
      <c r="P72" s="61"/>
      <c r="Q72" s="46"/>
      <c r="S72" s="60"/>
    </row>
    <row r="73" spans="1:19" x14ac:dyDescent="0.25">
      <c r="A73" s="3" t="s">
        <v>231</v>
      </c>
      <c r="B73" s="70" t="s">
        <v>232</v>
      </c>
      <c r="C73" s="70"/>
      <c r="D73" s="70" t="s">
        <v>587</v>
      </c>
      <c r="E73" s="71" t="s">
        <v>1089</v>
      </c>
      <c r="F73" s="70">
        <v>14123</v>
      </c>
      <c r="G73" s="70" t="s">
        <v>813</v>
      </c>
      <c r="H73" s="67"/>
      <c r="I73" s="67"/>
      <c r="J73" s="67"/>
      <c r="K73" s="67"/>
      <c r="L73" s="67"/>
      <c r="M73" s="67"/>
      <c r="N73" s="64"/>
      <c r="O73" s="61"/>
      <c r="P73" s="61"/>
      <c r="Q73" s="46"/>
      <c r="S73" s="60"/>
    </row>
    <row r="74" spans="1:19" x14ac:dyDescent="0.25">
      <c r="A74" s="3" t="s">
        <v>233</v>
      </c>
      <c r="B74" s="70" t="s">
        <v>232</v>
      </c>
      <c r="C74" s="70"/>
      <c r="D74" s="70" t="s">
        <v>588</v>
      </c>
      <c r="E74" s="71" t="s">
        <v>1089</v>
      </c>
      <c r="F74" s="70">
        <v>14140</v>
      </c>
      <c r="G74" s="70" t="s">
        <v>814</v>
      </c>
      <c r="H74" s="67"/>
      <c r="I74" s="67"/>
      <c r="J74" s="67"/>
      <c r="K74" s="67"/>
      <c r="L74" s="67"/>
      <c r="M74" s="67"/>
      <c r="N74" s="64"/>
      <c r="O74" s="61"/>
      <c r="P74" s="61"/>
      <c r="Q74" s="46"/>
      <c r="S74" s="60"/>
    </row>
    <row r="75" spans="1:19" x14ac:dyDescent="0.25">
      <c r="A75" s="57" t="s">
        <v>234</v>
      </c>
      <c r="B75" s="73" t="s">
        <v>70</v>
      </c>
      <c r="C75" s="70"/>
      <c r="D75" s="73" t="s">
        <v>1271</v>
      </c>
      <c r="E75" s="71" t="s">
        <v>1089</v>
      </c>
      <c r="F75" s="73">
        <v>14150</v>
      </c>
      <c r="G75" s="73" t="s">
        <v>815</v>
      </c>
      <c r="H75" s="67"/>
      <c r="I75" s="67"/>
      <c r="J75" s="67"/>
      <c r="K75" s="67"/>
      <c r="L75" s="67"/>
      <c r="M75" s="67"/>
      <c r="N75" s="64"/>
      <c r="O75" s="61"/>
      <c r="P75" s="61"/>
      <c r="Q75" s="46"/>
      <c r="S75" s="60"/>
    </row>
    <row r="76" spans="1:19" x14ac:dyDescent="0.25">
      <c r="A76" s="3" t="s">
        <v>235</v>
      </c>
      <c r="B76" s="70" t="s">
        <v>1</v>
      </c>
      <c r="C76" s="70"/>
      <c r="D76" s="70" t="s">
        <v>589</v>
      </c>
      <c r="E76" s="71" t="s">
        <v>1089</v>
      </c>
      <c r="F76" s="70">
        <v>14150</v>
      </c>
      <c r="G76" s="70" t="s">
        <v>815</v>
      </c>
      <c r="H76" s="67"/>
      <c r="I76" s="67"/>
      <c r="J76" s="67"/>
      <c r="K76" s="67"/>
      <c r="L76" s="67"/>
      <c r="M76" s="67"/>
      <c r="N76" s="64"/>
      <c r="O76" s="61"/>
      <c r="P76" s="61"/>
      <c r="Q76" s="46"/>
      <c r="S76" s="60"/>
    </row>
    <row r="77" spans="1:19" x14ac:dyDescent="0.25">
      <c r="A77" s="57" t="s">
        <v>236</v>
      </c>
      <c r="B77" s="73" t="s">
        <v>509</v>
      </c>
      <c r="C77" s="70"/>
      <c r="D77" s="73" t="s">
        <v>1272</v>
      </c>
      <c r="E77" s="71" t="s">
        <v>1089</v>
      </c>
      <c r="F77" s="73">
        <v>14150</v>
      </c>
      <c r="G77" s="73" t="s">
        <v>815</v>
      </c>
      <c r="H77" s="67"/>
      <c r="I77" s="67"/>
      <c r="J77" s="67"/>
      <c r="K77" s="67"/>
      <c r="L77" s="67"/>
      <c r="M77" s="67"/>
      <c r="N77" s="64"/>
      <c r="O77" s="61"/>
      <c r="P77" s="61"/>
      <c r="Q77" s="46"/>
      <c r="S77" s="60"/>
    </row>
    <row r="78" spans="1:19" x14ac:dyDescent="0.25">
      <c r="A78" s="3" t="s">
        <v>237</v>
      </c>
      <c r="B78" s="70" t="s">
        <v>106</v>
      </c>
      <c r="C78" s="70"/>
      <c r="D78" s="70" t="s">
        <v>590</v>
      </c>
      <c r="E78" s="71" t="s">
        <v>1089</v>
      </c>
      <c r="F78" s="70">
        <v>14150</v>
      </c>
      <c r="G78" s="70" t="s">
        <v>815</v>
      </c>
      <c r="H78" s="67"/>
      <c r="I78" s="67"/>
      <c r="J78" s="67"/>
      <c r="K78" s="67"/>
      <c r="L78" s="67"/>
      <c r="M78" s="67"/>
      <c r="N78" s="64"/>
      <c r="O78" s="61"/>
      <c r="P78" s="61"/>
      <c r="Q78" s="46"/>
      <c r="S78" s="60"/>
    </row>
    <row r="79" spans="1:19" x14ac:dyDescent="0.25">
      <c r="A79" s="3" t="s">
        <v>238</v>
      </c>
      <c r="B79" s="70" t="s">
        <v>239</v>
      </c>
      <c r="C79" s="70"/>
      <c r="D79" s="70" t="s">
        <v>591</v>
      </c>
      <c r="E79" s="71" t="s">
        <v>1089</v>
      </c>
      <c r="F79" s="70">
        <v>14150</v>
      </c>
      <c r="G79" s="70" t="s">
        <v>815</v>
      </c>
      <c r="H79" s="67"/>
      <c r="I79" s="67"/>
      <c r="J79" s="67"/>
      <c r="K79" s="67"/>
      <c r="L79" s="67"/>
      <c r="M79" s="67"/>
      <c r="N79" s="64"/>
      <c r="O79" s="61"/>
      <c r="P79" s="61"/>
      <c r="Q79" s="46"/>
      <c r="S79" s="60"/>
    </row>
    <row r="80" spans="1:19" x14ac:dyDescent="0.25">
      <c r="A80" s="57" t="s">
        <v>240</v>
      </c>
      <c r="B80" s="73" t="s">
        <v>1441</v>
      </c>
      <c r="C80" s="70"/>
      <c r="D80" s="73" t="s">
        <v>1273</v>
      </c>
      <c r="E80" s="71" t="s">
        <v>1089</v>
      </c>
      <c r="F80" s="73">
        <v>14150</v>
      </c>
      <c r="G80" s="73" t="s">
        <v>815</v>
      </c>
      <c r="H80" s="67"/>
      <c r="I80" s="67"/>
      <c r="J80" s="67"/>
      <c r="K80" s="67"/>
      <c r="L80" s="67"/>
      <c r="M80" s="67"/>
      <c r="N80" s="64"/>
      <c r="O80" s="61"/>
      <c r="P80" s="61"/>
      <c r="Q80" s="46"/>
      <c r="S80" s="60"/>
    </row>
    <row r="81" spans="1:19" x14ac:dyDescent="0.25">
      <c r="A81" s="57" t="s">
        <v>241</v>
      </c>
      <c r="B81" s="73" t="s">
        <v>116</v>
      </c>
      <c r="C81" s="70"/>
      <c r="D81" s="73" t="s">
        <v>1274</v>
      </c>
      <c r="E81" s="71" t="s">
        <v>1089</v>
      </c>
      <c r="F81" s="73">
        <v>14150</v>
      </c>
      <c r="G81" s="73" t="s">
        <v>815</v>
      </c>
      <c r="H81" s="67"/>
      <c r="I81" s="67"/>
      <c r="J81" s="67"/>
      <c r="K81" s="67"/>
      <c r="L81" s="67"/>
      <c r="M81" s="67"/>
      <c r="N81" s="64"/>
      <c r="O81" s="61"/>
      <c r="P81" s="61"/>
      <c r="Q81" s="46"/>
      <c r="S81" s="60"/>
    </row>
    <row r="82" spans="1:19" x14ac:dyDescent="0.25">
      <c r="A82" s="57" t="s">
        <v>242</v>
      </c>
      <c r="B82" s="73" t="s">
        <v>275</v>
      </c>
      <c r="C82" s="70"/>
      <c r="D82" s="73" t="s">
        <v>1275</v>
      </c>
      <c r="E82" s="71" t="s">
        <v>1089</v>
      </c>
      <c r="F82" s="73">
        <v>14160</v>
      </c>
      <c r="G82" s="73" t="s">
        <v>816</v>
      </c>
      <c r="H82" s="67"/>
      <c r="I82" s="67"/>
      <c r="J82" s="67"/>
      <c r="K82" s="67"/>
      <c r="L82" s="67"/>
      <c r="M82" s="67"/>
      <c r="N82" s="64"/>
      <c r="O82" s="61"/>
      <c r="P82" s="61"/>
      <c r="Q82" s="46"/>
      <c r="S82" s="60"/>
    </row>
    <row r="83" spans="1:19" x14ac:dyDescent="0.25">
      <c r="A83" s="3" t="s">
        <v>243</v>
      </c>
      <c r="B83" s="70" t="s">
        <v>244</v>
      </c>
      <c r="C83" s="70"/>
      <c r="D83" s="70" t="s">
        <v>592</v>
      </c>
      <c r="E83" s="71" t="s">
        <v>1089</v>
      </c>
      <c r="F83" s="70">
        <v>14170</v>
      </c>
      <c r="G83" s="70" t="s">
        <v>817</v>
      </c>
      <c r="H83" s="67"/>
      <c r="I83" s="67"/>
      <c r="J83" s="67"/>
      <c r="K83" s="67"/>
      <c r="L83" s="67"/>
      <c r="M83" s="67"/>
      <c r="N83" s="64"/>
      <c r="O83" s="61"/>
      <c r="P83" s="61"/>
      <c r="Q83" s="46"/>
      <c r="S83" s="60"/>
    </row>
    <row r="84" spans="1:19" x14ac:dyDescent="0.25">
      <c r="A84" s="3" t="s">
        <v>245</v>
      </c>
      <c r="B84" s="70" t="s">
        <v>246</v>
      </c>
      <c r="C84" s="70"/>
      <c r="D84" s="70" t="s">
        <v>593</v>
      </c>
      <c r="E84" s="71" t="s">
        <v>1089</v>
      </c>
      <c r="F84" s="70">
        <v>14170</v>
      </c>
      <c r="G84" s="70" t="s">
        <v>817</v>
      </c>
      <c r="H84" s="67"/>
      <c r="I84" s="67"/>
      <c r="J84" s="67"/>
      <c r="K84" s="67"/>
      <c r="L84" s="67"/>
      <c r="M84" s="67"/>
      <c r="N84" s="64"/>
      <c r="O84" s="61"/>
      <c r="P84" s="61"/>
      <c r="Q84" s="46"/>
      <c r="S84" s="60"/>
    </row>
    <row r="85" spans="1:19" x14ac:dyDescent="0.25">
      <c r="A85" s="3" t="s">
        <v>247</v>
      </c>
      <c r="B85" s="70" t="s">
        <v>24</v>
      </c>
      <c r="C85" s="70"/>
      <c r="D85" s="70" t="s">
        <v>594</v>
      </c>
      <c r="E85" s="70" t="s">
        <v>818</v>
      </c>
      <c r="F85" s="70">
        <v>14170</v>
      </c>
      <c r="G85" s="70" t="s">
        <v>817</v>
      </c>
      <c r="H85" s="67"/>
      <c r="I85" s="67"/>
      <c r="J85" s="67"/>
      <c r="K85" s="67"/>
      <c r="L85" s="67"/>
      <c r="M85" s="67"/>
      <c r="N85" s="64"/>
      <c r="O85" s="61"/>
      <c r="P85" s="61"/>
      <c r="Q85" s="46"/>
      <c r="S85" s="60"/>
    </row>
    <row r="86" spans="1:19" x14ac:dyDescent="0.25">
      <c r="A86" s="3" t="s">
        <v>248</v>
      </c>
      <c r="B86" s="70" t="s">
        <v>249</v>
      </c>
      <c r="C86" s="70"/>
      <c r="D86" s="70" t="s">
        <v>595</v>
      </c>
      <c r="E86" s="71" t="s">
        <v>1089</v>
      </c>
      <c r="F86" s="70">
        <v>14170</v>
      </c>
      <c r="G86" s="70" t="s">
        <v>819</v>
      </c>
      <c r="H86" s="67"/>
      <c r="I86" s="67"/>
      <c r="J86" s="67"/>
      <c r="K86" s="67"/>
      <c r="L86" s="67"/>
      <c r="M86" s="67"/>
      <c r="N86" s="64"/>
      <c r="O86" s="61"/>
      <c r="P86" s="61"/>
      <c r="Q86" s="46"/>
      <c r="S86" s="60"/>
    </row>
    <row r="87" spans="1:19" x14ac:dyDescent="0.25">
      <c r="A87" s="3" t="s">
        <v>250</v>
      </c>
      <c r="B87" s="70" t="s">
        <v>251</v>
      </c>
      <c r="C87" s="70"/>
      <c r="D87" s="70" t="s">
        <v>596</v>
      </c>
      <c r="E87" s="71" t="s">
        <v>1089</v>
      </c>
      <c r="F87" s="70">
        <v>14170</v>
      </c>
      <c r="G87" s="70" t="s">
        <v>820</v>
      </c>
      <c r="H87" s="67"/>
      <c r="I87" s="67"/>
      <c r="J87" s="67"/>
      <c r="K87" s="67"/>
      <c r="L87" s="67"/>
      <c r="M87" s="67"/>
      <c r="N87" s="64"/>
      <c r="O87" s="61"/>
      <c r="P87" s="61"/>
      <c r="Q87" s="46"/>
      <c r="S87" s="60"/>
    </row>
    <row r="88" spans="1:19" x14ac:dyDescent="0.25">
      <c r="A88" s="3" t="s">
        <v>252</v>
      </c>
      <c r="B88" s="70" t="s">
        <v>13</v>
      </c>
      <c r="C88" s="70"/>
      <c r="D88" s="70" t="s">
        <v>597</v>
      </c>
      <c r="E88" s="71" t="s">
        <v>1089</v>
      </c>
      <c r="F88" s="70">
        <v>14170</v>
      </c>
      <c r="G88" s="70" t="s">
        <v>820</v>
      </c>
      <c r="H88" s="67"/>
      <c r="I88" s="67"/>
      <c r="J88" s="67"/>
      <c r="K88" s="67"/>
      <c r="L88" s="67"/>
      <c r="M88" s="67"/>
      <c r="N88" s="64"/>
      <c r="O88" s="61"/>
      <c r="P88" s="61"/>
      <c r="Q88" s="46"/>
      <c r="S88" s="60"/>
    </row>
    <row r="89" spans="1:19" x14ac:dyDescent="0.25">
      <c r="A89" s="3" t="s">
        <v>253</v>
      </c>
      <c r="B89" s="70" t="s">
        <v>246</v>
      </c>
      <c r="C89" s="70"/>
      <c r="D89" s="70" t="s">
        <v>598</v>
      </c>
      <c r="E89" s="71" t="s">
        <v>1089</v>
      </c>
      <c r="F89" s="70">
        <v>14170</v>
      </c>
      <c r="G89" s="70" t="s">
        <v>820</v>
      </c>
      <c r="H89" s="67"/>
      <c r="I89" s="67"/>
      <c r="J89" s="67"/>
      <c r="K89" s="67"/>
      <c r="L89" s="67"/>
      <c r="M89" s="67"/>
      <c r="N89" s="64"/>
      <c r="O89" s="61"/>
      <c r="P89" s="61"/>
      <c r="Q89" s="46"/>
      <c r="S89" s="60"/>
    </row>
    <row r="90" spans="1:19" x14ac:dyDescent="0.25">
      <c r="A90" s="3" t="s">
        <v>254</v>
      </c>
      <c r="B90" s="70" t="s">
        <v>244</v>
      </c>
      <c r="C90" s="70"/>
      <c r="D90" s="70" t="s">
        <v>599</v>
      </c>
      <c r="E90" s="71" t="s">
        <v>1089</v>
      </c>
      <c r="F90" s="70">
        <v>14170</v>
      </c>
      <c r="G90" s="70" t="s">
        <v>820</v>
      </c>
      <c r="H90" s="67"/>
      <c r="I90" s="67"/>
      <c r="J90" s="67"/>
      <c r="K90" s="67"/>
      <c r="L90" s="67"/>
      <c r="M90" s="67"/>
      <c r="N90" s="64"/>
      <c r="O90" s="61"/>
      <c r="P90" s="61"/>
      <c r="Q90" s="46"/>
      <c r="S90" s="60"/>
    </row>
    <row r="91" spans="1:19" x14ac:dyDescent="0.25">
      <c r="A91" s="3" t="s">
        <v>255</v>
      </c>
      <c r="B91" s="70" t="s">
        <v>256</v>
      </c>
      <c r="C91" s="70" t="s">
        <v>108</v>
      </c>
      <c r="D91" s="70" t="s">
        <v>600</v>
      </c>
      <c r="E91" s="71" t="s">
        <v>1089</v>
      </c>
      <c r="F91" s="70">
        <v>14170</v>
      </c>
      <c r="G91" s="70" t="s">
        <v>821</v>
      </c>
      <c r="H91" s="67"/>
      <c r="I91" s="67"/>
      <c r="J91" s="67"/>
      <c r="K91" s="67"/>
      <c r="L91" s="67"/>
      <c r="M91" s="67"/>
      <c r="N91" s="64"/>
      <c r="O91" s="61"/>
      <c r="P91" s="61"/>
      <c r="Q91" s="46"/>
      <c r="S91" s="60"/>
    </row>
    <row r="92" spans="1:19" x14ac:dyDescent="0.25">
      <c r="A92" s="3" t="s">
        <v>257</v>
      </c>
      <c r="B92" s="70" t="s">
        <v>219</v>
      </c>
      <c r="C92" s="70"/>
      <c r="D92" s="70" t="s">
        <v>601</v>
      </c>
      <c r="E92" s="71" t="s">
        <v>1089</v>
      </c>
      <c r="F92" s="70">
        <v>14190</v>
      </c>
      <c r="G92" s="70" t="s">
        <v>822</v>
      </c>
      <c r="H92" s="67"/>
      <c r="I92" s="67"/>
      <c r="J92" s="67"/>
      <c r="K92" s="67"/>
      <c r="L92" s="67"/>
      <c r="M92" s="67"/>
      <c r="N92" s="64"/>
      <c r="O92" s="61"/>
      <c r="P92" s="61"/>
      <c r="Q92" s="46"/>
      <c r="S92" s="60"/>
    </row>
    <row r="93" spans="1:19" x14ac:dyDescent="0.25">
      <c r="A93" s="3" t="s">
        <v>249</v>
      </c>
      <c r="B93" s="70" t="s">
        <v>258</v>
      </c>
      <c r="C93" s="70"/>
      <c r="D93" s="70" t="s">
        <v>602</v>
      </c>
      <c r="E93" s="71" t="s">
        <v>1089</v>
      </c>
      <c r="F93" s="70">
        <v>14190</v>
      </c>
      <c r="G93" s="70" t="s">
        <v>823</v>
      </c>
      <c r="H93" s="67"/>
      <c r="I93" s="67"/>
      <c r="J93" s="67"/>
      <c r="K93" s="67"/>
      <c r="L93" s="67"/>
      <c r="M93" s="67"/>
      <c r="N93" s="64"/>
      <c r="O93" s="61"/>
      <c r="P93" s="61"/>
      <c r="Q93" s="46"/>
      <c r="S93" s="60"/>
    </row>
    <row r="94" spans="1:19" x14ac:dyDescent="0.25">
      <c r="A94" s="3" t="s">
        <v>259</v>
      </c>
      <c r="B94" s="70" t="s">
        <v>260</v>
      </c>
      <c r="C94" s="70"/>
      <c r="D94" s="70" t="s">
        <v>603</v>
      </c>
      <c r="E94" s="71" t="s">
        <v>1089</v>
      </c>
      <c r="F94" s="70">
        <v>14190</v>
      </c>
      <c r="G94" s="70" t="s">
        <v>824</v>
      </c>
      <c r="H94" s="67"/>
      <c r="I94" s="67"/>
      <c r="J94" s="67"/>
      <c r="K94" s="67"/>
      <c r="L94" s="67"/>
      <c r="M94" s="67"/>
      <c r="N94" s="64"/>
      <c r="O94" s="61"/>
      <c r="P94" s="61"/>
      <c r="Q94" s="46"/>
      <c r="S94" s="60"/>
    </row>
    <row r="95" spans="1:19" x14ac:dyDescent="0.25">
      <c r="A95" s="3" t="s">
        <v>261</v>
      </c>
      <c r="B95" s="70" t="s">
        <v>232</v>
      </c>
      <c r="C95" s="70"/>
      <c r="D95" s="70" t="s">
        <v>604</v>
      </c>
      <c r="E95" s="71" t="s">
        <v>1089</v>
      </c>
      <c r="F95" s="70">
        <v>14190</v>
      </c>
      <c r="G95" s="70" t="s">
        <v>117</v>
      </c>
      <c r="H95" s="67"/>
      <c r="I95" s="67"/>
      <c r="J95" s="67"/>
      <c r="K95" s="67"/>
      <c r="L95" s="67"/>
      <c r="M95" s="67"/>
      <c r="N95" s="64"/>
      <c r="O95" s="61"/>
      <c r="P95" s="61"/>
      <c r="Q95" s="46"/>
      <c r="S95" s="60"/>
    </row>
    <row r="96" spans="1:19" x14ac:dyDescent="0.25">
      <c r="A96" s="3" t="s">
        <v>262</v>
      </c>
      <c r="B96" s="70" t="s">
        <v>263</v>
      </c>
      <c r="C96" s="70"/>
      <c r="D96" s="70" t="s">
        <v>605</v>
      </c>
      <c r="E96" s="71" t="s">
        <v>1089</v>
      </c>
      <c r="F96" s="70">
        <v>14190</v>
      </c>
      <c r="G96" s="70" t="s">
        <v>117</v>
      </c>
      <c r="H96" s="67"/>
      <c r="I96" s="67"/>
      <c r="J96" s="67"/>
      <c r="K96" s="67"/>
      <c r="L96" s="67"/>
      <c r="M96" s="67"/>
      <c r="N96" s="64"/>
      <c r="O96" s="61"/>
      <c r="P96" s="61"/>
      <c r="Q96" s="46"/>
      <c r="S96" s="60"/>
    </row>
    <row r="97" spans="1:22" x14ac:dyDescent="0.25">
      <c r="A97" s="3" t="s">
        <v>264</v>
      </c>
      <c r="B97" s="70" t="s">
        <v>200</v>
      </c>
      <c r="C97" s="70"/>
      <c r="D97" s="70" t="s">
        <v>606</v>
      </c>
      <c r="E97" s="71" t="s">
        <v>1089</v>
      </c>
      <c r="F97" s="70">
        <v>14190</v>
      </c>
      <c r="G97" s="70" t="s">
        <v>117</v>
      </c>
      <c r="H97" s="67"/>
      <c r="I97" s="67"/>
      <c r="J97" s="67"/>
      <c r="K97" s="67"/>
      <c r="L97" s="67"/>
      <c r="M97" s="67"/>
      <c r="N97" s="64"/>
      <c r="O97" s="61"/>
      <c r="P97" s="61"/>
      <c r="Q97" s="46"/>
      <c r="S97" s="60"/>
    </row>
    <row r="98" spans="1:22" x14ac:dyDescent="0.25">
      <c r="A98" s="3" t="s">
        <v>265</v>
      </c>
      <c r="B98" s="70" t="s">
        <v>13</v>
      </c>
      <c r="C98" s="70"/>
      <c r="D98" s="70" t="s">
        <v>607</v>
      </c>
      <c r="E98" s="71" t="s">
        <v>1089</v>
      </c>
      <c r="F98" s="70">
        <v>14190</v>
      </c>
      <c r="G98" s="70" t="s">
        <v>117</v>
      </c>
      <c r="H98" s="67"/>
      <c r="I98" s="67"/>
      <c r="J98" s="67"/>
      <c r="K98" s="67"/>
      <c r="L98" s="67"/>
      <c r="M98" s="67"/>
      <c r="N98" s="64"/>
      <c r="O98" s="61"/>
      <c r="P98" s="61"/>
      <c r="Q98" s="46"/>
      <c r="S98" s="60"/>
    </row>
    <row r="99" spans="1:22" x14ac:dyDescent="0.25">
      <c r="A99" s="3" t="s">
        <v>266</v>
      </c>
      <c r="B99" s="70" t="s">
        <v>229</v>
      </c>
      <c r="C99" s="70"/>
      <c r="D99" s="70" t="s">
        <v>608</v>
      </c>
      <c r="E99" s="71" t="s">
        <v>1089</v>
      </c>
      <c r="F99" s="70">
        <v>14190</v>
      </c>
      <c r="G99" s="70" t="s">
        <v>825</v>
      </c>
      <c r="H99" s="67"/>
      <c r="I99" s="67"/>
      <c r="J99" s="67"/>
      <c r="K99" s="67"/>
      <c r="L99" s="67"/>
      <c r="M99" s="67"/>
      <c r="N99" s="64"/>
      <c r="O99" s="61"/>
      <c r="P99" s="61"/>
      <c r="Q99" s="46"/>
      <c r="S99" s="60"/>
    </row>
    <row r="100" spans="1:22" x14ac:dyDescent="0.25">
      <c r="A100" s="3" t="s">
        <v>267</v>
      </c>
      <c r="B100" s="70" t="s">
        <v>158</v>
      </c>
      <c r="C100" s="70"/>
      <c r="D100" s="70" t="s">
        <v>609</v>
      </c>
      <c r="E100" s="71" t="s">
        <v>1089</v>
      </c>
      <c r="F100" s="70">
        <v>14190</v>
      </c>
      <c r="G100" s="70" t="s">
        <v>825</v>
      </c>
      <c r="H100" s="67"/>
      <c r="I100" s="67"/>
      <c r="J100" s="67"/>
      <c r="K100" s="67"/>
      <c r="L100" s="67"/>
      <c r="M100" s="67"/>
      <c r="N100" s="64"/>
      <c r="O100" s="61"/>
      <c r="P100" s="61"/>
      <c r="Q100" s="46"/>
      <c r="S100" s="60"/>
    </row>
    <row r="101" spans="1:22" x14ac:dyDescent="0.25">
      <c r="A101" s="3" t="s">
        <v>268</v>
      </c>
      <c r="B101" s="70" t="s">
        <v>269</v>
      </c>
      <c r="C101" s="70"/>
      <c r="D101" s="70" t="s">
        <v>610</v>
      </c>
      <c r="E101" s="71" t="s">
        <v>1089</v>
      </c>
      <c r="F101" s="70">
        <v>14190</v>
      </c>
      <c r="G101" s="70" t="s">
        <v>825</v>
      </c>
      <c r="H101" s="67"/>
      <c r="I101" s="67"/>
      <c r="J101" s="67"/>
      <c r="K101" s="67"/>
      <c r="L101" s="67"/>
      <c r="M101" s="67"/>
      <c r="N101" s="64"/>
      <c r="O101" s="61"/>
      <c r="P101" s="61"/>
      <c r="Q101" s="46"/>
      <c r="S101" s="60"/>
    </row>
    <row r="102" spans="1:22" x14ac:dyDescent="0.25">
      <c r="A102" s="3" t="s">
        <v>270</v>
      </c>
      <c r="B102" s="70" t="s">
        <v>271</v>
      </c>
      <c r="C102" s="70"/>
      <c r="D102" s="70" t="s">
        <v>611</v>
      </c>
      <c r="E102" s="71" t="s">
        <v>1089</v>
      </c>
      <c r="F102" s="70">
        <v>14190</v>
      </c>
      <c r="G102" s="70" t="s">
        <v>826</v>
      </c>
      <c r="H102" s="67"/>
      <c r="I102" s="67"/>
      <c r="J102" s="67"/>
      <c r="K102" s="67"/>
      <c r="L102" s="67"/>
      <c r="M102" s="67"/>
      <c r="N102" s="64"/>
      <c r="O102" s="61"/>
      <c r="P102" s="61"/>
      <c r="Q102" s="46"/>
      <c r="S102" s="60"/>
    </row>
    <row r="103" spans="1:22" x14ac:dyDescent="0.25">
      <c r="A103" s="3" t="s">
        <v>17</v>
      </c>
      <c r="B103" s="70" t="s">
        <v>18</v>
      </c>
      <c r="C103" s="70" t="s">
        <v>1482</v>
      </c>
      <c r="D103" s="70" t="s">
        <v>612</v>
      </c>
      <c r="E103" s="71" t="s">
        <v>1089</v>
      </c>
      <c r="F103" s="70">
        <v>14190</v>
      </c>
      <c r="G103" s="70" t="s">
        <v>826</v>
      </c>
      <c r="H103" s="67"/>
      <c r="I103" s="67"/>
      <c r="J103" s="67"/>
      <c r="K103" s="67"/>
      <c r="L103" s="67"/>
      <c r="M103" s="67"/>
      <c r="N103" s="64"/>
      <c r="O103" s="61"/>
      <c r="P103" s="61"/>
      <c r="Q103" s="46"/>
      <c r="S103" s="60"/>
    </row>
    <row r="104" spans="1:22" s="128" customFormat="1" x14ac:dyDescent="0.25">
      <c r="A104" s="120" t="s">
        <v>17</v>
      </c>
      <c r="B104" s="121" t="s">
        <v>18</v>
      </c>
      <c r="C104" s="121" t="s">
        <v>108</v>
      </c>
      <c r="D104" s="121" t="s">
        <v>612</v>
      </c>
      <c r="E104" s="122" t="s">
        <v>1089</v>
      </c>
      <c r="F104" s="121">
        <v>14190</v>
      </c>
      <c r="G104" s="121" t="s">
        <v>826</v>
      </c>
      <c r="H104" s="123"/>
      <c r="I104" s="123"/>
      <c r="J104" s="123"/>
      <c r="K104" s="123"/>
      <c r="L104" s="123"/>
      <c r="M104" s="123"/>
      <c r="N104" s="124"/>
      <c r="O104" s="125"/>
      <c r="P104" s="125"/>
      <c r="Q104" s="126"/>
      <c r="R104" s="127"/>
      <c r="S104" s="127"/>
      <c r="V104" s="129"/>
    </row>
    <row r="105" spans="1:22" x14ac:dyDescent="0.25">
      <c r="A105" s="3" t="s">
        <v>272</v>
      </c>
      <c r="B105" s="70" t="s">
        <v>273</v>
      </c>
      <c r="C105" s="70" t="s">
        <v>1482</v>
      </c>
      <c r="D105" s="70" t="s">
        <v>613</v>
      </c>
      <c r="E105" s="71" t="s">
        <v>1089</v>
      </c>
      <c r="F105" s="70">
        <v>14190</v>
      </c>
      <c r="G105" s="70" t="s">
        <v>826</v>
      </c>
      <c r="H105" s="67"/>
      <c r="I105" s="67"/>
      <c r="J105" s="67" t="s">
        <v>5</v>
      </c>
      <c r="K105" s="67" t="s">
        <v>3</v>
      </c>
      <c r="L105" s="67"/>
      <c r="M105" s="67"/>
      <c r="N105" s="65">
        <v>40852</v>
      </c>
      <c r="O105" s="61">
        <v>75</v>
      </c>
      <c r="P105" s="61"/>
      <c r="Q105" s="46"/>
      <c r="S105" s="60"/>
    </row>
    <row r="106" spans="1:22" x14ac:dyDescent="0.25">
      <c r="A106" s="3" t="s">
        <v>274</v>
      </c>
      <c r="B106" s="70" t="s">
        <v>275</v>
      </c>
      <c r="C106" s="70"/>
      <c r="D106" s="70" t="s">
        <v>614</v>
      </c>
      <c r="E106" s="71" t="s">
        <v>1089</v>
      </c>
      <c r="F106" s="70">
        <v>14190</v>
      </c>
      <c r="G106" s="70" t="s">
        <v>827</v>
      </c>
      <c r="H106" s="67"/>
      <c r="I106" s="67"/>
      <c r="J106" s="67"/>
      <c r="K106" s="67"/>
      <c r="L106" s="67"/>
      <c r="M106" s="67"/>
      <c r="N106" s="64"/>
      <c r="O106" s="61"/>
      <c r="P106" s="61"/>
      <c r="Q106" s="46"/>
      <c r="S106" s="60"/>
    </row>
    <row r="107" spans="1:22" x14ac:dyDescent="0.25">
      <c r="A107" s="3" t="s">
        <v>276</v>
      </c>
      <c r="B107" s="70" t="s">
        <v>189</v>
      </c>
      <c r="C107" s="70"/>
      <c r="D107" s="70" t="s">
        <v>615</v>
      </c>
      <c r="E107" s="71" t="s">
        <v>1089</v>
      </c>
      <c r="F107" s="70">
        <v>14190</v>
      </c>
      <c r="G107" s="70" t="s">
        <v>827</v>
      </c>
      <c r="H107" s="67"/>
      <c r="I107" s="67"/>
      <c r="J107" s="67"/>
      <c r="K107" s="67"/>
      <c r="L107" s="67"/>
      <c r="M107" s="67"/>
      <c r="N107" s="64"/>
      <c r="O107" s="61"/>
      <c r="P107" s="61"/>
      <c r="Q107" s="46"/>
      <c r="S107" s="60"/>
    </row>
    <row r="108" spans="1:22" x14ac:dyDescent="0.25">
      <c r="A108" s="3" t="s">
        <v>277</v>
      </c>
      <c r="B108" s="70" t="s">
        <v>278</v>
      </c>
      <c r="C108" s="70"/>
      <c r="D108" s="70" t="s">
        <v>616</v>
      </c>
      <c r="E108" s="71" t="s">
        <v>1089</v>
      </c>
      <c r="F108" s="70">
        <v>14190</v>
      </c>
      <c r="G108" s="70" t="s">
        <v>827</v>
      </c>
      <c r="H108" s="67"/>
      <c r="I108" s="67"/>
      <c r="J108" s="67"/>
      <c r="K108" s="67"/>
      <c r="L108" s="67"/>
      <c r="M108" s="67"/>
      <c r="N108" s="64"/>
      <c r="O108" s="61"/>
      <c r="P108" s="61"/>
      <c r="Q108" s="46"/>
      <c r="S108" s="60"/>
    </row>
    <row r="109" spans="1:22" x14ac:dyDescent="0.25">
      <c r="A109" s="3" t="s">
        <v>279</v>
      </c>
      <c r="B109" s="70" t="s">
        <v>280</v>
      </c>
      <c r="C109" s="70"/>
      <c r="D109" s="70" t="s">
        <v>617</v>
      </c>
      <c r="E109" s="71" t="s">
        <v>1089</v>
      </c>
      <c r="F109" s="70">
        <v>14190</v>
      </c>
      <c r="G109" s="70" t="s">
        <v>828</v>
      </c>
      <c r="H109" s="67"/>
      <c r="I109" s="67"/>
      <c r="J109" s="67"/>
      <c r="K109" s="67"/>
      <c r="L109" s="67"/>
      <c r="M109" s="67"/>
      <c r="N109" s="64"/>
      <c r="O109" s="61"/>
      <c r="P109" s="61"/>
      <c r="Q109" s="46"/>
      <c r="S109" s="60"/>
    </row>
    <row r="110" spans="1:22" x14ac:dyDescent="0.25">
      <c r="A110" s="3" t="s">
        <v>281</v>
      </c>
      <c r="B110" s="70" t="s">
        <v>93</v>
      </c>
      <c r="C110" s="70"/>
      <c r="D110" s="70" t="s">
        <v>618</v>
      </c>
      <c r="E110" s="71" t="s">
        <v>1089</v>
      </c>
      <c r="F110" s="70">
        <v>14190</v>
      </c>
      <c r="G110" s="70" t="s">
        <v>829</v>
      </c>
      <c r="H110" s="67"/>
      <c r="I110" s="67"/>
      <c r="J110" s="67"/>
      <c r="K110" s="67"/>
      <c r="L110" s="67"/>
      <c r="M110" s="67"/>
      <c r="N110" s="64"/>
      <c r="O110" s="61"/>
      <c r="P110" s="61"/>
      <c r="Q110" s="46"/>
      <c r="S110" s="60"/>
    </row>
    <row r="111" spans="1:22" x14ac:dyDescent="0.25">
      <c r="A111" s="57" t="s">
        <v>282</v>
      </c>
      <c r="B111" s="73" t="s">
        <v>169</v>
      </c>
      <c r="C111" s="70"/>
      <c r="D111" s="73" t="s">
        <v>1276</v>
      </c>
      <c r="E111" s="71" t="s">
        <v>1089</v>
      </c>
      <c r="F111" s="73">
        <v>14200</v>
      </c>
      <c r="G111" s="73" t="s">
        <v>830</v>
      </c>
      <c r="H111" s="67"/>
      <c r="I111" s="67"/>
      <c r="J111" s="67"/>
      <c r="K111" s="67"/>
      <c r="L111" s="67"/>
      <c r="M111" s="67"/>
      <c r="N111" s="64"/>
      <c r="O111" s="61"/>
      <c r="P111" s="61"/>
      <c r="Q111" s="46"/>
      <c r="S111" s="60"/>
    </row>
    <row r="112" spans="1:22" x14ac:dyDescent="0.25">
      <c r="A112" s="57" t="s">
        <v>283</v>
      </c>
      <c r="B112" s="73" t="s">
        <v>200</v>
      </c>
      <c r="C112" s="70"/>
      <c r="D112" s="73" t="s">
        <v>1277</v>
      </c>
      <c r="E112" s="71" t="s">
        <v>1089</v>
      </c>
      <c r="F112" s="73">
        <v>14200</v>
      </c>
      <c r="G112" s="73" t="s">
        <v>830</v>
      </c>
      <c r="H112" s="67"/>
      <c r="I112" s="67"/>
      <c r="J112" s="67"/>
      <c r="K112" s="67"/>
      <c r="L112" s="67"/>
      <c r="M112" s="67"/>
      <c r="N112" s="64"/>
      <c r="O112" s="61"/>
      <c r="P112" s="61"/>
      <c r="Q112" s="46"/>
      <c r="S112" s="60"/>
    </row>
    <row r="113" spans="1:19" x14ac:dyDescent="0.25">
      <c r="A113" s="3" t="s">
        <v>271</v>
      </c>
      <c r="B113" s="70" t="s">
        <v>1442</v>
      </c>
      <c r="C113" s="70"/>
      <c r="D113" s="70" t="s">
        <v>619</v>
      </c>
      <c r="E113" s="71" t="s">
        <v>1089</v>
      </c>
      <c r="F113" s="70">
        <v>14200</v>
      </c>
      <c r="G113" s="70" t="s">
        <v>830</v>
      </c>
      <c r="H113" s="67"/>
      <c r="I113" s="67"/>
      <c r="J113" s="67"/>
      <c r="K113" s="67"/>
      <c r="L113" s="67"/>
      <c r="M113" s="67"/>
      <c r="N113" s="64"/>
      <c r="O113" s="61"/>
      <c r="P113" s="61"/>
      <c r="Q113" s="46"/>
      <c r="S113" s="60"/>
    </row>
    <row r="114" spans="1:19" x14ac:dyDescent="0.25">
      <c r="A114" s="57" t="s">
        <v>284</v>
      </c>
      <c r="B114" s="73" t="s">
        <v>1443</v>
      </c>
      <c r="C114" s="70"/>
      <c r="D114" s="73" t="s">
        <v>1278</v>
      </c>
      <c r="E114" s="71" t="s">
        <v>1089</v>
      </c>
      <c r="F114" s="73">
        <v>14200</v>
      </c>
      <c r="G114" s="73" t="s">
        <v>830</v>
      </c>
      <c r="H114" s="67"/>
      <c r="I114" s="67"/>
      <c r="J114" s="67"/>
      <c r="K114" s="67"/>
      <c r="L114" s="67"/>
      <c r="M114" s="67"/>
      <c r="N114" s="64"/>
      <c r="O114" s="61"/>
      <c r="P114" s="61"/>
      <c r="Q114" s="46"/>
      <c r="S114" s="60"/>
    </row>
    <row r="115" spans="1:19" x14ac:dyDescent="0.25">
      <c r="A115" s="57" t="s">
        <v>285</v>
      </c>
      <c r="B115" s="73" t="s">
        <v>200</v>
      </c>
      <c r="C115" s="70"/>
      <c r="D115" s="73" t="s">
        <v>1279</v>
      </c>
      <c r="E115" s="71" t="s">
        <v>1089</v>
      </c>
      <c r="F115" s="73">
        <v>14200</v>
      </c>
      <c r="G115" s="73" t="s">
        <v>830</v>
      </c>
      <c r="H115" s="67"/>
      <c r="I115" s="67"/>
      <c r="J115" s="67"/>
      <c r="K115" s="67"/>
      <c r="L115" s="67"/>
      <c r="M115" s="67"/>
      <c r="N115" s="64"/>
      <c r="O115" s="61"/>
      <c r="P115" s="61"/>
      <c r="Q115" s="46"/>
      <c r="S115" s="60"/>
    </row>
    <row r="116" spans="1:19" x14ac:dyDescent="0.25">
      <c r="A116" s="57" t="s">
        <v>153</v>
      </c>
      <c r="B116" s="73" t="s">
        <v>502</v>
      </c>
      <c r="C116" s="70"/>
      <c r="D116" s="73" t="s">
        <v>1280</v>
      </c>
      <c r="E116" s="71" t="s">
        <v>1089</v>
      </c>
      <c r="F116" s="73">
        <v>14200</v>
      </c>
      <c r="G116" s="73" t="s">
        <v>830</v>
      </c>
      <c r="H116" s="67"/>
      <c r="I116" s="67"/>
      <c r="J116" s="67"/>
      <c r="K116" s="67"/>
      <c r="L116" s="67"/>
      <c r="M116" s="67"/>
      <c r="N116" s="64"/>
      <c r="O116" s="61"/>
      <c r="P116" s="61"/>
      <c r="Q116" s="46"/>
      <c r="S116" s="60"/>
    </row>
    <row r="117" spans="1:19" x14ac:dyDescent="0.25">
      <c r="A117" s="57" t="s">
        <v>286</v>
      </c>
      <c r="B117" s="73" t="s">
        <v>404</v>
      </c>
      <c r="C117" s="70"/>
      <c r="D117" s="73" t="s">
        <v>1281</v>
      </c>
      <c r="E117" s="71" t="s">
        <v>1089</v>
      </c>
      <c r="F117" s="73">
        <v>14200</v>
      </c>
      <c r="G117" s="73" t="s">
        <v>830</v>
      </c>
      <c r="H117" s="67"/>
      <c r="I117" s="67"/>
      <c r="J117" s="67"/>
      <c r="K117" s="67"/>
      <c r="L117" s="67"/>
      <c r="M117" s="67"/>
      <c r="N117" s="64"/>
      <c r="O117" s="61"/>
      <c r="P117" s="61"/>
      <c r="Q117" s="46"/>
      <c r="S117" s="60"/>
    </row>
    <row r="118" spans="1:19" x14ac:dyDescent="0.25">
      <c r="A118" s="57" t="s">
        <v>287</v>
      </c>
      <c r="B118" s="73" t="s">
        <v>1444</v>
      </c>
      <c r="C118" s="70"/>
      <c r="D118" s="73" t="s">
        <v>1282</v>
      </c>
      <c r="E118" s="71" t="s">
        <v>1089</v>
      </c>
      <c r="F118" s="73">
        <v>14200</v>
      </c>
      <c r="G118" s="73" t="s">
        <v>830</v>
      </c>
      <c r="H118" s="67"/>
      <c r="I118" s="67"/>
      <c r="J118" s="67"/>
      <c r="K118" s="67"/>
      <c r="L118" s="67"/>
      <c r="M118" s="67"/>
      <c r="N118" s="64"/>
      <c r="O118" s="61"/>
      <c r="P118" s="61"/>
      <c r="Q118" s="46"/>
      <c r="S118" s="60"/>
    </row>
    <row r="119" spans="1:19" x14ac:dyDescent="0.25">
      <c r="A119" s="57" t="s">
        <v>288</v>
      </c>
      <c r="B119" s="73" t="s">
        <v>192</v>
      </c>
      <c r="C119" s="70"/>
      <c r="D119" s="73" t="s">
        <v>1283</v>
      </c>
      <c r="E119" s="71" t="s">
        <v>1089</v>
      </c>
      <c r="F119" s="73">
        <v>14200</v>
      </c>
      <c r="G119" s="73" t="s">
        <v>830</v>
      </c>
      <c r="H119" s="67"/>
      <c r="I119" s="67"/>
      <c r="J119" s="67"/>
      <c r="K119" s="67"/>
      <c r="L119" s="67"/>
      <c r="M119" s="67"/>
      <c r="N119" s="64"/>
      <c r="O119" s="61"/>
      <c r="P119" s="61"/>
      <c r="Q119" s="46"/>
      <c r="S119" s="60"/>
    </row>
    <row r="120" spans="1:19" x14ac:dyDescent="0.25">
      <c r="A120" s="3" t="s">
        <v>289</v>
      </c>
      <c r="B120" s="70" t="s">
        <v>103</v>
      </c>
      <c r="C120" s="70"/>
      <c r="D120" s="70" t="s">
        <v>620</v>
      </c>
      <c r="E120" s="71" t="s">
        <v>1089</v>
      </c>
      <c r="F120" s="70">
        <v>14200</v>
      </c>
      <c r="G120" s="70" t="s">
        <v>830</v>
      </c>
      <c r="H120" s="67"/>
      <c r="I120" s="67"/>
      <c r="J120" s="67"/>
      <c r="K120" s="67"/>
      <c r="L120" s="67"/>
      <c r="M120" s="67"/>
      <c r="N120" s="64"/>
      <c r="O120" s="61"/>
      <c r="P120" s="61"/>
      <c r="Q120" s="46"/>
      <c r="S120" s="60"/>
    </row>
    <row r="121" spans="1:19" x14ac:dyDescent="0.25">
      <c r="A121" s="3" t="s">
        <v>290</v>
      </c>
      <c r="B121" s="70" t="s">
        <v>200</v>
      </c>
      <c r="C121" s="70"/>
      <c r="D121" s="70" t="s">
        <v>621</v>
      </c>
      <c r="E121" s="71" t="s">
        <v>1089</v>
      </c>
      <c r="F121" s="70">
        <v>14200</v>
      </c>
      <c r="G121" s="70" t="s">
        <v>830</v>
      </c>
      <c r="H121" s="67" t="s">
        <v>1170</v>
      </c>
      <c r="I121" s="67"/>
      <c r="J121" s="67" t="s">
        <v>51</v>
      </c>
      <c r="K121" s="67" t="s">
        <v>3</v>
      </c>
      <c r="L121" s="67"/>
      <c r="M121" s="67"/>
      <c r="N121" s="65">
        <v>40970</v>
      </c>
      <c r="O121" s="61"/>
      <c r="P121" s="61">
        <f>56+56</f>
        <v>112</v>
      </c>
      <c r="Q121" s="46"/>
      <c r="S121" s="60"/>
    </row>
    <row r="122" spans="1:19" x14ac:dyDescent="0.25">
      <c r="A122" s="57" t="s">
        <v>291</v>
      </c>
      <c r="B122" s="73" t="s">
        <v>278</v>
      </c>
      <c r="C122" s="70"/>
      <c r="D122" s="73" t="s">
        <v>1284</v>
      </c>
      <c r="E122" s="71" t="s">
        <v>1089</v>
      </c>
      <c r="F122" s="73">
        <v>14200</v>
      </c>
      <c r="G122" s="73" t="s">
        <v>830</v>
      </c>
      <c r="H122" s="67"/>
      <c r="I122" s="67"/>
      <c r="J122" s="67"/>
      <c r="K122" s="67"/>
      <c r="L122" s="67"/>
      <c r="M122" s="67"/>
      <c r="N122" s="64"/>
      <c r="O122" s="61"/>
      <c r="P122" s="61"/>
      <c r="Q122" s="46"/>
      <c r="S122" s="60"/>
    </row>
    <row r="123" spans="1:19" x14ac:dyDescent="0.25">
      <c r="A123" s="57" t="s">
        <v>292</v>
      </c>
      <c r="B123" s="73" t="s">
        <v>1445</v>
      </c>
      <c r="C123" s="70"/>
      <c r="D123" s="73" t="s">
        <v>1285</v>
      </c>
      <c r="E123" s="71" t="s">
        <v>1089</v>
      </c>
      <c r="F123" s="73">
        <v>14200</v>
      </c>
      <c r="G123" s="73" t="s">
        <v>830</v>
      </c>
      <c r="H123" s="67"/>
      <c r="I123" s="67"/>
      <c r="J123" s="67"/>
      <c r="K123" s="67"/>
      <c r="L123" s="67"/>
      <c r="M123" s="67"/>
      <c r="N123" s="64"/>
      <c r="O123" s="61"/>
      <c r="P123" s="61"/>
      <c r="Q123" s="46"/>
      <c r="S123" s="60"/>
    </row>
    <row r="124" spans="1:19" x14ac:dyDescent="0.25">
      <c r="A124" s="57" t="s">
        <v>293</v>
      </c>
      <c r="B124" s="73" t="s">
        <v>1446</v>
      </c>
      <c r="C124" s="70"/>
      <c r="D124" s="73" t="s">
        <v>1286</v>
      </c>
      <c r="E124" s="71" t="s">
        <v>1089</v>
      </c>
      <c r="F124" s="73">
        <v>14200</v>
      </c>
      <c r="G124" s="73" t="s">
        <v>830</v>
      </c>
      <c r="H124" s="67"/>
      <c r="I124" s="67"/>
      <c r="J124" s="67"/>
      <c r="K124" s="67"/>
      <c r="L124" s="67"/>
      <c r="M124" s="67"/>
      <c r="N124" s="64"/>
      <c r="O124" s="61"/>
      <c r="P124" s="61"/>
      <c r="Q124" s="46"/>
      <c r="S124" s="60"/>
    </row>
    <row r="125" spans="1:19" x14ac:dyDescent="0.25">
      <c r="A125" s="57" t="s">
        <v>294</v>
      </c>
      <c r="B125" s="73" t="s">
        <v>70</v>
      </c>
      <c r="C125" s="70"/>
      <c r="D125" s="73" t="s">
        <v>1287</v>
      </c>
      <c r="E125" s="71" t="s">
        <v>1089</v>
      </c>
      <c r="F125" s="73">
        <v>14200</v>
      </c>
      <c r="G125" s="73" t="s">
        <v>830</v>
      </c>
      <c r="H125" s="67"/>
      <c r="I125" s="67"/>
      <c r="J125" s="67"/>
      <c r="K125" s="67"/>
      <c r="L125" s="67"/>
      <c r="M125" s="67"/>
      <c r="N125" s="64"/>
      <c r="O125" s="61"/>
      <c r="P125" s="61"/>
      <c r="Q125" s="46"/>
      <c r="S125" s="60"/>
    </row>
    <row r="126" spans="1:19" x14ac:dyDescent="0.25">
      <c r="A126" s="3" t="s">
        <v>295</v>
      </c>
      <c r="B126" s="70" t="s">
        <v>174</v>
      </c>
      <c r="C126" s="70"/>
      <c r="D126" s="70" t="s">
        <v>622</v>
      </c>
      <c r="E126" s="71" t="s">
        <v>1089</v>
      </c>
      <c r="F126" s="70">
        <v>14200</v>
      </c>
      <c r="G126" s="70" t="s">
        <v>830</v>
      </c>
      <c r="H126" s="67"/>
      <c r="I126" s="67"/>
      <c r="J126" s="67"/>
      <c r="K126" s="67"/>
      <c r="L126" s="67"/>
      <c r="M126" s="67"/>
      <c r="N126" s="64"/>
      <c r="O126" s="61"/>
      <c r="P126" s="61"/>
      <c r="Q126" s="46"/>
      <c r="S126" s="60"/>
    </row>
    <row r="127" spans="1:19" x14ac:dyDescent="0.25">
      <c r="A127" s="57" t="s">
        <v>296</v>
      </c>
      <c r="B127" s="73" t="s">
        <v>1146</v>
      </c>
      <c r="C127" s="70"/>
      <c r="D127" s="73" t="s">
        <v>1288</v>
      </c>
      <c r="E127" s="71" t="s">
        <v>1089</v>
      </c>
      <c r="F127" s="73">
        <v>14200</v>
      </c>
      <c r="G127" s="73" t="s">
        <v>830</v>
      </c>
      <c r="H127" s="67"/>
      <c r="I127" s="67"/>
      <c r="J127" s="67"/>
      <c r="K127" s="67"/>
      <c r="L127" s="67"/>
      <c r="M127" s="67"/>
      <c r="N127" s="64"/>
      <c r="O127" s="61"/>
      <c r="P127" s="61"/>
      <c r="Q127" s="46"/>
      <c r="S127" s="60"/>
    </row>
    <row r="128" spans="1:19" x14ac:dyDescent="0.25">
      <c r="A128" s="57" t="s">
        <v>297</v>
      </c>
      <c r="B128" s="73" t="s">
        <v>1447</v>
      </c>
      <c r="C128" s="70"/>
      <c r="D128" s="73" t="s">
        <v>1289</v>
      </c>
      <c r="E128" s="71" t="s">
        <v>1089</v>
      </c>
      <c r="F128" s="73">
        <v>14200</v>
      </c>
      <c r="G128" s="73" t="s">
        <v>830</v>
      </c>
      <c r="H128" s="67"/>
      <c r="I128" s="67"/>
      <c r="J128" s="67"/>
      <c r="K128" s="67"/>
      <c r="L128" s="67"/>
      <c r="M128" s="67"/>
      <c r="N128" s="64"/>
      <c r="O128" s="61"/>
      <c r="P128" s="61"/>
      <c r="Q128" s="46"/>
      <c r="S128" s="60"/>
    </row>
    <row r="129" spans="1:22" x14ac:dyDescent="0.25">
      <c r="A129" s="57" t="s">
        <v>298</v>
      </c>
      <c r="B129" s="73" t="s">
        <v>1448</v>
      </c>
      <c r="C129" s="70"/>
      <c r="D129" s="73" t="s">
        <v>1290</v>
      </c>
      <c r="E129" s="71" t="s">
        <v>1089</v>
      </c>
      <c r="F129" s="73">
        <v>14210</v>
      </c>
      <c r="G129" s="73" t="s">
        <v>831</v>
      </c>
      <c r="H129" s="67"/>
      <c r="I129" s="67"/>
      <c r="J129" s="67"/>
      <c r="K129" s="67"/>
      <c r="L129" s="67"/>
      <c r="M129" s="67"/>
      <c r="N129" s="64"/>
      <c r="O129" s="61"/>
      <c r="P129" s="61"/>
      <c r="Q129" s="46"/>
      <c r="S129" s="60"/>
    </row>
    <row r="130" spans="1:22" x14ac:dyDescent="0.25">
      <c r="A130" s="3" t="s">
        <v>299</v>
      </c>
      <c r="B130" s="70" t="s">
        <v>300</v>
      </c>
      <c r="C130" s="70"/>
      <c r="D130" s="70" t="s">
        <v>623</v>
      </c>
      <c r="E130" s="71" t="s">
        <v>1089</v>
      </c>
      <c r="F130" s="70">
        <v>14210</v>
      </c>
      <c r="G130" s="70" t="s">
        <v>832</v>
      </c>
      <c r="H130" s="67"/>
      <c r="I130" s="67"/>
      <c r="J130" s="67"/>
      <c r="K130" s="67"/>
      <c r="L130" s="67"/>
      <c r="M130" s="67"/>
      <c r="N130" s="64"/>
      <c r="O130" s="61"/>
      <c r="P130" s="61"/>
      <c r="Q130" s="46"/>
      <c r="S130" s="60"/>
    </row>
    <row r="131" spans="1:22" x14ac:dyDescent="0.25">
      <c r="A131" s="3" t="s">
        <v>301</v>
      </c>
      <c r="B131" s="70" t="s">
        <v>77</v>
      </c>
      <c r="C131" s="70"/>
      <c r="D131" s="70" t="s">
        <v>624</v>
      </c>
      <c r="E131" s="71" t="s">
        <v>1089</v>
      </c>
      <c r="F131" s="70">
        <v>14210</v>
      </c>
      <c r="G131" s="70" t="s">
        <v>833</v>
      </c>
      <c r="H131" s="67"/>
      <c r="I131" s="67"/>
      <c r="J131" s="67"/>
      <c r="K131" s="67"/>
      <c r="L131" s="67"/>
      <c r="M131" s="67"/>
      <c r="N131" s="64"/>
      <c r="O131" s="61"/>
      <c r="P131" s="61"/>
      <c r="Q131" s="46"/>
      <c r="S131" s="60"/>
    </row>
    <row r="132" spans="1:22" x14ac:dyDescent="0.25">
      <c r="A132" s="3" t="s">
        <v>302</v>
      </c>
      <c r="B132" s="70" t="s">
        <v>441</v>
      </c>
      <c r="C132" s="70" t="s">
        <v>302</v>
      </c>
      <c r="D132" s="70" t="s">
        <v>625</v>
      </c>
      <c r="E132" s="71" t="s">
        <v>1089</v>
      </c>
      <c r="F132" s="70">
        <v>14210</v>
      </c>
      <c r="G132" s="70" t="s">
        <v>834</v>
      </c>
      <c r="H132" s="67" t="s">
        <v>1577</v>
      </c>
      <c r="I132" s="5" t="s">
        <v>1588</v>
      </c>
      <c r="J132" s="67"/>
      <c r="K132" s="67"/>
      <c r="L132" s="67"/>
      <c r="M132" s="67">
        <v>5</v>
      </c>
      <c r="N132" s="64"/>
      <c r="O132" s="61"/>
      <c r="P132" s="61"/>
      <c r="Q132" s="46"/>
      <c r="S132" s="60"/>
    </row>
    <row r="133" spans="1:22" s="128" customFormat="1" x14ac:dyDescent="0.25">
      <c r="A133" s="120" t="s">
        <v>302</v>
      </c>
      <c r="B133" s="121" t="s">
        <v>441</v>
      </c>
      <c r="C133" s="121" t="s">
        <v>307</v>
      </c>
      <c r="D133" s="121" t="s">
        <v>625</v>
      </c>
      <c r="E133" s="122" t="s">
        <v>1089</v>
      </c>
      <c r="F133" s="121">
        <v>14210</v>
      </c>
      <c r="G133" s="121" t="s">
        <v>834</v>
      </c>
      <c r="H133" s="123" t="s">
        <v>1577</v>
      </c>
      <c r="I133" s="130" t="s">
        <v>1588</v>
      </c>
      <c r="J133" s="123"/>
      <c r="K133" s="123"/>
      <c r="L133" s="123"/>
      <c r="M133" s="123">
        <v>5</v>
      </c>
      <c r="N133" s="124"/>
      <c r="O133" s="125"/>
      <c r="P133" s="125"/>
      <c r="Q133" s="126"/>
      <c r="R133" s="127"/>
      <c r="S133" s="127"/>
      <c r="V133" s="129"/>
    </row>
    <row r="134" spans="1:22" x14ac:dyDescent="0.25">
      <c r="A134" s="3" t="s">
        <v>303</v>
      </c>
      <c r="B134" s="70" t="s">
        <v>93</v>
      </c>
      <c r="C134" s="70" t="s">
        <v>302</v>
      </c>
      <c r="D134" s="70" t="s">
        <v>626</v>
      </c>
      <c r="E134" s="70" t="s">
        <v>835</v>
      </c>
      <c r="F134" s="70">
        <v>14210</v>
      </c>
      <c r="G134" s="70" t="s">
        <v>834</v>
      </c>
      <c r="H134" s="67"/>
      <c r="I134" s="67"/>
      <c r="J134" s="67"/>
      <c r="K134" s="67"/>
      <c r="L134" s="67"/>
      <c r="M134" s="67"/>
      <c r="N134" s="64"/>
      <c r="O134" s="61"/>
      <c r="P134" s="61"/>
      <c r="Q134" s="46"/>
      <c r="S134" s="60"/>
    </row>
    <row r="135" spans="1:22" s="128" customFormat="1" x14ac:dyDescent="0.25">
      <c r="A135" s="120" t="s">
        <v>303</v>
      </c>
      <c r="B135" s="121" t="s">
        <v>93</v>
      </c>
      <c r="C135" s="121" t="s">
        <v>307</v>
      </c>
      <c r="D135" s="121" t="s">
        <v>626</v>
      </c>
      <c r="E135" s="121" t="s">
        <v>835</v>
      </c>
      <c r="F135" s="121">
        <v>14210</v>
      </c>
      <c r="G135" s="121" t="s">
        <v>834</v>
      </c>
      <c r="H135" s="123"/>
      <c r="I135" s="123"/>
      <c r="J135" s="123"/>
      <c r="K135" s="123"/>
      <c r="L135" s="123"/>
      <c r="M135" s="123"/>
      <c r="N135" s="124"/>
      <c r="O135" s="125"/>
      <c r="P135" s="125"/>
      <c r="Q135" s="126"/>
      <c r="R135" s="127"/>
      <c r="S135" s="127"/>
      <c r="V135" s="129"/>
    </row>
    <row r="136" spans="1:22" x14ac:dyDescent="0.25">
      <c r="A136" s="3" t="s">
        <v>304</v>
      </c>
      <c r="B136" s="70" t="s">
        <v>139</v>
      </c>
      <c r="C136" s="70" t="s">
        <v>302</v>
      </c>
      <c r="D136" s="70" t="s">
        <v>627</v>
      </c>
      <c r="E136" s="71" t="s">
        <v>1089</v>
      </c>
      <c r="F136" s="70">
        <v>14210</v>
      </c>
      <c r="G136" s="70" t="s">
        <v>836</v>
      </c>
      <c r="H136" s="67"/>
      <c r="I136" s="67"/>
      <c r="J136" s="67"/>
      <c r="K136" s="67"/>
      <c r="L136" s="67"/>
      <c r="M136" s="67"/>
      <c r="N136" s="64"/>
      <c r="O136" s="61"/>
      <c r="P136" s="61"/>
      <c r="Q136" s="46"/>
      <c r="S136" s="60"/>
    </row>
    <row r="137" spans="1:22" s="128" customFormat="1" x14ac:dyDescent="0.25">
      <c r="A137" s="120" t="s">
        <v>304</v>
      </c>
      <c r="B137" s="121" t="s">
        <v>139</v>
      </c>
      <c r="C137" s="121" t="s">
        <v>307</v>
      </c>
      <c r="D137" s="121" t="s">
        <v>627</v>
      </c>
      <c r="E137" s="122" t="s">
        <v>1089</v>
      </c>
      <c r="F137" s="121">
        <v>14210</v>
      </c>
      <c r="G137" s="121" t="s">
        <v>836</v>
      </c>
      <c r="H137" s="123"/>
      <c r="I137" s="123"/>
      <c r="J137" s="123"/>
      <c r="K137" s="123"/>
      <c r="L137" s="123"/>
      <c r="M137" s="123"/>
      <c r="N137" s="124"/>
      <c r="O137" s="125"/>
      <c r="P137" s="125"/>
      <c r="Q137" s="126"/>
      <c r="R137" s="127"/>
      <c r="S137" s="127"/>
      <c r="V137" s="129"/>
    </row>
    <row r="138" spans="1:22" x14ac:dyDescent="0.25">
      <c r="A138" s="3" t="s">
        <v>305</v>
      </c>
      <c r="B138" s="70" t="s">
        <v>306</v>
      </c>
      <c r="C138" s="70" t="s">
        <v>168</v>
      </c>
      <c r="D138" s="70" t="s">
        <v>628</v>
      </c>
      <c r="E138" s="71" t="s">
        <v>1089</v>
      </c>
      <c r="F138" s="70">
        <v>14210</v>
      </c>
      <c r="G138" s="70" t="s">
        <v>836</v>
      </c>
      <c r="H138" s="67"/>
      <c r="I138" s="67"/>
      <c r="J138" s="67"/>
      <c r="K138" s="67"/>
      <c r="L138" s="67"/>
      <c r="M138" s="67"/>
      <c r="N138" s="64"/>
      <c r="O138" s="61"/>
      <c r="P138" s="61"/>
      <c r="Q138" s="46"/>
      <c r="S138" s="60"/>
    </row>
    <row r="139" spans="1:22" x14ac:dyDescent="0.25">
      <c r="A139" s="3" t="s">
        <v>307</v>
      </c>
      <c r="B139" s="70" t="s">
        <v>70</v>
      </c>
      <c r="C139" s="70" t="s">
        <v>307</v>
      </c>
      <c r="D139" s="70" t="s">
        <v>629</v>
      </c>
      <c r="E139" s="71" t="s">
        <v>1089</v>
      </c>
      <c r="F139" s="70">
        <v>14210</v>
      </c>
      <c r="G139" s="70" t="s">
        <v>836</v>
      </c>
      <c r="H139" s="67" t="s">
        <v>1190</v>
      </c>
      <c r="I139" s="67"/>
      <c r="J139" s="67" t="s">
        <v>21</v>
      </c>
      <c r="K139" s="67" t="s">
        <v>11</v>
      </c>
      <c r="L139" s="67" t="s">
        <v>3</v>
      </c>
      <c r="M139" s="67"/>
      <c r="N139" s="65">
        <v>40809</v>
      </c>
      <c r="O139" s="61">
        <f>123+68</f>
        <v>191</v>
      </c>
      <c r="P139" s="61"/>
      <c r="Q139" s="46"/>
      <c r="S139" s="60"/>
    </row>
    <row r="140" spans="1:22" s="128" customFormat="1" x14ac:dyDescent="0.25">
      <c r="A140" s="120" t="s">
        <v>307</v>
      </c>
      <c r="B140" s="121" t="s">
        <v>70</v>
      </c>
      <c r="C140" s="121" t="s">
        <v>302</v>
      </c>
      <c r="D140" s="121" t="s">
        <v>629</v>
      </c>
      <c r="E140" s="122" t="s">
        <v>1089</v>
      </c>
      <c r="F140" s="121">
        <v>14210</v>
      </c>
      <c r="G140" s="121" t="s">
        <v>836</v>
      </c>
      <c r="H140" s="123" t="s">
        <v>1190</v>
      </c>
      <c r="I140" s="123"/>
      <c r="J140" s="123" t="s">
        <v>21</v>
      </c>
      <c r="K140" s="123" t="s">
        <v>11</v>
      </c>
      <c r="L140" s="123" t="s">
        <v>3</v>
      </c>
      <c r="M140" s="123"/>
      <c r="N140" s="131">
        <v>40809</v>
      </c>
      <c r="O140" s="125">
        <f>123+68</f>
        <v>191</v>
      </c>
      <c r="P140" s="125"/>
      <c r="Q140" s="126"/>
      <c r="R140" s="127"/>
      <c r="S140" s="127"/>
      <c r="V140" s="129"/>
    </row>
    <row r="141" spans="1:22" x14ac:dyDescent="0.25">
      <c r="A141" s="3" t="s">
        <v>308</v>
      </c>
      <c r="B141" s="70" t="s">
        <v>54</v>
      </c>
      <c r="C141" s="70"/>
      <c r="D141" s="70" t="s">
        <v>630</v>
      </c>
      <c r="E141" s="71" t="s">
        <v>1089</v>
      </c>
      <c r="F141" s="70">
        <v>14210</v>
      </c>
      <c r="G141" s="70" t="s">
        <v>837</v>
      </c>
      <c r="H141" s="67"/>
      <c r="I141" s="67"/>
      <c r="J141" s="67"/>
      <c r="K141" s="67"/>
      <c r="L141" s="67"/>
      <c r="M141" s="67"/>
      <c r="N141" s="64"/>
      <c r="O141" s="61"/>
      <c r="P141" s="61"/>
      <c r="Q141" s="46"/>
      <c r="S141" s="60"/>
    </row>
    <row r="142" spans="1:22" x14ac:dyDescent="0.25">
      <c r="A142" s="3" t="s">
        <v>309</v>
      </c>
      <c r="B142" s="70" t="s">
        <v>1</v>
      </c>
      <c r="C142" s="70" t="s">
        <v>448</v>
      </c>
      <c r="D142" s="70" t="s">
        <v>631</v>
      </c>
      <c r="E142" s="71" t="s">
        <v>1089</v>
      </c>
      <c r="F142" s="70">
        <v>14220</v>
      </c>
      <c r="G142" s="70" t="s">
        <v>838</v>
      </c>
      <c r="H142" s="67"/>
      <c r="I142" s="67"/>
      <c r="J142" s="67"/>
      <c r="K142" s="67"/>
      <c r="L142" s="67"/>
      <c r="M142" s="67"/>
      <c r="N142" s="64"/>
      <c r="O142" s="61"/>
      <c r="P142" s="61"/>
      <c r="Q142" s="46"/>
      <c r="S142" s="60"/>
    </row>
    <row r="143" spans="1:22" x14ac:dyDescent="0.25">
      <c r="A143" s="3" t="s">
        <v>310</v>
      </c>
      <c r="B143" s="70" t="s">
        <v>278</v>
      </c>
      <c r="C143" s="70"/>
      <c r="D143" s="70" t="s">
        <v>632</v>
      </c>
      <c r="E143" s="71" t="s">
        <v>1089</v>
      </c>
      <c r="F143" s="70">
        <v>14220</v>
      </c>
      <c r="G143" s="70" t="s">
        <v>839</v>
      </c>
      <c r="H143" s="67"/>
      <c r="I143" s="67"/>
      <c r="J143" s="67"/>
      <c r="K143" s="67"/>
      <c r="L143" s="67"/>
      <c r="M143" s="67"/>
      <c r="N143" s="64"/>
      <c r="O143" s="61"/>
      <c r="P143" s="61"/>
      <c r="Q143" s="46"/>
      <c r="S143" s="60"/>
    </row>
    <row r="144" spans="1:22" x14ac:dyDescent="0.25">
      <c r="A144" s="3" t="s">
        <v>311</v>
      </c>
      <c r="B144" s="70" t="s">
        <v>312</v>
      </c>
      <c r="C144" s="70" t="s">
        <v>311</v>
      </c>
      <c r="D144" s="70" t="s">
        <v>633</v>
      </c>
      <c r="E144" s="71" t="s">
        <v>1089</v>
      </c>
      <c r="F144" s="70">
        <v>14240</v>
      </c>
      <c r="G144" s="70" t="s">
        <v>840</v>
      </c>
      <c r="H144" s="67"/>
      <c r="I144" s="67"/>
      <c r="J144" s="67"/>
      <c r="K144" s="67"/>
      <c r="L144" s="67"/>
      <c r="M144" s="67"/>
      <c r="N144" s="64"/>
      <c r="O144" s="61"/>
      <c r="P144" s="61"/>
      <c r="Q144" s="46"/>
      <c r="S144" s="60"/>
    </row>
    <row r="145" spans="1:19" x14ac:dyDescent="0.25">
      <c r="A145" s="3" t="s">
        <v>311</v>
      </c>
      <c r="B145" s="70" t="s">
        <v>313</v>
      </c>
      <c r="C145" s="70" t="s">
        <v>311</v>
      </c>
      <c r="D145" s="70" t="s">
        <v>634</v>
      </c>
      <c r="E145" s="71" t="s">
        <v>1089</v>
      </c>
      <c r="F145" s="70">
        <v>14240</v>
      </c>
      <c r="G145" s="70" t="s">
        <v>841</v>
      </c>
      <c r="H145" s="67"/>
      <c r="I145" s="67"/>
      <c r="J145" s="67"/>
      <c r="K145" s="67"/>
      <c r="L145" s="67"/>
      <c r="M145" s="67"/>
      <c r="N145" s="64"/>
      <c r="O145" s="61"/>
      <c r="P145" s="61"/>
      <c r="Q145" s="46"/>
      <c r="S145" s="60"/>
    </row>
    <row r="146" spans="1:19" x14ac:dyDescent="0.25">
      <c r="A146" s="3" t="s">
        <v>311</v>
      </c>
      <c r="B146" s="70" t="s">
        <v>314</v>
      </c>
      <c r="C146" s="70" t="s">
        <v>311</v>
      </c>
      <c r="D146" s="70" t="s">
        <v>635</v>
      </c>
      <c r="E146" s="71" t="s">
        <v>1089</v>
      </c>
      <c r="F146" s="70">
        <v>14240</v>
      </c>
      <c r="G146" s="70" t="s">
        <v>842</v>
      </c>
      <c r="H146" s="67"/>
      <c r="I146" s="67"/>
      <c r="J146" s="67"/>
      <c r="K146" s="67"/>
      <c r="L146" s="67"/>
      <c r="M146" s="67"/>
      <c r="N146" s="64"/>
      <c r="O146" s="61"/>
      <c r="P146" s="61"/>
      <c r="Q146" s="46"/>
      <c r="S146" s="60"/>
    </row>
    <row r="147" spans="1:19" x14ac:dyDescent="0.25">
      <c r="A147" s="3" t="s">
        <v>315</v>
      </c>
      <c r="B147" s="70" t="s">
        <v>316</v>
      </c>
      <c r="C147" s="70"/>
      <c r="D147" s="70" t="s">
        <v>600</v>
      </c>
      <c r="E147" s="71" t="s">
        <v>1089</v>
      </c>
      <c r="F147" s="70">
        <v>14240</v>
      </c>
      <c r="G147" s="70" t="s">
        <v>843</v>
      </c>
      <c r="H147" s="67"/>
      <c r="I147" s="67"/>
      <c r="J147" s="67"/>
      <c r="K147" s="67"/>
      <c r="L147" s="67"/>
      <c r="M147" s="67"/>
      <c r="N147" s="64"/>
      <c r="O147" s="61"/>
      <c r="P147" s="61"/>
      <c r="Q147" s="46"/>
      <c r="S147" s="60"/>
    </row>
    <row r="148" spans="1:19" x14ac:dyDescent="0.25">
      <c r="A148" s="3" t="s">
        <v>317</v>
      </c>
      <c r="B148" s="70" t="s">
        <v>314</v>
      </c>
      <c r="C148" s="70"/>
      <c r="D148" s="70" t="s">
        <v>636</v>
      </c>
      <c r="E148" s="70" t="s">
        <v>844</v>
      </c>
      <c r="F148" s="70">
        <v>14250</v>
      </c>
      <c r="G148" s="70" t="s">
        <v>845</v>
      </c>
      <c r="H148" s="67"/>
      <c r="I148" s="67"/>
      <c r="J148" s="67"/>
      <c r="K148" s="67"/>
      <c r="L148" s="67"/>
      <c r="M148" s="67"/>
      <c r="N148" s="64"/>
      <c r="O148" s="61"/>
      <c r="P148" s="61"/>
      <c r="Q148" s="46"/>
      <c r="S148" s="60"/>
    </row>
    <row r="149" spans="1:19" x14ac:dyDescent="0.25">
      <c r="A149" s="3" t="s">
        <v>318</v>
      </c>
      <c r="B149" s="70" t="s">
        <v>319</v>
      </c>
      <c r="C149" s="70"/>
      <c r="D149" s="70" t="s">
        <v>637</v>
      </c>
      <c r="E149" s="71" t="s">
        <v>1089</v>
      </c>
      <c r="F149" s="70">
        <v>14250</v>
      </c>
      <c r="G149" s="70" t="s">
        <v>846</v>
      </c>
      <c r="H149" s="67"/>
      <c r="I149" s="67"/>
      <c r="J149" s="67"/>
      <c r="K149" s="67"/>
      <c r="L149" s="67"/>
      <c r="M149" s="67"/>
      <c r="N149" s="64"/>
      <c r="O149" s="61"/>
      <c r="P149" s="61"/>
      <c r="Q149" s="46"/>
      <c r="S149" s="60"/>
    </row>
    <row r="150" spans="1:19" x14ac:dyDescent="0.25">
      <c r="A150" s="3" t="s">
        <v>320</v>
      </c>
      <c r="B150" s="70" t="s">
        <v>321</v>
      </c>
      <c r="C150" s="70"/>
      <c r="D150" s="70" t="s">
        <v>638</v>
      </c>
      <c r="E150" s="71" t="s">
        <v>1089</v>
      </c>
      <c r="F150" s="70">
        <v>14250</v>
      </c>
      <c r="G150" s="70" t="s">
        <v>847</v>
      </c>
      <c r="H150" s="67"/>
      <c r="I150" s="67"/>
      <c r="J150" s="67"/>
      <c r="K150" s="67"/>
      <c r="L150" s="67"/>
      <c r="M150" s="67"/>
      <c r="N150" s="64"/>
      <c r="O150" s="61"/>
      <c r="P150" s="61"/>
      <c r="Q150" s="46"/>
      <c r="S150" s="60"/>
    </row>
    <row r="151" spans="1:19" x14ac:dyDescent="0.25">
      <c r="A151" s="3" t="s">
        <v>322</v>
      </c>
      <c r="B151" s="70" t="s">
        <v>323</v>
      </c>
      <c r="C151" s="70"/>
      <c r="D151" s="70" t="s">
        <v>639</v>
      </c>
      <c r="E151" s="71" t="s">
        <v>1089</v>
      </c>
      <c r="F151" s="70">
        <v>14250</v>
      </c>
      <c r="G151" s="70" t="s">
        <v>848</v>
      </c>
      <c r="H151" s="67"/>
      <c r="I151" s="67"/>
      <c r="J151" s="67"/>
      <c r="K151" s="67"/>
      <c r="L151" s="67"/>
      <c r="M151" s="67"/>
      <c r="N151" s="64"/>
      <c r="O151" s="61"/>
      <c r="P151" s="61"/>
      <c r="Q151" s="46"/>
      <c r="S151" s="60"/>
    </row>
    <row r="152" spans="1:19" x14ac:dyDescent="0.25">
      <c r="A152" s="57" t="s">
        <v>324</v>
      </c>
      <c r="B152" s="73" t="s">
        <v>1449</v>
      </c>
      <c r="C152" s="70"/>
      <c r="D152" s="73" t="s">
        <v>1291</v>
      </c>
      <c r="E152" s="71" t="s">
        <v>1089</v>
      </c>
      <c r="F152" s="73">
        <v>14250</v>
      </c>
      <c r="G152" s="73" t="s">
        <v>848</v>
      </c>
      <c r="H152" s="67"/>
      <c r="I152" s="67"/>
      <c r="J152" s="67"/>
      <c r="K152" s="67"/>
      <c r="L152" s="67"/>
      <c r="M152" s="67"/>
      <c r="N152" s="64"/>
      <c r="O152" s="61"/>
      <c r="P152" s="61"/>
      <c r="Q152" s="46"/>
      <c r="S152" s="60"/>
    </row>
    <row r="153" spans="1:19" x14ac:dyDescent="0.25">
      <c r="A153" s="57" t="s">
        <v>219</v>
      </c>
      <c r="B153" s="73" t="s">
        <v>1439</v>
      </c>
      <c r="C153" s="70"/>
      <c r="D153" s="73" t="s">
        <v>1292</v>
      </c>
      <c r="E153" s="71" t="s">
        <v>1089</v>
      </c>
      <c r="F153" s="73">
        <v>14250</v>
      </c>
      <c r="G153" s="73" t="s">
        <v>849</v>
      </c>
      <c r="H153" s="67"/>
      <c r="I153" s="67"/>
      <c r="J153" s="67"/>
      <c r="K153" s="67"/>
      <c r="L153" s="67"/>
      <c r="M153" s="67"/>
      <c r="N153" s="64"/>
      <c r="O153" s="61"/>
      <c r="P153" s="61"/>
      <c r="Q153" s="46"/>
      <c r="S153" s="60"/>
    </row>
    <row r="154" spans="1:19" x14ac:dyDescent="0.25">
      <c r="A154" s="57" t="s">
        <v>219</v>
      </c>
      <c r="B154" s="73" t="s">
        <v>1450</v>
      </c>
      <c r="C154" s="70"/>
      <c r="D154" s="73" t="s">
        <v>1293</v>
      </c>
      <c r="E154" s="71" t="s">
        <v>1089</v>
      </c>
      <c r="F154" s="73">
        <v>14250</v>
      </c>
      <c r="G154" s="73" t="s">
        <v>849</v>
      </c>
      <c r="H154" s="67"/>
      <c r="I154" s="67"/>
      <c r="J154" s="67"/>
      <c r="K154" s="67"/>
      <c r="L154" s="67"/>
      <c r="M154" s="67"/>
      <c r="N154" s="64"/>
      <c r="O154" s="61"/>
      <c r="P154" s="61"/>
      <c r="Q154" s="46"/>
      <c r="S154" s="60"/>
    </row>
    <row r="155" spans="1:19" x14ac:dyDescent="0.25">
      <c r="A155" s="3" t="s">
        <v>325</v>
      </c>
      <c r="B155" s="70" t="s">
        <v>29</v>
      </c>
      <c r="C155" s="70" t="s">
        <v>448</v>
      </c>
      <c r="D155" s="70" t="s">
        <v>640</v>
      </c>
      <c r="E155" s="71" t="s">
        <v>1089</v>
      </c>
      <c r="F155" s="70">
        <v>14250</v>
      </c>
      <c r="G155" s="70" t="s">
        <v>850</v>
      </c>
      <c r="H155" s="67"/>
      <c r="I155" s="67"/>
      <c r="J155" s="67"/>
      <c r="K155" s="67"/>
      <c r="L155" s="67"/>
      <c r="M155" s="67"/>
      <c r="N155" s="64"/>
      <c r="O155" s="61"/>
      <c r="P155" s="61"/>
      <c r="Q155" s="46"/>
      <c r="S155" s="60"/>
    </row>
    <row r="156" spans="1:19" x14ac:dyDescent="0.25">
      <c r="A156" s="3" t="s">
        <v>326</v>
      </c>
      <c r="B156" s="70" t="s">
        <v>327</v>
      </c>
      <c r="C156" s="70"/>
      <c r="D156" s="70" t="s">
        <v>641</v>
      </c>
      <c r="E156" s="71" t="s">
        <v>1089</v>
      </c>
      <c r="F156" s="70">
        <v>14250</v>
      </c>
      <c r="G156" s="70" t="s">
        <v>850</v>
      </c>
      <c r="H156" s="67"/>
      <c r="I156" s="67"/>
      <c r="J156" s="67"/>
      <c r="K156" s="67"/>
      <c r="L156" s="67"/>
      <c r="M156" s="67"/>
      <c r="N156" s="64"/>
      <c r="O156" s="61"/>
      <c r="P156" s="61"/>
      <c r="Q156" s="46"/>
      <c r="S156" s="60"/>
    </row>
    <row r="157" spans="1:19" x14ac:dyDescent="0.25">
      <c r="A157" s="3" t="s">
        <v>328</v>
      </c>
      <c r="B157" s="70" t="s">
        <v>232</v>
      </c>
      <c r="C157" s="70"/>
      <c r="D157" s="70" t="s">
        <v>642</v>
      </c>
      <c r="E157" s="71" t="s">
        <v>1089</v>
      </c>
      <c r="F157" s="70">
        <v>14250</v>
      </c>
      <c r="G157" s="70" t="s">
        <v>851</v>
      </c>
      <c r="H157" s="67"/>
      <c r="I157" s="67"/>
      <c r="J157" s="67"/>
      <c r="K157" s="67"/>
      <c r="L157" s="67"/>
      <c r="M157" s="67"/>
      <c r="N157" s="64"/>
      <c r="O157" s="61"/>
      <c r="P157" s="61"/>
      <c r="Q157" s="46"/>
      <c r="S157" s="60"/>
    </row>
    <row r="158" spans="1:19" x14ac:dyDescent="0.25">
      <c r="A158" s="3" t="s">
        <v>329</v>
      </c>
      <c r="B158" s="70" t="s">
        <v>106</v>
      </c>
      <c r="C158" s="70"/>
      <c r="D158" s="70" t="s">
        <v>643</v>
      </c>
      <c r="E158" s="71" t="s">
        <v>1089</v>
      </c>
      <c r="F158" s="70">
        <v>14260</v>
      </c>
      <c r="G158" s="70" t="s">
        <v>852</v>
      </c>
      <c r="H158" s="67"/>
      <c r="I158" s="67"/>
      <c r="J158" s="67"/>
      <c r="K158" s="67"/>
      <c r="L158" s="67"/>
      <c r="M158" s="67"/>
      <c r="N158" s="64"/>
      <c r="O158" s="61"/>
      <c r="P158" s="61"/>
      <c r="Q158" s="46"/>
      <c r="S158" s="60"/>
    </row>
    <row r="159" spans="1:19" x14ac:dyDescent="0.25">
      <c r="A159" s="57" t="s">
        <v>330</v>
      </c>
      <c r="B159" s="73" t="s">
        <v>225</v>
      </c>
      <c r="C159" s="70"/>
      <c r="D159" s="73" t="s">
        <v>1294</v>
      </c>
      <c r="E159" s="71" t="s">
        <v>1089</v>
      </c>
      <c r="F159" s="73">
        <v>14260</v>
      </c>
      <c r="G159" s="73" t="s">
        <v>852</v>
      </c>
      <c r="H159" s="67"/>
      <c r="I159" s="67"/>
      <c r="J159" s="67"/>
      <c r="K159" s="67"/>
      <c r="L159" s="67"/>
      <c r="M159" s="67"/>
      <c r="N159" s="64"/>
      <c r="O159" s="61"/>
      <c r="P159" s="61"/>
      <c r="Q159" s="46"/>
      <c r="S159" s="60"/>
    </row>
    <row r="160" spans="1:19" x14ac:dyDescent="0.25">
      <c r="A160" s="3" t="s">
        <v>331</v>
      </c>
      <c r="B160" s="70" t="s">
        <v>221</v>
      </c>
      <c r="C160" s="70" t="s">
        <v>448</v>
      </c>
      <c r="D160" s="70" t="s">
        <v>644</v>
      </c>
      <c r="E160" s="71" t="s">
        <v>1089</v>
      </c>
      <c r="F160" s="70">
        <v>14270</v>
      </c>
      <c r="G160" s="70" t="s">
        <v>853</v>
      </c>
      <c r="H160" s="67"/>
      <c r="I160" s="67"/>
      <c r="J160" s="67"/>
      <c r="K160" s="67"/>
      <c r="L160" s="67"/>
      <c r="M160" s="67"/>
      <c r="N160" s="64"/>
      <c r="O160" s="61"/>
      <c r="P160" s="61"/>
      <c r="Q160" s="46"/>
      <c r="S160" s="60"/>
    </row>
    <row r="161" spans="1:19" x14ac:dyDescent="0.25">
      <c r="A161" s="3" t="s">
        <v>332</v>
      </c>
      <c r="B161" s="70" t="s">
        <v>143</v>
      </c>
      <c r="C161" s="70" t="s">
        <v>108</v>
      </c>
      <c r="D161" s="70" t="s">
        <v>645</v>
      </c>
      <c r="E161" s="71" t="s">
        <v>1089</v>
      </c>
      <c r="F161" s="70">
        <v>14270</v>
      </c>
      <c r="G161" s="70" t="s">
        <v>854</v>
      </c>
      <c r="H161" s="67"/>
      <c r="I161" s="67"/>
      <c r="J161" s="67"/>
      <c r="K161" s="67"/>
      <c r="L161" s="67"/>
      <c r="M161" s="67"/>
      <c r="N161" s="64"/>
      <c r="O161" s="61"/>
      <c r="P161" s="61"/>
      <c r="Q161" s="46"/>
      <c r="S161" s="60"/>
    </row>
    <row r="162" spans="1:19" x14ac:dyDescent="0.25">
      <c r="A162" s="57" t="s">
        <v>272</v>
      </c>
      <c r="B162" s="73" t="s">
        <v>184</v>
      </c>
      <c r="C162" s="70"/>
      <c r="D162" s="73" t="s">
        <v>1295</v>
      </c>
      <c r="E162" s="71" t="s">
        <v>1089</v>
      </c>
      <c r="F162" s="73">
        <v>14270</v>
      </c>
      <c r="G162" s="73" t="s">
        <v>855</v>
      </c>
      <c r="H162" s="67"/>
      <c r="I162" s="67"/>
      <c r="J162" s="67"/>
      <c r="K162" s="67"/>
      <c r="L162" s="67"/>
      <c r="M162" s="67"/>
      <c r="N162" s="64"/>
      <c r="O162" s="61"/>
      <c r="P162" s="61"/>
      <c r="Q162" s="46"/>
      <c r="S162" s="60"/>
    </row>
    <row r="163" spans="1:19" x14ac:dyDescent="0.25">
      <c r="A163" s="57" t="s">
        <v>333</v>
      </c>
      <c r="B163" s="73" t="s">
        <v>1451</v>
      </c>
      <c r="C163" s="70"/>
      <c r="D163" s="73" t="s">
        <v>1296</v>
      </c>
      <c r="E163" s="71" t="s">
        <v>1089</v>
      </c>
      <c r="F163" s="73">
        <v>14270</v>
      </c>
      <c r="G163" s="73" t="s">
        <v>856</v>
      </c>
      <c r="H163" s="67"/>
      <c r="I163" s="67"/>
      <c r="J163" s="67"/>
      <c r="K163" s="67"/>
      <c r="L163" s="67"/>
      <c r="M163" s="67"/>
      <c r="N163" s="64"/>
      <c r="O163" s="61"/>
      <c r="P163" s="61"/>
      <c r="Q163" s="46"/>
      <c r="S163" s="60"/>
    </row>
    <row r="164" spans="1:19" x14ac:dyDescent="0.25">
      <c r="A164" s="3" t="s">
        <v>334</v>
      </c>
      <c r="B164" s="70" t="s">
        <v>116</v>
      </c>
      <c r="C164" s="70"/>
      <c r="D164" s="70" t="s">
        <v>646</v>
      </c>
      <c r="E164" s="71" t="s">
        <v>1089</v>
      </c>
      <c r="F164" s="70">
        <v>14270</v>
      </c>
      <c r="G164" s="70" t="s">
        <v>856</v>
      </c>
      <c r="H164" s="67"/>
      <c r="I164" s="67"/>
      <c r="J164" s="67"/>
      <c r="K164" s="67"/>
      <c r="L164" s="67"/>
      <c r="M164" s="67"/>
      <c r="N164" s="64"/>
      <c r="O164" s="61"/>
      <c r="P164" s="61"/>
      <c r="Q164" s="46"/>
      <c r="S164" s="60"/>
    </row>
    <row r="165" spans="1:19" x14ac:dyDescent="0.25">
      <c r="A165" s="57" t="s">
        <v>335</v>
      </c>
      <c r="B165" s="73" t="s">
        <v>1452</v>
      </c>
      <c r="C165" s="70"/>
      <c r="D165" s="73" t="s">
        <v>1297</v>
      </c>
      <c r="E165" s="71" t="s">
        <v>1089</v>
      </c>
      <c r="F165" s="73">
        <v>14270</v>
      </c>
      <c r="G165" s="73" t="s">
        <v>856</v>
      </c>
      <c r="H165" s="67"/>
      <c r="I165" s="67"/>
      <c r="J165" s="67"/>
      <c r="K165" s="67"/>
      <c r="L165" s="67"/>
      <c r="M165" s="67"/>
      <c r="N165" s="64"/>
      <c r="O165" s="61"/>
      <c r="P165" s="61"/>
      <c r="Q165" s="46"/>
      <c r="S165" s="60"/>
    </row>
    <row r="166" spans="1:19" x14ac:dyDescent="0.25">
      <c r="A166" s="3" t="s">
        <v>336</v>
      </c>
      <c r="B166" s="70" t="s">
        <v>103</v>
      </c>
      <c r="C166" s="70"/>
      <c r="D166" s="70" t="s">
        <v>647</v>
      </c>
      <c r="E166" s="71" t="s">
        <v>1089</v>
      </c>
      <c r="F166" s="70">
        <v>14270</v>
      </c>
      <c r="G166" s="70" t="s">
        <v>856</v>
      </c>
      <c r="H166" s="67"/>
      <c r="I166" s="67"/>
      <c r="J166" s="67"/>
      <c r="K166" s="67"/>
      <c r="L166" s="67"/>
      <c r="M166" s="67"/>
      <c r="N166" s="64"/>
      <c r="O166" s="61"/>
      <c r="P166" s="61"/>
      <c r="Q166" s="46"/>
      <c r="S166" s="60"/>
    </row>
    <row r="167" spans="1:19" x14ac:dyDescent="0.25">
      <c r="A167" s="3" t="s">
        <v>337</v>
      </c>
      <c r="B167" s="70" t="s">
        <v>244</v>
      </c>
      <c r="C167" s="70"/>
      <c r="D167" s="70" t="s">
        <v>648</v>
      </c>
      <c r="E167" s="71" t="s">
        <v>1089</v>
      </c>
      <c r="F167" s="70">
        <v>14270</v>
      </c>
      <c r="G167" s="70" t="s">
        <v>856</v>
      </c>
      <c r="H167" s="67"/>
      <c r="I167" s="67"/>
      <c r="J167" s="67"/>
      <c r="K167" s="67"/>
      <c r="L167" s="67"/>
      <c r="M167" s="67"/>
      <c r="N167" s="64"/>
      <c r="O167" s="61"/>
      <c r="P167" s="61"/>
      <c r="Q167" s="46"/>
      <c r="S167" s="60"/>
    </row>
    <row r="168" spans="1:19" x14ac:dyDescent="0.25">
      <c r="A168" s="57" t="s">
        <v>338</v>
      </c>
      <c r="B168" s="73" t="s">
        <v>1453</v>
      </c>
      <c r="C168" s="70"/>
      <c r="D168" s="73" t="s">
        <v>1298</v>
      </c>
      <c r="E168" s="71" t="s">
        <v>1089</v>
      </c>
      <c r="F168" s="73">
        <v>14280</v>
      </c>
      <c r="G168" s="73" t="s">
        <v>857</v>
      </c>
      <c r="H168" s="67"/>
      <c r="I168" s="67"/>
      <c r="J168" s="67"/>
      <c r="K168" s="67"/>
      <c r="L168" s="67"/>
      <c r="M168" s="67"/>
      <c r="N168" s="64"/>
      <c r="O168" s="61"/>
      <c r="P168" s="61"/>
      <c r="Q168" s="46"/>
      <c r="S168" s="60"/>
    </row>
    <row r="169" spans="1:19" x14ac:dyDescent="0.25">
      <c r="A169" s="3" t="s">
        <v>211</v>
      </c>
      <c r="B169" s="70" t="s">
        <v>239</v>
      </c>
      <c r="C169" s="70"/>
      <c r="D169" s="70" t="s">
        <v>649</v>
      </c>
      <c r="E169" s="71" t="s">
        <v>1089</v>
      </c>
      <c r="F169" s="70">
        <v>14280</v>
      </c>
      <c r="G169" s="70" t="s">
        <v>858</v>
      </c>
      <c r="H169" s="67"/>
      <c r="I169" s="67"/>
      <c r="J169" s="67"/>
      <c r="K169" s="67"/>
      <c r="L169" s="67"/>
      <c r="M169" s="67"/>
      <c r="N169" s="64"/>
      <c r="O169" s="61"/>
      <c r="P169" s="61"/>
      <c r="Q169" s="46"/>
      <c r="S169" s="60"/>
    </row>
    <row r="170" spans="1:19" x14ac:dyDescent="0.25">
      <c r="A170" s="3" t="s">
        <v>339</v>
      </c>
      <c r="B170" s="70" t="s">
        <v>278</v>
      </c>
      <c r="C170" s="70"/>
      <c r="D170" s="70" t="s">
        <v>650</v>
      </c>
      <c r="E170" s="71" t="s">
        <v>1089</v>
      </c>
      <c r="F170" s="70">
        <v>14280</v>
      </c>
      <c r="G170" s="70" t="s">
        <v>858</v>
      </c>
      <c r="H170" s="67"/>
      <c r="I170" s="67"/>
      <c r="J170" s="67"/>
      <c r="K170" s="67"/>
      <c r="L170" s="67"/>
      <c r="M170" s="67"/>
      <c r="N170" s="64"/>
      <c r="O170" s="61"/>
      <c r="P170" s="61"/>
      <c r="Q170" s="46"/>
      <c r="S170" s="60"/>
    </row>
    <row r="171" spans="1:19" x14ac:dyDescent="0.25">
      <c r="A171" s="3" t="s">
        <v>340</v>
      </c>
      <c r="B171" s="70" t="s">
        <v>341</v>
      </c>
      <c r="C171" s="70" t="s">
        <v>168</v>
      </c>
      <c r="D171" s="70" t="s">
        <v>651</v>
      </c>
      <c r="E171" s="71" t="s">
        <v>1089</v>
      </c>
      <c r="F171" s="70">
        <v>14280</v>
      </c>
      <c r="G171" s="70" t="s">
        <v>859</v>
      </c>
      <c r="H171" s="67"/>
      <c r="I171" s="67"/>
      <c r="J171" s="67"/>
      <c r="K171" s="67"/>
      <c r="L171" s="67"/>
      <c r="M171" s="67"/>
      <c r="N171" s="64"/>
      <c r="O171" s="61"/>
      <c r="P171" s="61"/>
      <c r="Q171" s="46"/>
      <c r="S171" s="60"/>
    </row>
    <row r="172" spans="1:19" x14ac:dyDescent="0.25">
      <c r="A172" s="57" t="s">
        <v>342</v>
      </c>
      <c r="B172" s="73" t="s">
        <v>181</v>
      </c>
      <c r="C172" s="70"/>
      <c r="D172" s="73" t="s">
        <v>1299</v>
      </c>
      <c r="E172" s="71" t="s">
        <v>1089</v>
      </c>
      <c r="F172" s="73">
        <v>14280</v>
      </c>
      <c r="G172" s="73" t="s">
        <v>860</v>
      </c>
      <c r="H172" s="67"/>
      <c r="I172" s="67"/>
      <c r="J172" s="67"/>
      <c r="K172" s="67"/>
      <c r="L172" s="67"/>
      <c r="M172" s="67"/>
      <c r="N172" s="64"/>
      <c r="O172" s="61"/>
      <c r="P172" s="61"/>
      <c r="Q172" s="46"/>
      <c r="S172" s="60"/>
    </row>
    <row r="173" spans="1:19" x14ac:dyDescent="0.25">
      <c r="A173" s="3" t="s">
        <v>343</v>
      </c>
      <c r="B173" s="70" t="s">
        <v>103</v>
      </c>
      <c r="C173" s="70"/>
      <c r="D173" s="70" t="s">
        <v>652</v>
      </c>
      <c r="E173" s="71" t="s">
        <v>1089</v>
      </c>
      <c r="F173" s="70">
        <v>14320</v>
      </c>
      <c r="G173" s="70" t="s">
        <v>861</v>
      </c>
      <c r="H173" s="67"/>
      <c r="I173" s="67"/>
      <c r="J173" s="67"/>
      <c r="K173" s="67"/>
      <c r="L173" s="67"/>
      <c r="M173" s="67"/>
      <c r="N173" s="64"/>
      <c r="O173" s="61"/>
      <c r="P173" s="61"/>
      <c r="Q173" s="46"/>
      <c r="S173" s="60"/>
    </row>
    <row r="174" spans="1:19" x14ac:dyDescent="0.25">
      <c r="A174" s="57" t="s">
        <v>344</v>
      </c>
      <c r="B174" s="73" t="s">
        <v>1454</v>
      </c>
      <c r="C174" s="70"/>
      <c r="D174" s="73" t="s">
        <v>1300</v>
      </c>
      <c r="E174" s="71" t="s">
        <v>1089</v>
      </c>
      <c r="F174" s="73">
        <v>14320</v>
      </c>
      <c r="G174" s="73" t="s">
        <v>862</v>
      </c>
      <c r="H174" s="67"/>
      <c r="I174" s="67"/>
      <c r="J174" s="67"/>
      <c r="K174" s="67"/>
      <c r="L174" s="67"/>
      <c r="M174" s="67"/>
      <c r="N174" s="64"/>
      <c r="O174" s="61"/>
      <c r="P174" s="61"/>
      <c r="Q174" s="46"/>
      <c r="S174" s="60"/>
    </row>
    <row r="175" spans="1:19" x14ac:dyDescent="0.25">
      <c r="A175" s="3" t="s">
        <v>345</v>
      </c>
      <c r="B175" s="70" t="s">
        <v>27</v>
      </c>
      <c r="C175" s="70" t="s">
        <v>1527</v>
      </c>
      <c r="D175" s="70" t="s">
        <v>653</v>
      </c>
      <c r="E175" s="71" t="s">
        <v>1089</v>
      </c>
      <c r="F175" s="70">
        <v>14320</v>
      </c>
      <c r="G175" s="70" t="s">
        <v>862</v>
      </c>
      <c r="H175" s="67"/>
      <c r="I175" s="67"/>
      <c r="J175" s="67" t="s">
        <v>21</v>
      </c>
      <c r="K175" s="67" t="s">
        <v>3</v>
      </c>
      <c r="L175" s="67"/>
      <c r="M175" s="67"/>
      <c r="N175" s="64"/>
      <c r="O175" s="61">
        <v>150</v>
      </c>
      <c r="P175" s="61"/>
      <c r="Q175" s="46"/>
      <c r="S175" s="60"/>
    </row>
    <row r="176" spans="1:19" x14ac:dyDescent="0.25">
      <c r="A176" s="3" t="s">
        <v>346</v>
      </c>
      <c r="B176" s="70" t="s">
        <v>143</v>
      </c>
      <c r="C176" s="70"/>
      <c r="D176" s="70" t="s">
        <v>654</v>
      </c>
      <c r="E176" s="71" t="s">
        <v>1089</v>
      </c>
      <c r="F176" s="70">
        <v>14320</v>
      </c>
      <c r="G176" s="70" t="s">
        <v>862</v>
      </c>
      <c r="H176" s="67"/>
      <c r="I176" s="67"/>
      <c r="J176" s="67"/>
      <c r="K176" s="67"/>
      <c r="L176" s="67"/>
      <c r="M176" s="67"/>
      <c r="N176" s="64"/>
      <c r="O176" s="61"/>
      <c r="P176" s="61"/>
      <c r="Q176" s="46"/>
      <c r="S176" s="60"/>
    </row>
    <row r="177" spans="1:19" x14ac:dyDescent="0.25">
      <c r="A177" s="3" t="s">
        <v>105</v>
      </c>
      <c r="B177" s="70" t="s">
        <v>181</v>
      </c>
      <c r="C177" s="70"/>
      <c r="D177" s="70" t="s">
        <v>655</v>
      </c>
      <c r="E177" s="71" t="s">
        <v>1089</v>
      </c>
      <c r="F177" s="70">
        <v>14320</v>
      </c>
      <c r="G177" s="70" t="s">
        <v>862</v>
      </c>
      <c r="H177" s="67"/>
      <c r="I177" s="67"/>
      <c r="J177" s="67"/>
      <c r="K177" s="67"/>
      <c r="L177" s="67"/>
      <c r="M177" s="67"/>
      <c r="N177" s="64"/>
      <c r="O177" s="61"/>
      <c r="P177" s="61"/>
      <c r="Q177" s="46"/>
      <c r="S177" s="60"/>
    </row>
    <row r="178" spans="1:19" x14ac:dyDescent="0.25">
      <c r="A178" s="3" t="s">
        <v>115</v>
      </c>
      <c r="B178" s="70" t="s">
        <v>347</v>
      </c>
      <c r="C178" s="70"/>
      <c r="D178" s="70" t="s">
        <v>656</v>
      </c>
      <c r="E178" s="71" t="s">
        <v>1089</v>
      </c>
      <c r="F178" s="70">
        <v>14320</v>
      </c>
      <c r="G178" s="70" t="s">
        <v>862</v>
      </c>
      <c r="H178" s="67"/>
      <c r="I178" s="67"/>
      <c r="J178" s="67"/>
      <c r="K178" s="67"/>
      <c r="L178" s="67"/>
      <c r="M178" s="67"/>
      <c r="N178" s="64"/>
      <c r="O178" s="61"/>
      <c r="P178" s="61"/>
      <c r="Q178" s="46"/>
      <c r="S178" s="60"/>
    </row>
    <row r="179" spans="1:19" x14ac:dyDescent="0.25">
      <c r="A179" s="3" t="s">
        <v>348</v>
      </c>
      <c r="B179" s="70" t="s">
        <v>263</v>
      </c>
      <c r="C179" s="70"/>
      <c r="D179" s="70" t="s">
        <v>657</v>
      </c>
      <c r="E179" s="71" t="s">
        <v>1089</v>
      </c>
      <c r="F179" s="70">
        <v>14320</v>
      </c>
      <c r="G179" s="70" t="s">
        <v>863</v>
      </c>
      <c r="H179" s="67"/>
      <c r="I179" s="67"/>
      <c r="J179" s="67"/>
      <c r="K179" s="67"/>
      <c r="L179" s="67"/>
      <c r="M179" s="67"/>
      <c r="N179" s="64"/>
      <c r="O179" s="61"/>
      <c r="P179" s="61"/>
      <c r="Q179" s="46"/>
      <c r="S179" s="60"/>
    </row>
    <row r="180" spans="1:19" x14ac:dyDescent="0.25">
      <c r="A180" s="3" t="s">
        <v>349</v>
      </c>
      <c r="B180" s="70" t="s">
        <v>1455</v>
      </c>
      <c r="C180" s="70"/>
      <c r="D180" s="70" t="s">
        <v>658</v>
      </c>
      <c r="E180" s="71" t="s">
        <v>1089</v>
      </c>
      <c r="F180" s="70">
        <v>14320</v>
      </c>
      <c r="G180" s="70" t="s">
        <v>864</v>
      </c>
      <c r="H180" s="67"/>
      <c r="I180" s="67"/>
      <c r="J180" s="67"/>
      <c r="K180" s="67"/>
      <c r="L180" s="67"/>
      <c r="M180" s="67"/>
      <c r="N180" s="64"/>
      <c r="O180" s="61"/>
      <c r="P180" s="61"/>
      <c r="Q180" s="46"/>
      <c r="S180" s="60"/>
    </row>
    <row r="181" spans="1:19" x14ac:dyDescent="0.25">
      <c r="A181" s="3" t="s">
        <v>219</v>
      </c>
      <c r="B181" s="70" t="s">
        <v>143</v>
      </c>
      <c r="C181" s="70"/>
      <c r="D181" s="70" t="s">
        <v>659</v>
      </c>
      <c r="E181" s="71" t="s">
        <v>1089</v>
      </c>
      <c r="F181" s="70">
        <v>14330</v>
      </c>
      <c r="G181" s="70" t="s">
        <v>865</v>
      </c>
      <c r="H181" s="67"/>
      <c r="I181" s="67"/>
      <c r="J181" s="67"/>
      <c r="K181" s="67"/>
      <c r="L181" s="67"/>
      <c r="M181" s="67"/>
      <c r="N181" s="64"/>
      <c r="O181" s="61"/>
      <c r="P181" s="61"/>
      <c r="Q181" s="46"/>
      <c r="S181" s="60"/>
    </row>
    <row r="182" spans="1:19" x14ac:dyDescent="0.25">
      <c r="A182" s="3" t="s">
        <v>350</v>
      </c>
      <c r="B182" s="70" t="s">
        <v>351</v>
      </c>
      <c r="C182" s="70"/>
      <c r="D182" s="70" t="s">
        <v>660</v>
      </c>
      <c r="E182" s="71" t="s">
        <v>1089</v>
      </c>
      <c r="F182" s="70">
        <v>14330</v>
      </c>
      <c r="G182" s="70" t="s">
        <v>866</v>
      </c>
      <c r="H182" s="67"/>
      <c r="I182" s="67"/>
      <c r="J182" s="67"/>
      <c r="K182" s="67"/>
      <c r="L182" s="67"/>
      <c r="M182" s="67"/>
      <c r="N182" s="64"/>
      <c r="O182" s="61"/>
      <c r="P182" s="61"/>
      <c r="Q182" s="46"/>
      <c r="S182" s="60"/>
    </row>
    <row r="183" spans="1:19" x14ac:dyDescent="0.25">
      <c r="A183" s="3" t="s">
        <v>352</v>
      </c>
      <c r="B183" s="70" t="s">
        <v>278</v>
      </c>
      <c r="C183" s="70"/>
      <c r="D183" s="70" t="s">
        <v>661</v>
      </c>
      <c r="E183" s="71" t="s">
        <v>1089</v>
      </c>
      <c r="F183" s="70">
        <v>14340</v>
      </c>
      <c r="G183" s="70" t="s">
        <v>867</v>
      </c>
      <c r="H183" s="67"/>
      <c r="I183" s="67"/>
      <c r="J183" s="67"/>
      <c r="K183" s="67"/>
      <c r="L183" s="67"/>
      <c r="M183" s="67"/>
      <c r="N183" s="64"/>
      <c r="O183" s="61"/>
      <c r="P183" s="61"/>
      <c r="Q183" s="46"/>
      <c r="S183" s="60"/>
    </row>
    <row r="184" spans="1:19" x14ac:dyDescent="0.25">
      <c r="A184" s="3" t="s">
        <v>353</v>
      </c>
      <c r="B184" s="70" t="s">
        <v>203</v>
      </c>
      <c r="C184" s="70"/>
      <c r="D184" s="70" t="s">
        <v>662</v>
      </c>
      <c r="E184" s="71" t="s">
        <v>1089</v>
      </c>
      <c r="F184" s="70">
        <v>14340</v>
      </c>
      <c r="G184" s="70" t="s">
        <v>868</v>
      </c>
      <c r="H184" s="67"/>
      <c r="I184" s="67"/>
      <c r="J184" s="67"/>
      <c r="K184" s="67"/>
      <c r="L184" s="67"/>
      <c r="M184" s="67"/>
      <c r="N184" s="64"/>
      <c r="O184" s="61"/>
      <c r="P184" s="61"/>
      <c r="Q184" s="46"/>
      <c r="S184" s="60"/>
    </row>
    <row r="185" spans="1:19" x14ac:dyDescent="0.25">
      <c r="A185" s="3" t="s">
        <v>354</v>
      </c>
      <c r="B185" s="70" t="s">
        <v>355</v>
      </c>
      <c r="C185" s="70"/>
      <c r="D185" s="70" t="s">
        <v>663</v>
      </c>
      <c r="E185" s="71" t="s">
        <v>1089</v>
      </c>
      <c r="F185" s="70">
        <v>14340</v>
      </c>
      <c r="G185" s="70" t="s">
        <v>869</v>
      </c>
      <c r="H185" s="67"/>
      <c r="I185" s="67"/>
      <c r="J185" s="67"/>
      <c r="K185" s="67"/>
      <c r="L185" s="67"/>
      <c r="M185" s="67"/>
      <c r="N185" s="64"/>
      <c r="O185" s="61"/>
      <c r="P185" s="61"/>
      <c r="Q185" s="46"/>
      <c r="S185" s="60"/>
    </row>
    <row r="186" spans="1:19" x14ac:dyDescent="0.25">
      <c r="A186" s="3" t="s">
        <v>356</v>
      </c>
      <c r="B186" s="70" t="s">
        <v>85</v>
      </c>
      <c r="C186" s="70"/>
      <c r="D186" s="70" t="s">
        <v>664</v>
      </c>
      <c r="E186" s="71" t="s">
        <v>1089</v>
      </c>
      <c r="F186" s="70">
        <v>14340</v>
      </c>
      <c r="G186" s="70" t="s">
        <v>870</v>
      </c>
      <c r="H186" s="67"/>
      <c r="I186" s="67"/>
      <c r="J186" s="67"/>
      <c r="K186" s="67"/>
      <c r="L186" s="67"/>
      <c r="M186" s="67"/>
      <c r="N186" s="64"/>
      <c r="O186" s="61"/>
      <c r="P186" s="61"/>
      <c r="Q186" s="46"/>
      <c r="S186" s="60"/>
    </row>
    <row r="187" spans="1:19" x14ac:dyDescent="0.25">
      <c r="A187" s="3" t="s">
        <v>357</v>
      </c>
      <c r="B187" s="70" t="s">
        <v>229</v>
      </c>
      <c r="C187" s="70"/>
      <c r="D187" s="70" t="s">
        <v>665</v>
      </c>
      <c r="E187" s="71" t="s">
        <v>1089</v>
      </c>
      <c r="F187" s="70">
        <v>14370</v>
      </c>
      <c r="G187" s="70" t="s">
        <v>871</v>
      </c>
      <c r="H187" s="67"/>
      <c r="I187" s="67"/>
      <c r="J187" s="67"/>
      <c r="K187" s="67"/>
      <c r="L187" s="67"/>
      <c r="M187" s="67"/>
      <c r="N187" s="64"/>
      <c r="O187" s="61"/>
      <c r="P187" s="61"/>
      <c r="Q187" s="46"/>
      <c r="S187" s="60"/>
    </row>
    <row r="188" spans="1:19" x14ac:dyDescent="0.25">
      <c r="A188" s="3" t="s">
        <v>358</v>
      </c>
      <c r="B188" s="70" t="s">
        <v>181</v>
      </c>
      <c r="C188" s="70"/>
      <c r="D188" s="70" t="s">
        <v>666</v>
      </c>
      <c r="E188" s="70" t="s">
        <v>872</v>
      </c>
      <c r="F188" s="70">
        <v>14370</v>
      </c>
      <c r="G188" s="70" t="s">
        <v>871</v>
      </c>
      <c r="H188" s="67"/>
      <c r="I188" s="67"/>
      <c r="J188" s="67"/>
      <c r="K188" s="67"/>
      <c r="L188" s="67"/>
      <c r="M188" s="67"/>
      <c r="N188" s="64"/>
      <c r="O188" s="61"/>
      <c r="P188" s="61"/>
      <c r="Q188" s="46"/>
      <c r="S188" s="60"/>
    </row>
    <row r="189" spans="1:19" x14ac:dyDescent="0.25">
      <c r="A189" s="3" t="s">
        <v>359</v>
      </c>
      <c r="B189" s="70" t="s">
        <v>360</v>
      </c>
      <c r="C189" s="70"/>
      <c r="D189" s="70" t="s">
        <v>667</v>
      </c>
      <c r="E189" s="71" t="s">
        <v>1089</v>
      </c>
      <c r="F189" s="70">
        <v>14370</v>
      </c>
      <c r="G189" s="70" t="s">
        <v>871</v>
      </c>
      <c r="H189" s="67"/>
      <c r="I189" s="67"/>
      <c r="J189" s="67"/>
      <c r="K189" s="67"/>
      <c r="L189" s="67"/>
      <c r="M189" s="67"/>
      <c r="N189" s="64"/>
      <c r="O189" s="61"/>
      <c r="P189" s="61"/>
      <c r="Q189" s="46"/>
      <c r="S189" s="60"/>
    </row>
    <row r="190" spans="1:19" x14ac:dyDescent="0.25">
      <c r="A190" s="57" t="s">
        <v>361</v>
      </c>
      <c r="B190" s="73" t="s">
        <v>1456</v>
      </c>
      <c r="C190" s="70"/>
      <c r="D190" s="73" t="s">
        <v>1301</v>
      </c>
      <c r="E190" s="71" t="s">
        <v>1089</v>
      </c>
      <c r="F190" s="73">
        <v>14370</v>
      </c>
      <c r="G190" s="73" t="s">
        <v>873</v>
      </c>
      <c r="H190" s="67"/>
      <c r="I190" s="67"/>
      <c r="J190" s="67"/>
      <c r="K190" s="67"/>
      <c r="L190" s="67"/>
      <c r="M190" s="67"/>
      <c r="N190" s="64"/>
      <c r="O190" s="61"/>
      <c r="P190" s="61"/>
      <c r="Q190" s="46"/>
      <c r="S190" s="60"/>
    </row>
    <row r="191" spans="1:19" x14ac:dyDescent="0.25">
      <c r="A191" s="3" t="s">
        <v>362</v>
      </c>
      <c r="B191" s="70" t="s">
        <v>363</v>
      </c>
      <c r="C191" s="70" t="s">
        <v>368</v>
      </c>
      <c r="D191" s="70" t="s">
        <v>668</v>
      </c>
      <c r="E191" s="71" t="s">
        <v>1089</v>
      </c>
      <c r="F191" s="70">
        <v>14370</v>
      </c>
      <c r="G191" s="70" t="s">
        <v>874</v>
      </c>
      <c r="H191" s="67"/>
      <c r="I191" s="67"/>
      <c r="J191" s="67"/>
      <c r="K191" s="67"/>
      <c r="L191" s="67"/>
      <c r="M191" s="67"/>
      <c r="N191" s="64"/>
      <c r="O191" s="61"/>
      <c r="P191" s="61"/>
      <c r="Q191" s="46"/>
      <c r="S191" s="60"/>
    </row>
    <row r="192" spans="1:19" x14ac:dyDescent="0.25">
      <c r="A192" s="3" t="s">
        <v>364</v>
      </c>
      <c r="B192" s="70" t="s">
        <v>195</v>
      </c>
      <c r="C192" s="70"/>
      <c r="D192" s="70" t="s">
        <v>669</v>
      </c>
      <c r="E192" s="71" t="s">
        <v>1089</v>
      </c>
      <c r="F192" s="70">
        <v>14380</v>
      </c>
      <c r="G192" s="70" t="s">
        <v>875</v>
      </c>
      <c r="H192" s="67"/>
      <c r="I192" s="67"/>
      <c r="J192" s="67"/>
      <c r="K192" s="67"/>
      <c r="L192" s="67"/>
      <c r="M192" s="67"/>
      <c r="N192" s="64"/>
      <c r="O192" s="61"/>
      <c r="P192" s="61"/>
      <c r="Q192" s="46"/>
      <c r="S192" s="60"/>
    </row>
    <row r="193" spans="1:22" x14ac:dyDescent="0.25">
      <c r="A193" s="3" t="s">
        <v>365</v>
      </c>
      <c r="B193" s="70" t="s">
        <v>137</v>
      </c>
      <c r="C193" s="70"/>
      <c r="D193" s="70" t="s">
        <v>670</v>
      </c>
      <c r="E193" s="71" t="s">
        <v>1089</v>
      </c>
      <c r="F193" s="70">
        <v>14380</v>
      </c>
      <c r="G193" s="70" t="s">
        <v>875</v>
      </c>
      <c r="H193" s="67"/>
      <c r="I193" s="67"/>
      <c r="J193" s="67"/>
      <c r="K193" s="67"/>
      <c r="L193" s="67"/>
      <c r="M193" s="67"/>
      <c r="N193" s="64"/>
      <c r="O193" s="61"/>
      <c r="P193" s="61"/>
      <c r="Q193" s="46"/>
      <c r="S193" s="60"/>
    </row>
    <row r="194" spans="1:22" x14ac:dyDescent="0.25">
      <c r="A194" s="3" t="s">
        <v>366</v>
      </c>
      <c r="B194" s="70" t="s">
        <v>57</v>
      </c>
      <c r="C194" s="70"/>
      <c r="D194" s="70" t="s">
        <v>671</v>
      </c>
      <c r="E194" s="71" t="s">
        <v>1089</v>
      </c>
      <c r="F194" s="70">
        <v>14380</v>
      </c>
      <c r="G194" s="70" t="s">
        <v>876</v>
      </c>
      <c r="H194" s="67"/>
      <c r="I194" s="67"/>
      <c r="J194" s="67"/>
      <c r="K194" s="67"/>
      <c r="L194" s="67"/>
      <c r="M194" s="67"/>
      <c r="N194" s="64"/>
      <c r="O194" s="61"/>
      <c r="P194" s="61"/>
      <c r="Q194" s="46"/>
      <c r="S194" s="60"/>
    </row>
    <row r="195" spans="1:22" x14ac:dyDescent="0.25">
      <c r="A195" s="3" t="s">
        <v>367</v>
      </c>
      <c r="B195" s="70" t="s">
        <v>195</v>
      </c>
      <c r="C195" s="70"/>
      <c r="D195" s="70" t="s">
        <v>672</v>
      </c>
      <c r="E195" s="71" t="s">
        <v>1089</v>
      </c>
      <c r="F195" s="70">
        <v>14380</v>
      </c>
      <c r="G195" s="70" t="s">
        <v>877</v>
      </c>
      <c r="H195" s="67"/>
      <c r="I195" s="67"/>
      <c r="J195" s="67"/>
      <c r="K195" s="67"/>
      <c r="L195" s="67"/>
      <c r="M195" s="67"/>
      <c r="N195" s="64"/>
      <c r="O195" s="61"/>
      <c r="P195" s="61"/>
      <c r="Q195" s="46"/>
      <c r="S195" s="60"/>
    </row>
    <row r="196" spans="1:22" x14ac:dyDescent="0.25">
      <c r="A196" s="57" t="s">
        <v>368</v>
      </c>
      <c r="B196" s="73" t="s">
        <v>1457</v>
      </c>
      <c r="C196" s="70"/>
      <c r="D196" s="73" t="s">
        <v>1302</v>
      </c>
      <c r="E196" s="71" t="s">
        <v>1089</v>
      </c>
      <c r="F196" s="73">
        <v>14400</v>
      </c>
      <c r="G196" s="73" t="s">
        <v>498</v>
      </c>
      <c r="H196" s="67"/>
      <c r="I196" s="67"/>
      <c r="J196" s="67"/>
      <c r="K196" s="67"/>
      <c r="L196" s="67"/>
      <c r="M196" s="67"/>
      <c r="N196" s="64"/>
      <c r="O196" s="61"/>
      <c r="P196" s="61"/>
      <c r="Q196" s="46"/>
      <c r="S196" s="60"/>
    </row>
    <row r="197" spans="1:22" x14ac:dyDescent="0.25">
      <c r="A197" s="57" t="s">
        <v>368</v>
      </c>
      <c r="B197" s="73" t="s">
        <v>1448</v>
      </c>
      <c r="C197" s="70"/>
      <c r="D197" s="73" t="s">
        <v>1303</v>
      </c>
      <c r="E197" s="71" t="s">
        <v>1089</v>
      </c>
      <c r="F197" s="73">
        <v>14400</v>
      </c>
      <c r="G197" s="73" t="s">
        <v>498</v>
      </c>
      <c r="H197" s="67"/>
      <c r="I197" s="67"/>
      <c r="J197" s="67"/>
      <c r="K197" s="67"/>
      <c r="L197" s="67"/>
      <c r="M197" s="67"/>
      <c r="N197" s="64"/>
      <c r="O197" s="61"/>
      <c r="P197" s="61"/>
      <c r="Q197" s="46"/>
      <c r="S197" s="60"/>
    </row>
    <row r="198" spans="1:22" x14ac:dyDescent="0.25">
      <c r="A198" s="3" t="s">
        <v>369</v>
      </c>
      <c r="B198" s="70" t="s">
        <v>139</v>
      </c>
      <c r="C198" s="70"/>
      <c r="D198" s="70" t="s">
        <v>673</v>
      </c>
      <c r="E198" s="71" t="s">
        <v>1089</v>
      </c>
      <c r="F198" s="70">
        <v>14400</v>
      </c>
      <c r="G198" s="70" t="s">
        <v>498</v>
      </c>
      <c r="H198" s="67"/>
      <c r="I198" s="67"/>
      <c r="J198" s="67"/>
      <c r="K198" s="67"/>
      <c r="L198" s="67"/>
      <c r="M198" s="67"/>
      <c r="N198" s="64"/>
      <c r="O198" s="61"/>
      <c r="P198" s="61"/>
      <c r="Q198" s="46"/>
      <c r="S198" s="60"/>
    </row>
    <row r="199" spans="1:22" x14ac:dyDescent="0.25">
      <c r="A199" s="3" t="s">
        <v>219</v>
      </c>
      <c r="B199" s="70" t="s">
        <v>139</v>
      </c>
      <c r="C199" s="70"/>
      <c r="D199" s="70" t="s">
        <v>674</v>
      </c>
      <c r="E199" s="71" t="s">
        <v>1089</v>
      </c>
      <c r="F199" s="70">
        <v>14400</v>
      </c>
      <c r="G199" s="70" t="s">
        <v>878</v>
      </c>
      <c r="H199" s="67"/>
      <c r="I199" s="67"/>
      <c r="J199" s="67"/>
      <c r="K199" s="67"/>
      <c r="L199" s="67"/>
      <c r="M199" s="67"/>
      <c r="N199" s="64"/>
      <c r="O199" s="61"/>
      <c r="P199" s="61"/>
      <c r="Q199" s="46"/>
      <c r="S199" s="60"/>
    </row>
    <row r="200" spans="1:22" x14ac:dyDescent="0.25">
      <c r="A200" s="3" t="s">
        <v>370</v>
      </c>
      <c r="B200" s="70" t="s">
        <v>93</v>
      </c>
      <c r="C200" s="70"/>
      <c r="D200" s="70" t="s">
        <v>675</v>
      </c>
      <c r="E200" s="71" t="s">
        <v>1089</v>
      </c>
      <c r="F200" s="70">
        <v>14400</v>
      </c>
      <c r="G200" s="70" t="s">
        <v>879</v>
      </c>
      <c r="H200" s="67"/>
      <c r="I200" s="67"/>
      <c r="J200" s="67"/>
      <c r="K200" s="67"/>
      <c r="L200" s="67"/>
      <c r="M200" s="67"/>
      <c r="N200" s="64"/>
      <c r="O200" s="61"/>
      <c r="P200" s="61"/>
      <c r="Q200" s="46"/>
      <c r="S200" s="60"/>
    </row>
    <row r="201" spans="1:22" x14ac:dyDescent="0.25">
      <c r="A201" s="3" t="s">
        <v>371</v>
      </c>
      <c r="B201" s="70" t="s">
        <v>372</v>
      </c>
      <c r="C201" s="70"/>
      <c r="D201" s="70" t="s">
        <v>675</v>
      </c>
      <c r="E201" s="71" t="s">
        <v>1089</v>
      </c>
      <c r="F201" s="70">
        <v>14400</v>
      </c>
      <c r="G201" s="70" t="s">
        <v>879</v>
      </c>
      <c r="H201" s="67"/>
      <c r="I201" s="67"/>
      <c r="J201" s="67"/>
      <c r="K201" s="67"/>
      <c r="L201" s="67"/>
      <c r="M201" s="67"/>
      <c r="N201" s="64"/>
      <c r="O201" s="61"/>
      <c r="P201" s="61"/>
      <c r="Q201" s="46"/>
      <c r="S201" s="60"/>
    </row>
    <row r="202" spans="1:22" x14ac:dyDescent="0.25">
      <c r="A202" s="3" t="s">
        <v>373</v>
      </c>
      <c r="B202" s="70" t="s">
        <v>203</v>
      </c>
      <c r="C202" s="70"/>
      <c r="D202" s="70" t="s">
        <v>676</v>
      </c>
      <c r="E202" s="71" t="s">
        <v>1089</v>
      </c>
      <c r="F202" s="70">
        <v>14400</v>
      </c>
      <c r="G202" s="70" t="s">
        <v>880</v>
      </c>
      <c r="H202" s="67"/>
      <c r="I202" s="67"/>
      <c r="J202" s="67"/>
      <c r="K202" s="67"/>
      <c r="L202" s="67"/>
      <c r="M202" s="67"/>
      <c r="N202" s="64"/>
      <c r="O202" s="61"/>
      <c r="P202" s="61"/>
      <c r="Q202" s="46"/>
      <c r="S202" s="60"/>
    </row>
    <row r="203" spans="1:22" x14ac:dyDescent="0.25">
      <c r="A203" s="3" t="s">
        <v>374</v>
      </c>
      <c r="B203" s="70" t="s">
        <v>1390</v>
      </c>
      <c r="C203" s="70"/>
      <c r="D203" s="70" t="s">
        <v>677</v>
      </c>
      <c r="E203" s="71" t="s">
        <v>1089</v>
      </c>
      <c r="F203" s="70">
        <v>14410</v>
      </c>
      <c r="G203" s="70" t="s">
        <v>881</v>
      </c>
      <c r="H203" s="67"/>
      <c r="I203" s="67"/>
      <c r="J203" s="67"/>
      <c r="K203" s="67"/>
      <c r="L203" s="67"/>
      <c r="M203" s="67"/>
      <c r="N203" s="64"/>
      <c r="O203" s="61"/>
      <c r="P203" s="61"/>
      <c r="Q203" s="46"/>
      <c r="S203" s="60"/>
    </row>
    <row r="204" spans="1:22" x14ac:dyDescent="0.25">
      <c r="A204" s="3" t="s">
        <v>375</v>
      </c>
      <c r="B204" s="70" t="s">
        <v>376</v>
      </c>
      <c r="C204" s="70" t="s">
        <v>108</v>
      </c>
      <c r="D204" s="70" t="s">
        <v>678</v>
      </c>
      <c r="E204" s="71" t="s">
        <v>1089</v>
      </c>
      <c r="F204" s="70">
        <v>14420</v>
      </c>
      <c r="G204" s="70" t="s">
        <v>112</v>
      </c>
      <c r="H204" s="67"/>
      <c r="I204" s="67"/>
      <c r="J204" s="67"/>
      <c r="K204" s="67"/>
      <c r="L204" s="67"/>
      <c r="M204" s="67"/>
      <c r="N204" s="64"/>
      <c r="O204" s="61"/>
      <c r="P204" s="61"/>
      <c r="Q204" s="46"/>
      <c r="S204" s="60"/>
    </row>
    <row r="205" spans="1:22" x14ac:dyDescent="0.25">
      <c r="A205" s="3" t="s">
        <v>108</v>
      </c>
      <c r="B205" s="70" t="s">
        <v>13</v>
      </c>
      <c r="C205" s="70" t="s">
        <v>1482</v>
      </c>
      <c r="D205" s="70" t="s">
        <v>679</v>
      </c>
      <c r="E205" s="71" t="s">
        <v>1089</v>
      </c>
      <c r="F205" s="70">
        <v>14420</v>
      </c>
      <c r="G205" s="70" t="s">
        <v>112</v>
      </c>
      <c r="H205" s="67" t="s">
        <v>1493</v>
      </c>
      <c r="I205" s="67"/>
      <c r="J205" s="67" t="s">
        <v>976</v>
      </c>
      <c r="K205" s="67" t="s">
        <v>11</v>
      </c>
      <c r="L205" s="67"/>
      <c r="M205" s="67"/>
      <c r="N205" s="65">
        <v>40852</v>
      </c>
      <c r="O205" s="61">
        <f>99.3+151</f>
        <v>250.3</v>
      </c>
      <c r="P205" s="61"/>
      <c r="Q205" s="46"/>
      <c r="S205" s="60"/>
    </row>
    <row r="206" spans="1:22" s="128" customFormat="1" x14ac:dyDescent="0.25">
      <c r="A206" s="120" t="s">
        <v>108</v>
      </c>
      <c r="B206" s="121" t="s">
        <v>13</v>
      </c>
      <c r="C206" s="121" t="s">
        <v>108</v>
      </c>
      <c r="D206" s="121" t="s">
        <v>679</v>
      </c>
      <c r="E206" s="122" t="s">
        <v>1089</v>
      </c>
      <c r="F206" s="121">
        <v>14420</v>
      </c>
      <c r="G206" s="121" t="s">
        <v>112</v>
      </c>
      <c r="H206" s="123" t="s">
        <v>1493</v>
      </c>
      <c r="I206" s="123"/>
      <c r="J206" s="123" t="s">
        <v>976</v>
      </c>
      <c r="K206" s="123" t="s">
        <v>11</v>
      </c>
      <c r="L206" s="123"/>
      <c r="M206" s="123"/>
      <c r="N206" s="131">
        <v>40852</v>
      </c>
      <c r="O206" s="125">
        <f>99.3+151</f>
        <v>250.3</v>
      </c>
      <c r="P206" s="125"/>
      <c r="Q206" s="126"/>
      <c r="R206" s="127"/>
      <c r="S206" s="127"/>
      <c r="V206" s="129"/>
    </row>
    <row r="207" spans="1:22" s="140" customFormat="1" x14ac:dyDescent="0.25">
      <c r="A207" s="132" t="s">
        <v>108</v>
      </c>
      <c r="B207" s="133" t="s">
        <v>13</v>
      </c>
      <c r="C207" s="133" t="s">
        <v>82</v>
      </c>
      <c r="D207" s="133" t="s">
        <v>679</v>
      </c>
      <c r="E207" s="134" t="s">
        <v>1089</v>
      </c>
      <c r="F207" s="133">
        <v>14420</v>
      </c>
      <c r="G207" s="133" t="s">
        <v>112</v>
      </c>
      <c r="H207" s="135" t="s">
        <v>1493</v>
      </c>
      <c r="I207" s="135"/>
      <c r="J207" s="135" t="s">
        <v>976</v>
      </c>
      <c r="K207" s="135" t="s">
        <v>11</v>
      </c>
      <c r="L207" s="135"/>
      <c r="M207" s="135"/>
      <c r="N207" s="136">
        <v>40852</v>
      </c>
      <c r="O207" s="137">
        <f>99.3+151</f>
        <v>250.3</v>
      </c>
      <c r="P207" s="137"/>
      <c r="Q207" s="138"/>
      <c r="R207" s="139"/>
      <c r="S207" s="139"/>
      <c r="V207" s="141"/>
    </row>
    <row r="208" spans="1:22" x14ac:dyDescent="0.25">
      <c r="A208" s="3" t="s">
        <v>140</v>
      </c>
      <c r="B208" s="70" t="s">
        <v>103</v>
      </c>
      <c r="C208" s="70"/>
      <c r="D208" s="70" t="s">
        <v>680</v>
      </c>
      <c r="E208" s="71" t="s">
        <v>1089</v>
      </c>
      <c r="F208" s="70">
        <v>14420</v>
      </c>
      <c r="G208" s="70" t="s">
        <v>8</v>
      </c>
      <c r="H208" s="67"/>
      <c r="I208" s="67"/>
      <c r="J208" s="67"/>
      <c r="K208" s="67"/>
      <c r="L208" s="67"/>
      <c r="M208" s="67"/>
      <c r="N208" s="64"/>
      <c r="O208" s="61"/>
      <c r="P208" s="61"/>
      <c r="Q208" s="46"/>
      <c r="S208" s="60"/>
    </row>
    <row r="209" spans="1:22" x14ac:dyDescent="0.25">
      <c r="A209" s="3" t="s">
        <v>377</v>
      </c>
      <c r="B209" s="70" t="s">
        <v>378</v>
      </c>
      <c r="C209" s="70" t="s">
        <v>1527</v>
      </c>
      <c r="D209" s="70" t="s">
        <v>681</v>
      </c>
      <c r="E209" s="71" t="s">
        <v>1089</v>
      </c>
      <c r="F209" s="70">
        <v>14420</v>
      </c>
      <c r="G209" s="70" t="s">
        <v>8</v>
      </c>
      <c r="H209" s="67"/>
      <c r="I209" s="67"/>
      <c r="J209" s="67" t="s">
        <v>1011</v>
      </c>
      <c r="K209" s="67"/>
      <c r="L209" s="67"/>
      <c r="M209" s="67"/>
      <c r="N209" s="64"/>
      <c r="O209" s="61">
        <v>34</v>
      </c>
      <c r="P209" s="61"/>
      <c r="Q209" s="46"/>
      <c r="S209" s="60"/>
    </row>
    <row r="210" spans="1:22" x14ac:dyDescent="0.25">
      <c r="A210" s="3" t="s">
        <v>379</v>
      </c>
      <c r="B210" s="70" t="s">
        <v>195</v>
      </c>
      <c r="C210" s="70" t="s">
        <v>1527</v>
      </c>
      <c r="D210" s="70" t="s">
        <v>682</v>
      </c>
      <c r="E210" s="71" t="s">
        <v>1089</v>
      </c>
      <c r="F210" s="70">
        <v>14420</v>
      </c>
      <c r="G210" s="70" t="s">
        <v>8</v>
      </c>
      <c r="H210" s="67"/>
      <c r="I210" s="67"/>
      <c r="J210" s="67"/>
      <c r="K210" s="67"/>
      <c r="L210" s="67"/>
      <c r="M210" s="67"/>
      <c r="N210" s="64"/>
      <c r="O210" s="61"/>
      <c r="P210" s="61"/>
      <c r="Q210" s="46"/>
      <c r="S210" s="60"/>
    </row>
    <row r="211" spans="1:22" s="128" customFormat="1" x14ac:dyDescent="0.25">
      <c r="A211" s="120" t="s">
        <v>379</v>
      </c>
      <c r="B211" s="121" t="s">
        <v>195</v>
      </c>
      <c r="C211" s="121" t="s">
        <v>108</v>
      </c>
      <c r="D211" s="121" t="s">
        <v>682</v>
      </c>
      <c r="E211" s="122" t="s">
        <v>1089</v>
      </c>
      <c r="F211" s="121">
        <v>14420</v>
      </c>
      <c r="G211" s="121" t="s">
        <v>8</v>
      </c>
      <c r="H211" s="123"/>
      <c r="I211" s="123"/>
      <c r="J211" s="123"/>
      <c r="K211" s="123"/>
      <c r="L211" s="123"/>
      <c r="M211" s="123"/>
      <c r="N211" s="124"/>
      <c r="O211" s="125"/>
      <c r="P211" s="125"/>
      <c r="Q211" s="126"/>
      <c r="R211" s="127"/>
      <c r="S211" s="127"/>
      <c r="V211" s="129"/>
    </row>
    <row r="212" spans="1:22" x14ac:dyDescent="0.25">
      <c r="A212" s="3" t="s">
        <v>23</v>
      </c>
      <c r="B212" s="70" t="s">
        <v>24</v>
      </c>
      <c r="C212" s="70" t="s">
        <v>82</v>
      </c>
      <c r="D212" s="70" t="s">
        <v>683</v>
      </c>
      <c r="E212" s="71" t="s">
        <v>1089</v>
      </c>
      <c r="F212" s="70">
        <v>14420</v>
      </c>
      <c r="G212" s="70" t="s">
        <v>8</v>
      </c>
      <c r="H212" s="67"/>
      <c r="I212" s="67"/>
      <c r="J212" s="67"/>
      <c r="K212" s="67"/>
      <c r="L212" s="67"/>
      <c r="M212" s="67"/>
      <c r="N212" s="64"/>
      <c r="O212" s="61"/>
      <c r="P212" s="61"/>
      <c r="Q212" s="46"/>
      <c r="S212" s="60"/>
    </row>
    <row r="213" spans="1:22" x14ac:dyDescent="0.25">
      <c r="A213" s="3" t="s">
        <v>380</v>
      </c>
      <c r="B213" s="70" t="s">
        <v>323</v>
      </c>
      <c r="C213" s="70"/>
      <c r="D213" s="70" t="s">
        <v>684</v>
      </c>
      <c r="E213" s="71" t="s">
        <v>1089</v>
      </c>
      <c r="F213" s="70">
        <v>14420</v>
      </c>
      <c r="G213" s="70" t="s">
        <v>8</v>
      </c>
      <c r="H213" s="67"/>
      <c r="I213" s="67"/>
      <c r="J213" s="67"/>
      <c r="K213" s="67"/>
      <c r="L213" s="67"/>
      <c r="M213" s="67"/>
      <c r="N213" s="64"/>
      <c r="O213" s="61"/>
      <c r="P213" s="61"/>
      <c r="Q213" s="46"/>
      <c r="S213" s="60"/>
    </row>
    <row r="214" spans="1:22" x14ac:dyDescent="0.25">
      <c r="A214" s="3" t="s">
        <v>49</v>
      </c>
      <c r="B214" s="70" t="s">
        <v>158</v>
      </c>
      <c r="C214" s="70" t="s">
        <v>108</v>
      </c>
      <c r="D214" s="70" t="s">
        <v>685</v>
      </c>
      <c r="E214" s="71" t="s">
        <v>1089</v>
      </c>
      <c r="F214" s="70">
        <v>14420</v>
      </c>
      <c r="G214" s="70" t="s">
        <v>8</v>
      </c>
      <c r="H214" s="67"/>
      <c r="I214" s="67"/>
      <c r="J214" s="67"/>
      <c r="K214" s="67"/>
      <c r="L214" s="67"/>
      <c r="M214" s="67"/>
      <c r="N214" s="64"/>
      <c r="O214" s="61"/>
      <c r="P214" s="61"/>
      <c r="Q214" s="46"/>
      <c r="S214" s="60"/>
    </row>
    <row r="215" spans="1:22" x14ac:dyDescent="0.25">
      <c r="A215" s="3" t="s">
        <v>381</v>
      </c>
      <c r="B215" s="70" t="s">
        <v>223</v>
      </c>
      <c r="C215" s="70"/>
      <c r="D215" s="70" t="s">
        <v>686</v>
      </c>
      <c r="E215" s="71" t="s">
        <v>1089</v>
      </c>
      <c r="F215" s="70">
        <v>14420</v>
      </c>
      <c r="G215" s="70" t="s">
        <v>882</v>
      </c>
      <c r="H215" s="67"/>
      <c r="I215" s="67"/>
      <c r="J215" s="67"/>
      <c r="K215" s="67"/>
      <c r="L215" s="67"/>
      <c r="M215" s="67"/>
      <c r="N215" s="64"/>
      <c r="O215" s="61"/>
      <c r="P215" s="61"/>
      <c r="Q215" s="46"/>
      <c r="S215" s="60"/>
    </row>
    <row r="216" spans="1:22" x14ac:dyDescent="0.25">
      <c r="A216" s="3" t="s">
        <v>382</v>
      </c>
      <c r="B216" s="70" t="s">
        <v>29</v>
      </c>
      <c r="C216" s="70"/>
      <c r="D216" s="70" t="s">
        <v>687</v>
      </c>
      <c r="E216" s="71" t="s">
        <v>1089</v>
      </c>
      <c r="F216" s="70">
        <v>14420</v>
      </c>
      <c r="G216" s="70" t="s">
        <v>883</v>
      </c>
      <c r="H216" s="67"/>
      <c r="I216" s="67"/>
      <c r="J216" s="67"/>
      <c r="K216" s="67"/>
      <c r="L216" s="67"/>
      <c r="M216" s="67"/>
      <c r="N216" s="64"/>
      <c r="O216" s="61"/>
      <c r="P216" s="61"/>
      <c r="Q216" s="46"/>
      <c r="S216" s="60"/>
    </row>
    <row r="217" spans="1:22" x14ac:dyDescent="0.25">
      <c r="A217" s="3" t="s">
        <v>383</v>
      </c>
      <c r="B217" s="70" t="s">
        <v>384</v>
      </c>
      <c r="C217" s="70"/>
      <c r="D217" s="70" t="s">
        <v>600</v>
      </c>
      <c r="E217" s="71" t="s">
        <v>1089</v>
      </c>
      <c r="F217" s="70">
        <v>14420</v>
      </c>
      <c r="G217" s="70" t="s">
        <v>884</v>
      </c>
      <c r="H217" s="67"/>
      <c r="I217" s="67"/>
      <c r="J217" s="67"/>
      <c r="K217" s="67"/>
      <c r="L217" s="67"/>
      <c r="M217" s="67"/>
      <c r="N217" s="64"/>
      <c r="O217" s="61"/>
      <c r="P217" s="61"/>
      <c r="Q217" s="46"/>
      <c r="S217" s="60"/>
    </row>
    <row r="218" spans="1:22" x14ac:dyDescent="0.25">
      <c r="A218" s="3" t="s">
        <v>385</v>
      </c>
      <c r="B218" s="70" t="s">
        <v>27</v>
      </c>
      <c r="C218" s="70"/>
      <c r="D218" s="70" t="s">
        <v>688</v>
      </c>
      <c r="E218" s="71" t="s">
        <v>1089</v>
      </c>
      <c r="F218" s="70">
        <v>14420</v>
      </c>
      <c r="G218" s="70" t="s">
        <v>884</v>
      </c>
      <c r="H218" s="67"/>
      <c r="I218" s="67"/>
      <c r="J218" s="67"/>
      <c r="K218" s="67"/>
      <c r="L218" s="67"/>
      <c r="M218" s="67"/>
      <c r="N218" s="64"/>
      <c r="O218" s="61"/>
      <c r="P218" s="61"/>
      <c r="Q218" s="46"/>
      <c r="S218" s="60"/>
    </row>
    <row r="219" spans="1:22" x14ac:dyDescent="0.25">
      <c r="A219" s="3" t="s">
        <v>311</v>
      </c>
      <c r="B219" s="70" t="s">
        <v>18</v>
      </c>
      <c r="C219" s="70" t="s">
        <v>311</v>
      </c>
      <c r="D219" s="70" t="s">
        <v>689</v>
      </c>
      <c r="E219" s="71" t="s">
        <v>1089</v>
      </c>
      <c r="F219" s="70">
        <v>14430</v>
      </c>
      <c r="G219" s="70" t="s">
        <v>885</v>
      </c>
      <c r="H219" s="67"/>
      <c r="I219" s="67"/>
      <c r="J219" s="67"/>
      <c r="K219" s="67"/>
      <c r="L219" s="67"/>
      <c r="M219" s="67"/>
      <c r="N219" s="64"/>
      <c r="O219" s="61"/>
      <c r="P219" s="61"/>
      <c r="Q219" s="46"/>
      <c r="S219" s="60"/>
    </row>
    <row r="220" spans="1:22" x14ac:dyDescent="0.25">
      <c r="A220" s="3" t="s">
        <v>386</v>
      </c>
      <c r="B220" s="70" t="s">
        <v>70</v>
      </c>
      <c r="C220" s="70"/>
      <c r="D220" s="70" t="s">
        <v>690</v>
      </c>
      <c r="E220" s="71" t="s">
        <v>1089</v>
      </c>
      <c r="F220" s="70">
        <v>14430</v>
      </c>
      <c r="G220" s="70" t="s">
        <v>885</v>
      </c>
      <c r="H220" s="67"/>
      <c r="I220" s="67"/>
      <c r="J220" s="67"/>
      <c r="K220" s="67"/>
      <c r="L220" s="67"/>
      <c r="M220" s="67"/>
      <c r="N220" s="64"/>
      <c r="O220" s="61"/>
      <c r="P220" s="61"/>
      <c r="Q220" s="46"/>
      <c r="S220" s="60"/>
    </row>
    <row r="221" spans="1:22" x14ac:dyDescent="0.25">
      <c r="A221" s="57" t="s">
        <v>387</v>
      </c>
      <c r="B221" s="73" t="s">
        <v>192</v>
      </c>
      <c r="C221" s="70"/>
      <c r="D221" s="73" t="s">
        <v>1304</v>
      </c>
      <c r="E221" s="71" t="s">
        <v>1089</v>
      </c>
      <c r="F221" s="73">
        <v>14430</v>
      </c>
      <c r="G221" s="73" t="s">
        <v>886</v>
      </c>
      <c r="H221" s="67"/>
      <c r="I221" s="67"/>
      <c r="J221" s="67"/>
      <c r="K221" s="67"/>
      <c r="L221" s="67"/>
      <c r="M221" s="67"/>
      <c r="N221" s="64"/>
      <c r="O221" s="61"/>
      <c r="P221" s="61"/>
      <c r="Q221" s="46"/>
      <c r="S221" s="60"/>
    </row>
    <row r="222" spans="1:22" x14ac:dyDescent="0.25">
      <c r="A222" s="3" t="s">
        <v>283</v>
      </c>
      <c r="B222" s="70" t="s">
        <v>388</v>
      </c>
      <c r="C222" s="70"/>
      <c r="D222" s="70" t="s">
        <v>691</v>
      </c>
      <c r="E222" s="71" t="s">
        <v>1089</v>
      </c>
      <c r="F222" s="70">
        <v>14440</v>
      </c>
      <c r="G222" s="70" t="s">
        <v>887</v>
      </c>
      <c r="H222" s="67"/>
      <c r="I222" s="67"/>
      <c r="J222" s="67"/>
      <c r="K222" s="67"/>
      <c r="L222" s="67"/>
      <c r="M222" s="67"/>
      <c r="N222" s="64"/>
      <c r="O222" s="61"/>
      <c r="P222" s="61"/>
      <c r="Q222" s="46"/>
      <c r="S222" s="60"/>
    </row>
    <row r="223" spans="1:22" x14ac:dyDescent="0.25">
      <c r="A223" s="3" t="s">
        <v>389</v>
      </c>
      <c r="B223" s="70" t="s">
        <v>184</v>
      </c>
      <c r="C223" s="70"/>
      <c r="D223" s="70" t="s">
        <v>692</v>
      </c>
      <c r="E223" s="71" t="s">
        <v>1089</v>
      </c>
      <c r="F223" s="70">
        <v>14440</v>
      </c>
      <c r="G223" s="70" t="s">
        <v>887</v>
      </c>
      <c r="H223" s="67"/>
      <c r="I223" s="67"/>
      <c r="J223" s="67"/>
      <c r="K223" s="67"/>
      <c r="L223" s="67"/>
      <c r="M223" s="67"/>
      <c r="N223" s="64"/>
      <c r="O223" s="61"/>
      <c r="P223" s="61"/>
      <c r="Q223" s="46"/>
      <c r="S223" s="60"/>
    </row>
    <row r="224" spans="1:22" x14ac:dyDescent="0.25">
      <c r="A224" s="3" t="s">
        <v>390</v>
      </c>
      <c r="B224" s="70" t="s">
        <v>195</v>
      </c>
      <c r="C224" s="70"/>
      <c r="D224" s="70" t="s">
        <v>693</v>
      </c>
      <c r="E224" s="71" t="s">
        <v>1089</v>
      </c>
      <c r="F224" s="70">
        <v>14440</v>
      </c>
      <c r="G224" s="70" t="s">
        <v>887</v>
      </c>
      <c r="H224" s="67"/>
      <c r="I224" s="67"/>
      <c r="J224" s="67"/>
      <c r="K224" s="67"/>
      <c r="L224" s="67"/>
      <c r="M224" s="67"/>
      <c r="N224" s="64"/>
      <c r="O224" s="61"/>
      <c r="P224" s="61"/>
      <c r="Q224" s="46"/>
      <c r="S224" s="60"/>
    </row>
    <row r="225" spans="1:19" x14ac:dyDescent="0.25">
      <c r="A225" s="3" t="s">
        <v>391</v>
      </c>
      <c r="B225" s="70" t="s">
        <v>392</v>
      </c>
      <c r="C225" s="70" t="s">
        <v>391</v>
      </c>
      <c r="D225" s="70" t="s">
        <v>694</v>
      </c>
      <c r="E225" s="71" t="s">
        <v>1089</v>
      </c>
      <c r="F225" s="70">
        <v>14440</v>
      </c>
      <c r="G225" s="70" t="s">
        <v>887</v>
      </c>
      <c r="H225" s="67"/>
      <c r="I225" s="67"/>
      <c r="J225" s="67"/>
      <c r="K225" s="67"/>
      <c r="L225" s="67"/>
      <c r="M225" s="67"/>
      <c r="N225" s="64"/>
      <c r="O225" s="61"/>
      <c r="P225" s="61"/>
      <c r="Q225" s="46"/>
      <c r="S225" s="60"/>
    </row>
    <row r="226" spans="1:19" x14ac:dyDescent="0.25">
      <c r="A226" s="3" t="s">
        <v>393</v>
      </c>
      <c r="B226" s="70" t="s">
        <v>218</v>
      </c>
      <c r="C226" s="70"/>
      <c r="D226" s="70" t="s">
        <v>695</v>
      </c>
      <c r="E226" s="71" t="s">
        <v>1089</v>
      </c>
      <c r="F226" s="70">
        <v>14460</v>
      </c>
      <c r="G226" s="70" t="s">
        <v>888</v>
      </c>
      <c r="H226" s="67"/>
      <c r="I226" s="67"/>
      <c r="J226" s="67"/>
      <c r="K226" s="67"/>
      <c r="L226" s="67"/>
      <c r="M226" s="67"/>
      <c r="N226" s="64"/>
      <c r="O226" s="61"/>
      <c r="P226" s="61"/>
      <c r="Q226" s="46"/>
      <c r="S226" s="60"/>
    </row>
    <row r="227" spans="1:19" x14ac:dyDescent="0.25">
      <c r="A227" s="58" t="s">
        <v>394</v>
      </c>
      <c r="B227" s="73" t="s">
        <v>1458</v>
      </c>
      <c r="C227" s="70"/>
      <c r="D227" s="73" t="s">
        <v>1305</v>
      </c>
      <c r="E227" s="71" t="s">
        <v>1089</v>
      </c>
      <c r="F227" s="73">
        <v>14460</v>
      </c>
      <c r="G227" s="73" t="s">
        <v>888</v>
      </c>
      <c r="H227" s="67"/>
      <c r="I227" s="67"/>
      <c r="J227" s="67"/>
      <c r="K227" s="67"/>
      <c r="L227" s="67"/>
      <c r="M227" s="67"/>
      <c r="N227" s="64"/>
      <c r="O227" s="61"/>
      <c r="P227" s="61"/>
      <c r="Q227" s="46"/>
      <c r="S227" s="60"/>
    </row>
    <row r="228" spans="1:19" x14ac:dyDescent="0.25">
      <c r="A228" s="3" t="s">
        <v>395</v>
      </c>
      <c r="B228" s="70" t="s">
        <v>396</v>
      </c>
      <c r="C228" s="70" t="s">
        <v>1483</v>
      </c>
      <c r="D228" s="70" t="s">
        <v>696</v>
      </c>
      <c r="E228" s="71" t="s">
        <v>1089</v>
      </c>
      <c r="F228" s="70">
        <v>14470</v>
      </c>
      <c r="G228" s="70" t="s">
        <v>889</v>
      </c>
      <c r="H228" s="67"/>
      <c r="I228" s="67"/>
      <c r="J228" s="67"/>
      <c r="K228" s="67"/>
      <c r="L228" s="67"/>
      <c r="M228" s="67"/>
      <c r="N228" s="64"/>
      <c r="O228" s="61"/>
      <c r="P228" s="61"/>
      <c r="Q228" s="46"/>
      <c r="S228" s="60"/>
    </row>
    <row r="229" spans="1:19" x14ac:dyDescent="0.25">
      <c r="A229" s="3" t="s">
        <v>397</v>
      </c>
      <c r="B229" s="70" t="s">
        <v>278</v>
      </c>
      <c r="C229" s="70"/>
      <c r="D229" s="70" t="s">
        <v>697</v>
      </c>
      <c r="E229" s="71" t="s">
        <v>1089</v>
      </c>
      <c r="F229" s="70">
        <v>14470</v>
      </c>
      <c r="G229" s="70" t="s">
        <v>889</v>
      </c>
      <c r="H229" s="67"/>
      <c r="I229" s="67"/>
      <c r="J229" s="67"/>
      <c r="K229" s="67"/>
      <c r="L229" s="67"/>
      <c r="M229" s="67"/>
      <c r="N229" s="64"/>
      <c r="O229" s="61"/>
      <c r="P229" s="61"/>
      <c r="Q229" s="46"/>
      <c r="S229" s="60"/>
    </row>
    <row r="230" spans="1:19" x14ac:dyDescent="0.25">
      <c r="A230" s="3" t="s">
        <v>398</v>
      </c>
      <c r="B230" s="70" t="s">
        <v>399</v>
      </c>
      <c r="C230" s="70"/>
      <c r="D230" s="70" t="s">
        <v>698</v>
      </c>
      <c r="E230" s="71" t="s">
        <v>1089</v>
      </c>
      <c r="F230" s="70">
        <v>14470</v>
      </c>
      <c r="G230" s="70" t="s">
        <v>889</v>
      </c>
      <c r="H230" s="67"/>
      <c r="I230" s="67"/>
      <c r="J230" s="67" t="s">
        <v>110</v>
      </c>
      <c r="K230" s="67"/>
      <c r="L230" s="67" t="s">
        <v>3</v>
      </c>
      <c r="M230" s="67"/>
      <c r="N230" s="65">
        <v>40736</v>
      </c>
      <c r="O230" s="61">
        <v>38.799999999999997</v>
      </c>
      <c r="P230" s="61"/>
      <c r="Q230" s="46"/>
      <c r="S230" s="60"/>
    </row>
    <row r="231" spans="1:19" x14ac:dyDescent="0.25">
      <c r="A231" s="3" t="s">
        <v>400</v>
      </c>
      <c r="B231" s="70" t="s">
        <v>401</v>
      </c>
      <c r="C231" s="70"/>
      <c r="D231" s="70" t="s">
        <v>699</v>
      </c>
      <c r="E231" s="71" t="s">
        <v>1089</v>
      </c>
      <c r="F231" s="70">
        <v>14470</v>
      </c>
      <c r="G231" s="70" t="s">
        <v>889</v>
      </c>
      <c r="H231" s="67"/>
      <c r="I231" s="67"/>
      <c r="J231" s="67"/>
      <c r="K231" s="67"/>
      <c r="L231" s="67"/>
      <c r="M231" s="67"/>
      <c r="N231" s="64"/>
      <c r="O231" s="61"/>
      <c r="P231" s="61"/>
      <c r="Q231" s="46"/>
      <c r="S231" s="60"/>
    </row>
    <row r="232" spans="1:19" x14ac:dyDescent="0.25">
      <c r="A232" s="3" t="s">
        <v>402</v>
      </c>
      <c r="B232" s="70" t="s">
        <v>355</v>
      </c>
      <c r="C232" s="70"/>
      <c r="D232" s="70" t="s">
        <v>1199</v>
      </c>
      <c r="E232" s="71" t="s">
        <v>1089</v>
      </c>
      <c r="F232" s="70">
        <v>14470</v>
      </c>
      <c r="G232" s="70" t="s">
        <v>889</v>
      </c>
      <c r="H232" s="67"/>
      <c r="I232" s="67"/>
      <c r="J232" s="67" t="s">
        <v>5</v>
      </c>
      <c r="K232" s="67" t="s">
        <v>3</v>
      </c>
      <c r="L232" s="67" t="s">
        <v>3</v>
      </c>
      <c r="M232" s="67"/>
      <c r="N232" s="65">
        <v>40736</v>
      </c>
      <c r="O232" s="61">
        <v>49</v>
      </c>
      <c r="P232" s="61"/>
      <c r="Q232" s="46"/>
      <c r="S232" s="60"/>
    </row>
    <row r="233" spans="1:19" x14ac:dyDescent="0.25">
      <c r="A233" s="3" t="s">
        <v>403</v>
      </c>
      <c r="B233" s="70" t="s">
        <v>404</v>
      </c>
      <c r="C233" s="70" t="s">
        <v>368</v>
      </c>
      <c r="D233" s="70" t="s">
        <v>1592</v>
      </c>
      <c r="E233" s="71" t="s">
        <v>1089</v>
      </c>
      <c r="F233" s="70">
        <v>14470</v>
      </c>
      <c r="G233" s="70" t="s">
        <v>889</v>
      </c>
      <c r="H233" s="67"/>
      <c r="I233" s="67"/>
      <c r="J233" s="67"/>
      <c r="K233" s="67"/>
      <c r="L233" s="67"/>
      <c r="M233" s="67"/>
      <c r="N233" s="64"/>
      <c r="O233" s="61"/>
      <c r="P233" s="61"/>
      <c r="Q233" s="46"/>
      <c r="S233" s="60"/>
    </row>
    <row r="234" spans="1:19" x14ac:dyDescent="0.25">
      <c r="A234" s="3" t="s">
        <v>166</v>
      </c>
      <c r="B234" s="70" t="s">
        <v>405</v>
      </c>
      <c r="C234" s="70"/>
      <c r="D234" s="70" t="s">
        <v>700</v>
      </c>
      <c r="E234" s="71" t="s">
        <v>1089</v>
      </c>
      <c r="F234" s="70">
        <v>14470</v>
      </c>
      <c r="G234" s="70" t="s">
        <v>889</v>
      </c>
      <c r="H234" s="67"/>
      <c r="I234" s="67"/>
      <c r="J234" s="67"/>
      <c r="K234" s="67"/>
      <c r="L234" s="67"/>
      <c r="M234" s="67"/>
      <c r="N234" s="64"/>
      <c r="O234" s="61"/>
      <c r="P234" s="61"/>
      <c r="Q234" s="46"/>
      <c r="S234" s="60"/>
    </row>
    <row r="235" spans="1:19" x14ac:dyDescent="0.25">
      <c r="A235" s="3" t="s">
        <v>406</v>
      </c>
      <c r="B235" s="70" t="s">
        <v>1390</v>
      </c>
      <c r="C235" s="70"/>
      <c r="D235" s="70" t="s">
        <v>701</v>
      </c>
      <c r="E235" s="71" t="s">
        <v>1089</v>
      </c>
      <c r="F235" s="70">
        <v>14470</v>
      </c>
      <c r="G235" s="70" t="s">
        <v>889</v>
      </c>
      <c r="H235" s="67"/>
      <c r="I235" s="67"/>
      <c r="J235" s="67"/>
      <c r="K235" s="67"/>
      <c r="L235" s="67"/>
      <c r="M235" s="67"/>
      <c r="N235" s="64"/>
      <c r="O235" s="61"/>
      <c r="P235" s="61"/>
      <c r="Q235" s="46"/>
      <c r="S235" s="60"/>
    </row>
    <row r="236" spans="1:19" x14ac:dyDescent="0.25">
      <c r="A236" s="3" t="s">
        <v>407</v>
      </c>
      <c r="B236" s="70" t="s">
        <v>408</v>
      </c>
      <c r="C236" s="70"/>
      <c r="D236" s="70" t="s">
        <v>702</v>
      </c>
      <c r="E236" s="71" t="s">
        <v>1089</v>
      </c>
      <c r="F236" s="70">
        <v>14470</v>
      </c>
      <c r="G236" s="70" t="s">
        <v>889</v>
      </c>
      <c r="H236" s="67"/>
      <c r="I236" s="67"/>
      <c r="J236" s="67"/>
      <c r="K236" s="67"/>
      <c r="L236" s="67"/>
      <c r="M236" s="67"/>
      <c r="N236" s="64"/>
      <c r="O236" s="61"/>
      <c r="P236" s="61"/>
      <c r="Q236" s="46"/>
      <c r="S236" s="60"/>
    </row>
    <row r="237" spans="1:19" x14ac:dyDescent="0.25">
      <c r="A237" s="3" t="s">
        <v>119</v>
      </c>
      <c r="B237" s="70" t="s">
        <v>263</v>
      </c>
      <c r="C237" s="70"/>
      <c r="D237" s="70" t="s">
        <v>703</v>
      </c>
      <c r="E237" s="70" t="s">
        <v>890</v>
      </c>
      <c r="F237" s="70">
        <v>14470</v>
      </c>
      <c r="G237" s="70" t="s">
        <v>889</v>
      </c>
      <c r="H237" s="67"/>
      <c r="I237" s="67"/>
      <c r="J237" s="67" t="s">
        <v>1011</v>
      </c>
      <c r="K237" s="67">
        <v>5</v>
      </c>
      <c r="L237" s="67"/>
      <c r="M237" s="67"/>
      <c r="N237" s="64"/>
      <c r="O237" s="61">
        <v>564.15</v>
      </c>
      <c r="P237" s="61">
        <v>311.89999999999998</v>
      </c>
      <c r="Q237" s="46"/>
      <c r="S237" s="60"/>
    </row>
    <row r="238" spans="1:19" x14ac:dyDescent="0.25">
      <c r="A238" s="3" t="s">
        <v>409</v>
      </c>
      <c r="B238" s="70" t="s">
        <v>103</v>
      </c>
      <c r="C238" s="70"/>
      <c r="D238" s="70" t="s">
        <v>704</v>
      </c>
      <c r="E238" s="71" t="s">
        <v>1089</v>
      </c>
      <c r="F238" s="70">
        <v>14470</v>
      </c>
      <c r="G238" s="70" t="s">
        <v>891</v>
      </c>
      <c r="H238" s="67"/>
      <c r="I238" s="67"/>
      <c r="J238" s="67"/>
      <c r="K238" s="67"/>
      <c r="L238" s="67"/>
      <c r="M238" s="67"/>
      <c r="N238" s="64"/>
      <c r="O238" s="61"/>
      <c r="P238" s="61"/>
      <c r="Q238" s="46"/>
      <c r="S238" s="60"/>
    </row>
    <row r="239" spans="1:19" x14ac:dyDescent="0.25">
      <c r="A239" s="3" t="s">
        <v>410</v>
      </c>
      <c r="B239" s="70" t="s">
        <v>1390</v>
      </c>
      <c r="C239" s="70"/>
      <c r="D239" s="70" t="s">
        <v>705</v>
      </c>
      <c r="E239" s="71" t="s">
        <v>1089</v>
      </c>
      <c r="F239" s="70">
        <v>14470</v>
      </c>
      <c r="G239" s="70" t="s">
        <v>891</v>
      </c>
      <c r="H239" s="67"/>
      <c r="I239" s="67"/>
      <c r="J239" s="67"/>
      <c r="K239" s="67"/>
      <c r="L239" s="67"/>
      <c r="M239" s="67"/>
      <c r="N239" s="64"/>
      <c r="O239" s="61"/>
      <c r="P239" s="61"/>
      <c r="Q239" s="46"/>
      <c r="S239" s="60"/>
    </row>
    <row r="240" spans="1:19" x14ac:dyDescent="0.25">
      <c r="A240" s="3" t="s">
        <v>411</v>
      </c>
      <c r="B240" s="70" t="s">
        <v>412</v>
      </c>
      <c r="C240" s="70"/>
      <c r="D240" s="70" t="s">
        <v>706</v>
      </c>
      <c r="E240" s="71" t="s">
        <v>1089</v>
      </c>
      <c r="F240" s="70">
        <v>14470</v>
      </c>
      <c r="G240" s="70" t="s">
        <v>891</v>
      </c>
      <c r="H240" s="67"/>
      <c r="I240" s="67"/>
      <c r="J240" s="67"/>
      <c r="K240" s="67"/>
      <c r="L240" s="67"/>
      <c r="M240" s="67"/>
      <c r="N240" s="64"/>
      <c r="O240" s="61"/>
      <c r="P240" s="61"/>
      <c r="Q240" s="46"/>
      <c r="S240" s="60"/>
    </row>
    <row r="241" spans="1:19" x14ac:dyDescent="0.25">
      <c r="A241" s="3" t="s">
        <v>413</v>
      </c>
      <c r="B241" s="70" t="s">
        <v>263</v>
      </c>
      <c r="C241" s="70" t="s">
        <v>1483</v>
      </c>
      <c r="D241" s="70" t="s">
        <v>707</v>
      </c>
      <c r="E241" s="71" t="s">
        <v>1089</v>
      </c>
      <c r="F241" s="70">
        <v>14470</v>
      </c>
      <c r="G241" s="70" t="s">
        <v>891</v>
      </c>
      <c r="H241" s="67"/>
      <c r="I241" s="67"/>
      <c r="J241" s="67"/>
      <c r="K241" s="67"/>
      <c r="L241" s="67"/>
      <c r="M241" s="67"/>
      <c r="N241" s="64"/>
      <c r="O241" s="61"/>
      <c r="P241" s="61"/>
      <c r="Q241" s="46"/>
      <c r="S241" s="60"/>
    </row>
    <row r="242" spans="1:19" x14ac:dyDescent="0.25">
      <c r="A242" s="3" t="s">
        <v>414</v>
      </c>
      <c r="B242" s="70" t="s">
        <v>415</v>
      </c>
      <c r="C242" s="70"/>
      <c r="D242" s="70" t="s">
        <v>708</v>
      </c>
      <c r="E242" s="71" t="s">
        <v>1089</v>
      </c>
      <c r="F242" s="70">
        <v>14470</v>
      </c>
      <c r="G242" s="70" t="s">
        <v>67</v>
      </c>
      <c r="H242" s="67"/>
      <c r="I242" s="67"/>
      <c r="J242" s="67"/>
      <c r="K242" s="67"/>
      <c r="L242" s="67"/>
      <c r="M242" s="67"/>
      <c r="N242" s="64"/>
      <c r="O242" s="61"/>
      <c r="P242" s="61"/>
      <c r="Q242" s="46"/>
      <c r="S242" s="60"/>
    </row>
    <row r="243" spans="1:19" x14ac:dyDescent="0.25">
      <c r="A243" s="3" t="s">
        <v>416</v>
      </c>
      <c r="B243" s="70" t="s">
        <v>417</v>
      </c>
      <c r="C243" s="70"/>
      <c r="D243" s="70" t="s">
        <v>709</v>
      </c>
      <c r="E243" s="71" t="s">
        <v>1089</v>
      </c>
      <c r="F243" s="70">
        <v>14470</v>
      </c>
      <c r="G243" s="70" t="s">
        <v>67</v>
      </c>
      <c r="H243" s="67"/>
      <c r="I243" s="67"/>
      <c r="J243" s="67"/>
      <c r="K243" s="67"/>
      <c r="L243" s="67"/>
      <c r="M243" s="67"/>
      <c r="N243" s="64"/>
      <c r="O243" s="61"/>
      <c r="P243" s="61"/>
      <c r="Q243" s="46"/>
      <c r="S243" s="60"/>
    </row>
    <row r="244" spans="1:19" x14ac:dyDescent="0.25">
      <c r="A244" s="3" t="s">
        <v>219</v>
      </c>
      <c r="B244" s="70" t="s">
        <v>418</v>
      </c>
      <c r="C244" s="70"/>
      <c r="D244" s="70" t="s">
        <v>710</v>
      </c>
      <c r="E244" s="71" t="s">
        <v>1089</v>
      </c>
      <c r="F244" s="70">
        <v>14470</v>
      </c>
      <c r="G244" s="70" t="s">
        <v>67</v>
      </c>
      <c r="H244" s="67"/>
      <c r="I244" s="67"/>
      <c r="J244" s="67"/>
      <c r="K244" s="67"/>
      <c r="L244" s="67"/>
      <c r="M244" s="67"/>
      <c r="N244" s="64"/>
      <c r="O244" s="61"/>
      <c r="P244" s="61"/>
      <c r="Q244" s="46"/>
      <c r="S244" s="60"/>
    </row>
    <row r="245" spans="1:19" x14ac:dyDescent="0.25">
      <c r="A245" s="3" t="s">
        <v>419</v>
      </c>
      <c r="B245" s="70" t="s">
        <v>184</v>
      </c>
      <c r="C245" s="70"/>
      <c r="D245" s="70" t="s">
        <v>711</v>
      </c>
      <c r="E245" s="71" t="s">
        <v>1089</v>
      </c>
      <c r="F245" s="70">
        <v>14470</v>
      </c>
      <c r="G245" s="70" t="s">
        <v>67</v>
      </c>
      <c r="H245" s="67"/>
      <c r="I245" s="67"/>
      <c r="J245" s="67"/>
      <c r="K245" s="67"/>
      <c r="L245" s="67"/>
      <c r="M245" s="67"/>
      <c r="N245" s="64"/>
      <c r="O245" s="61"/>
      <c r="P245" s="61"/>
      <c r="Q245" s="46"/>
      <c r="S245" s="60"/>
    </row>
    <row r="246" spans="1:19" x14ac:dyDescent="0.25">
      <c r="A246" s="3" t="s">
        <v>113</v>
      </c>
      <c r="B246" s="70" t="s">
        <v>54</v>
      </c>
      <c r="C246" s="70"/>
      <c r="D246" s="70" t="s">
        <v>712</v>
      </c>
      <c r="E246" s="71" t="s">
        <v>1089</v>
      </c>
      <c r="F246" s="70">
        <v>14470</v>
      </c>
      <c r="G246" s="70" t="s">
        <v>67</v>
      </c>
      <c r="H246" s="67"/>
      <c r="I246" s="67"/>
      <c r="J246" s="67"/>
      <c r="K246" s="67"/>
      <c r="L246" s="67"/>
      <c r="M246" s="67"/>
      <c r="N246" s="64"/>
      <c r="O246" s="61"/>
      <c r="P246" s="61"/>
      <c r="Q246" s="46"/>
      <c r="S246" s="60"/>
    </row>
    <row r="247" spans="1:19" x14ac:dyDescent="0.25">
      <c r="A247" s="3" t="s">
        <v>13</v>
      </c>
      <c r="B247" s="70" t="s">
        <v>139</v>
      </c>
      <c r="C247" s="70"/>
      <c r="D247" s="70" t="s">
        <v>637</v>
      </c>
      <c r="E247" s="71" t="s">
        <v>1089</v>
      </c>
      <c r="F247" s="70">
        <v>14480</v>
      </c>
      <c r="G247" s="70" t="s">
        <v>892</v>
      </c>
      <c r="H247" s="67"/>
      <c r="I247" s="67"/>
      <c r="J247" s="67"/>
      <c r="K247" s="67"/>
      <c r="L247" s="67"/>
      <c r="M247" s="67"/>
      <c r="N247" s="64"/>
      <c r="O247" s="61"/>
      <c r="P247" s="61"/>
      <c r="Q247" s="46"/>
      <c r="S247" s="60"/>
    </row>
    <row r="248" spans="1:19" x14ac:dyDescent="0.25">
      <c r="A248" s="3" t="s">
        <v>420</v>
      </c>
      <c r="B248" s="70" t="s">
        <v>232</v>
      </c>
      <c r="C248" s="70"/>
      <c r="D248" s="70" t="s">
        <v>713</v>
      </c>
      <c r="E248" s="71" t="s">
        <v>1089</v>
      </c>
      <c r="F248" s="70">
        <v>14480</v>
      </c>
      <c r="G248" s="70" t="s">
        <v>892</v>
      </c>
      <c r="H248" s="67"/>
      <c r="I248" s="67"/>
      <c r="J248" s="67"/>
      <c r="K248" s="67"/>
      <c r="L248" s="67"/>
      <c r="M248" s="67"/>
      <c r="N248" s="64"/>
      <c r="O248" s="61"/>
      <c r="P248" s="61"/>
      <c r="Q248" s="46"/>
      <c r="S248" s="60"/>
    </row>
    <row r="249" spans="1:19" x14ac:dyDescent="0.25">
      <c r="A249" s="3" t="s">
        <v>421</v>
      </c>
      <c r="B249" s="70" t="s">
        <v>422</v>
      </c>
      <c r="C249" s="70" t="s">
        <v>368</v>
      </c>
      <c r="D249" s="70" t="s">
        <v>714</v>
      </c>
      <c r="E249" s="71" t="s">
        <v>1089</v>
      </c>
      <c r="F249" s="70">
        <v>14480</v>
      </c>
      <c r="G249" s="70" t="s">
        <v>55</v>
      </c>
      <c r="H249" s="67"/>
      <c r="I249" s="67"/>
      <c r="J249" s="67"/>
      <c r="K249" s="67"/>
      <c r="L249" s="67"/>
      <c r="M249" s="67"/>
      <c r="N249" s="64"/>
      <c r="O249" s="61"/>
      <c r="P249" s="61"/>
      <c r="Q249" s="46"/>
      <c r="S249" s="60"/>
    </row>
    <row r="250" spans="1:19" x14ac:dyDescent="0.25">
      <c r="A250" s="3" t="s">
        <v>73</v>
      </c>
      <c r="B250" s="70" t="s">
        <v>423</v>
      </c>
      <c r="C250" s="70"/>
      <c r="D250" s="70" t="s">
        <v>715</v>
      </c>
      <c r="E250" s="71" t="s">
        <v>1089</v>
      </c>
      <c r="F250" s="70">
        <v>14480</v>
      </c>
      <c r="G250" s="70" t="s">
        <v>893</v>
      </c>
      <c r="H250" s="67"/>
      <c r="I250" s="67"/>
      <c r="J250" s="67"/>
      <c r="K250" s="67"/>
      <c r="L250" s="67"/>
      <c r="M250" s="67"/>
      <c r="N250" s="64"/>
      <c r="O250" s="61"/>
      <c r="P250" s="61"/>
      <c r="Q250" s="46"/>
      <c r="S250" s="60"/>
    </row>
    <row r="251" spans="1:19" x14ac:dyDescent="0.25">
      <c r="A251" s="3" t="s">
        <v>424</v>
      </c>
      <c r="B251" s="70" t="s">
        <v>425</v>
      </c>
      <c r="C251" s="70"/>
      <c r="D251" s="70" t="s">
        <v>716</v>
      </c>
      <c r="E251" s="71" t="s">
        <v>1089</v>
      </c>
      <c r="F251" s="70">
        <v>14480</v>
      </c>
      <c r="G251" s="70" t="s">
        <v>893</v>
      </c>
      <c r="H251" s="67"/>
      <c r="I251" s="67"/>
      <c r="J251" s="67"/>
      <c r="K251" s="67"/>
      <c r="L251" s="67"/>
      <c r="M251" s="67"/>
      <c r="N251" s="64"/>
      <c r="O251" s="61"/>
      <c r="P251" s="61"/>
      <c r="Q251" s="46"/>
      <c r="S251" s="60"/>
    </row>
    <row r="252" spans="1:19" x14ac:dyDescent="0.25">
      <c r="A252" s="57" t="s">
        <v>219</v>
      </c>
      <c r="B252" s="73" t="s">
        <v>1459</v>
      </c>
      <c r="C252" s="70"/>
      <c r="D252" s="73" t="s">
        <v>1306</v>
      </c>
      <c r="E252" s="71" t="s">
        <v>1089</v>
      </c>
      <c r="F252" s="73">
        <v>14480</v>
      </c>
      <c r="G252" s="73" t="s">
        <v>894</v>
      </c>
      <c r="H252" s="67"/>
      <c r="I252" s="67"/>
      <c r="J252" s="67"/>
      <c r="K252" s="67"/>
      <c r="L252" s="67"/>
      <c r="M252" s="67"/>
      <c r="N252" s="64"/>
      <c r="O252" s="61"/>
      <c r="P252" s="61"/>
      <c r="Q252" s="46"/>
      <c r="S252" s="60"/>
    </row>
    <row r="253" spans="1:19" x14ac:dyDescent="0.25">
      <c r="A253" s="57" t="s">
        <v>426</v>
      </c>
      <c r="B253" s="73" t="s">
        <v>93</v>
      </c>
      <c r="C253" s="70"/>
      <c r="D253" s="73" t="s">
        <v>1307</v>
      </c>
      <c r="E253" s="71" t="s">
        <v>1089</v>
      </c>
      <c r="F253" s="73">
        <v>14480</v>
      </c>
      <c r="G253" s="73" t="s">
        <v>895</v>
      </c>
      <c r="H253" s="67"/>
      <c r="I253" s="67"/>
      <c r="J253" s="67"/>
      <c r="K253" s="67"/>
      <c r="L253" s="67"/>
      <c r="M253" s="67"/>
      <c r="N253" s="64"/>
      <c r="O253" s="61"/>
      <c r="P253" s="61"/>
      <c r="Q253" s="46"/>
      <c r="S253" s="60"/>
    </row>
    <row r="254" spans="1:19" x14ac:dyDescent="0.25">
      <c r="A254" s="57" t="s">
        <v>172</v>
      </c>
      <c r="B254" s="73" t="s">
        <v>1435</v>
      </c>
      <c r="C254" s="70"/>
      <c r="D254" s="73" t="s">
        <v>1308</v>
      </c>
      <c r="E254" s="71" t="s">
        <v>1089</v>
      </c>
      <c r="F254" s="73">
        <v>14480</v>
      </c>
      <c r="G254" s="73" t="s">
        <v>895</v>
      </c>
      <c r="H254" s="67"/>
      <c r="I254" s="67"/>
      <c r="J254" s="67"/>
      <c r="K254" s="67"/>
      <c r="L254" s="67"/>
      <c r="M254" s="67"/>
      <c r="N254" s="64"/>
      <c r="O254" s="61"/>
      <c r="P254" s="61"/>
      <c r="Q254" s="46"/>
      <c r="S254" s="60"/>
    </row>
    <row r="255" spans="1:19" x14ac:dyDescent="0.25">
      <c r="A255" s="3" t="s">
        <v>427</v>
      </c>
      <c r="B255" s="70" t="s">
        <v>428</v>
      </c>
      <c r="C255" s="70"/>
      <c r="D255" s="70" t="s">
        <v>717</v>
      </c>
      <c r="E255" s="71" t="s">
        <v>1089</v>
      </c>
      <c r="F255" s="70">
        <v>14480</v>
      </c>
      <c r="G255" s="70" t="s">
        <v>896</v>
      </c>
      <c r="H255" s="67"/>
      <c r="I255" s="67"/>
      <c r="J255" s="67"/>
      <c r="K255" s="67"/>
      <c r="L255" s="67"/>
      <c r="M255" s="67"/>
      <c r="N255" s="64"/>
      <c r="O255" s="61"/>
      <c r="P255" s="61"/>
      <c r="Q255" s="46"/>
      <c r="S255" s="60"/>
    </row>
    <row r="256" spans="1:19" x14ac:dyDescent="0.25">
      <c r="A256" s="3" t="s">
        <v>311</v>
      </c>
      <c r="B256" s="70" t="s">
        <v>181</v>
      </c>
      <c r="C256" s="70" t="s">
        <v>311</v>
      </c>
      <c r="D256" s="70" t="s">
        <v>718</v>
      </c>
      <c r="E256" s="71" t="s">
        <v>1089</v>
      </c>
      <c r="F256" s="70">
        <v>14490</v>
      </c>
      <c r="G256" s="70" t="s">
        <v>897</v>
      </c>
      <c r="H256" s="67"/>
      <c r="I256" s="67"/>
      <c r="J256" s="67"/>
      <c r="K256" s="67"/>
      <c r="L256" s="67"/>
      <c r="M256" s="67"/>
      <c r="N256" s="64"/>
      <c r="O256" s="61"/>
      <c r="P256" s="61"/>
      <c r="Q256" s="46"/>
      <c r="S256" s="60"/>
    </row>
    <row r="257" spans="1:19" x14ac:dyDescent="0.25">
      <c r="A257" s="3" t="s">
        <v>311</v>
      </c>
      <c r="B257" s="70" t="s">
        <v>319</v>
      </c>
      <c r="C257" s="70" t="s">
        <v>311</v>
      </c>
      <c r="D257" s="70" t="s">
        <v>719</v>
      </c>
      <c r="E257" s="71" t="s">
        <v>1089</v>
      </c>
      <c r="F257" s="70">
        <v>14490</v>
      </c>
      <c r="G257" s="70" t="s">
        <v>897</v>
      </c>
      <c r="H257" s="67"/>
      <c r="I257" s="67"/>
      <c r="J257" s="67"/>
      <c r="K257" s="67"/>
      <c r="L257" s="67"/>
      <c r="M257" s="67"/>
      <c r="N257" s="64"/>
      <c r="O257" s="61"/>
      <c r="P257" s="61"/>
      <c r="Q257" s="46"/>
      <c r="S257" s="60"/>
    </row>
    <row r="258" spans="1:19" x14ac:dyDescent="0.25">
      <c r="A258" s="3" t="s">
        <v>429</v>
      </c>
      <c r="B258" s="70" t="s">
        <v>430</v>
      </c>
      <c r="C258" s="70" t="s">
        <v>368</v>
      </c>
      <c r="D258" s="70" t="s">
        <v>720</v>
      </c>
      <c r="E258" s="71" t="s">
        <v>1089</v>
      </c>
      <c r="F258" s="70">
        <v>14490</v>
      </c>
      <c r="G258" s="70" t="s">
        <v>46</v>
      </c>
      <c r="H258" s="67"/>
      <c r="I258" s="67"/>
      <c r="J258" s="67"/>
      <c r="K258" s="67"/>
      <c r="L258" s="67"/>
      <c r="M258" s="67"/>
      <c r="N258" s="64"/>
      <c r="O258" s="61"/>
      <c r="P258" s="61"/>
      <c r="Q258" s="46"/>
      <c r="S258" s="60"/>
    </row>
    <row r="259" spans="1:19" x14ac:dyDescent="0.25">
      <c r="A259" s="3" t="s">
        <v>431</v>
      </c>
      <c r="B259" s="70" t="s">
        <v>432</v>
      </c>
      <c r="C259" s="70"/>
      <c r="D259" s="70" t="s">
        <v>721</v>
      </c>
      <c r="E259" s="71" t="s">
        <v>1089</v>
      </c>
      <c r="F259" s="70">
        <v>14490</v>
      </c>
      <c r="G259" s="70" t="s">
        <v>898</v>
      </c>
      <c r="H259" s="67"/>
      <c r="I259" s="67"/>
      <c r="J259" s="67"/>
      <c r="K259" s="67"/>
      <c r="L259" s="67"/>
      <c r="M259" s="67"/>
      <c r="N259" s="64"/>
      <c r="O259" s="61"/>
      <c r="P259" s="61"/>
      <c r="Q259" s="46"/>
      <c r="S259" s="60"/>
    </row>
    <row r="260" spans="1:19" x14ac:dyDescent="0.25">
      <c r="A260" s="3" t="s">
        <v>433</v>
      </c>
      <c r="B260" s="70" t="s">
        <v>434</v>
      </c>
      <c r="C260" s="70" t="s">
        <v>311</v>
      </c>
      <c r="D260" s="70" t="s">
        <v>722</v>
      </c>
      <c r="E260" s="71" t="s">
        <v>1089</v>
      </c>
      <c r="F260" s="70">
        <v>14490</v>
      </c>
      <c r="G260" s="70" t="s">
        <v>898</v>
      </c>
      <c r="H260" s="67"/>
      <c r="I260" s="67"/>
      <c r="J260" s="67"/>
      <c r="K260" s="67"/>
      <c r="L260" s="67"/>
      <c r="M260" s="67"/>
      <c r="N260" s="64"/>
      <c r="O260" s="61"/>
      <c r="P260" s="61"/>
      <c r="Q260" s="46"/>
      <c r="S260" s="60"/>
    </row>
    <row r="261" spans="1:19" x14ac:dyDescent="0.25">
      <c r="A261" s="3" t="s">
        <v>435</v>
      </c>
      <c r="B261" s="70" t="s">
        <v>70</v>
      </c>
      <c r="C261" s="70"/>
      <c r="D261" s="70" t="s">
        <v>723</v>
      </c>
      <c r="E261" s="71" t="s">
        <v>1089</v>
      </c>
      <c r="F261" s="70">
        <v>14490</v>
      </c>
      <c r="G261" s="70" t="s">
        <v>899</v>
      </c>
      <c r="H261" s="67"/>
      <c r="I261" s="67"/>
      <c r="J261" s="67"/>
      <c r="K261" s="67"/>
      <c r="L261" s="67"/>
      <c r="M261" s="67"/>
      <c r="N261" s="64"/>
      <c r="O261" s="61"/>
      <c r="P261" s="61"/>
      <c r="Q261" s="46"/>
      <c r="S261" s="60"/>
    </row>
    <row r="262" spans="1:19" x14ac:dyDescent="0.25">
      <c r="A262" s="3" t="s">
        <v>436</v>
      </c>
      <c r="B262" s="70" t="s">
        <v>418</v>
      </c>
      <c r="C262" s="70" t="s">
        <v>453</v>
      </c>
      <c r="D262" s="70" t="s">
        <v>724</v>
      </c>
      <c r="E262" s="71" t="s">
        <v>1089</v>
      </c>
      <c r="F262" s="70">
        <v>14500</v>
      </c>
      <c r="G262" s="70" t="s">
        <v>900</v>
      </c>
      <c r="H262" s="67"/>
      <c r="I262" s="67"/>
      <c r="J262" s="67"/>
      <c r="K262" s="67"/>
      <c r="L262" s="67"/>
      <c r="M262" s="67"/>
      <c r="N262" s="64"/>
      <c r="O262" s="61"/>
      <c r="P262" s="61"/>
      <c r="Q262" s="46"/>
      <c r="S262" s="60"/>
    </row>
    <row r="263" spans="1:19" x14ac:dyDescent="0.25">
      <c r="A263" s="3" t="s">
        <v>437</v>
      </c>
      <c r="B263" s="70" t="s">
        <v>232</v>
      </c>
      <c r="C263" s="70" t="s">
        <v>391</v>
      </c>
      <c r="D263" s="70" t="s">
        <v>725</v>
      </c>
      <c r="E263" s="71" t="s">
        <v>1089</v>
      </c>
      <c r="F263" s="70">
        <v>14530</v>
      </c>
      <c r="G263" s="70" t="s">
        <v>901</v>
      </c>
      <c r="H263" s="67" t="s">
        <v>1193</v>
      </c>
      <c r="I263" s="67"/>
      <c r="J263" s="67" t="s">
        <v>1011</v>
      </c>
      <c r="K263" s="67" t="s">
        <v>22</v>
      </c>
      <c r="L263" s="67"/>
      <c r="M263" s="67"/>
      <c r="N263" s="65">
        <v>40719</v>
      </c>
      <c r="O263" s="61">
        <f>99.2+88.1</f>
        <v>187.3</v>
      </c>
      <c r="P263" s="61"/>
      <c r="Q263" s="46"/>
      <c r="S263" s="60"/>
    </row>
    <row r="264" spans="1:19" x14ac:dyDescent="0.25">
      <c r="A264" s="3" t="s">
        <v>438</v>
      </c>
      <c r="B264" s="70" t="s">
        <v>439</v>
      </c>
      <c r="C264" s="70"/>
      <c r="D264" s="70" t="s">
        <v>726</v>
      </c>
      <c r="E264" s="71" t="s">
        <v>1089</v>
      </c>
      <c r="F264" s="70">
        <v>14530</v>
      </c>
      <c r="G264" s="70" t="s">
        <v>901</v>
      </c>
      <c r="H264" s="67"/>
      <c r="I264" s="67"/>
      <c r="J264" s="67"/>
      <c r="K264" s="67"/>
      <c r="L264" s="67"/>
      <c r="M264" s="67"/>
      <c r="N264" s="64"/>
      <c r="O264" s="61"/>
      <c r="P264" s="61"/>
      <c r="Q264" s="46"/>
      <c r="S264" s="60"/>
    </row>
    <row r="265" spans="1:19" x14ac:dyDescent="0.25">
      <c r="A265" s="3" t="s">
        <v>440</v>
      </c>
      <c r="B265" s="70" t="s">
        <v>441</v>
      </c>
      <c r="C265" s="70" t="s">
        <v>448</v>
      </c>
      <c r="D265" s="70" t="s">
        <v>727</v>
      </c>
      <c r="E265" s="71" t="s">
        <v>1089</v>
      </c>
      <c r="F265" s="70">
        <v>14540</v>
      </c>
      <c r="G265" s="70" t="s">
        <v>902</v>
      </c>
      <c r="H265" s="67"/>
      <c r="I265" s="67"/>
      <c r="J265" s="67"/>
      <c r="K265" s="67"/>
      <c r="L265" s="67"/>
      <c r="M265" s="67"/>
      <c r="N265" s="64"/>
      <c r="O265" s="61"/>
      <c r="P265" s="61"/>
      <c r="Q265" s="46"/>
      <c r="S265" s="60"/>
    </row>
    <row r="266" spans="1:19" x14ac:dyDescent="0.25">
      <c r="A266" s="3" t="s">
        <v>442</v>
      </c>
      <c r="B266" s="70" t="s">
        <v>143</v>
      </c>
      <c r="C266" s="70"/>
      <c r="D266" s="70" t="s">
        <v>728</v>
      </c>
      <c r="E266" s="71" t="s">
        <v>1089</v>
      </c>
      <c r="F266" s="70">
        <v>14540</v>
      </c>
      <c r="G266" s="70" t="s">
        <v>903</v>
      </c>
      <c r="H266" s="67"/>
      <c r="I266" s="67"/>
      <c r="J266" s="67"/>
      <c r="K266" s="67"/>
      <c r="L266" s="67"/>
      <c r="M266" s="67"/>
      <c r="N266" s="64"/>
      <c r="O266" s="61"/>
      <c r="P266" s="61"/>
      <c r="Q266" s="46"/>
      <c r="S266" s="60"/>
    </row>
    <row r="267" spans="1:19" x14ac:dyDescent="0.25">
      <c r="A267" s="57" t="s">
        <v>443</v>
      </c>
      <c r="B267" s="73" t="s">
        <v>184</v>
      </c>
      <c r="C267" s="70"/>
      <c r="D267" s="73" t="s">
        <v>1309</v>
      </c>
      <c r="E267" s="71" t="s">
        <v>1089</v>
      </c>
      <c r="F267" s="73">
        <v>14540</v>
      </c>
      <c r="G267" s="73" t="s">
        <v>107</v>
      </c>
      <c r="H267" s="67"/>
      <c r="I267" s="67"/>
      <c r="J267" s="67"/>
      <c r="K267" s="67"/>
      <c r="L267" s="67"/>
      <c r="M267" s="67"/>
      <c r="N267" s="64"/>
      <c r="O267" s="61"/>
      <c r="P267" s="61"/>
      <c r="Q267" s="46"/>
      <c r="S267" s="60"/>
    </row>
    <row r="268" spans="1:19" x14ac:dyDescent="0.25">
      <c r="A268" s="57" t="s">
        <v>444</v>
      </c>
      <c r="B268" s="73" t="s">
        <v>1460</v>
      </c>
      <c r="C268" s="70"/>
      <c r="D268" s="73" t="s">
        <v>1310</v>
      </c>
      <c r="E268" s="71" t="s">
        <v>1089</v>
      </c>
      <c r="F268" s="73">
        <v>14540</v>
      </c>
      <c r="G268" s="73" t="s">
        <v>107</v>
      </c>
      <c r="H268" s="67"/>
      <c r="I268" s="67"/>
      <c r="J268" s="67"/>
      <c r="K268" s="67"/>
      <c r="L268" s="67"/>
      <c r="M268" s="67"/>
      <c r="N268" s="64"/>
      <c r="O268" s="61"/>
      <c r="P268" s="61"/>
      <c r="Q268" s="46"/>
      <c r="S268" s="60"/>
    </row>
    <row r="269" spans="1:19" x14ac:dyDescent="0.25">
      <c r="A269" s="3" t="s">
        <v>445</v>
      </c>
      <c r="B269" s="70" t="s">
        <v>441</v>
      </c>
      <c r="C269" s="70"/>
      <c r="D269" s="70" t="s">
        <v>729</v>
      </c>
      <c r="E269" s="71" t="s">
        <v>1089</v>
      </c>
      <c r="F269" s="70">
        <v>14540</v>
      </c>
      <c r="G269" s="70" t="s">
        <v>107</v>
      </c>
      <c r="H269" s="67"/>
      <c r="I269" s="67"/>
      <c r="J269" s="67"/>
      <c r="K269" s="67"/>
      <c r="L269" s="67"/>
      <c r="M269" s="67"/>
      <c r="N269" s="64"/>
      <c r="O269" s="61"/>
      <c r="P269" s="61"/>
      <c r="Q269" s="46"/>
      <c r="S269" s="60"/>
    </row>
    <row r="270" spans="1:19" x14ac:dyDescent="0.25">
      <c r="A270" s="3" t="s">
        <v>446</v>
      </c>
      <c r="B270" s="70" t="s">
        <v>29</v>
      </c>
      <c r="C270" s="70" t="s">
        <v>448</v>
      </c>
      <c r="D270" s="70" t="s">
        <v>730</v>
      </c>
      <c r="E270" s="71" t="s">
        <v>1089</v>
      </c>
      <c r="F270" s="70">
        <v>14540</v>
      </c>
      <c r="G270" s="70" t="s">
        <v>107</v>
      </c>
      <c r="H270" s="67"/>
      <c r="I270" s="67"/>
      <c r="J270" s="67"/>
      <c r="K270" s="67"/>
      <c r="L270" s="67"/>
      <c r="M270" s="67"/>
      <c r="N270" s="64"/>
      <c r="O270" s="61"/>
      <c r="P270" s="61"/>
      <c r="Q270" s="46"/>
      <c r="S270" s="60"/>
    </row>
    <row r="271" spans="1:19" x14ac:dyDescent="0.25">
      <c r="A271" s="57" t="s">
        <v>153</v>
      </c>
      <c r="B271" s="73" t="s">
        <v>143</v>
      </c>
      <c r="C271" s="70"/>
      <c r="D271" s="73" t="s">
        <v>1311</v>
      </c>
      <c r="E271" s="71" t="s">
        <v>1089</v>
      </c>
      <c r="F271" s="73">
        <v>14540</v>
      </c>
      <c r="G271" s="73" t="s">
        <v>107</v>
      </c>
      <c r="H271" s="67"/>
      <c r="I271" s="67"/>
      <c r="J271" s="67"/>
      <c r="K271" s="67"/>
      <c r="L271" s="67"/>
      <c r="M271" s="67"/>
      <c r="N271" s="64"/>
      <c r="O271" s="61"/>
      <c r="P271" s="61"/>
      <c r="Q271" s="46"/>
      <c r="S271" s="60"/>
    </row>
    <row r="272" spans="1:19" x14ac:dyDescent="0.25">
      <c r="A272" s="57" t="s">
        <v>447</v>
      </c>
      <c r="B272" s="73" t="s">
        <v>263</v>
      </c>
      <c r="C272" s="70"/>
      <c r="D272" s="73" t="s">
        <v>1312</v>
      </c>
      <c r="E272" s="71" t="s">
        <v>1089</v>
      </c>
      <c r="F272" s="73">
        <v>14540</v>
      </c>
      <c r="G272" s="73" t="s">
        <v>107</v>
      </c>
      <c r="H272" s="67"/>
      <c r="I272" s="67"/>
      <c r="J272" s="67"/>
      <c r="K272" s="67"/>
      <c r="L272" s="67"/>
      <c r="M272" s="67"/>
      <c r="N272" s="64"/>
      <c r="O272" s="61"/>
      <c r="P272" s="61"/>
      <c r="Q272" s="46"/>
      <c r="S272" s="60"/>
    </row>
    <row r="273" spans="1:19" x14ac:dyDescent="0.25">
      <c r="A273" s="3" t="s">
        <v>448</v>
      </c>
      <c r="B273" s="70" t="s">
        <v>232</v>
      </c>
      <c r="C273" s="70"/>
      <c r="D273" s="70" t="s">
        <v>731</v>
      </c>
      <c r="E273" s="71" t="s">
        <v>1089</v>
      </c>
      <c r="F273" s="70">
        <v>14540</v>
      </c>
      <c r="G273" s="70" t="s">
        <v>107</v>
      </c>
      <c r="H273" s="67"/>
      <c r="I273" s="67"/>
      <c r="J273" s="67"/>
      <c r="K273" s="67"/>
      <c r="L273" s="67"/>
      <c r="M273" s="67"/>
      <c r="N273" s="64"/>
      <c r="O273" s="61"/>
      <c r="P273" s="61"/>
      <c r="Q273" s="46"/>
      <c r="S273" s="60"/>
    </row>
    <row r="274" spans="1:19" x14ac:dyDescent="0.25">
      <c r="A274" s="57" t="s">
        <v>241</v>
      </c>
      <c r="B274" s="73" t="s">
        <v>184</v>
      </c>
      <c r="C274" s="70"/>
      <c r="D274" s="73" t="s">
        <v>1309</v>
      </c>
      <c r="E274" s="71" t="s">
        <v>1089</v>
      </c>
      <c r="F274" s="73">
        <v>14540</v>
      </c>
      <c r="G274" s="73" t="s">
        <v>107</v>
      </c>
      <c r="H274" s="67"/>
      <c r="I274" s="67"/>
      <c r="J274" s="67"/>
      <c r="K274" s="67"/>
      <c r="L274" s="67"/>
      <c r="M274" s="67"/>
      <c r="N274" s="64"/>
      <c r="O274" s="61"/>
      <c r="P274" s="61"/>
      <c r="Q274" s="46"/>
      <c r="S274" s="60"/>
    </row>
    <row r="275" spans="1:19" x14ac:dyDescent="0.25">
      <c r="A275" s="3" t="s">
        <v>449</v>
      </c>
      <c r="B275" s="70" t="s">
        <v>70</v>
      </c>
      <c r="C275" s="70"/>
      <c r="D275" s="70" t="s">
        <v>732</v>
      </c>
      <c r="E275" s="71" t="s">
        <v>1089</v>
      </c>
      <c r="F275" s="70">
        <v>14550</v>
      </c>
      <c r="G275" s="70" t="s">
        <v>904</v>
      </c>
      <c r="H275" s="67"/>
      <c r="I275" s="67"/>
      <c r="J275" s="67"/>
      <c r="K275" s="67"/>
      <c r="L275" s="67"/>
      <c r="M275" s="67"/>
      <c r="N275" s="64"/>
      <c r="O275" s="61"/>
      <c r="P275" s="61"/>
      <c r="Q275" s="46"/>
      <c r="S275" s="60"/>
    </row>
    <row r="276" spans="1:19" x14ac:dyDescent="0.25">
      <c r="A276" s="57" t="s">
        <v>138</v>
      </c>
      <c r="B276" s="73" t="s">
        <v>1461</v>
      </c>
      <c r="C276" s="70"/>
      <c r="D276" s="73" t="s">
        <v>1313</v>
      </c>
      <c r="E276" s="71" t="s">
        <v>1089</v>
      </c>
      <c r="F276" s="73">
        <v>14550</v>
      </c>
      <c r="G276" s="73" t="s">
        <v>905</v>
      </c>
      <c r="H276" s="67"/>
      <c r="I276" s="67"/>
      <c r="J276" s="67"/>
      <c r="K276" s="67"/>
      <c r="L276" s="67"/>
      <c r="M276" s="67"/>
      <c r="N276" s="64"/>
      <c r="O276" s="61"/>
      <c r="P276" s="61"/>
      <c r="Q276" s="46"/>
      <c r="S276" s="60"/>
    </row>
    <row r="277" spans="1:19" x14ac:dyDescent="0.25">
      <c r="A277" s="57" t="s">
        <v>450</v>
      </c>
      <c r="B277" s="73" t="s">
        <v>244</v>
      </c>
      <c r="C277" s="70"/>
      <c r="D277" s="73" t="s">
        <v>1314</v>
      </c>
      <c r="E277" s="71" t="s">
        <v>1089</v>
      </c>
      <c r="F277" s="73">
        <v>14550</v>
      </c>
      <c r="G277" s="73" t="s">
        <v>905</v>
      </c>
      <c r="H277" s="67"/>
      <c r="I277" s="67"/>
      <c r="J277" s="67"/>
      <c r="K277" s="67"/>
      <c r="L277" s="67"/>
      <c r="M277" s="67"/>
      <c r="N277" s="64"/>
      <c r="O277" s="61"/>
      <c r="P277" s="61"/>
      <c r="Q277" s="46"/>
      <c r="S277" s="60"/>
    </row>
    <row r="278" spans="1:19" x14ac:dyDescent="0.25">
      <c r="A278" s="3" t="s">
        <v>451</v>
      </c>
      <c r="B278" s="70" t="s">
        <v>452</v>
      </c>
      <c r="C278" s="70"/>
      <c r="D278" s="70" t="s">
        <v>733</v>
      </c>
      <c r="E278" s="71" t="s">
        <v>1089</v>
      </c>
      <c r="F278" s="70">
        <v>14570</v>
      </c>
      <c r="G278" s="70" t="s">
        <v>906</v>
      </c>
      <c r="H278" s="67"/>
      <c r="I278" s="67"/>
      <c r="J278" s="67"/>
      <c r="K278" s="67"/>
      <c r="L278" s="67"/>
      <c r="M278" s="67"/>
      <c r="N278" s="64"/>
      <c r="O278" s="61"/>
      <c r="P278" s="61"/>
      <c r="Q278" s="46"/>
      <c r="S278" s="60"/>
    </row>
    <row r="279" spans="1:19" x14ac:dyDescent="0.25">
      <c r="A279" s="3" t="s">
        <v>453</v>
      </c>
      <c r="B279" s="70" t="s">
        <v>275</v>
      </c>
      <c r="C279" s="70" t="s">
        <v>453</v>
      </c>
      <c r="D279" s="70" t="s">
        <v>600</v>
      </c>
      <c r="E279" s="71" t="s">
        <v>1089</v>
      </c>
      <c r="F279" s="70">
        <v>14570</v>
      </c>
      <c r="G279" s="70" t="s">
        <v>907</v>
      </c>
      <c r="H279" s="67"/>
      <c r="I279" s="67"/>
      <c r="J279" s="67"/>
      <c r="K279" s="67"/>
      <c r="L279" s="67"/>
      <c r="M279" s="67"/>
      <c r="N279" s="64"/>
      <c r="O279" s="61"/>
      <c r="P279" s="61"/>
      <c r="Q279" s="46"/>
      <c r="S279" s="60"/>
    </row>
    <row r="280" spans="1:19" x14ac:dyDescent="0.25">
      <c r="A280" s="3" t="s">
        <v>454</v>
      </c>
      <c r="B280" s="70" t="s">
        <v>455</v>
      </c>
      <c r="C280" s="70" t="s">
        <v>453</v>
      </c>
      <c r="D280" s="70" t="s">
        <v>734</v>
      </c>
      <c r="E280" s="71" t="s">
        <v>1089</v>
      </c>
      <c r="F280" s="70">
        <v>14570</v>
      </c>
      <c r="G280" s="70" t="s">
        <v>907</v>
      </c>
      <c r="H280" s="67"/>
      <c r="I280" s="67"/>
      <c r="J280" s="67"/>
      <c r="K280" s="67"/>
      <c r="L280" s="67"/>
      <c r="M280" s="67"/>
      <c r="N280" s="64"/>
      <c r="O280" s="61"/>
      <c r="P280" s="61"/>
      <c r="Q280" s="46"/>
      <c r="S280" s="60"/>
    </row>
    <row r="281" spans="1:19" x14ac:dyDescent="0.25">
      <c r="A281" s="3" t="s">
        <v>456</v>
      </c>
      <c r="B281" s="70" t="s">
        <v>93</v>
      </c>
      <c r="C281" s="70" t="s">
        <v>453</v>
      </c>
      <c r="D281" s="70" t="s">
        <v>735</v>
      </c>
      <c r="E281" s="71" t="s">
        <v>1089</v>
      </c>
      <c r="F281" s="70">
        <v>14570</v>
      </c>
      <c r="G281" s="70" t="s">
        <v>908</v>
      </c>
      <c r="H281" s="67"/>
      <c r="I281" s="67"/>
      <c r="J281" s="67"/>
      <c r="K281" s="67"/>
      <c r="L281" s="67"/>
      <c r="M281" s="67"/>
      <c r="N281" s="64"/>
      <c r="O281" s="61"/>
      <c r="P281" s="61"/>
      <c r="Q281" s="46"/>
      <c r="S281" s="60"/>
    </row>
    <row r="282" spans="1:19" x14ac:dyDescent="0.25">
      <c r="A282" s="3" t="s">
        <v>453</v>
      </c>
      <c r="B282" s="70" t="s">
        <v>29</v>
      </c>
      <c r="C282" s="70" t="s">
        <v>453</v>
      </c>
      <c r="D282" s="70" t="s">
        <v>736</v>
      </c>
      <c r="E282" s="71" t="s">
        <v>1089</v>
      </c>
      <c r="F282" s="70">
        <v>14570</v>
      </c>
      <c r="G282" s="70" t="s">
        <v>908</v>
      </c>
      <c r="H282" s="67"/>
      <c r="I282" s="67"/>
      <c r="J282" s="67"/>
      <c r="K282" s="67"/>
      <c r="L282" s="67"/>
      <c r="M282" s="67"/>
      <c r="N282" s="64"/>
      <c r="O282" s="61"/>
      <c r="P282" s="61"/>
      <c r="Q282" s="46"/>
      <c r="S282" s="60"/>
    </row>
    <row r="283" spans="1:19" x14ac:dyDescent="0.25">
      <c r="A283" s="3" t="s">
        <v>457</v>
      </c>
      <c r="B283" s="70" t="s">
        <v>174</v>
      </c>
      <c r="C283" s="70" t="s">
        <v>453</v>
      </c>
      <c r="D283" s="70" t="s">
        <v>737</v>
      </c>
      <c r="E283" s="71" t="s">
        <v>1089</v>
      </c>
      <c r="F283" s="70">
        <v>14570</v>
      </c>
      <c r="G283" s="70" t="s">
        <v>908</v>
      </c>
      <c r="H283" s="67"/>
      <c r="I283" s="67"/>
      <c r="J283" s="67"/>
      <c r="K283" s="67"/>
      <c r="L283" s="67"/>
      <c r="M283" s="67"/>
      <c r="N283" s="64"/>
      <c r="O283" s="61"/>
      <c r="P283" s="61"/>
      <c r="Q283" s="46"/>
      <c r="S283" s="60"/>
    </row>
    <row r="284" spans="1:19" x14ac:dyDescent="0.25">
      <c r="A284" s="57" t="s">
        <v>458</v>
      </c>
      <c r="B284" s="73" t="s">
        <v>174</v>
      </c>
      <c r="C284" s="70"/>
      <c r="D284" s="73" t="s">
        <v>1315</v>
      </c>
      <c r="E284" s="71" t="s">
        <v>1089</v>
      </c>
      <c r="F284" s="73">
        <v>14610</v>
      </c>
      <c r="G284" s="73" t="s">
        <v>909</v>
      </c>
      <c r="H284" s="67"/>
      <c r="I284" s="67"/>
      <c r="J284" s="67"/>
      <c r="K284" s="67"/>
      <c r="L284" s="67"/>
      <c r="M284" s="67"/>
      <c r="N284" s="64"/>
      <c r="O284" s="61"/>
      <c r="P284" s="61"/>
      <c r="Q284" s="46"/>
      <c r="S284" s="60"/>
    </row>
    <row r="285" spans="1:19" x14ac:dyDescent="0.25">
      <c r="A285" s="57" t="s">
        <v>226</v>
      </c>
      <c r="B285" s="73" t="s">
        <v>1462</v>
      </c>
      <c r="C285" s="70"/>
      <c r="D285" s="73" t="s">
        <v>1316</v>
      </c>
      <c r="E285" s="71" t="s">
        <v>1089</v>
      </c>
      <c r="F285" s="73">
        <v>14610</v>
      </c>
      <c r="G285" s="73" t="s">
        <v>910</v>
      </c>
      <c r="H285" s="67"/>
      <c r="I285" s="67"/>
      <c r="J285" s="67"/>
      <c r="K285" s="67"/>
      <c r="L285" s="67"/>
      <c r="M285" s="67"/>
      <c r="N285" s="64"/>
      <c r="O285" s="61"/>
      <c r="P285" s="61"/>
      <c r="Q285" s="46"/>
      <c r="S285" s="60"/>
    </row>
    <row r="286" spans="1:19" x14ac:dyDescent="0.25">
      <c r="A286" s="3" t="s">
        <v>1477</v>
      </c>
      <c r="B286" s="70" t="s">
        <v>174</v>
      </c>
      <c r="C286" s="70"/>
      <c r="D286" s="70" t="s">
        <v>738</v>
      </c>
      <c r="E286" s="71" t="s">
        <v>1089</v>
      </c>
      <c r="F286" s="70">
        <v>14610</v>
      </c>
      <c r="G286" s="70" t="s">
        <v>911</v>
      </c>
      <c r="H286" s="67"/>
      <c r="I286" s="67"/>
      <c r="J286" s="67"/>
      <c r="K286" s="67"/>
      <c r="L286" s="67"/>
      <c r="M286" s="67"/>
      <c r="N286" s="64"/>
      <c r="O286" s="61"/>
      <c r="P286" s="61"/>
      <c r="Q286" s="46"/>
      <c r="S286" s="60"/>
    </row>
    <row r="287" spans="1:19" x14ac:dyDescent="0.25">
      <c r="A287" s="3" t="s">
        <v>104</v>
      </c>
      <c r="B287" s="70" t="s">
        <v>418</v>
      </c>
      <c r="C287" s="70"/>
      <c r="D287" s="70" t="s">
        <v>739</v>
      </c>
      <c r="E287" s="71" t="s">
        <v>1089</v>
      </c>
      <c r="F287" s="70">
        <v>14610</v>
      </c>
      <c r="G287" s="70" t="s">
        <v>912</v>
      </c>
      <c r="H287" s="67"/>
      <c r="I287" s="67"/>
      <c r="J287" s="67"/>
      <c r="K287" s="67"/>
      <c r="L287" s="67"/>
      <c r="M287" s="67"/>
      <c r="N287" s="64"/>
      <c r="O287" s="61"/>
      <c r="P287" s="61"/>
      <c r="Q287" s="46"/>
      <c r="S287" s="60"/>
    </row>
    <row r="288" spans="1:19" x14ac:dyDescent="0.25">
      <c r="A288" s="3" t="s">
        <v>459</v>
      </c>
      <c r="B288" s="70" t="s">
        <v>316</v>
      </c>
      <c r="C288" s="70"/>
      <c r="D288" s="70" t="s">
        <v>740</v>
      </c>
      <c r="E288" s="71" t="s">
        <v>1089</v>
      </c>
      <c r="F288" s="70">
        <v>14610</v>
      </c>
      <c r="G288" s="70" t="s">
        <v>913</v>
      </c>
      <c r="H288" s="67"/>
      <c r="I288" s="67"/>
      <c r="J288" s="67"/>
      <c r="K288" s="67"/>
      <c r="L288" s="67"/>
      <c r="M288" s="67"/>
      <c r="N288" s="64"/>
      <c r="O288" s="61"/>
      <c r="P288" s="61"/>
      <c r="Q288" s="46"/>
      <c r="S288" s="60"/>
    </row>
    <row r="289" spans="1:19" x14ac:dyDescent="0.25">
      <c r="A289" s="57" t="s">
        <v>460</v>
      </c>
      <c r="B289" s="73" t="s">
        <v>1463</v>
      </c>
      <c r="C289" s="70"/>
      <c r="D289" s="73" t="s">
        <v>1317</v>
      </c>
      <c r="E289" s="71" t="s">
        <v>1089</v>
      </c>
      <c r="F289" s="73">
        <v>14610</v>
      </c>
      <c r="G289" s="73" t="s">
        <v>913</v>
      </c>
      <c r="H289" s="67"/>
      <c r="I289" s="67"/>
      <c r="J289" s="67"/>
      <c r="K289" s="67"/>
      <c r="L289" s="67"/>
      <c r="M289" s="67"/>
      <c r="N289" s="64"/>
      <c r="O289" s="61"/>
      <c r="P289" s="61"/>
      <c r="Q289" s="46"/>
      <c r="S289" s="60"/>
    </row>
    <row r="290" spans="1:19" x14ac:dyDescent="0.25">
      <c r="A290" s="57" t="s">
        <v>452</v>
      </c>
      <c r="B290" s="73" t="s">
        <v>103</v>
      </c>
      <c r="C290" s="70"/>
      <c r="D290" s="73" t="s">
        <v>1318</v>
      </c>
      <c r="E290" s="71" t="s">
        <v>1089</v>
      </c>
      <c r="F290" s="73">
        <v>14610</v>
      </c>
      <c r="G290" s="73" t="s">
        <v>913</v>
      </c>
      <c r="H290" s="67"/>
      <c r="I290" s="67"/>
      <c r="J290" s="67"/>
      <c r="K290" s="67"/>
      <c r="L290" s="67"/>
      <c r="M290" s="67"/>
      <c r="N290" s="64"/>
      <c r="O290" s="61"/>
      <c r="P290" s="61"/>
      <c r="Q290" s="46"/>
      <c r="S290" s="60"/>
    </row>
    <row r="291" spans="1:19" x14ac:dyDescent="0.25">
      <c r="A291" s="57" t="s">
        <v>461</v>
      </c>
      <c r="B291" s="73" t="s">
        <v>1102</v>
      </c>
      <c r="C291" s="70"/>
      <c r="D291" s="73" t="s">
        <v>1319</v>
      </c>
      <c r="E291" s="71" t="s">
        <v>1089</v>
      </c>
      <c r="F291" s="73">
        <v>14610</v>
      </c>
      <c r="G291" s="73" t="s">
        <v>914</v>
      </c>
      <c r="H291" s="67"/>
      <c r="I291" s="67"/>
      <c r="J291" s="67"/>
      <c r="K291" s="67"/>
      <c r="L291" s="67"/>
      <c r="M291" s="67"/>
      <c r="N291" s="64"/>
      <c r="O291" s="61"/>
      <c r="P291" s="61"/>
      <c r="Q291" s="46"/>
      <c r="S291" s="60"/>
    </row>
    <row r="292" spans="1:19" x14ac:dyDescent="0.25">
      <c r="A292" s="3" t="s">
        <v>31</v>
      </c>
      <c r="B292" s="70" t="s">
        <v>103</v>
      </c>
      <c r="C292" s="70" t="s">
        <v>465</v>
      </c>
      <c r="D292" s="70" t="s">
        <v>741</v>
      </c>
      <c r="E292" s="71" t="s">
        <v>1089</v>
      </c>
      <c r="F292" s="70">
        <v>14610</v>
      </c>
      <c r="G292" s="70" t="s">
        <v>915</v>
      </c>
      <c r="H292" s="67"/>
      <c r="I292" s="67"/>
      <c r="J292" s="67"/>
      <c r="K292" s="67" t="s">
        <v>22</v>
      </c>
      <c r="L292" s="67"/>
      <c r="M292" s="67"/>
      <c r="N292" s="65">
        <v>40943</v>
      </c>
      <c r="O292" s="61"/>
      <c r="P292" s="61">
        <v>21</v>
      </c>
      <c r="Q292" s="46"/>
      <c r="S292" s="60"/>
    </row>
    <row r="293" spans="1:19" x14ac:dyDescent="0.25">
      <c r="A293" s="3" t="s">
        <v>462</v>
      </c>
      <c r="B293" s="70" t="s">
        <v>463</v>
      </c>
      <c r="C293" s="70" t="s">
        <v>465</v>
      </c>
      <c r="D293" s="70" t="s">
        <v>742</v>
      </c>
      <c r="E293" s="71" t="s">
        <v>1089</v>
      </c>
      <c r="F293" s="70">
        <v>14610</v>
      </c>
      <c r="G293" s="70" t="s">
        <v>915</v>
      </c>
      <c r="H293" s="67"/>
      <c r="I293" s="67"/>
      <c r="J293" s="67"/>
      <c r="K293" s="67"/>
      <c r="L293" s="67"/>
      <c r="M293" s="67"/>
      <c r="N293" s="64"/>
      <c r="O293" s="61"/>
      <c r="P293" s="61"/>
      <c r="Q293" s="46"/>
      <c r="S293" s="60"/>
    </row>
    <row r="294" spans="1:19" x14ac:dyDescent="0.25">
      <c r="A294" s="3" t="s">
        <v>464</v>
      </c>
      <c r="B294" s="70" t="s">
        <v>116</v>
      </c>
      <c r="C294" s="70" t="s">
        <v>465</v>
      </c>
      <c r="D294" s="70" t="s">
        <v>743</v>
      </c>
      <c r="E294" s="71" t="s">
        <v>1089</v>
      </c>
      <c r="F294" s="70">
        <v>14610</v>
      </c>
      <c r="G294" s="70" t="s">
        <v>915</v>
      </c>
      <c r="H294" s="67"/>
      <c r="I294" s="67"/>
      <c r="J294" s="67"/>
      <c r="K294" s="67"/>
      <c r="L294" s="67"/>
      <c r="M294" s="67"/>
      <c r="N294" s="64"/>
      <c r="O294" s="61"/>
      <c r="P294" s="61"/>
      <c r="Q294" s="46"/>
      <c r="S294" s="60"/>
    </row>
    <row r="295" spans="1:19" x14ac:dyDescent="0.25">
      <c r="A295" s="3" t="s">
        <v>465</v>
      </c>
      <c r="B295" s="70" t="s">
        <v>93</v>
      </c>
      <c r="C295" s="70" t="s">
        <v>465</v>
      </c>
      <c r="D295" s="70" t="s">
        <v>744</v>
      </c>
      <c r="E295" s="71" t="s">
        <v>1089</v>
      </c>
      <c r="F295" s="70">
        <v>14610</v>
      </c>
      <c r="G295" s="70" t="s">
        <v>915</v>
      </c>
      <c r="H295" s="67"/>
      <c r="I295" s="67"/>
      <c r="J295" s="67"/>
      <c r="K295" s="67"/>
      <c r="L295" s="67"/>
      <c r="M295" s="67"/>
      <c r="N295" s="64"/>
      <c r="O295" s="61"/>
      <c r="P295" s="61"/>
      <c r="Q295" s="46"/>
      <c r="S295" s="60"/>
    </row>
    <row r="296" spans="1:19" x14ac:dyDescent="0.25">
      <c r="A296" s="57" t="s">
        <v>466</v>
      </c>
      <c r="B296" s="73" t="s">
        <v>239</v>
      </c>
      <c r="C296" s="70"/>
      <c r="D296" s="73" t="s">
        <v>1320</v>
      </c>
      <c r="E296" s="71" t="s">
        <v>1089</v>
      </c>
      <c r="F296" s="73">
        <v>14610</v>
      </c>
      <c r="G296" s="73" t="s">
        <v>916</v>
      </c>
      <c r="H296" s="67"/>
      <c r="I296" s="67"/>
      <c r="J296" s="67"/>
      <c r="K296" s="67"/>
      <c r="L296" s="67"/>
      <c r="M296" s="67"/>
      <c r="N296" s="64"/>
      <c r="O296" s="61"/>
      <c r="P296" s="61"/>
      <c r="Q296" s="46"/>
      <c r="S296" s="60"/>
    </row>
    <row r="297" spans="1:19" x14ac:dyDescent="0.25">
      <c r="A297" s="3" t="s">
        <v>467</v>
      </c>
      <c r="B297" s="70" t="s">
        <v>468</v>
      </c>
      <c r="C297" s="70"/>
      <c r="D297" s="70" t="s">
        <v>745</v>
      </c>
      <c r="E297" s="71" t="s">
        <v>1089</v>
      </c>
      <c r="F297" s="70">
        <v>14615</v>
      </c>
      <c r="G297" s="70" t="s">
        <v>798</v>
      </c>
      <c r="H297" s="67"/>
      <c r="I297" s="67"/>
      <c r="J297" s="67"/>
      <c r="K297" s="67"/>
      <c r="L297" s="67"/>
      <c r="M297" s="67"/>
      <c r="N297" s="64"/>
      <c r="O297" s="61"/>
      <c r="P297" s="61"/>
      <c r="Q297" s="46"/>
      <c r="S297" s="60"/>
    </row>
    <row r="298" spans="1:19" x14ac:dyDescent="0.25">
      <c r="A298" s="3" t="s">
        <v>469</v>
      </c>
      <c r="B298" s="70" t="s">
        <v>430</v>
      </c>
      <c r="C298" s="70"/>
      <c r="D298" s="70" t="s">
        <v>746</v>
      </c>
      <c r="E298" s="71" t="s">
        <v>1089</v>
      </c>
      <c r="F298" s="70">
        <v>14630</v>
      </c>
      <c r="G298" s="70" t="s">
        <v>120</v>
      </c>
      <c r="H298" s="67"/>
      <c r="I298" s="67"/>
      <c r="J298" s="67"/>
      <c r="K298" s="67"/>
      <c r="L298" s="67"/>
      <c r="M298" s="67"/>
      <c r="N298" s="64"/>
      <c r="O298" s="61"/>
      <c r="P298" s="61"/>
      <c r="Q298" s="46"/>
      <c r="S298" s="60"/>
    </row>
    <row r="299" spans="1:19" x14ac:dyDescent="0.25">
      <c r="A299" s="3" t="s">
        <v>470</v>
      </c>
      <c r="B299" s="70" t="s">
        <v>417</v>
      </c>
      <c r="C299" s="70" t="s">
        <v>448</v>
      </c>
      <c r="D299" s="70" t="s">
        <v>747</v>
      </c>
      <c r="E299" s="71" t="s">
        <v>1089</v>
      </c>
      <c r="F299" s="70">
        <v>14630</v>
      </c>
      <c r="G299" s="70" t="s">
        <v>120</v>
      </c>
      <c r="H299" s="67"/>
      <c r="I299" s="67"/>
      <c r="J299" s="67"/>
      <c r="K299" s="67"/>
      <c r="L299" s="67"/>
      <c r="M299" s="67"/>
      <c r="N299" s="64"/>
      <c r="O299" s="61"/>
      <c r="P299" s="61"/>
      <c r="Q299" s="46"/>
      <c r="S299" s="60"/>
    </row>
    <row r="300" spans="1:19" x14ac:dyDescent="0.25">
      <c r="A300" s="3" t="s">
        <v>369</v>
      </c>
      <c r="B300" s="70" t="s">
        <v>57</v>
      </c>
      <c r="C300" s="70"/>
      <c r="D300" s="70" t="s">
        <v>748</v>
      </c>
      <c r="E300" s="71" t="s">
        <v>1089</v>
      </c>
      <c r="F300" s="70">
        <v>14630</v>
      </c>
      <c r="G300" s="70" t="s">
        <v>917</v>
      </c>
      <c r="H300" s="67"/>
      <c r="I300" s="67"/>
      <c r="J300" s="67"/>
      <c r="K300" s="67"/>
      <c r="L300" s="67"/>
      <c r="M300" s="67"/>
      <c r="N300" s="64"/>
      <c r="O300" s="61"/>
      <c r="P300" s="61"/>
      <c r="Q300" s="46"/>
      <c r="S300" s="60"/>
    </row>
    <row r="301" spans="1:19" x14ac:dyDescent="0.25">
      <c r="A301" s="3" t="s">
        <v>471</v>
      </c>
      <c r="B301" s="70" t="s">
        <v>139</v>
      </c>
      <c r="C301" s="70" t="s">
        <v>448</v>
      </c>
      <c r="D301" s="70" t="s">
        <v>749</v>
      </c>
      <c r="E301" s="71" t="s">
        <v>1089</v>
      </c>
      <c r="F301" s="70">
        <v>14630</v>
      </c>
      <c r="G301" s="70" t="s">
        <v>918</v>
      </c>
      <c r="H301" s="67"/>
      <c r="I301" s="67"/>
      <c r="J301" s="67"/>
      <c r="K301" s="67"/>
      <c r="L301" s="67"/>
      <c r="M301" s="67"/>
      <c r="N301" s="64"/>
      <c r="O301" s="61"/>
      <c r="P301" s="61"/>
      <c r="Q301" s="46"/>
      <c r="S301" s="60"/>
    </row>
    <row r="302" spans="1:19" x14ac:dyDescent="0.25">
      <c r="A302" s="57" t="s">
        <v>219</v>
      </c>
      <c r="B302" s="73" t="s">
        <v>327</v>
      </c>
      <c r="C302" s="70"/>
      <c r="D302" s="73" t="s">
        <v>1321</v>
      </c>
      <c r="E302" s="71" t="s">
        <v>1089</v>
      </c>
      <c r="F302" s="73">
        <v>14630</v>
      </c>
      <c r="G302" s="73" t="s">
        <v>918</v>
      </c>
      <c r="H302" s="67"/>
      <c r="I302" s="67"/>
      <c r="J302" s="67"/>
      <c r="K302" s="67"/>
      <c r="L302" s="67"/>
      <c r="M302" s="67"/>
      <c r="N302" s="64"/>
      <c r="O302" s="61"/>
      <c r="P302" s="61"/>
      <c r="Q302" s="46"/>
      <c r="S302" s="60"/>
    </row>
    <row r="303" spans="1:19" x14ac:dyDescent="0.25">
      <c r="A303" s="57" t="s">
        <v>472</v>
      </c>
      <c r="B303" s="73" t="s">
        <v>61</v>
      </c>
      <c r="C303" s="70"/>
      <c r="D303" s="73" t="s">
        <v>1322</v>
      </c>
      <c r="E303" s="71" t="s">
        <v>1089</v>
      </c>
      <c r="F303" s="73">
        <v>14650</v>
      </c>
      <c r="G303" s="73" t="s">
        <v>919</v>
      </c>
      <c r="H303" s="67"/>
      <c r="I303" s="67"/>
      <c r="J303" s="67"/>
      <c r="K303" s="67"/>
      <c r="L303" s="67"/>
      <c r="M303" s="67"/>
      <c r="N303" s="64"/>
      <c r="O303" s="61"/>
      <c r="P303" s="61"/>
      <c r="Q303" s="46"/>
      <c r="S303" s="60"/>
    </row>
    <row r="304" spans="1:19" x14ac:dyDescent="0.25">
      <c r="A304" s="3" t="s">
        <v>309</v>
      </c>
      <c r="B304" s="70" t="s">
        <v>404</v>
      </c>
      <c r="C304" s="70"/>
      <c r="D304" s="70" t="s">
        <v>750</v>
      </c>
      <c r="E304" s="71" t="s">
        <v>1089</v>
      </c>
      <c r="F304" s="70">
        <v>14650</v>
      </c>
      <c r="G304" s="70" t="s">
        <v>919</v>
      </c>
      <c r="H304" s="67"/>
      <c r="I304" s="67"/>
      <c r="J304" s="67"/>
      <c r="K304" s="67"/>
      <c r="L304" s="67"/>
      <c r="M304" s="67"/>
      <c r="N304" s="64"/>
      <c r="O304" s="61"/>
      <c r="P304" s="61"/>
      <c r="Q304" s="46"/>
      <c r="S304" s="60"/>
    </row>
    <row r="305" spans="1:19" x14ac:dyDescent="0.25">
      <c r="A305" s="57" t="s">
        <v>473</v>
      </c>
      <c r="B305" s="73" t="s">
        <v>1464</v>
      </c>
      <c r="C305" s="70"/>
      <c r="D305" s="73" t="s">
        <v>1323</v>
      </c>
      <c r="E305" s="71" t="s">
        <v>1089</v>
      </c>
      <c r="F305" s="73">
        <v>14670</v>
      </c>
      <c r="G305" s="73" t="s">
        <v>920</v>
      </c>
      <c r="H305" s="67"/>
      <c r="I305" s="67"/>
      <c r="J305" s="67"/>
      <c r="K305" s="67"/>
      <c r="L305" s="67"/>
      <c r="M305" s="67"/>
      <c r="N305" s="64"/>
      <c r="O305" s="61"/>
      <c r="P305" s="61"/>
      <c r="Q305" s="46"/>
      <c r="S305" s="60"/>
    </row>
    <row r="306" spans="1:19" x14ac:dyDescent="0.25">
      <c r="A306" s="57" t="s">
        <v>474</v>
      </c>
      <c r="B306" s="73" t="s">
        <v>1435</v>
      </c>
      <c r="C306" s="70"/>
      <c r="D306" s="73" t="s">
        <v>1324</v>
      </c>
      <c r="E306" s="71" t="s">
        <v>1089</v>
      </c>
      <c r="F306" s="73">
        <v>14670</v>
      </c>
      <c r="G306" s="73" t="s">
        <v>921</v>
      </c>
      <c r="H306" s="67"/>
      <c r="I306" s="67"/>
      <c r="J306" s="67"/>
      <c r="K306" s="67"/>
      <c r="L306" s="67"/>
      <c r="M306" s="67"/>
      <c r="N306" s="64"/>
      <c r="O306" s="61"/>
      <c r="P306" s="61"/>
      <c r="Q306" s="46"/>
      <c r="S306" s="60"/>
    </row>
    <row r="307" spans="1:19" x14ac:dyDescent="0.25">
      <c r="A307" s="57" t="s">
        <v>26</v>
      </c>
      <c r="B307" s="73" t="s">
        <v>152</v>
      </c>
      <c r="C307" s="70"/>
      <c r="D307" s="73" t="s">
        <v>1325</v>
      </c>
      <c r="E307" s="71" t="s">
        <v>1089</v>
      </c>
      <c r="F307" s="73">
        <v>14670</v>
      </c>
      <c r="G307" s="73" t="s">
        <v>921</v>
      </c>
      <c r="H307" s="67"/>
      <c r="I307" s="67"/>
      <c r="J307" s="67"/>
      <c r="K307" s="67"/>
      <c r="L307" s="67"/>
      <c r="M307" s="67"/>
      <c r="N307" s="64"/>
      <c r="O307" s="61"/>
      <c r="P307" s="61"/>
      <c r="Q307" s="46"/>
      <c r="S307" s="60"/>
    </row>
    <row r="308" spans="1:19" x14ac:dyDescent="0.25">
      <c r="A308" s="3" t="s">
        <v>1465</v>
      </c>
      <c r="B308" s="70" t="s">
        <v>1089</v>
      </c>
      <c r="C308" s="70"/>
      <c r="D308" s="70" t="s">
        <v>751</v>
      </c>
      <c r="E308" s="71" t="s">
        <v>1089</v>
      </c>
      <c r="F308" s="70">
        <v>14670</v>
      </c>
      <c r="G308" s="70" t="s">
        <v>921</v>
      </c>
      <c r="H308" s="67"/>
      <c r="I308" s="67"/>
      <c r="J308" s="67"/>
      <c r="K308" s="67"/>
      <c r="L308" s="67"/>
      <c r="M308" s="67"/>
      <c r="N308" s="64"/>
      <c r="O308" s="61"/>
      <c r="P308" s="61"/>
      <c r="Q308" s="46"/>
      <c r="S308" s="60"/>
    </row>
    <row r="309" spans="1:19" x14ac:dyDescent="0.25">
      <c r="A309" s="58" t="s">
        <v>475</v>
      </c>
      <c r="B309" s="73" t="s">
        <v>139</v>
      </c>
      <c r="C309" s="70"/>
      <c r="D309" s="73" t="s">
        <v>1326</v>
      </c>
      <c r="E309" s="71" t="s">
        <v>1089</v>
      </c>
      <c r="F309" s="73">
        <v>14670</v>
      </c>
      <c r="G309" s="73" t="s">
        <v>921</v>
      </c>
      <c r="H309" s="67"/>
      <c r="I309" s="67"/>
      <c r="J309" s="67"/>
      <c r="K309" s="67"/>
      <c r="L309" s="67"/>
      <c r="M309" s="67"/>
      <c r="N309" s="64"/>
      <c r="O309" s="61"/>
      <c r="P309" s="61"/>
      <c r="Q309" s="46"/>
      <c r="S309" s="60"/>
    </row>
    <row r="310" spans="1:19" x14ac:dyDescent="0.25">
      <c r="A310" s="3" t="s">
        <v>476</v>
      </c>
      <c r="B310" s="70" t="s">
        <v>195</v>
      </c>
      <c r="C310" s="70"/>
      <c r="D310" s="70" t="s">
        <v>752</v>
      </c>
      <c r="E310" s="71" t="s">
        <v>1089</v>
      </c>
      <c r="F310" s="70">
        <v>14680</v>
      </c>
      <c r="G310" s="70" t="s">
        <v>922</v>
      </c>
      <c r="H310" s="67"/>
      <c r="I310" s="67"/>
      <c r="J310" s="67"/>
      <c r="K310" s="67"/>
      <c r="L310" s="67"/>
      <c r="M310" s="67"/>
      <c r="N310" s="64"/>
      <c r="O310" s="61"/>
      <c r="P310" s="61"/>
      <c r="Q310" s="46"/>
      <c r="S310" s="60"/>
    </row>
    <row r="311" spans="1:19" x14ac:dyDescent="0.25">
      <c r="A311" s="3" t="s">
        <v>477</v>
      </c>
      <c r="B311" s="70" t="s">
        <v>103</v>
      </c>
      <c r="C311" s="70"/>
      <c r="D311" s="70" t="s">
        <v>753</v>
      </c>
      <c r="E311" s="71" t="s">
        <v>1089</v>
      </c>
      <c r="F311" s="70">
        <v>14680</v>
      </c>
      <c r="G311" s="70" t="s">
        <v>922</v>
      </c>
      <c r="H311" s="67"/>
      <c r="I311" s="67"/>
      <c r="J311" s="67"/>
      <c r="K311" s="67"/>
      <c r="L311" s="67"/>
      <c r="M311" s="67"/>
      <c r="N311" s="64"/>
      <c r="O311" s="61"/>
      <c r="P311" s="61"/>
      <c r="Q311" s="46"/>
      <c r="S311" s="60"/>
    </row>
    <row r="312" spans="1:19" x14ac:dyDescent="0.25">
      <c r="A312" s="3" t="s">
        <v>478</v>
      </c>
      <c r="B312" s="70" t="s">
        <v>479</v>
      </c>
      <c r="C312" s="70"/>
      <c r="D312" s="70" t="s">
        <v>754</v>
      </c>
      <c r="E312" s="71" t="s">
        <v>1089</v>
      </c>
      <c r="F312" s="70">
        <v>14680</v>
      </c>
      <c r="G312" s="70" t="s">
        <v>922</v>
      </c>
      <c r="H312" s="67"/>
      <c r="I312" s="67"/>
      <c r="J312" s="67"/>
      <c r="K312" s="67"/>
      <c r="L312" s="67"/>
      <c r="M312" s="67"/>
      <c r="N312" s="64"/>
      <c r="O312" s="61"/>
      <c r="P312" s="61"/>
      <c r="Q312" s="46"/>
      <c r="S312" s="60"/>
    </row>
    <row r="313" spans="1:19" x14ac:dyDescent="0.25">
      <c r="A313" s="3" t="s">
        <v>480</v>
      </c>
      <c r="B313" s="70" t="s">
        <v>29</v>
      </c>
      <c r="C313" s="70" t="s">
        <v>480</v>
      </c>
      <c r="D313" s="70" t="s">
        <v>755</v>
      </c>
      <c r="E313" s="71" t="s">
        <v>1089</v>
      </c>
      <c r="F313" s="70">
        <v>14680</v>
      </c>
      <c r="G313" s="70" t="s">
        <v>923</v>
      </c>
      <c r="H313" s="67"/>
      <c r="I313" s="67"/>
      <c r="J313" s="67"/>
      <c r="K313" s="67"/>
      <c r="L313" s="67"/>
      <c r="M313" s="67"/>
      <c r="N313" s="64"/>
      <c r="O313" s="61"/>
      <c r="P313" s="61"/>
      <c r="Q313" s="46"/>
      <c r="S313" s="60"/>
    </row>
    <row r="314" spans="1:19" x14ac:dyDescent="0.25">
      <c r="A314" s="3" t="s">
        <v>480</v>
      </c>
      <c r="B314" s="70" t="s">
        <v>481</v>
      </c>
      <c r="C314" s="70" t="s">
        <v>480</v>
      </c>
      <c r="D314" s="70" t="s">
        <v>756</v>
      </c>
      <c r="E314" s="71" t="s">
        <v>1089</v>
      </c>
      <c r="F314" s="70">
        <v>14680</v>
      </c>
      <c r="G314" s="70" t="s">
        <v>923</v>
      </c>
      <c r="H314" s="67"/>
      <c r="I314" s="67"/>
      <c r="J314" s="67"/>
      <c r="K314" s="67"/>
      <c r="L314" s="67"/>
      <c r="M314" s="67"/>
      <c r="N314" s="64"/>
      <c r="O314" s="61"/>
      <c r="P314" s="61"/>
      <c r="Q314" s="46"/>
      <c r="S314" s="60"/>
    </row>
    <row r="315" spans="1:19" x14ac:dyDescent="0.25">
      <c r="A315" s="3" t="s">
        <v>482</v>
      </c>
      <c r="B315" s="70" t="s">
        <v>483</v>
      </c>
      <c r="C315" s="70"/>
      <c r="D315" s="70" t="s">
        <v>757</v>
      </c>
      <c r="E315" s="71" t="s">
        <v>1089</v>
      </c>
      <c r="F315" s="70">
        <v>14690</v>
      </c>
      <c r="G315" s="70" t="s">
        <v>924</v>
      </c>
      <c r="H315" s="67"/>
      <c r="I315" s="67"/>
      <c r="J315" s="67"/>
      <c r="K315" s="67"/>
      <c r="L315" s="67"/>
      <c r="M315" s="67"/>
      <c r="N315" s="64"/>
      <c r="O315" s="61"/>
      <c r="P315" s="61"/>
      <c r="Q315" s="46"/>
      <c r="S315" s="60"/>
    </row>
    <row r="316" spans="1:19" x14ac:dyDescent="0.25">
      <c r="A316" s="3" t="s">
        <v>451</v>
      </c>
      <c r="B316" s="70" t="s">
        <v>103</v>
      </c>
      <c r="C316" s="70"/>
      <c r="D316" s="70" t="s">
        <v>758</v>
      </c>
      <c r="E316" s="71" t="s">
        <v>1089</v>
      </c>
      <c r="F316" s="70">
        <v>14690</v>
      </c>
      <c r="G316" s="70" t="s">
        <v>925</v>
      </c>
      <c r="H316" s="67"/>
      <c r="I316" s="67"/>
      <c r="J316" s="67"/>
      <c r="K316" s="67"/>
      <c r="L316" s="67"/>
      <c r="M316" s="67"/>
      <c r="N316" s="64"/>
      <c r="O316" s="61"/>
      <c r="P316" s="61"/>
      <c r="Q316" s="46"/>
      <c r="S316" s="60"/>
    </row>
    <row r="317" spans="1:19" x14ac:dyDescent="0.25">
      <c r="A317" s="3" t="s">
        <v>73</v>
      </c>
      <c r="B317" s="70" t="s">
        <v>1089</v>
      </c>
      <c r="C317" s="70"/>
      <c r="D317" s="70" t="s">
        <v>759</v>
      </c>
      <c r="E317" s="70" t="s">
        <v>926</v>
      </c>
      <c r="F317" s="70">
        <v>14690</v>
      </c>
      <c r="G317" s="70" t="s">
        <v>925</v>
      </c>
      <c r="H317" s="67"/>
      <c r="I317" s="67"/>
      <c r="J317" s="67"/>
      <c r="K317" s="67"/>
      <c r="L317" s="67"/>
      <c r="M317" s="67"/>
      <c r="N317" s="64"/>
      <c r="O317" s="61"/>
      <c r="P317" s="61"/>
      <c r="Q317" s="46"/>
      <c r="S317" s="60"/>
    </row>
    <row r="318" spans="1:19" x14ac:dyDescent="0.25">
      <c r="A318" s="3" t="s">
        <v>309</v>
      </c>
      <c r="B318" s="70" t="s">
        <v>139</v>
      </c>
      <c r="C318" s="70"/>
      <c r="D318" s="70" t="s">
        <v>760</v>
      </c>
      <c r="E318" s="71" t="s">
        <v>1089</v>
      </c>
      <c r="F318" s="70">
        <v>14690</v>
      </c>
      <c r="G318" s="70" t="s">
        <v>925</v>
      </c>
      <c r="H318" s="67"/>
      <c r="I318" s="67"/>
      <c r="J318" s="67"/>
      <c r="K318" s="67"/>
      <c r="L318" s="67"/>
      <c r="M318" s="67"/>
      <c r="N318" s="64"/>
      <c r="O318" s="61"/>
      <c r="P318" s="61"/>
      <c r="Q318" s="46"/>
      <c r="S318" s="60"/>
    </row>
    <row r="319" spans="1:19" x14ac:dyDescent="0.25">
      <c r="A319" s="3" t="s">
        <v>309</v>
      </c>
      <c r="B319" s="70" t="s">
        <v>29</v>
      </c>
      <c r="C319" s="70"/>
      <c r="D319" s="70" t="s">
        <v>761</v>
      </c>
      <c r="E319" s="71" t="s">
        <v>1089</v>
      </c>
      <c r="F319" s="70">
        <v>14690</v>
      </c>
      <c r="G319" s="70" t="s">
        <v>925</v>
      </c>
      <c r="H319" s="67"/>
      <c r="I319" s="67"/>
      <c r="J319" s="67"/>
      <c r="K319" s="67"/>
      <c r="L319" s="67"/>
      <c r="M319" s="67"/>
      <c r="N319" s="64"/>
      <c r="O319" s="61"/>
      <c r="P319" s="61"/>
      <c r="Q319" s="46"/>
      <c r="S319" s="60"/>
    </row>
    <row r="320" spans="1:19" x14ac:dyDescent="0.25">
      <c r="A320" s="3" t="s">
        <v>73</v>
      </c>
      <c r="B320" s="70" t="s">
        <v>74</v>
      </c>
      <c r="C320" s="70" t="s">
        <v>82</v>
      </c>
      <c r="D320" s="70" t="s">
        <v>762</v>
      </c>
      <c r="E320" s="71" t="s">
        <v>1089</v>
      </c>
      <c r="F320" s="70">
        <v>14700</v>
      </c>
      <c r="G320" s="70" t="s">
        <v>927</v>
      </c>
      <c r="H320" s="67"/>
      <c r="I320" s="67"/>
      <c r="J320" s="67"/>
      <c r="K320" s="67"/>
      <c r="L320" s="67"/>
      <c r="M320" s="67"/>
      <c r="N320" s="64"/>
      <c r="O320" s="61"/>
      <c r="P320" s="61"/>
      <c r="Q320" s="46"/>
      <c r="S320" s="60"/>
    </row>
    <row r="321" spans="1:22" x14ac:dyDescent="0.25">
      <c r="A321" s="3" t="s">
        <v>73</v>
      </c>
      <c r="B321" s="70" t="s">
        <v>1089</v>
      </c>
      <c r="C321" s="70"/>
      <c r="D321" s="70" t="s">
        <v>763</v>
      </c>
      <c r="E321" s="71" t="s">
        <v>1089</v>
      </c>
      <c r="F321" s="70">
        <v>14700</v>
      </c>
      <c r="G321" s="70" t="s">
        <v>927</v>
      </c>
      <c r="H321" s="67"/>
      <c r="I321" s="67"/>
      <c r="J321" s="67"/>
      <c r="K321" s="67"/>
      <c r="L321" s="67"/>
      <c r="M321" s="67"/>
      <c r="N321" s="64"/>
      <c r="O321" s="61"/>
      <c r="P321" s="61"/>
      <c r="Q321" s="46"/>
      <c r="S321" s="60"/>
    </row>
    <row r="322" spans="1:22" x14ac:dyDescent="0.25">
      <c r="A322" s="3" t="s">
        <v>82</v>
      </c>
      <c r="B322" s="70" t="s">
        <v>79</v>
      </c>
      <c r="C322" s="70" t="s">
        <v>82</v>
      </c>
      <c r="D322" s="70" t="s">
        <v>764</v>
      </c>
      <c r="E322" s="71" t="s">
        <v>1089</v>
      </c>
      <c r="F322" s="70">
        <v>14700</v>
      </c>
      <c r="G322" s="70" t="s">
        <v>927</v>
      </c>
      <c r="H322" s="67" t="s">
        <v>1585</v>
      </c>
      <c r="I322" s="67"/>
      <c r="J322" s="67" t="s">
        <v>10</v>
      </c>
      <c r="K322" s="67">
        <v>2</v>
      </c>
      <c r="L322" s="67">
        <v>2</v>
      </c>
      <c r="M322" s="67">
        <v>40</v>
      </c>
      <c r="N322" s="64"/>
      <c r="O322" s="61"/>
      <c r="P322" s="61"/>
      <c r="Q322" s="46"/>
      <c r="S322" s="60"/>
    </row>
    <row r="323" spans="1:22" x14ac:dyDescent="0.25">
      <c r="A323" s="57" t="s">
        <v>484</v>
      </c>
      <c r="B323" s="73" t="s">
        <v>1466</v>
      </c>
      <c r="C323" s="70"/>
      <c r="D323" s="73" t="s">
        <v>1327</v>
      </c>
      <c r="E323" s="71" t="s">
        <v>1089</v>
      </c>
      <c r="F323" s="73">
        <v>14700</v>
      </c>
      <c r="G323" s="73" t="s">
        <v>928</v>
      </c>
      <c r="H323" s="67"/>
      <c r="I323" s="67"/>
      <c r="J323" s="67"/>
      <c r="K323" s="67"/>
      <c r="L323" s="67"/>
      <c r="M323" s="67"/>
      <c r="N323" s="64"/>
      <c r="O323" s="61"/>
      <c r="P323" s="61"/>
      <c r="Q323" s="46"/>
      <c r="S323" s="60"/>
    </row>
    <row r="324" spans="1:22" x14ac:dyDescent="0.25">
      <c r="A324" s="3" t="s">
        <v>485</v>
      </c>
      <c r="B324" s="70" t="s">
        <v>64</v>
      </c>
      <c r="C324" s="70"/>
      <c r="D324" s="70" t="s">
        <v>765</v>
      </c>
      <c r="E324" s="71" t="s">
        <v>1089</v>
      </c>
      <c r="F324" s="70">
        <v>14700</v>
      </c>
      <c r="G324" s="70" t="s">
        <v>929</v>
      </c>
      <c r="H324" s="67"/>
      <c r="I324" s="67"/>
      <c r="J324" s="67"/>
      <c r="K324" s="67"/>
      <c r="L324" s="67"/>
      <c r="M324" s="67"/>
      <c r="N324" s="64"/>
      <c r="O324" s="61"/>
      <c r="P324" s="61"/>
      <c r="Q324" s="46"/>
      <c r="S324" s="60"/>
    </row>
    <row r="325" spans="1:22" x14ac:dyDescent="0.25">
      <c r="A325" s="3" t="s">
        <v>486</v>
      </c>
      <c r="B325" s="70" t="s">
        <v>79</v>
      </c>
      <c r="C325" s="70"/>
      <c r="D325" s="70" t="s">
        <v>766</v>
      </c>
      <c r="E325" s="71" t="s">
        <v>1089</v>
      </c>
      <c r="F325" s="70">
        <v>14700</v>
      </c>
      <c r="G325" s="70" t="s">
        <v>766</v>
      </c>
      <c r="H325" s="67"/>
      <c r="I325" s="67"/>
      <c r="J325" s="67"/>
      <c r="K325" s="67"/>
      <c r="L325" s="67"/>
      <c r="M325" s="67"/>
      <c r="N325" s="64"/>
      <c r="O325" s="61"/>
      <c r="P325" s="61"/>
      <c r="Q325" s="46"/>
      <c r="S325" s="60"/>
    </row>
    <row r="326" spans="1:22" x14ac:dyDescent="0.25">
      <c r="A326" s="3" t="s">
        <v>487</v>
      </c>
      <c r="B326" s="70" t="s">
        <v>232</v>
      </c>
      <c r="C326" s="70" t="s">
        <v>487</v>
      </c>
      <c r="D326" s="70" t="s">
        <v>767</v>
      </c>
      <c r="E326" s="71" t="s">
        <v>1089</v>
      </c>
      <c r="F326" s="70">
        <v>14700</v>
      </c>
      <c r="G326" s="70" t="s">
        <v>930</v>
      </c>
      <c r="H326" s="67"/>
      <c r="I326" s="67"/>
      <c r="J326" s="67" t="s">
        <v>2</v>
      </c>
      <c r="K326" s="67"/>
      <c r="L326" s="67" t="s">
        <v>11</v>
      </c>
      <c r="M326" s="67"/>
      <c r="N326" s="65">
        <v>40976</v>
      </c>
      <c r="O326" s="61"/>
      <c r="P326" s="61">
        <v>52</v>
      </c>
      <c r="Q326" s="46"/>
      <c r="S326" s="60"/>
    </row>
    <row r="327" spans="1:22" x14ac:dyDescent="0.25">
      <c r="A327" s="3" t="s">
        <v>488</v>
      </c>
      <c r="B327" s="70" t="s">
        <v>1089</v>
      </c>
      <c r="C327" s="70"/>
      <c r="D327" s="70" t="s">
        <v>768</v>
      </c>
      <c r="E327" s="71" t="s">
        <v>1089</v>
      </c>
      <c r="F327" s="70">
        <v>14700</v>
      </c>
      <c r="G327" s="70" t="s">
        <v>95</v>
      </c>
      <c r="H327" s="67"/>
      <c r="I327" s="67"/>
      <c r="J327" s="67"/>
      <c r="K327" s="67"/>
      <c r="L327" s="67"/>
      <c r="M327" s="67"/>
      <c r="N327" s="64"/>
      <c r="O327" s="61"/>
      <c r="P327" s="61"/>
      <c r="Q327" s="46"/>
      <c r="S327" s="60"/>
    </row>
    <row r="328" spans="1:22" x14ac:dyDescent="0.25">
      <c r="A328" s="3" t="s">
        <v>489</v>
      </c>
      <c r="B328" s="70" t="s">
        <v>93</v>
      </c>
      <c r="C328" s="70"/>
      <c r="D328" s="70" t="s">
        <v>94</v>
      </c>
      <c r="E328" s="71" t="s">
        <v>1089</v>
      </c>
      <c r="F328" s="70">
        <v>14700</v>
      </c>
      <c r="G328" s="70" t="s">
        <v>95</v>
      </c>
      <c r="H328" s="67"/>
      <c r="I328" s="67"/>
      <c r="J328" s="67"/>
      <c r="K328" s="67"/>
      <c r="L328" s="67"/>
      <c r="M328" s="67"/>
      <c r="N328" s="64"/>
      <c r="O328" s="61"/>
      <c r="P328" s="61"/>
      <c r="Q328" s="46"/>
      <c r="S328" s="60"/>
    </row>
    <row r="329" spans="1:22" x14ac:dyDescent="0.25">
      <c r="A329" s="3" t="s">
        <v>490</v>
      </c>
      <c r="B329" s="70" t="s">
        <v>278</v>
      </c>
      <c r="C329" s="70" t="s">
        <v>82</v>
      </c>
      <c r="D329" s="70" t="s">
        <v>768</v>
      </c>
      <c r="E329" s="71" t="s">
        <v>1089</v>
      </c>
      <c r="F329" s="70">
        <v>14700</v>
      </c>
      <c r="G329" s="70" t="s">
        <v>95</v>
      </c>
      <c r="H329" s="67"/>
      <c r="I329" s="67"/>
      <c r="J329" s="67" t="s">
        <v>56</v>
      </c>
      <c r="K329" s="67"/>
      <c r="L329" s="67"/>
      <c r="M329" s="67"/>
      <c r="N329" s="65">
        <v>40824</v>
      </c>
      <c r="O329" s="61">
        <v>38</v>
      </c>
      <c r="P329" s="61"/>
      <c r="Q329" s="46"/>
      <c r="S329" s="60"/>
    </row>
    <row r="330" spans="1:22" s="128" customFormat="1" x14ac:dyDescent="0.25">
      <c r="A330" s="120" t="s">
        <v>490</v>
      </c>
      <c r="B330" s="121" t="s">
        <v>278</v>
      </c>
      <c r="C330" s="121" t="s">
        <v>108</v>
      </c>
      <c r="D330" s="121" t="s">
        <v>768</v>
      </c>
      <c r="E330" s="122" t="s">
        <v>1089</v>
      </c>
      <c r="F330" s="121">
        <v>14700</v>
      </c>
      <c r="G330" s="121" t="s">
        <v>95</v>
      </c>
      <c r="H330" s="123"/>
      <c r="I330" s="123"/>
      <c r="J330" s="123" t="s">
        <v>56</v>
      </c>
      <c r="K330" s="123"/>
      <c r="L330" s="123"/>
      <c r="M330" s="123"/>
      <c r="N330" s="131">
        <v>40824</v>
      </c>
      <c r="O330" s="125">
        <v>38</v>
      </c>
      <c r="P330" s="125"/>
      <c r="Q330" s="126"/>
      <c r="R330" s="127"/>
      <c r="S330" s="127"/>
      <c r="V330" s="129"/>
    </row>
    <row r="331" spans="1:22" x14ac:dyDescent="0.25">
      <c r="A331" s="3" t="s">
        <v>491</v>
      </c>
      <c r="B331" s="70" t="s">
        <v>492</v>
      </c>
      <c r="C331" s="70"/>
      <c r="D331" s="70" t="s">
        <v>600</v>
      </c>
      <c r="E331" s="71" t="s">
        <v>1089</v>
      </c>
      <c r="F331" s="70">
        <v>14700</v>
      </c>
      <c r="G331" s="70" t="s">
        <v>931</v>
      </c>
      <c r="H331" s="67"/>
      <c r="I331" s="67"/>
      <c r="J331" s="67"/>
      <c r="K331" s="67"/>
      <c r="L331" s="67"/>
      <c r="M331" s="67"/>
      <c r="N331" s="64"/>
      <c r="O331" s="61"/>
      <c r="P331" s="61"/>
      <c r="Q331" s="46"/>
      <c r="S331" s="60"/>
    </row>
    <row r="332" spans="1:22" x14ac:dyDescent="0.25">
      <c r="A332" s="3" t="s">
        <v>493</v>
      </c>
      <c r="B332" s="70" t="s">
        <v>423</v>
      </c>
      <c r="C332" s="70"/>
      <c r="D332" s="70" t="s">
        <v>600</v>
      </c>
      <c r="E332" s="71" t="s">
        <v>1089</v>
      </c>
      <c r="F332" s="70">
        <v>14700</v>
      </c>
      <c r="G332" s="70" t="s">
        <v>931</v>
      </c>
      <c r="H332" s="67"/>
      <c r="I332" s="67"/>
      <c r="J332" s="67"/>
      <c r="K332" s="67"/>
      <c r="L332" s="67"/>
      <c r="M332" s="67"/>
      <c r="N332" s="64"/>
      <c r="O332" s="61"/>
      <c r="P332" s="61"/>
      <c r="Q332" s="46"/>
      <c r="S332" s="60"/>
    </row>
    <row r="333" spans="1:22" x14ac:dyDescent="0.25">
      <c r="A333" s="3" t="s">
        <v>172</v>
      </c>
      <c r="B333" s="70" t="s">
        <v>372</v>
      </c>
      <c r="C333" s="70"/>
      <c r="D333" s="70" t="s">
        <v>769</v>
      </c>
      <c r="E333" s="71" t="s">
        <v>1089</v>
      </c>
      <c r="F333" s="70">
        <v>14700</v>
      </c>
      <c r="G333" s="70" t="s">
        <v>931</v>
      </c>
      <c r="H333" s="67"/>
      <c r="I333" s="67"/>
      <c r="J333" s="67"/>
      <c r="K333" s="67"/>
      <c r="L333" s="67"/>
      <c r="M333" s="67"/>
      <c r="N333" s="64"/>
      <c r="O333" s="61"/>
      <c r="P333" s="61"/>
      <c r="Q333" s="46"/>
      <c r="S333" s="60"/>
    </row>
    <row r="334" spans="1:22" x14ac:dyDescent="0.25">
      <c r="A334" s="57" t="s">
        <v>494</v>
      </c>
      <c r="B334" s="73" t="s">
        <v>197</v>
      </c>
      <c r="C334" s="70"/>
      <c r="D334" s="73" t="s">
        <v>1328</v>
      </c>
      <c r="E334" s="71" t="s">
        <v>1089</v>
      </c>
      <c r="F334" s="73">
        <v>14730</v>
      </c>
      <c r="G334" s="73" t="s">
        <v>932</v>
      </c>
      <c r="H334" s="67"/>
      <c r="I334" s="67"/>
      <c r="J334" s="67"/>
      <c r="K334" s="67"/>
      <c r="L334" s="67"/>
      <c r="M334" s="67"/>
      <c r="N334" s="64"/>
      <c r="O334" s="61"/>
      <c r="P334" s="61"/>
      <c r="Q334" s="46"/>
      <c r="S334" s="60"/>
    </row>
    <row r="335" spans="1:22" x14ac:dyDescent="0.25">
      <c r="A335" s="57" t="s">
        <v>495</v>
      </c>
      <c r="B335" s="73" t="s">
        <v>1467</v>
      </c>
      <c r="C335" s="70"/>
      <c r="D335" s="73" t="s">
        <v>1329</v>
      </c>
      <c r="E335" s="71" t="s">
        <v>1089</v>
      </c>
      <c r="F335" s="73">
        <v>14730</v>
      </c>
      <c r="G335" s="73" t="s">
        <v>932</v>
      </c>
      <c r="H335" s="67"/>
      <c r="I335" s="67"/>
      <c r="J335" s="67"/>
      <c r="K335" s="67"/>
      <c r="L335" s="67"/>
      <c r="M335" s="67"/>
      <c r="N335" s="64"/>
      <c r="O335" s="61"/>
      <c r="P335" s="61"/>
      <c r="Q335" s="46"/>
      <c r="S335" s="60"/>
    </row>
    <row r="336" spans="1:22" x14ac:dyDescent="0.25">
      <c r="A336" s="57" t="s">
        <v>286</v>
      </c>
      <c r="B336" s="73" t="s">
        <v>1455</v>
      </c>
      <c r="C336" s="70"/>
      <c r="D336" s="73" t="s">
        <v>1330</v>
      </c>
      <c r="E336" s="71" t="s">
        <v>1089</v>
      </c>
      <c r="F336" s="73">
        <v>14730</v>
      </c>
      <c r="G336" s="73" t="s">
        <v>932</v>
      </c>
      <c r="H336" s="67"/>
      <c r="I336" s="67"/>
      <c r="J336" s="67"/>
      <c r="K336" s="67"/>
      <c r="L336" s="67"/>
      <c r="M336" s="67"/>
      <c r="N336" s="64"/>
      <c r="O336" s="61"/>
      <c r="P336" s="61"/>
      <c r="Q336" s="46"/>
      <c r="S336" s="60"/>
    </row>
    <row r="337" spans="1:19" x14ac:dyDescent="0.25">
      <c r="A337" s="3" t="s">
        <v>496</v>
      </c>
      <c r="B337" s="70" t="s">
        <v>497</v>
      </c>
      <c r="C337" s="70"/>
      <c r="D337" s="70" t="s">
        <v>770</v>
      </c>
      <c r="E337" s="71" t="s">
        <v>1089</v>
      </c>
      <c r="F337" s="70">
        <v>14740</v>
      </c>
      <c r="G337" s="70" t="s">
        <v>933</v>
      </c>
      <c r="H337" s="67"/>
      <c r="I337" s="67"/>
      <c r="J337" s="67"/>
      <c r="K337" s="67"/>
      <c r="L337" s="67"/>
      <c r="M337" s="67"/>
      <c r="N337" s="64"/>
      <c r="O337" s="61"/>
      <c r="P337" s="61"/>
      <c r="Q337" s="46"/>
      <c r="S337" s="60"/>
    </row>
    <row r="338" spans="1:19" x14ac:dyDescent="0.25">
      <c r="A338" s="3" t="s">
        <v>498</v>
      </c>
      <c r="B338" s="70" t="s">
        <v>57</v>
      </c>
      <c r="C338" s="70" t="s">
        <v>498</v>
      </c>
      <c r="D338" s="70" t="s">
        <v>771</v>
      </c>
      <c r="E338" s="71" t="s">
        <v>1089</v>
      </c>
      <c r="F338" s="70">
        <v>14740</v>
      </c>
      <c r="G338" s="70" t="s">
        <v>933</v>
      </c>
      <c r="H338" s="67"/>
      <c r="I338" s="67"/>
      <c r="J338" s="67"/>
      <c r="K338" s="67"/>
      <c r="L338" s="67"/>
      <c r="M338" s="67"/>
      <c r="N338" s="64"/>
      <c r="O338" s="61"/>
      <c r="P338" s="61"/>
      <c r="Q338" s="46"/>
      <c r="S338" s="60"/>
    </row>
    <row r="339" spans="1:19" x14ac:dyDescent="0.25">
      <c r="A339" s="3" t="s">
        <v>499</v>
      </c>
      <c r="B339" s="70" t="s">
        <v>203</v>
      </c>
      <c r="C339" s="70"/>
      <c r="D339" s="70" t="s">
        <v>772</v>
      </c>
      <c r="E339" s="71" t="s">
        <v>1089</v>
      </c>
      <c r="F339" s="70">
        <v>14740</v>
      </c>
      <c r="G339" s="70" t="s">
        <v>933</v>
      </c>
      <c r="H339" s="67"/>
      <c r="I339" s="67"/>
      <c r="J339" s="67"/>
      <c r="K339" s="67"/>
      <c r="L339" s="67"/>
      <c r="M339" s="67"/>
      <c r="N339" s="64"/>
      <c r="O339" s="61"/>
      <c r="P339" s="61"/>
      <c r="Q339" s="46"/>
      <c r="S339" s="60"/>
    </row>
    <row r="340" spans="1:19" x14ac:dyDescent="0.25">
      <c r="A340" s="57" t="s">
        <v>500</v>
      </c>
      <c r="B340" s="73" t="s">
        <v>1435</v>
      </c>
      <c r="C340" s="70"/>
      <c r="D340" s="73" t="s">
        <v>1331</v>
      </c>
      <c r="E340" s="71" t="s">
        <v>1089</v>
      </c>
      <c r="F340" s="73">
        <v>14740</v>
      </c>
      <c r="G340" s="73" t="s">
        <v>933</v>
      </c>
      <c r="H340" s="67"/>
      <c r="I340" s="67"/>
      <c r="J340" s="67"/>
      <c r="K340" s="67"/>
      <c r="L340" s="67"/>
      <c r="M340" s="67"/>
      <c r="N340" s="64"/>
      <c r="O340" s="61"/>
      <c r="P340" s="61"/>
      <c r="Q340" s="46"/>
      <c r="S340" s="60"/>
    </row>
    <row r="341" spans="1:19" x14ac:dyDescent="0.25">
      <c r="A341" s="3" t="s">
        <v>440</v>
      </c>
      <c r="B341" s="70" t="s">
        <v>18</v>
      </c>
      <c r="C341" s="70"/>
      <c r="D341" s="70" t="s">
        <v>773</v>
      </c>
      <c r="E341" s="71" t="s">
        <v>1089</v>
      </c>
      <c r="F341" s="70">
        <v>14740</v>
      </c>
      <c r="G341" s="70" t="s">
        <v>934</v>
      </c>
      <c r="H341" s="67"/>
      <c r="I341" s="67"/>
      <c r="J341" s="67"/>
      <c r="K341" s="67"/>
      <c r="L341" s="67"/>
      <c r="M341" s="67"/>
      <c r="N341" s="64"/>
      <c r="O341" s="61"/>
      <c r="P341" s="61"/>
      <c r="Q341" s="46"/>
      <c r="S341" s="60"/>
    </row>
    <row r="342" spans="1:19" x14ac:dyDescent="0.25">
      <c r="A342" s="57" t="s">
        <v>501</v>
      </c>
      <c r="B342" s="73" t="s">
        <v>1468</v>
      </c>
      <c r="C342" s="70"/>
      <c r="D342" s="73" t="s">
        <v>1332</v>
      </c>
      <c r="E342" s="71" t="s">
        <v>1089</v>
      </c>
      <c r="F342" s="73">
        <v>14740</v>
      </c>
      <c r="G342" s="73" t="s">
        <v>935</v>
      </c>
      <c r="H342" s="67"/>
      <c r="I342" s="67"/>
      <c r="J342" s="67"/>
      <c r="K342" s="67"/>
      <c r="L342" s="67"/>
      <c r="M342" s="67"/>
      <c r="N342" s="64"/>
      <c r="O342" s="61"/>
      <c r="P342" s="61"/>
      <c r="Q342" s="46"/>
      <c r="S342" s="60"/>
    </row>
    <row r="343" spans="1:19" x14ac:dyDescent="0.25">
      <c r="A343" s="3" t="s">
        <v>211</v>
      </c>
      <c r="B343" s="70" t="s">
        <v>502</v>
      </c>
      <c r="C343" s="70"/>
      <c r="D343" s="70" t="s">
        <v>774</v>
      </c>
      <c r="E343" s="71" t="s">
        <v>1089</v>
      </c>
      <c r="F343" s="70">
        <v>14740</v>
      </c>
      <c r="G343" s="70" t="s">
        <v>936</v>
      </c>
      <c r="H343" s="67"/>
      <c r="I343" s="67"/>
      <c r="J343" s="67"/>
      <c r="K343" s="67"/>
      <c r="L343" s="67"/>
      <c r="M343" s="67"/>
      <c r="N343" s="64"/>
      <c r="O343" s="61"/>
      <c r="P343" s="61"/>
      <c r="Q343" s="46"/>
      <c r="S343" s="60"/>
    </row>
    <row r="344" spans="1:19" x14ac:dyDescent="0.25">
      <c r="A344" s="3" t="s">
        <v>503</v>
      </c>
      <c r="B344" s="70" t="s">
        <v>504</v>
      </c>
      <c r="C344" s="70"/>
      <c r="D344" s="70" t="s">
        <v>775</v>
      </c>
      <c r="E344" s="71" t="s">
        <v>1089</v>
      </c>
      <c r="F344" s="70">
        <v>14740</v>
      </c>
      <c r="G344" s="70" t="s">
        <v>937</v>
      </c>
      <c r="H344" s="67"/>
      <c r="I344" s="67"/>
      <c r="J344" s="67"/>
      <c r="K344" s="67"/>
      <c r="L344" s="67"/>
      <c r="M344" s="67"/>
      <c r="N344" s="64"/>
      <c r="O344" s="61"/>
      <c r="P344" s="61"/>
      <c r="Q344" s="46"/>
      <c r="S344" s="60"/>
    </row>
    <row r="345" spans="1:19" x14ac:dyDescent="0.25">
      <c r="A345" s="57" t="s">
        <v>505</v>
      </c>
      <c r="B345" s="73" t="s">
        <v>502</v>
      </c>
      <c r="C345" s="70"/>
      <c r="D345" s="73" t="s">
        <v>1333</v>
      </c>
      <c r="E345" s="71" t="s">
        <v>1089</v>
      </c>
      <c r="F345" s="73">
        <v>14740</v>
      </c>
      <c r="G345" s="73" t="s">
        <v>938</v>
      </c>
      <c r="H345" s="67"/>
      <c r="I345" s="67"/>
      <c r="J345" s="67"/>
      <c r="K345" s="67"/>
      <c r="L345" s="67"/>
      <c r="M345" s="67"/>
      <c r="N345" s="64"/>
      <c r="O345" s="61"/>
      <c r="P345" s="61"/>
      <c r="Q345" s="46"/>
      <c r="S345" s="60"/>
    </row>
    <row r="346" spans="1:19" x14ac:dyDescent="0.25">
      <c r="A346" s="57" t="s">
        <v>506</v>
      </c>
      <c r="B346" s="73" t="s">
        <v>24</v>
      </c>
      <c r="C346" s="70"/>
      <c r="D346" s="73" t="s">
        <v>1334</v>
      </c>
      <c r="E346" s="71" t="s">
        <v>1089</v>
      </c>
      <c r="F346" s="73">
        <v>14740</v>
      </c>
      <c r="G346" s="73" t="s">
        <v>938</v>
      </c>
      <c r="H346" s="67"/>
      <c r="I346" s="67"/>
      <c r="J346" s="67"/>
      <c r="K346" s="67"/>
      <c r="L346" s="67"/>
      <c r="M346" s="67"/>
      <c r="N346" s="64"/>
      <c r="O346" s="61"/>
      <c r="P346" s="61"/>
      <c r="Q346" s="46"/>
      <c r="S346" s="60"/>
    </row>
    <row r="347" spans="1:19" x14ac:dyDescent="0.25">
      <c r="A347" s="3" t="s">
        <v>507</v>
      </c>
      <c r="B347" s="70" t="s">
        <v>139</v>
      </c>
      <c r="C347" s="70" t="s">
        <v>368</v>
      </c>
      <c r="D347" s="70" t="s">
        <v>776</v>
      </c>
      <c r="E347" s="71" t="s">
        <v>1089</v>
      </c>
      <c r="F347" s="70">
        <v>14750</v>
      </c>
      <c r="G347" s="70" t="s">
        <v>939</v>
      </c>
      <c r="H347" s="67"/>
      <c r="I347" s="67"/>
      <c r="J347" s="67"/>
      <c r="K347" s="67"/>
      <c r="L347" s="67"/>
      <c r="M347" s="67"/>
      <c r="N347" s="64"/>
      <c r="O347" s="61"/>
      <c r="P347" s="61"/>
      <c r="Q347" s="46"/>
      <c r="S347" s="60"/>
    </row>
    <row r="348" spans="1:19" x14ac:dyDescent="0.25">
      <c r="A348" s="3" t="s">
        <v>508</v>
      </c>
      <c r="B348" s="70" t="s">
        <v>509</v>
      </c>
      <c r="C348" s="70" t="s">
        <v>368</v>
      </c>
      <c r="D348" s="70" t="s">
        <v>777</v>
      </c>
      <c r="E348" s="71" t="s">
        <v>1089</v>
      </c>
      <c r="F348" s="70">
        <v>14750</v>
      </c>
      <c r="G348" s="70" t="s">
        <v>939</v>
      </c>
      <c r="H348" s="67"/>
      <c r="I348" s="67"/>
      <c r="J348" s="67"/>
      <c r="K348" s="67"/>
      <c r="L348" s="67"/>
      <c r="M348" s="67"/>
      <c r="N348" s="64"/>
      <c r="O348" s="61"/>
      <c r="P348" s="61"/>
      <c r="Q348" s="46"/>
      <c r="S348" s="60"/>
    </row>
    <row r="349" spans="1:19" x14ac:dyDescent="0.25">
      <c r="A349" s="3" t="s">
        <v>442</v>
      </c>
      <c r="B349" s="70" t="s">
        <v>497</v>
      </c>
      <c r="C349" s="70"/>
      <c r="D349" s="70" t="s">
        <v>1335</v>
      </c>
      <c r="E349" s="71" t="s">
        <v>1089</v>
      </c>
      <c r="F349" s="70">
        <v>14610</v>
      </c>
      <c r="G349" s="70" t="s">
        <v>916</v>
      </c>
      <c r="H349" s="67"/>
      <c r="I349" s="67"/>
      <c r="J349" s="67" t="s">
        <v>51</v>
      </c>
      <c r="K349" s="67" t="s">
        <v>11</v>
      </c>
      <c r="L349" s="67"/>
      <c r="M349" s="67"/>
      <c r="N349" s="65">
        <v>40723</v>
      </c>
      <c r="O349" s="61">
        <v>112.5</v>
      </c>
      <c r="P349" s="61"/>
      <c r="Q349" s="46"/>
      <c r="S349" s="60"/>
    </row>
    <row r="350" spans="1:19" x14ac:dyDescent="0.25">
      <c r="A350" s="57" t="s">
        <v>304</v>
      </c>
      <c r="B350" s="73" t="s">
        <v>1435</v>
      </c>
      <c r="C350" s="70"/>
      <c r="D350" s="73" t="s">
        <v>1336</v>
      </c>
      <c r="E350" s="71" t="s">
        <v>1089</v>
      </c>
      <c r="F350" s="73">
        <v>14750</v>
      </c>
      <c r="G350" s="73" t="s">
        <v>940</v>
      </c>
      <c r="H350" s="67"/>
      <c r="I350" s="67"/>
      <c r="J350" s="67"/>
      <c r="K350" s="67"/>
      <c r="L350" s="67"/>
      <c r="M350" s="67"/>
      <c r="N350" s="64"/>
      <c r="O350" s="61"/>
      <c r="P350" s="61"/>
      <c r="Q350" s="46"/>
      <c r="S350" s="60"/>
    </row>
    <row r="351" spans="1:19" x14ac:dyDescent="0.25">
      <c r="A351" s="3" t="s">
        <v>510</v>
      </c>
      <c r="B351" s="70" t="s">
        <v>511</v>
      </c>
      <c r="C351" s="70"/>
      <c r="D351" s="70" t="s">
        <v>778</v>
      </c>
      <c r="E351" s="71" t="s">
        <v>1089</v>
      </c>
      <c r="F351" s="70">
        <v>14760</v>
      </c>
      <c r="G351" s="70" t="s">
        <v>941</v>
      </c>
      <c r="H351" s="67"/>
      <c r="I351" s="67"/>
      <c r="J351" s="67"/>
      <c r="K351" s="67"/>
      <c r="L351" s="67"/>
      <c r="M351" s="67"/>
      <c r="N351" s="64"/>
      <c r="O351" s="61"/>
      <c r="P351" s="61"/>
      <c r="Q351" s="46"/>
      <c r="S351" s="60"/>
    </row>
    <row r="352" spans="1:19" x14ac:dyDescent="0.25">
      <c r="A352" s="57" t="s">
        <v>512</v>
      </c>
      <c r="B352" s="73" t="s">
        <v>244</v>
      </c>
      <c r="C352" s="70"/>
      <c r="D352" s="73" t="s">
        <v>1337</v>
      </c>
      <c r="E352" s="71" t="s">
        <v>1089</v>
      </c>
      <c r="F352" s="73">
        <v>14770</v>
      </c>
      <c r="G352" s="73" t="s">
        <v>871</v>
      </c>
      <c r="H352" s="67"/>
      <c r="I352" s="67"/>
      <c r="J352" s="67"/>
      <c r="K352" s="67"/>
      <c r="L352" s="67"/>
      <c r="M352" s="67"/>
      <c r="N352" s="64"/>
      <c r="O352" s="61"/>
      <c r="P352" s="61"/>
      <c r="Q352" s="46"/>
      <c r="S352" s="60"/>
    </row>
    <row r="353" spans="1:22" x14ac:dyDescent="0.25">
      <c r="A353" s="3" t="s">
        <v>153</v>
      </c>
      <c r="B353" s="70" t="s">
        <v>139</v>
      </c>
      <c r="C353" s="70"/>
      <c r="D353" s="70" t="s">
        <v>600</v>
      </c>
      <c r="E353" s="71" t="s">
        <v>1089</v>
      </c>
      <c r="F353" s="70">
        <v>14770</v>
      </c>
      <c r="G353" s="70" t="s">
        <v>942</v>
      </c>
      <c r="H353" s="67"/>
      <c r="I353" s="67"/>
      <c r="J353" s="67"/>
      <c r="K353" s="67"/>
      <c r="L353" s="67"/>
      <c r="M353" s="67"/>
      <c r="N353" s="64"/>
      <c r="O353" s="61"/>
      <c r="P353" s="61"/>
      <c r="Q353" s="46"/>
      <c r="S353" s="60"/>
    </row>
    <row r="354" spans="1:22" x14ac:dyDescent="0.25">
      <c r="A354" s="3" t="s">
        <v>513</v>
      </c>
      <c r="B354" s="70" t="s">
        <v>263</v>
      </c>
      <c r="C354" s="70" t="s">
        <v>453</v>
      </c>
      <c r="D354" s="70" t="s">
        <v>600</v>
      </c>
      <c r="E354" s="71" t="s">
        <v>1089</v>
      </c>
      <c r="F354" s="70">
        <v>14770</v>
      </c>
      <c r="G354" s="70" t="s">
        <v>942</v>
      </c>
      <c r="H354" s="67"/>
      <c r="I354" s="67"/>
      <c r="J354" s="67"/>
      <c r="K354" s="67"/>
      <c r="L354" s="67"/>
      <c r="M354" s="67"/>
      <c r="N354" s="64"/>
      <c r="O354" s="61"/>
      <c r="P354" s="61"/>
      <c r="Q354" s="46"/>
      <c r="S354" s="60"/>
    </row>
    <row r="355" spans="1:22" x14ac:dyDescent="0.25">
      <c r="A355" s="3" t="s">
        <v>514</v>
      </c>
      <c r="B355" s="70" t="s">
        <v>181</v>
      </c>
      <c r="C355" s="70"/>
      <c r="D355" s="70" t="s">
        <v>600</v>
      </c>
      <c r="E355" s="71" t="s">
        <v>1089</v>
      </c>
      <c r="F355" s="70">
        <v>14770</v>
      </c>
      <c r="G355" s="70" t="s">
        <v>943</v>
      </c>
      <c r="H355" s="67"/>
      <c r="I355" s="67"/>
      <c r="J355" s="67"/>
      <c r="K355" s="67"/>
      <c r="L355" s="67"/>
      <c r="M355" s="67"/>
      <c r="N355" s="64"/>
      <c r="O355" s="61"/>
      <c r="P355" s="61"/>
      <c r="Q355" s="46"/>
      <c r="S355" s="60"/>
    </row>
    <row r="356" spans="1:22" x14ac:dyDescent="0.25">
      <c r="A356" s="3" t="s">
        <v>515</v>
      </c>
      <c r="B356" s="70" t="s">
        <v>516</v>
      </c>
      <c r="C356" s="70"/>
      <c r="D356" s="70" t="s">
        <v>779</v>
      </c>
      <c r="E356" s="71" t="s">
        <v>1089</v>
      </c>
      <c r="F356" s="70">
        <v>14770</v>
      </c>
      <c r="G356" s="70" t="s">
        <v>944</v>
      </c>
      <c r="H356" s="67"/>
      <c r="I356" s="67"/>
      <c r="J356" s="67"/>
      <c r="K356" s="67"/>
      <c r="L356" s="67"/>
      <c r="M356" s="67"/>
      <c r="N356" s="64"/>
      <c r="O356" s="61"/>
      <c r="P356" s="61"/>
      <c r="Q356" s="46"/>
      <c r="S356" s="60"/>
    </row>
    <row r="357" spans="1:22" x14ac:dyDescent="0.25">
      <c r="A357" s="3" t="s">
        <v>180</v>
      </c>
      <c r="B357" s="70" t="s">
        <v>150</v>
      </c>
      <c r="C357" s="70"/>
      <c r="D357" s="70" t="s">
        <v>600</v>
      </c>
      <c r="E357" s="71" t="s">
        <v>1089</v>
      </c>
      <c r="F357" s="70">
        <v>14770</v>
      </c>
      <c r="G357" s="70" t="s">
        <v>945</v>
      </c>
      <c r="H357" s="67"/>
      <c r="I357" s="67"/>
      <c r="J357" s="67"/>
      <c r="K357" s="67"/>
      <c r="L357" s="67"/>
      <c r="M357" s="67"/>
      <c r="N357" s="64"/>
      <c r="O357" s="61"/>
      <c r="P357" s="61"/>
      <c r="Q357" s="46"/>
      <c r="S357" s="60"/>
    </row>
    <row r="358" spans="1:22" x14ac:dyDescent="0.25">
      <c r="A358" s="3" t="s">
        <v>517</v>
      </c>
      <c r="B358" s="70" t="s">
        <v>200</v>
      </c>
      <c r="C358" s="70"/>
      <c r="D358" s="70" t="s">
        <v>600</v>
      </c>
      <c r="E358" s="71" t="s">
        <v>1089</v>
      </c>
      <c r="F358" s="70">
        <v>14770</v>
      </c>
      <c r="G358" s="70" t="s">
        <v>945</v>
      </c>
      <c r="H358" s="67"/>
      <c r="I358" s="67"/>
      <c r="J358" s="67"/>
      <c r="K358" s="67"/>
      <c r="L358" s="67"/>
      <c r="M358" s="67"/>
      <c r="N358" s="64"/>
      <c r="O358" s="61"/>
      <c r="P358" s="61"/>
      <c r="Q358" s="46"/>
      <c r="S358" s="60"/>
    </row>
    <row r="359" spans="1:22" x14ac:dyDescent="0.25">
      <c r="A359" s="57" t="s">
        <v>518</v>
      </c>
      <c r="B359" s="73" t="s">
        <v>184</v>
      </c>
      <c r="C359" s="70"/>
      <c r="D359" s="73" t="s">
        <v>1338</v>
      </c>
      <c r="E359" s="71" t="s">
        <v>1089</v>
      </c>
      <c r="F359" s="73">
        <v>14780</v>
      </c>
      <c r="G359" s="73" t="s">
        <v>946</v>
      </c>
      <c r="H359" s="67"/>
      <c r="I359" s="67"/>
      <c r="J359" s="67"/>
      <c r="K359" s="67"/>
      <c r="L359" s="67"/>
      <c r="M359" s="67"/>
      <c r="N359" s="64"/>
      <c r="O359" s="61"/>
      <c r="P359" s="61"/>
      <c r="Q359" s="46"/>
      <c r="S359" s="60"/>
    </row>
    <row r="360" spans="1:22" x14ac:dyDescent="0.25">
      <c r="A360" s="3" t="s">
        <v>519</v>
      </c>
      <c r="B360" s="70" t="s">
        <v>29</v>
      </c>
      <c r="C360" s="70"/>
      <c r="D360" s="70" t="s">
        <v>780</v>
      </c>
      <c r="E360" s="71" t="s">
        <v>1089</v>
      </c>
      <c r="F360" s="70">
        <v>14790</v>
      </c>
      <c r="G360" s="70" t="s">
        <v>947</v>
      </c>
      <c r="H360" s="67"/>
      <c r="I360" s="67"/>
      <c r="J360" s="67"/>
      <c r="K360" s="67"/>
      <c r="L360" s="67"/>
      <c r="M360" s="67"/>
      <c r="N360" s="64"/>
      <c r="O360" s="61"/>
      <c r="P360" s="61"/>
      <c r="Q360" s="46"/>
      <c r="S360" s="60"/>
    </row>
    <row r="361" spans="1:22" x14ac:dyDescent="0.25">
      <c r="A361" s="3" t="s">
        <v>520</v>
      </c>
      <c r="B361" s="70" t="s">
        <v>521</v>
      </c>
      <c r="C361" s="70"/>
      <c r="D361" s="70" t="s">
        <v>781</v>
      </c>
      <c r="E361" s="71" t="s">
        <v>1089</v>
      </c>
      <c r="F361" s="70">
        <v>14790</v>
      </c>
      <c r="G361" s="70" t="s">
        <v>948</v>
      </c>
      <c r="H361" s="67"/>
      <c r="I361" s="67"/>
      <c r="J361" s="67"/>
      <c r="K361" s="67"/>
      <c r="L361" s="67"/>
      <c r="M361" s="67"/>
      <c r="N361" s="64"/>
      <c r="O361" s="61"/>
      <c r="P361" s="61"/>
      <c r="Q361" s="46"/>
      <c r="S361" s="60"/>
    </row>
    <row r="362" spans="1:22" x14ac:dyDescent="0.25">
      <c r="A362" s="3" t="s">
        <v>522</v>
      </c>
      <c r="B362" s="70" t="s">
        <v>258</v>
      </c>
      <c r="C362" s="70" t="s">
        <v>302</v>
      </c>
      <c r="D362" s="70" t="s">
        <v>782</v>
      </c>
      <c r="E362" s="71" t="s">
        <v>1089</v>
      </c>
      <c r="F362" s="70">
        <v>14790</v>
      </c>
      <c r="G362" s="70" t="s">
        <v>948</v>
      </c>
      <c r="H362" s="67"/>
      <c r="I362" s="67"/>
      <c r="J362" s="67"/>
      <c r="K362" s="67"/>
      <c r="L362" s="67"/>
      <c r="M362" s="67"/>
      <c r="N362" s="64"/>
      <c r="O362" s="61"/>
      <c r="P362" s="61"/>
      <c r="Q362" s="46"/>
      <c r="S362" s="60"/>
    </row>
    <row r="363" spans="1:22" s="128" customFormat="1" x14ac:dyDescent="0.25">
      <c r="A363" s="120" t="s">
        <v>522</v>
      </c>
      <c r="B363" s="121" t="s">
        <v>258</v>
      </c>
      <c r="C363" s="121" t="s">
        <v>307</v>
      </c>
      <c r="D363" s="121" t="s">
        <v>782</v>
      </c>
      <c r="E363" s="122" t="s">
        <v>1089</v>
      </c>
      <c r="F363" s="121">
        <v>14790</v>
      </c>
      <c r="G363" s="121" t="s">
        <v>948</v>
      </c>
      <c r="H363" s="123"/>
      <c r="I363" s="123"/>
      <c r="J363" s="123"/>
      <c r="K363" s="123"/>
      <c r="L363" s="123"/>
      <c r="M363" s="123"/>
      <c r="N363" s="124"/>
      <c r="O363" s="125"/>
      <c r="P363" s="125"/>
      <c r="Q363" s="126"/>
      <c r="R363" s="127"/>
      <c r="S363" s="127"/>
      <c r="V363" s="129"/>
    </row>
    <row r="364" spans="1:22" x14ac:dyDescent="0.25">
      <c r="A364" s="3" t="s">
        <v>523</v>
      </c>
      <c r="B364" s="70" t="s">
        <v>184</v>
      </c>
      <c r="C364" s="70" t="s">
        <v>302</v>
      </c>
      <c r="D364" s="70" t="s">
        <v>783</v>
      </c>
      <c r="E364" s="71" t="s">
        <v>1089</v>
      </c>
      <c r="F364" s="70">
        <v>14790</v>
      </c>
      <c r="G364" s="70" t="s">
        <v>948</v>
      </c>
      <c r="H364" s="67"/>
      <c r="I364" s="67"/>
      <c r="J364" s="67"/>
      <c r="K364" s="67"/>
      <c r="L364" s="67"/>
      <c r="M364" s="67"/>
      <c r="N364" s="64"/>
      <c r="O364" s="61"/>
      <c r="P364" s="61"/>
      <c r="Q364" s="46"/>
      <c r="S364" s="60"/>
    </row>
    <row r="365" spans="1:22" x14ac:dyDescent="0.25">
      <c r="A365" s="3" t="s">
        <v>193</v>
      </c>
      <c r="B365" s="70" t="s">
        <v>524</v>
      </c>
      <c r="C365" s="70"/>
      <c r="D365" s="70" t="s">
        <v>784</v>
      </c>
      <c r="E365" s="71" t="s">
        <v>1089</v>
      </c>
      <c r="F365" s="70">
        <v>14830</v>
      </c>
      <c r="G365" s="70" t="s">
        <v>30</v>
      </c>
      <c r="H365" s="67"/>
      <c r="I365" s="67"/>
      <c r="J365" s="67"/>
      <c r="K365" s="67"/>
      <c r="L365" s="67"/>
      <c r="M365" s="67"/>
      <c r="N365" s="64"/>
      <c r="O365" s="61"/>
      <c r="P365" s="61"/>
      <c r="Q365" s="46"/>
      <c r="S365" s="60"/>
    </row>
    <row r="366" spans="1:22" x14ac:dyDescent="0.25">
      <c r="A366" s="3" t="s">
        <v>525</v>
      </c>
      <c r="B366" s="70" t="s">
        <v>526</v>
      </c>
      <c r="C366" s="70"/>
      <c r="D366" s="70" t="s">
        <v>785</v>
      </c>
      <c r="E366" s="71" t="s">
        <v>1089</v>
      </c>
      <c r="F366" s="70">
        <v>14830</v>
      </c>
      <c r="G366" s="70" t="s">
        <v>30</v>
      </c>
      <c r="H366" s="67"/>
      <c r="I366" s="67"/>
      <c r="J366" s="67"/>
      <c r="K366" s="67"/>
      <c r="L366" s="67"/>
      <c r="M366" s="67"/>
      <c r="N366" s="64"/>
      <c r="O366" s="61"/>
      <c r="P366" s="61"/>
      <c r="Q366" s="46"/>
      <c r="S366" s="60"/>
    </row>
    <row r="367" spans="1:22" x14ac:dyDescent="0.25">
      <c r="A367" s="3" t="s">
        <v>527</v>
      </c>
      <c r="B367" s="70" t="s">
        <v>524</v>
      </c>
      <c r="C367" s="70" t="s">
        <v>448</v>
      </c>
      <c r="D367" s="70" t="s">
        <v>786</v>
      </c>
      <c r="E367" s="71" t="s">
        <v>1089</v>
      </c>
      <c r="F367" s="70">
        <v>14840</v>
      </c>
      <c r="G367" s="70" t="s">
        <v>949</v>
      </c>
      <c r="H367" s="67"/>
      <c r="I367" s="67"/>
      <c r="J367" s="67"/>
      <c r="K367" s="67"/>
      <c r="L367" s="67"/>
      <c r="M367" s="67"/>
      <c r="N367" s="64"/>
      <c r="O367" s="61"/>
      <c r="P367" s="61"/>
      <c r="Q367" s="46"/>
      <c r="S367" s="60"/>
    </row>
    <row r="368" spans="1:22" x14ac:dyDescent="0.25">
      <c r="A368" s="3" t="s">
        <v>528</v>
      </c>
      <c r="B368" s="70" t="s">
        <v>77</v>
      </c>
      <c r="C368" s="70" t="s">
        <v>168</v>
      </c>
      <c r="D368" s="70" t="s">
        <v>787</v>
      </c>
      <c r="E368" s="71" t="s">
        <v>1089</v>
      </c>
      <c r="F368" s="70">
        <v>14840</v>
      </c>
      <c r="G368" s="70" t="s">
        <v>949</v>
      </c>
      <c r="H368" s="67"/>
      <c r="I368" s="67"/>
      <c r="J368" s="67"/>
      <c r="K368" s="67"/>
      <c r="L368" s="67"/>
      <c r="M368" s="67"/>
      <c r="N368" s="64"/>
      <c r="O368" s="61"/>
      <c r="P368" s="61"/>
      <c r="Q368" s="46"/>
      <c r="S368" s="60"/>
    </row>
    <row r="369" spans="1:19" x14ac:dyDescent="0.25">
      <c r="A369" s="3" t="s">
        <v>529</v>
      </c>
      <c r="B369" s="70" t="s">
        <v>244</v>
      </c>
      <c r="C369" s="70"/>
      <c r="D369" s="70" t="s">
        <v>788</v>
      </c>
      <c r="E369" s="71" t="s">
        <v>1089</v>
      </c>
      <c r="F369" s="70">
        <v>14840</v>
      </c>
      <c r="G369" s="70" t="s">
        <v>949</v>
      </c>
      <c r="H369" s="67"/>
      <c r="I369" s="67"/>
      <c r="J369" s="67"/>
      <c r="K369" s="67"/>
      <c r="L369" s="67"/>
      <c r="M369" s="67"/>
      <c r="N369" s="64"/>
      <c r="O369" s="61"/>
      <c r="P369" s="61"/>
      <c r="Q369" s="46"/>
      <c r="S369" s="60"/>
    </row>
    <row r="370" spans="1:19" x14ac:dyDescent="0.25">
      <c r="A370" s="57" t="s">
        <v>530</v>
      </c>
      <c r="B370" s="73" t="s">
        <v>158</v>
      </c>
      <c r="C370" s="70"/>
      <c r="D370" s="73" t="s">
        <v>1339</v>
      </c>
      <c r="E370" s="71" t="s">
        <v>1089</v>
      </c>
      <c r="F370" s="73">
        <v>14840</v>
      </c>
      <c r="G370" s="73" t="s">
        <v>950</v>
      </c>
      <c r="H370" s="67"/>
      <c r="I370" s="67"/>
      <c r="J370" s="67"/>
      <c r="K370" s="67"/>
      <c r="L370" s="67"/>
      <c r="M370" s="67"/>
      <c r="N370" s="64"/>
      <c r="O370" s="61"/>
      <c r="P370" s="61"/>
      <c r="Q370" s="46"/>
      <c r="S370" s="60"/>
    </row>
    <row r="371" spans="1:19" x14ac:dyDescent="0.25">
      <c r="A371" s="57" t="s">
        <v>485</v>
      </c>
      <c r="B371" s="73" t="s">
        <v>103</v>
      </c>
      <c r="C371" s="70"/>
      <c r="D371" s="73" t="s">
        <v>1340</v>
      </c>
      <c r="E371" s="71" t="s">
        <v>1089</v>
      </c>
      <c r="F371" s="73">
        <v>14840</v>
      </c>
      <c r="G371" s="73" t="s">
        <v>950</v>
      </c>
      <c r="H371" s="67"/>
      <c r="I371" s="67"/>
      <c r="J371" s="67"/>
      <c r="K371" s="67"/>
      <c r="L371" s="67"/>
      <c r="M371" s="67"/>
      <c r="N371" s="64"/>
      <c r="O371" s="61"/>
      <c r="P371" s="61"/>
      <c r="Q371" s="46"/>
      <c r="S371" s="60"/>
    </row>
    <row r="372" spans="1:19" x14ac:dyDescent="0.25">
      <c r="A372" s="57" t="s">
        <v>531</v>
      </c>
      <c r="B372" s="73" t="s">
        <v>1469</v>
      </c>
      <c r="C372" s="70"/>
      <c r="D372" s="73" t="s">
        <v>1341</v>
      </c>
      <c r="E372" s="71" t="s">
        <v>1089</v>
      </c>
      <c r="F372" s="73">
        <v>14840</v>
      </c>
      <c r="G372" s="73" t="s">
        <v>950</v>
      </c>
      <c r="H372" s="67"/>
      <c r="I372" s="67"/>
      <c r="J372" s="67"/>
      <c r="K372" s="67"/>
      <c r="L372" s="67"/>
      <c r="M372" s="67"/>
      <c r="N372" s="64"/>
      <c r="O372" s="61"/>
      <c r="P372" s="61"/>
      <c r="Q372" s="46"/>
      <c r="S372" s="60"/>
    </row>
    <row r="373" spans="1:19" x14ac:dyDescent="0.25">
      <c r="A373" s="3" t="s">
        <v>532</v>
      </c>
      <c r="B373" s="70" t="s">
        <v>69</v>
      </c>
      <c r="C373" s="70"/>
      <c r="D373" s="70" t="s">
        <v>789</v>
      </c>
      <c r="E373" s="71" t="s">
        <v>1089</v>
      </c>
      <c r="F373" s="70">
        <v>14860</v>
      </c>
      <c r="G373" s="70" t="s">
        <v>951</v>
      </c>
      <c r="H373" s="67"/>
      <c r="I373" s="67"/>
      <c r="J373" s="67"/>
      <c r="K373" s="67"/>
      <c r="L373" s="67"/>
      <c r="M373" s="67"/>
      <c r="N373" s="64"/>
      <c r="O373" s="61"/>
      <c r="P373" s="61"/>
      <c r="Q373" s="46"/>
      <c r="S373" s="60"/>
    </row>
    <row r="374" spans="1:19" x14ac:dyDescent="0.25">
      <c r="A374" s="3" t="s">
        <v>533</v>
      </c>
      <c r="B374" s="70" t="s">
        <v>534</v>
      </c>
      <c r="C374" s="70"/>
      <c r="D374" s="70" t="s">
        <v>790</v>
      </c>
      <c r="E374" s="71" t="s">
        <v>1089</v>
      </c>
      <c r="F374" s="70">
        <v>14880</v>
      </c>
      <c r="G374" s="70" t="s">
        <v>952</v>
      </c>
      <c r="H374" s="67"/>
      <c r="I374" s="67"/>
      <c r="J374" s="67"/>
      <c r="K374" s="67"/>
      <c r="L374" s="67"/>
      <c r="M374" s="67"/>
      <c r="N374" s="64"/>
      <c r="O374" s="61"/>
      <c r="P374" s="61"/>
      <c r="Q374" s="46"/>
      <c r="S374" s="60"/>
    </row>
    <row r="375" spans="1:19" x14ac:dyDescent="0.25">
      <c r="A375" s="57" t="s">
        <v>535</v>
      </c>
      <c r="B375" s="73" t="s">
        <v>1431</v>
      </c>
      <c r="C375" s="70"/>
      <c r="D375" s="73" t="s">
        <v>1342</v>
      </c>
      <c r="E375" s="71" t="s">
        <v>1089</v>
      </c>
      <c r="F375" s="73">
        <v>14920</v>
      </c>
      <c r="G375" s="73" t="s">
        <v>953</v>
      </c>
      <c r="H375" s="67"/>
      <c r="I375" s="67"/>
      <c r="J375" s="67"/>
      <c r="K375" s="67"/>
      <c r="L375" s="67"/>
      <c r="M375" s="67"/>
      <c r="N375" s="64"/>
      <c r="O375" s="61"/>
      <c r="P375" s="61"/>
      <c r="Q375" s="46"/>
      <c r="S375" s="60"/>
    </row>
    <row r="376" spans="1:19" x14ac:dyDescent="0.25">
      <c r="A376" s="57" t="s">
        <v>219</v>
      </c>
      <c r="B376" s="73" t="s">
        <v>1442</v>
      </c>
      <c r="C376" s="70"/>
      <c r="D376" s="73" t="s">
        <v>1343</v>
      </c>
      <c r="E376" s="71" t="s">
        <v>1089</v>
      </c>
      <c r="F376" s="73">
        <v>14920</v>
      </c>
      <c r="G376" s="73" t="s">
        <v>953</v>
      </c>
      <c r="H376" s="67"/>
      <c r="I376" s="67"/>
      <c r="J376" s="67"/>
      <c r="K376" s="67"/>
      <c r="L376" s="67"/>
      <c r="M376" s="67"/>
      <c r="N376" s="64"/>
      <c r="O376" s="61"/>
      <c r="P376" s="61"/>
      <c r="Q376" s="46"/>
      <c r="S376" s="60"/>
    </row>
    <row r="377" spans="1:19" x14ac:dyDescent="0.25">
      <c r="A377" s="3" t="s">
        <v>536</v>
      </c>
      <c r="B377" s="70" t="s">
        <v>537</v>
      </c>
      <c r="C377" s="70"/>
      <c r="D377" s="70" t="s">
        <v>1344</v>
      </c>
      <c r="E377" s="71" t="s">
        <v>1089</v>
      </c>
      <c r="F377" s="70">
        <v>14930</v>
      </c>
      <c r="G377" s="70" t="s">
        <v>954</v>
      </c>
      <c r="H377" s="67"/>
      <c r="I377" s="67"/>
      <c r="J377" s="67"/>
      <c r="K377" s="67"/>
      <c r="L377" s="67"/>
      <c r="M377" s="67"/>
      <c r="N377" s="64"/>
      <c r="O377" s="61"/>
      <c r="P377" s="61"/>
      <c r="Q377" s="46"/>
      <c r="S377" s="60"/>
    </row>
    <row r="378" spans="1:19" x14ac:dyDescent="0.25">
      <c r="A378" s="57" t="s">
        <v>538</v>
      </c>
      <c r="B378" s="73" t="s">
        <v>1470</v>
      </c>
      <c r="C378" s="70"/>
      <c r="D378" s="73" t="s">
        <v>1345</v>
      </c>
      <c r="E378" s="71" t="s">
        <v>1089</v>
      </c>
      <c r="F378" s="73">
        <v>14940</v>
      </c>
      <c r="G378" s="73" t="s">
        <v>955</v>
      </c>
      <c r="H378" s="67"/>
      <c r="I378" s="67"/>
      <c r="J378" s="67"/>
      <c r="K378" s="67"/>
      <c r="L378" s="67"/>
      <c r="M378" s="67"/>
      <c r="N378" s="64"/>
      <c r="O378" s="61"/>
      <c r="P378" s="61"/>
      <c r="Q378" s="46"/>
      <c r="S378" s="60"/>
    </row>
    <row r="379" spans="1:19" x14ac:dyDescent="0.25">
      <c r="A379" s="57" t="s">
        <v>539</v>
      </c>
      <c r="B379" s="73" t="s">
        <v>1471</v>
      </c>
      <c r="C379" s="70"/>
      <c r="D379" s="73" t="s">
        <v>1346</v>
      </c>
      <c r="E379" s="71" t="s">
        <v>1089</v>
      </c>
      <c r="F379" s="73">
        <v>14940</v>
      </c>
      <c r="G379" s="73" t="s">
        <v>956</v>
      </c>
      <c r="H379" s="67"/>
      <c r="I379" s="67"/>
      <c r="J379" s="67"/>
      <c r="K379" s="67"/>
      <c r="L379" s="67"/>
      <c r="M379" s="67"/>
      <c r="N379" s="64"/>
      <c r="O379" s="61"/>
      <c r="P379" s="61"/>
      <c r="Q379" s="46"/>
      <c r="S379" s="60"/>
    </row>
    <row r="380" spans="1:19" x14ac:dyDescent="0.25">
      <c r="A380" s="57" t="s">
        <v>540</v>
      </c>
      <c r="B380" s="73" t="s">
        <v>1472</v>
      </c>
      <c r="C380" s="70"/>
      <c r="D380" s="73" t="s">
        <v>1347</v>
      </c>
      <c r="E380" s="71" t="s">
        <v>1089</v>
      </c>
      <c r="F380" s="73">
        <v>14940</v>
      </c>
      <c r="G380" s="73" t="s">
        <v>956</v>
      </c>
      <c r="H380" s="67"/>
      <c r="I380" s="67"/>
      <c r="J380" s="67"/>
      <c r="K380" s="67"/>
      <c r="L380" s="67"/>
      <c r="M380" s="67"/>
      <c r="N380" s="64"/>
      <c r="O380" s="61"/>
      <c r="P380" s="61"/>
      <c r="Q380" s="46"/>
      <c r="S380" s="60"/>
    </row>
    <row r="381" spans="1:19" x14ac:dyDescent="0.25">
      <c r="A381" s="3" t="s">
        <v>541</v>
      </c>
      <c r="B381" s="70" t="s">
        <v>263</v>
      </c>
      <c r="C381" s="70"/>
      <c r="D381" s="70" t="s">
        <v>1568</v>
      </c>
      <c r="E381" s="71" t="s">
        <v>1569</v>
      </c>
      <c r="F381" s="70">
        <v>14</v>
      </c>
      <c r="G381" s="70" t="s">
        <v>78</v>
      </c>
      <c r="H381" s="67" t="s">
        <v>1570</v>
      </c>
      <c r="I381" s="67" t="s">
        <v>1571</v>
      </c>
      <c r="J381" s="67" t="s">
        <v>97</v>
      </c>
      <c r="K381" s="67">
        <v>5</v>
      </c>
      <c r="L381" s="67"/>
      <c r="M381" s="67"/>
      <c r="N381" s="64"/>
      <c r="O381" s="61"/>
      <c r="P381" s="61"/>
      <c r="Q381" s="46"/>
      <c r="S381" s="60"/>
    </row>
    <row r="382" spans="1:19" x14ac:dyDescent="0.25">
      <c r="A382" s="3" t="s">
        <v>542</v>
      </c>
      <c r="B382" s="70" t="s">
        <v>232</v>
      </c>
      <c r="C382" s="70"/>
      <c r="D382" s="70" t="s">
        <v>791</v>
      </c>
      <c r="E382" s="71" t="s">
        <v>1089</v>
      </c>
      <c r="F382" s="70">
        <v>14990</v>
      </c>
      <c r="G382" s="70" t="s">
        <v>46</v>
      </c>
      <c r="H382" s="67"/>
      <c r="I382" s="67"/>
      <c r="J382" s="67"/>
      <c r="K382" s="67"/>
      <c r="L382" s="67"/>
      <c r="M382" s="67"/>
      <c r="N382" s="64"/>
      <c r="O382" s="61"/>
      <c r="P382" s="61"/>
      <c r="Q382" s="46"/>
      <c r="S382" s="60"/>
    </row>
    <row r="383" spans="1:19" x14ac:dyDescent="0.25">
      <c r="A383" s="3" t="s">
        <v>368</v>
      </c>
      <c r="B383" s="70" t="s">
        <v>232</v>
      </c>
      <c r="C383" s="70" t="s">
        <v>368</v>
      </c>
      <c r="D383" s="70" t="s">
        <v>792</v>
      </c>
      <c r="E383" s="71" t="s">
        <v>1089</v>
      </c>
      <c r="F383" s="70">
        <v>14990</v>
      </c>
      <c r="G383" s="70" t="s">
        <v>46</v>
      </c>
      <c r="H383" s="67"/>
      <c r="I383" s="67"/>
      <c r="J383" s="67"/>
      <c r="K383" s="67"/>
      <c r="L383" s="67"/>
      <c r="M383" s="67"/>
      <c r="N383" s="64"/>
      <c r="O383" s="61"/>
      <c r="P383" s="61"/>
      <c r="Q383" s="46"/>
      <c r="S383" s="60"/>
    </row>
    <row r="384" spans="1:19" x14ac:dyDescent="0.25">
      <c r="A384" s="3" t="s">
        <v>543</v>
      </c>
      <c r="B384" s="70" t="s">
        <v>239</v>
      </c>
      <c r="C384" s="70" t="s">
        <v>368</v>
      </c>
      <c r="D384" s="70" t="s">
        <v>793</v>
      </c>
      <c r="E384" s="71" t="s">
        <v>1089</v>
      </c>
      <c r="F384" s="70">
        <v>14990</v>
      </c>
      <c r="G384" s="70" t="s">
        <v>46</v>
      </c>
      <c r="H384" s="67"/>
      <c r="I384" s="67"/>
      <c r="J384" s="67" t="s">
        <v>56</v>
      </c>
      <c r="K384" s="67"/>
      <c r="L384" s="67" t="s">
        <v>48</v>
      </c>
      <c r="M384" s="67" t="s">
        <v>48</v>
      </c>
      <c r="N384" s="65">
        <v>40851</v>
      </c>
      <c r="O384" s="61">
        <v>67.8</v>
      </c>
      <c r="P384" s="61"/>
      <c r="Q384" s="46"/>
      <c r="S384" s="60"/>
    </row>
    <row r="385" spans="1:22" x14ac:dyDescent="0.25">
      <c r="A385" s="57" t="s">
        <v>544</v>
      </c>
      <c r="B385" s="73" t="s">
        <v>1473</v>
      </c>
      <c r="C385" s="70"/>
      <c r="D385" s="73" t="s">
        <v>1348</v>
      </c>
      <c r="E385" s="71" t="s">
        <v>1089</v>
      </c>
      <c r="F385" s="73">
        <v>14990</v>
      </c>
      <c r="G385" s="73" t="s">
        <v>46</v>
      </c>
      <c r="H385" s="67"/>
      <c r="I385" s="67"/>
      <c r="J385" s="67"/>
      <c r="K385" s="67"/>
      <c r="L385" s="67"/>
      <c r="M385" s="67"/>
      <c r="N385" s="64"/>
      <c r="O385" s="61"/>
      <c r="P385" s="61"/>
      <c r="Q385" s="46"/>
      <c r="S385" s="60"/>
    </row>
    <row r="386" spans="1:22" x14ac:dyDescent="0.25">
      <c r="A386" s="3" t="s">
        <v>545</v>
      </c>
      <c r="B386" s="70" t="s">
        <v>139</v>
      </c>
      <c r="C386" s="70" t="s">
        <v>368</v>
      </c>
      <c r="D386" s="70" t="s">
        <v>794</v>
      </c>
      <c r="E386" s="71" t="s">
        <v>1089</v>
      </c>
      <c r="F386" s="70">
        <v>14990</v>
      </c>
      <c r="G386" s="70" t="s">
        <v>46</v>
      </c>
      <c r="H386" s="67"/>
      <c r="I386" s="67"/>
      <c r="J386" s="67"/>
      <c r="K386" s="67"/>
      <c r="L386" s="67"/>
      <c r="M386" s="67"/>
      <c r="N386" s="64"/>
      <c r="O386" s="61"/>
      <c r="P386" s="61"/>
      <c r="Q386" s="46"/>
      <c r="S386" s="60"/>
    </row>
    <row r="387" spans="1:22" x14ac:dyDescent="0.25">
      <c r="A387" s="3" t="s">
        <v>450</v>
      </c>
      <c r="B387" s="70" t="s">
        <v>174</v>
      </c>
      <c r="C387" s="70"/>
      <c r="D387" s="70" t="s">
        <v>795</v>
      </c>
      <c r="E387" s="71" t="s">
        <v>1089</v>
      </c>
      <c r="F387" s="70">
        <v>14990</v>
      </c>
      <c r="G387" s="70" t="s">
        <v>46</v>
      </c>
      <c r="H387" s="67"/>
      <c r="I387" s="67"/>
      <c r="J387" s="67"/>
      <c r="K387" s="67"/>
      <c r="L387" s="67"/>
      <c r="M387" s="67"/>
      <c r="N387" s="64"/>
      <c r="O387" s="61"/>
      <c r="P387" s="61"/>
      <c r="Q387" s="46"/>
      <c r="S387" s="60"/>
    </row>
    <row r="388" spans="1:22" x14ac:dyDescent="0.25">
      <c r="A388" s="3" t="s">
        <v>92</v>
      </c>
      <c r="B388" s="70" t="s">
        <v>93</v>
      </c>
      <c r="C388" s="70" t="s">
        <v>1482</v>
      </c>
      <c r="D388" s="70" t="s">
        <v>1349</v>
      </c>
      <c r="E388" s="71" t="s">
        <v>1089</v>
      </c>
      <c r="F388" s="70">
        <v>14420</v>
      </c>
      <c r="G388" s="70" t="s">
        <v>8</v>
      </c>
      <c r="H388" s="67"/>
      <c r="I388" s="67"/>
      <c r="J388" s="67" t="s">
        <v>10</v>
      </c>
      <c r="K388" s="67" t="s">
        <v>3</v>
      </c>
      <c r="L388" s="67"/>
      <c r="M388" s="67"/>
      <c r="N388" s="65">
        <v>40852</v>
      </c>
      <c r="O388" s="61">
        <v>154</v>
      </c>
      <c r="P388" s="61"/>
      <c r="Q388" s="46"/>
      <c r="S388" s="60"/>
    </row>
    <row r="389" spans="1:22" s="128" customFormat="1" x14ac:dyDescent="0.25">
      <c r="A389" s="120" t="s">
        <v>92</v>
      </c>
      <c r="B389" s="121" t="s">
        <v>93</v>
      </c>
      <c r="C389" s="121" t="s">
        <v>108</v>
      </c>
      <c r="D389" s="121" t="s">
        <v>1349</v>
      </c>
      <c r="E389" s="122" t="s">
        <v>1089</v>
      </c>
      <c r="F389" s="121">
        <v>14420</v>
      </c>
      <c r="G389" s="121" t="s">
        <v>8</v>
      </c>
      <c r="H389" s="123"/>
      <c r="I389" s="123"/>
      <c r="J389" s="123" t="s">
        <v>10</v>
      </c>
      <c r="K389" s="123" t="s">
        <v>3</v>
      </c>
      <c r="L389" s="123"/>
      <c r="M389" s="123"/>
      <c r="N389" s="131">
        <v>40852</v>
      </c>
      <c r="O389" s="125">
        <v>154</v>
      </c>
      <c r="P389" s="125"/>
      <c r="Q389" s="126"/>
      <c r="R389" s="127"/>
      <c r="S389" s="127"/>
      <c r="V389" s="129"/>
    </row>
    <row r="390" spans="1:22" x14ac:dyDescent="0.25">
      <c r="A390" s="4" t="s">
        <v>0</v>
      </c>
      <c r="B390" s="71" t="s">
        <v>1</v>
      </c>
      <c r="C390" s="70"/>
      <c r="D390" s="70" t="s">
        <v>1089</v>
      </c>
      <c r="E390" s="71" t="s">
        <v>1089</v>
      </c>
      <c r="F390" s="70" t="s">
        <v>1089</v>
      </c>
      <c r="G390" s="70" t="s">
        <v>1089</v>
      </c>
      <c r="H390" s="67"/>
      <c r="I390" s="67"/>
      <c r="J390" s="67" t="s">
        <v>2</v>
      </c>
      <c r="K390" s="67" t="s">
        <v>3</v>
      </c>
      <c r="L390" s="67"/>
      <c r="M390" s="67"/>
      <c r="N390" s="65">
        <v>40942</v>
      </c>
      <c r="O390" s="61"/>
      <c r="P390" s="61">
        <v>114</v>
      </c>
      <c r="Q390" s="46"/>
      <c r="S390" s="60"/>
    </row>
    <row r="391" spans="1:22" x14ac:dyDescent="0.25">
      <c r="A391" s="4" t="s">
        <v>4</v>
      </c>
      <c r="B391" s="71" t="s">
        <v>61</v>
      </c>
      <c r="C391" s="70"/>
      <c r="D391" s="70" t="s">
        <v>1350</v>
      </c>
      <c r="E391" s="71" t="s">
        <v>1089</v>
      </c>
      <c r="F391" s="70">
        <v>14990</v>
      </c>
      <c r="G391" s="70" t="s">
        <v>1478</v>
      </c>
      <c r="H391" s="67"/>
      <c r="I391" s="67"/>
      <c r="J391" s="67" t="s">
        <v>5</v>
      </c>
      <c r="K391" s="67" t="s">
        <v>3</v>
      </c>
      <c r="L391" s="67" t="s">
        <v>3</v>
      </c>
      <c r="M391" s="67"/>
      <c r="N391" s="65">
        <v>40915</v>
      </c>
      <c r="O391" s="61"/>
      <c r="P391" s="61">
        <v>60</v>
      </c>
      <c r="Q391" s="46"/>
      <c r="S391" s="60"/>
    </row>
    <row r="392" spans="1:22" x14ac:dyDescent="0.25">
      <c r="A392" s="4" t="s">
        <v>6</v>
      </c>
      <c r="B392" s="71" t="s">
        <v>7</v>
      </c>
      <c r="C392" s="70" t="s">
        <v>108</v>
      </c>
      <c r="D392" s="70" t="s">
        <v>1349</v>
      </c>
      <c r="E392" s="71" t="s">
        <v>1089</v>
      </c>
      <c r="F392" s="70">
        <v>14420</v>
      </c>
      <c r="G392" s="70" t="s">
        <v>8</v>
      </c>
      <c r="H392" s="67"/>
      <c r="I392" s="67" t="s">
        <v>9</v>
      </c>
      <c r="J392" s="67" t="s">
        <v>10</v>
      </c>
      <c r="K392" s="67" t="s">
        <v>11</v>
      </c>
      <c r="L392" s="67"/>
      <c r="M392" s="67"/>
      <c r="N392" s="64"/>
      <c r="O392" s="61"/>
      <c r="P392" s="61"/>
      <c r="Q392" s="46"/>
      <c r="S392" s="60"/>
    </row>
    <row r="393" spans="1:22" s="128" customFormat="1" x14ac:dyDescent="0.25">
      <c r="A393" s="142" t="s">
        <v>6</v>
      </c>
      <c r="B393" s="122" t="s">
        <v>7</v>
      </c>
      <c r="C393" s="121" t="s">
        <v>1482</v>
      </c>
      <c r="D393" s="121" t="s">
        <v>1349</v>
      </c>
      <c r="E393" s="122" t="s">
        <v>1089</v>
      </c>
      <c r="F393" s="121">
        <v>14420</v>
      </c>
      <c r="G393" s="121" t="s">
        <v>8</v>
      </c>
      <c r="H393" s="123"/>
      <c r="I393" s="123" t="s">
        <v>9</v>
      </c>
      <c r="J393" s="123" t="s">
        <v>10</v>
      </c>
      <c r="K393" s="123" t="s">
        <v>11</v>
      </c>
      <c r="L393" s="123"/>
      <c r="M393" s="123"/>
      <c r="N393" s="124"/>
      <c r="O393" s="125"/>
      <c r="P393" s="125"/>
      <c r="Q393" s="126"/>
      <c r="R393" s="127"/>
      <c r="S393" s="127"/>
      <c r="V393" s="129"/>
    </row>
    <row r="394" spans="1:22" x14ac:dyDescent="0.25">
      <c r="A394" s="4" t="s">
        <v>12</v>
      </c>
      <c r="B394" s="71" t="s">
        <v>13</v>
      </c>
      <c r="C394" s="70" t="s">
        <v>60</v>
      </c>
      <c r="D394" s="70" t="s">
        <v>1351</v>
      </c>
      <c r="E394" s="71" t="s">
        <v>1089</v>
      </c>
      <c r="F394" s="70">
        <v>14480</v>
      </c>
      <c r="G394" s="70" t="s">
        <v>14</v>
      </c>
      <c r="H394" s="67"/>
      <c r="I394" s="67" t="s">
        <v>15</v>
      </c>
      <c r="J394" s="67" t="s">
        <v>16</v>
      </c>
      <c r="K394" s="67" t="s">
        <v>11</v>
      </c>
      <c r="L394" s="67"/>
      <c r="M394" s="67"/>
      <c r="N394" s="65">
        <v>40803</v>
      </c>
      <c r="O394" s="61">
        <v>74</v>
      </c>
      <c r="P394" s="61"/>
      <c r="Q394" s="46"/>
      <c r="S394" s="60"/>
    </row>
    <row r="395" spans="1:22" x14ac:dyDescent="0.25">
      <c r="A395" s="4" t="s">
        <v>17</v>
      </c>
      <c r="B395" s="71" t="s">
        <v>18</v>
      </c>
      <c r="C395" s="70" t="s">
        <v>108</v>
      </c>
      <c r="D395" s="70" t="s">
        <v>612</v>
      </c>
      <c r="E395" s="71" t="s">
        <v>1089</v>
      </c>
      <c r="F395" s="70">
        <v>14190</v>
      </c>
      <c r="G395" s="70" t="s">
        <v>19</v>
      </c>
      <c r="H395" s="67"/>
      <c r="I395" s="67" t="s">
        <v>20</v>
      </c>
      <c r="J395" s="67" t="s">
        <v>21</v>
      </c>
      <c r="K395" s="67" t="s">
        <v>22</v>
      </c>
      <c r="L395" s="67"/>
      <c r="M395" s="67"/>
      <c r="N395" s="65">
        <v>40852</v>
      </c>
      <c r="O395" s="61">
        <v>45.2</v>
      </c>
      <c r="P395" s="61"/>
      <c r="Q395" s="46"/>
      <c r="S395" s="60"/>
    </row>
    <row r="396" spans="1:22" x14ac:dyDescent="0.25">
      <c r="A396" s="4" t="s">
        <v>23</v>
      </c>
      <c r="B396" s="71" t="s">
        <v>24</v>
      </c>
      <c r="C396" s="70"/>
      <c r="D396" s="70" t="s">
        <v>683</v>
      </c>
      <c r="E396" s="71" t="s">
        <v>1089</v>
      </c>
      <c r="F396" s="70">
        <v>14420</v>
      </c>
      <c r="G396" s="70" t="s">
        <v>8</v>
      </c>
      <c r="H396" s="67"/>
      <c r="I396" s="67"/>
      <c r="J396" s="67"/>
      <c r="K396" s="67" t="s">
        <v>25</v>
      </c>
      <c r="L396" s="67"/>
      <c r="M396" s="67"/>
      <c r="N396" s="65">
        <v>40824</v>
      </c>
      <c r="O396" s="61">
        <v>54.3</v>
      </c>
      <c r="P396" s="61"/>
      <c r="Q396" s="46"/>
      <c r="S396" s="60"/>
    </row>
    <row r="397" spans="1:22" x14ac:dyDescent="0.25">
      <c r="A397" s="4" t="s">
        <v>26</v>
      </c>
      <c r="B397" s="71" t="s">
        <v>27</v>
      </c>
      <c r="C397" s="70"/>
      <c r="D397" s="70" t="s">
        <v>1089</v>
      </c>
      <c r="E397" s="71" t="s">
        <v>1089</v>
      </c>
      <c r="F397" s="70" t="s">
        <v>1089</v>
      </c>
      <c r="G397" s="70" t="s">
        <v>1089</v>
      </c>
      <c r="H397" s="67"/>
      <c r="I397" s="67"/>
      <c r="J397" s="67" t="s">
        <v>5</v>
      </c>
      <c r="K397" s="67" t="s">
        <v>11</v>
      </c>
      <c r="L397" s="67"/>
      <c r="M397" s="67"/>
      <c r="N397" s="64"/>
      <c r="O397" s="61">
        <v>36</v>
      </c>
      <c r="P397" s="61"/>
      <c r="Q397" s="46"/>
      <c r="S397" s="60"/>
    </row>
    <row r="398" spans="1:22" x14ac:dyDescent="0.25">
      <c r="A398" s="4" t="s">
        <v>28</v>
      </c>
      <c r="B398" s="71" t="s">
        <v>29</v>
      </c>
      <c r="C398" s="70"/>
      <c r="D398" s="70" t="s">
        <v>1352</v>
      </c>
      <c r="E398" s="71" t="s">
        <v>1089</v>
      </c>
      <c r="F398" s="70">
        <v>14830</v>
      </c>
      <c r="G398" s="70" t="s">
        <v>30</v>
      </c>
      <c r="H398" s="67"/>
      <c r="I398" s="67"/>
      <c r="J398" s="67"/>
      <c r="K398" s="67" t="s">
        <v>3</v>
      </c>
      <c r="L398" s="67" t="s">
        <v>22</v>
      </c>
      <c r="M398" s="67"/>
      <c r="N398" s="65">
        <v>40853</v>
      </c>
      <c r="O398" s="61">
        <v>49.4</v>
      </c>
      <c r="P398" s="61"/>
      <c r="Q398" s="46"/>
      <c r="S398" s="60"/>
    </row>
    <row r="399" spans="1:22" x14ac:dyDescent="0.25">
      <c r="A399" s="4" t="s">
        <v>31</v>
      </c>
      <c r="B399" s="71" t="s">
        <v>1474</v>
      </c>
      <c r="C399" s="70"/>
      <c r="D399" s="70" t="s">
        <v>1353</v>
      </c>
      <c r="E399" s="71" t="s">
        <v>1089</v>
      </c>
      <c r="F399" s="70">
        <v>14610</v>
      </c>
      <c r="G399" s="70" t="s">
        <v>32</v>
      </c>
      <c r="H399" s="67"/>
      <c r="I399" s="67"/>
      <c r="J399" s="67"/>
      <c r="K399" s="68" t="s">
        <v>33</v>
      </c>
      <c r="L399" s="67"/>
      <c r="M399" s="67"/>
      <c r="N399" s="65">
        <v>40915</v>
      </c>
      <c r="O399" s="61"/>
      <c r="P399" s="61">
        <v>27.3</v>
      </c>
      <c r="Q399" s="46"/>
      <c r="S399" s="60"/>
    </row>
    <row r="400" spans="1:22" x14ac:dyDescent="0.25">
      <c r="A400" s="4" t="s">
        <v>34</v>
      </c>
      <c r="B400" s="71" t="s">
        <v>1435</v>
      </c>
      <c r="C400" s="70"/>
      <c r="D400" s="70" t="s">
        <v>1354</v>
      </c>
      <c r="E400" s="71" t="s">
        <v>1089</v>
      </c>
      <c r="F400" s="70">
        <v>14114</v>
      </c>
      <c r="G400" s="70" t="s">
        <v>807</v>
      </c>
      <c r="H400" s="67" t="s">
        <v>35</v>
      </c>
      <c r="I400" s="67"/>
      <c r="J400" s="67"/>
      <c r="K400" s="67"/>
      <c r="L400" s="67"/>
      <c r="M400" s="67"/>
      <c r="N400" s="65">
        <v>41082</v>
      </c>
      <c r="O400" s="61"/>
      <c r="P400" s="61"/>
      <c r="Q400" s="46"/>
      <c r="S400" s="60"/>
    </row>
    <row r="401" spans="1:19" x14ac:dyDescent="0.25">
      <c r="A401" s="4" t="s">
        <v>36</v>
      </c>
      <c r="B401" s="71" t="s">
        <v>1461</v>
      </c>
      <c r="C401" s="70"/>
      <c r="D401" s="70" t="s">
        <v>1355</v>
      </c>
      <c r="E401" s="71" t="s">
        <v>1089</v>
      </c>
      <c r="F401" s="70">
        <v>50160</v>
      </c>
      <c r="G401" s="70" t="s">
        <v>37</v>
      </c>
      <c r="H401" s="67"/>
      <c r="I401" s="67" t="s">
        <v>38</v>
      </c>
      <c r="J401" s="67" t="s">
        <v>39</v>
      </c>
      <c r="K401" s="67" t="s">
        <v>3</v>
      </c>
      <c r="L401" s="67"/>
      <c r="M401" s="67" t="s">
        <v>11</v>
      </c>
      <c r="N401" s="65">
        <v>40819</v>
      </c>
      <c r="O401" s="61">
        <v>151.5</v>
      </c>
      <c r="P401" s="61"/>
      <c r="Q401" s="46"/>
      <c r="S401" s="60"/>
    </row>
    <row r="402" spans="1:19" x14ac:dyDescent="0.25">
      <c r="A402" s="4" t="s">
        <v>40</v>
      </c>
      <c r="B402" s="71" t="s">
        <v>327</v>
      </c>
      <c r="C402" s="70" t="s">
        <v>108</v>
      </c>
      <c r="D402" s="70" t="s">
        <v>1356</v>
      </c>
      <c r="E402" s="71" t="s">
        <v>1089</v>
      </c>
      <c r="F402" s="70">
        <v>14420</v>
      </c>
      <c r="G402" s="70" t="s">
        <v>8</v>
      </c>
      <c r="H402" s="67" t="s">
        <v>41</v>
      </c>
      <c r="I402" s="67"/>
      <c r="J402" s="67" t="s">
        <v>42</v>
      </c>
      <c r="K402" s="67" t="s">
        <v>43</v>
      </c>
      <c r="L402" s="67" t="s">
        <v>43</v>
      </c>
      <c r="M402" s="67" t="s">
        <v>43</v>
      </c>
      <c r="N402" s="64"/>
      <c r="O402" s="61"/>
      <c r="P402" s="61"/>
      <c r="Q402" s="46"/>
      <c r="S402" s="60"/>
    </row>
    <row r="403" spans="1:19" x14ac:dyDescent="0.25">
      <c r="A403" s="4" t="s">
        <v>44</v>
      </c>
      <c r="B403" s="71" t="s">
        <v>45</v>
      </c>
      <c r="C403" s="70" t="s">
        <v>44</v>
      </c>
      <c r="D403" s="70" t="s">
        <v>1089</v>
      </c>
      <c r="E403" s="71" t="s">
        <v>1089</v>
      </c>
      <c r="F403" s="70">
        <v>14990</v>
      </c>
      <c r="G403" s="70" t="s">
        <v>46</v>
      </c>
      <c r="H403" s="67"/>
      <c r="I403" s="67"/>
      <c r="J403" s="67" t="s">
        <v>47</v>
      </c>
      <c r="K403" s="67" t="s">
        <v>48</v>
      </c>
      <c r="L403" s="67" t="s">
        <v>48</v>
      </c>
      <c r="M403" s="67"/>
      <c r="N403" s="65">
        <v>40832</v>
      </c>
      <c r="O403" s="61">
        <v>71.25</v>
      </c>
      <c r="P403" s="61"/>
      <c r="Q403" s="46"/>
      <c r="S403" s="60"/>
    </row>
    <row r="404" spans="1:19" x14ac:dyDescent="0.25">
      <c r="A404" s="4" t="s">
        <v>49</v>
      </c>
      <c r="B404" s="71" t="s">
        <v>280</v>
      </c>
      <c r="C404" s="70"/>
      <c r="D404" s="70" t="s">
        <v>1089</v>
      </c>
      <c r="E404" s="71" t="s">
        <v>1089</v>
      </c>
      <c r="F404" s="70">
        <v>14470</v>
      </c>
      <c r="G404" s="70" t="s">
        <v>50</v>
      </c>
      <c r="H404" s="67"/>
      <c r="I404" s="67"/>
      <c r="J404" s="67" t="s">
        <v>51</v>
      </c>
      <c r="K404" s="67"/>
      <c r="L404" s="67" t="s">
        <v>52</v>
      </c>
      <c r="M404" s="67"/>
      <c r="N404" s="65">
        <v>40917</v>
      </c>
      <c r="O404" s="61"/>
      <c r="P404" s="61">
        <v>24.5</v>
      </c>
      <c r="Q404" s="46"/>
      <c r="S404" s="60"/>
    </row>
    <row r="405" spans="1:19" x14ac:dyDescent="0.25">
      <c r="A405" s="4" t="s">
        <v>53</v>
      </c>
      <c r="B405" s="71" t="s">
        <v>54</v>
      </c>
      <c r="C405" s="70"/>
      <c r="D405" s="70" t="s">
        <v>1089</v>
      </c>
      <c r="E405" s="71" t="s">
        <v>1089</v>
      </c>
      <c r="F405" s="70">
        <v>14</v>
      </c>
      <c r="G405" s="70" t="s">
        <v>55</v>
      </c>
      <c r="H405" s="67"/>
      <c r="I405" s="67"/>
      <c r="J405" s="67" t="s">
        <v>56</v>
      </c>
      <c r="K405" s="67"/>
      <c r="L405" s="67" t="s">
        <v>48</v>
      </c>
      <c r="M405" s="67"/>
      <c r="N405" s="65">
        <v>40971</v>
      </c>
      <c r="O405" s="61"/>
      <c r="P405" s="61">
        <v>95.4</v>
      </c>
      <c r="Q405" s="46"/>
      <c r="S405" s="60"/>
    </row>
    <row r="406" spans="1:19" x14ac:dyDescent="0.25">
      <c r="A406" s="4" t="s">
        <v>53</v>
      </c>
      <c r="B406" s="71" t="s">
        <v>57</v>
      </c>
      <c r="C406" s="70"/>
      <c r="D406" s="70" t="s">
        <v>1089</v>
      </c>
      <c r="E406" s="71" t="s">
        <v>1089</v>
      </c>
      <c r="F406" s="70">
        <v>14750</v>
      </c>
      <c r="G406" s="70" t="s">
        <v>58</v>
      </c>
      <c r="H406" s="67"/>
      <c r="I406" s="67"/>
      <c r="J406" s="67" t="s">
        <v>47</v>
      </c>
      <c r="K406" s="67" t="s">
        <v>59</v>
      </c>
      <c r="L406" s="67"/>
      <c r="M406" s="67"/>
      <c r="N406" s="65">
        <v>40942</v>
      </c>
      <c r="O406" s="61"/>
      <c r="P406" s="61">
        <v>24.5</v>
      </c>
      <c r="Q406" s="46"/>
      <c r="S406" s="60"/>
    </row>
    <row r="407" spans="1:19" x14ac:dyDescent="0.25">
      <c r="A407" s="4" t="s">
        <v>60</v>
      </c>
      <c r="B407" s="71" t="s">
        <v>61</v>
      </c>
      <c r="C407" s="70" t="s">
        <v>60</v>
      </c>
      <c r="D407" s="70" t="s">
        <v>1357</v>
      </c>
      <c r="E407" s="71" t="s">
        <v>1089</v>
      </c>
      <c r="F407" s="70">
        <v>14960</v>
      </c>
      <c r="G407" s="70" t="s">
        <v>1485</v>
      </c>
      <c r="H407" s="67"/>
      <c r="I407" s="67" t="s">
        <v>62</v>
      </c>
      <c r="J407" s="67" t="s">
        <v>51</v>
      </c>
      <c r="K407" s="67"/>
      <c r="L407" s="67"/>
      <c r="M407" s="67"/>
      <c r="N407" s="65">
        <v>40803</v>
      </c>
      <c r="O407" s="61">
        <v>31</v>
      </c>
      <c r="P407" s="61"/>
      <c r="Q407" s="46"/>
      <c r="S407" s="60"/>
    </row>
    <row r="408" spans="1:19" x14ac:dyDescent="0.25">
      <c r="A408" s="4" t="s">
        <v>63</v>
      </c>
      <c r="B408" s="71" t="s">
        <v>64</v>
      </c>
      <c r="C408" s="70" t="s">
        <v>102</v>
      </c>
      <c r="D408" s="70" t="s">
        <v>1358</v>
      </c>
      <c r="E408" s="71" t="s">
        <v>1089</v>
      </c>
      <c r="F408" s="70">
        <v>14160</v>
      </c>
      <c r="G408" s="70" t="s">
        <v>65</v>
      </c>
      <c r="H408" s="67"/>
      <c r="I408" s="67"/>
      <c r="J408" s="67"/>
      <c r="K408" s="67" t="s">
        <v>11</v>
      </c>
      <c r="L408" s="67"/>
      <c r="M408" s="67"/>
      <c r="N408" s="65">
        <v>40942</v>
      </c>
      <c r="O408" s="61"/>
      <c r="P408" s="61">
        <v>28</v>
      </c>
      <c r="Q408" s="46"/>
      <c r="S408" s="60"/>
    </row>
    <row r="409" spans="1:19" x14ac:dyDescent="0.25">
      <c r="A409" s="4" t="s">
        <v>66</v>
      </c>
      <c r="B409" s="71" t="s">
        <v>1475</v>
      </c>
      <c r="C409" s="70"/>
      <c r="D409" s="70" t="s">
        <v>1089</v>
      </c>
      <c r="E409" s="71" t="s">
        <v>1089</v>
      </c>
      <c r="F409" s="70">
        <v>14470</v>
      </c>
      <c r="G409" s="70" t="s">
        <v>67</v>
      </c>
      <c r="H409" s="67"/>
      <c r="I409" s="67"/>
      <c r="J409" s="67" t="s">
        <v>16</v>
      </c>
      <c r="K409" s="67" t="s">
        <v>11</v>
      </c>
      <c r="L409" s="67" t="s">
        <v>3</v>
      </c>
      <c r="M409" s="67" t="s">
        <v>68</v>
      </c>
      <c r="N409" s="65">
        <v>40916</v>
      </c>
      <c r="O409" s="61"/>
      <c r="P409" s="61">
        <v>143.4</v>
      </c>
      <c r="Q409" s="46"/>
      <c r="S409" s="60"/>
    </row>
    <row r="410" spans="1:19" x14ac:dyDescent="0.25">
      <c r="A410" s="4" t="s">
        <v>69</v>
      </c>
      <c r="B410" s="71" t="s">
        <v>70</v>
      </c>
      <c r="C410" s="70"/>
      <c r="D410" s="70" t="s">
        <v>1089</v>
      </c>
      <c r="E410" s="71" t="s">
        <v>1089</v>
      </c>
      <c r="F410" s="70" t="s">
        <v>1089</v>
      </c>
      <c r="G410" s="70" t="s">
        <v>1089</v>
      </c>
      <c r="H410" s="67"/>
      <c r="I410" s="67"/>
      <c r="J410" s="67" t="s">
        <v>5</v>
      </c>
      <c r="K410" s="67" t="s">
        <v>25</v>
      </c>
      <c r="L410" s="67" t="s">
        <v>25</v>
      </c>
      <c r="M410" s="67"/>
      <c r="N410" s="65">
        <v>40824</v>
      </c>
      <c r="O410" s="61">
        <v>109.7</v>
      </c>
      <c r="P410" s="61"/>
      <c r="Q410" s="46"/>
      <c r="S410" s="60"/>
    </row>
    <row r="411" spans="1:19" x14ac:dyDescent="0.25">
      <c r="A411" s="4" t="s">
        <v>71</v>
      </c>
      <c r="B411" s="71" t="s">
        <v>1476</v>
      </c>
      <c r="C411" s="70"/>
      <c r="D411" s="70" t="s">
        <v>1089</v>
      </c>
      <c r="E411" s="71" t="s">
        <v>1089</v>
      </c>
      <c r="F411" s="70">
        <v>14470</v>
      </c>
      <c r="G411" s="70" t="s">
        <v>67</v>
      </c>
      <c r="H411" s="67"/>
      <c r="I411" s="67"/>
      <c r="J411" s="67" t="s">
        <v>5</v>
      </c>
      <c r="K411" s="67" t="s">
        <v>3</v>
      </c>
      <c r="L411" s="67"/>
      <c r="M411" s="67" t="s">
        <v>72</v>
      </c>
      <c r="N411" s="65">
        <v>40917</v>
      </c>
      <c r="O411" s="61"/>
      <c r="P411" s="61">
        <v>74.7</v>
      </c>
      <c r="Q411" s="46"/>
      <c r="S411" s="60"/>
    </row>
    <row r="412" spans="1:19" x14ac:dyDescent="0.25">
      <c r="A412" s="4" t="s">
        <v>73</v>
      </c>
      <c r="B412" s="71" t="s">
        <v>74</v>
      </c>
      <c r="C412" s="70"/>
      <c r="D412" s="70" t="s">
        <v>763</v>
      </c>
      <c r="E412" s="71" t="s">
        <v>1089</v>
      </c>
      <c r="F412" s="70">
        <v>14700</v>
      </c>
      <c r="G412" s="70" t="s">
        <v>75</v>
      </c>
      <c r="H412" s="67"/>
      <c r="I412" s="67"/>
      <c r="J412" s="67" t="s">
        <v>5</v>
      </c>
      <c r="K412" s="67" t="s">
        <v>3</v>
      </c>
      <c r="L412" s="67"/>
      <c r="M412" s="67"/>
      <c r="N412" s="65">
        <v>40824</v>
      </c>
      <c r="O412" s="61">
        <v>173.7</v>
      </c>
      <c r="P412" s="61"/>
      <c r="Q412" s="46"/>
      <c r="S412" s="60"/>
    </row>
    <row r="413" spans="1:19" x14ac:dyDescent="0.25">
      <c r="A413" s="4" t="s">
        <v>76</v>
      </c>
      <c r="B413" s="71" t="s">
        <v>77</v>
      </c>
      <c r="C413" s="70"/>
      <c r="D413" s="70" t="s">
        <v>1089</v>
      </c>
      <c r="E413" s="71" t="s">
        <v>1089</v>
      </c>
      <c r="F413" s="70">
        <v>14200</v>
      </c>
      <c r="G413" s="70" t="s">
        <v>78</v>
      </c>
      <c r="H413" s="67"/>
      <c r="I413" s="67"/>
      <c r="J413" s="67"/>
      <c r="K413" s="67"/>
      <c r="L413" s="67"/>
      <c r="M413" s="67" t="s">
        <v>22</v>
      </c>
      <c r="N413" s="64"/>
      <c r="O413" s="61"/>
      <c r="P413" s="61">
        <v>51</v>
      </c>
      <c r="Q413" s="46"/>
      <c r="S413" s="60"/>
    </row>
    <row r="414" spans="1:19" x14ac:dyDescent="0.25">
      <c r="A414" s="4" t="s">
        <v>82</v>
      </c>
      <c r="B414" s="71" t="s">
        <v>79</v>
      </c>
      <c r="C414" s="70" t="s">
        <v>82</v>
      </c>
      <c r="D414" s="70" t="s">
        <v>1089</v>
      </c>
      <c r="E414" s="71" t="s">
        <v>1089</v>
      </c>
      <c r="F414" s="70" t="s">
        <v>1089</v>
      </c>
      <c r="G414" s="70" t="s">
        <v>80</v>
      </c>
      <c r="H414" s="67"/>
      <c r="I414" s="67"/>
      <c r="J414" s="67"/>
      <c r="K414" s="67" t="s">
        <v>11</v>
      </c>
      <c r="L414" s="67"/>
      <c r="M414" s="67" t="s">
        <v>81</v>
      </c>
      <c r="N414" s="65">
        <v>40855</v>
      </c>
      <c r="O414" s="61">
        <v>88</v>
      </c>
      <c r="P414" s="61"/>
      <c r="Q414" s="46"/>
      <c r="S414" s="60"/>
    </row>
    <row r="415" spans="1:19" x14ac:dyDescent="0.25">
      <c r="A415" s="4" t="s">
        <v>82</v>
      </c>
      <c r="B415" s="71" t="s">
        <v>13</v>
      </c>
      <c r="C415" s="70" t="s">
        <v>82</v>
      </c>
      <c r="D415" s="70" t="s">
        <v>1359</v>
      </c>
      <c r="E415" s="71" t="s">
        <v>1089</v>
      </c>
      <c r="F415" s="70">
        <v>14700</v>
      </c>
      <c r="G415" s="70" t="s">
        <v>83</v>
      </c>
      <c r="H415" s="67"/>
      <c r="I415" s="67"/>
      <c r="J415" s="67" t="s">
        <v>2</v>
      </c>
      <c r="K415" s="67"/>
      <c r="L415" s="67"/>
      <c r="M415" s="67"/>
      <c r="N415" s="65">
        <v>40824</v>
      </c>
      <c r="O415" s="61">
        <v>51</v>
      </c>
      <c r="P415" s="61"/>
      <c r="Q415" s="46"/>
      <c r="S415" s="60"/>
    </row>
    <row r="416" spans="1:19" x14ac:dyDescent="0.25">
      <c r="A416" s="4" t="s">
        <v>84</v>
      </c>
      <c r="B416" s="71" t="s">
        <v>85</v>
      </c>
      <c r="C416" s="70" t="s">
        <v>102</v>
      </c>
      <c r="D416" s="70" t="s">
        <v>1360</v>
      </c>
      <c r="E416" s="71" t="s">
        <v>1089</v>
      </c>
      <c r="F416" s="70">
        <v>14000</v>
      </c>
      <c r="G416" s="70" t="s">
        <v>86</v>
      </c>
      <c r="H416" s="67"/>
      <c r="I416" s="67"/>
      <c r="J416" s="67" t="s">
        <v>10</v>
      </c>
      <c r="K416" s="67">
        <v>1</v>
      </c>
      <c r="L416" s="67"/>
      <c r="M416" s="67"/>
      <c r="N416" s="64"/>
      <c r="O416" s="61"/>
      <c r="P416" s="61"/>
      <c r="Q416" s="46"/>
      <c r="S416" s="60"/>
    </row>
    <row r="417" spans="1:22" x14ac:dyDescent="0.25">
      <c r="A417" s="4" t="s">
        <v>87</v>
      </c>
      <c r="B417" s="71" t="s">
        <v>88</v>
      </c>
      <c r="C417" s="70" t="s">
        <v>102</v>
      </c>
      <c r="D417" s="70" t="s">
        <v>1361</v>
      </c>
      <c r="E417" s="71" t="s">
        <v>1089</v>
      </c>
      <c r="F417" s="70">
        <v>14111</v>
      </c>
      <c r="G417" s="70" t="s">
        <v>89</v>
      </c>
      <c r="H417" s="67"/>
      <c r="I417" s="67"/>
      <c r="J417" s="67"/>
      <c r="K417" s="67"/>
      <c r="L417" s="67"/>
      <c r="M417" s="67" t="s">
        <v>22</v>
      </c>
      <c r="N417" s="65">
        <v>40942</v>
      </c>
      <c r="O417" s="61"/>
      <c r="P417" s="61">
        <v>57</v>
      </c>
      <c r="Q417" s="46"/>
      <c r="S417" s="60"/>
    </row>
    <row r="418" spans="1:22" x14ac:dyDescent="0.25">
      <c r="A418" s="4" t="s">
        <v>90</v>
      </c>
      <c r="B418" s="71" t="s">
        <v>91</v>
      </c>
      <c r="C418" s="70"/>
      <c r="D418" s="70" t="s">
        <v>1362</v>
      </c>
      <c r="E418" s="71" t="s">
        <v>1089</v>
      </c>
      <c r="F418" s="70">
        <v>14830</v>
      </c>
      <c r="G418" s="70" t="s">
        <v>30</v>
      </c>
      <c r="H418" s="67"/>
      <c r="I418" s="67"/>
      <c r="J418" s="67" t="s">
        <v>10</v>
      </c>
      <c r="K418" s="67" t="s">
        <v>11</v>
      </c>
      <c r="L418" s="67"/>
      <c r="M418" s="67"/>
      <c r="N418" s="65">
        <v>40853</v>
      </c>
      <c r="O418" s="61">
        <v>66</v>
      </c>
      <c r="P418" s="61"/>
      <c r="Q418" s="46"/>
      <c r="S418" s="60"/>
    </row>
    <row r="419" spans="1:22" x14ac:dyDescent="0.25">
      <c r="A419" s="3" t="s">
        <v>92</v>
      </c>
      <c r="B419" s="70" t="s">
        <v>93</v>
      </c>
      <c r="C419" s="70" t="s">
        <v>108</v>
      </c>
      <c r="D419" s="70" t="s">
        <v>94</v>
      </c>
      <c r="E419" s="71" t="s">
        <v>1089</v>
      </c>
      <c r="F419" s="70">
        <v>14700</v>
      </c>
      <c r="G419" s="70" t="s">
        <v>95</v>
      </c>
      <c r="H419" s="67"/>
      <c r="I419" s="67" t="s">
        <v>96</v>
      </c>
      <c r="J419" s="67" t="s">
        <v>97</v>
      </c>
      <c r="K419" s="67">
        <v>46</v>
      </c>
      <c r="L419" s="67"/>
      <c r="M419" s="67"/>
      <c r="N419" s="64"/>
      <c r="O419" s="61"/>
      <c r="P419" s="61"/>
      <c r="Q419" s="46"/>
      <c r="S419" s="60"/>
    </row>
    <row r="420" spans="1:22" s="128" customFormat="1" x14ac:dyDescent="0.25">
      <c r="A420" s="120" t="s">
        <v>92</v>
      </c>
      <c r="B420" s="121" t="s">
        <v>93</v>
      </c>
      <c r="C420" s="121" t="s">
        <v>1482</v>
      </c>
      <c r="D420" s="121" t="s">
        <v>94</v>
      </c>
      <c r="E420" s="122" t="s">
        <v>1089</v>
      </c>
      <c r="F420" s="121">
        <v>14700</v>
      </c>
      <c r="G420" s="121" t="s">
        <v>95</v>
      </c>
      <c r="H420" s="123"/>
      <c r="I420" s="123" t="s">
        <v>96</v>
      </c>
      <c r="J420" s="123" t="s">
        <v>97</v>
      </c>
      <c r="K420" s="123">
        <v>46</v>
      </c>
      <c r="L420" s="123"/>
      <c r="M420" s="123"/>
      <c r="N420" s="124"/>
      <c r="O420" s="125"/>
      <c r="P420" s="125"/>
      <c r="Q420" s="126"/>
      <c r="R420" s="127"/>
      <c r="S420" s="127"/>
      <c r="V420" s="129"/>
    </row>
    <row r="421" spans="1:22" x14ac:dyDescent="0.25">
      <c r="A421" s="4" t="s">
        <v>98</v>
      </c>
      <c r="B421" s="71" t="s">
        <v>99</v>
      </c>
      <c r="C421" s="70"/>
      <c r="D421" s="70" t="s">
        <v>1363</v>
      </c>
      <c r="E421" s="71" t="s">
        <v>1089</v>
      </c>
      <c r="F421" s="70">
        <v>61000</v>
      </c>
      <c r="G421" s="70" t="s">
        <v>100</v>
      </c>
      <c r="H421" s="67"/>
      <c r="I421" s="67"/>
      <c r="J421" s="67" t="s">
        <v>101</v>
      </c>
      <c r="K421" s="67" t="s">
        <v>48</v>
      </c>
      <c r="L421" s="67"/>
      <c r="M421" s="67"/>
      <c r="N421" s="65">
        <v>40853</v>
      </c>
      <c r="O421" s="61">
        <v>49</v>
      </c>
      <c r="P421" s="61"/>
      <c r="Q421" s="46"/>
      <c r="S421" s="60"/>
    </row>
    <row r="422" spans="1:22" x14ac:dyDescent="0.25">
      <c r="A422" s="4" t="s">
        <v>102</v>
      </c>
      <c r="B422" s="71" t="s">
        <v>103</v>
      </c>
      <c r="C422" s="70" t="s">
        <v>102</v>
      </c>
      <c r="D422" s="71" t="s">
        <v>1364</v>
      </c>
      <c r="E422" s="71" t="s">
        <v>1089</v>
      </c>
      <c r="F422" s="70">
        <v>14160</v>
      </c>
      <c r="G422" s="70" t="s">
        <v>65</v>
      </c>
      <c r="H422" s="67"/>
      <c r="I422" s="67"/>
      <c r="J422" s="67" t="s">
        <v>97</v>
      </c>
      <c r="K422" s="67" t="s">
        <v>3</v>
      </c>
      <c r="L422" s="67"/>
      <c r="M422" s="67" t="s">
        <v>11</v>
      </c>
      <c r="N422" s="65">
        <v>40942</v>
      </c>
      <c r="O422" s="61"/>
      <c r="P422" s="61">
        <v>117</v>
      </c>
      <c r="Q422" s="46"/>
      <c r="S422" s="60"/>
    </row>
    <row r="423" spans="1:22" x14ac:dyDescent="0.25">
      <c r="A423" s="3" t="s">
        <v>104</v>
      </c>
      <c r="B423" s="71" t="s">
        <v>1116</v>
      </c>
      <c r="C423" s="70"/>
      <c r="D423" s="70" t="s">
        <v>1089</v>
      </c>
      <c r="E423" s="71" t="s">
        <v>1089</v>
      </c>
      <c r="F423" s="71">
        <v>14000</v>
      </c>
      <c r="G423" s="71" t="s">
        <v>86</v>
      </c>
      <c r="H423" s="67"/>
      <c r="I423" s="67"/>
      <c r="J423" s="67" t="s">
        <v>16</v>
      </c>
      <c r="K423" s="67" t="s">
        <v>11</v>
      </c>
      <c r="L423" s="67" t="s">
        <v>11</v>
      </c>
      <c r="M423" s="67" t="s">
        <v>3</v>
      </c>
      <c r="N423" s="65">
        <v>40901</v>
      </c>
      <c r="O423" s="61">
        <v>573.29999999999995</v>
      </c>
      <c r="P423" s="61"/>
      <c r="Q423" s="46"/>
      <c r="S423" s="60"/>
    </row>
    <row r="424" spans="1:22" x14ac:dyDescent="0.25">
      <c r="A424" s="3" t="s">
        <v>1554</v>
      </c>
      <c r="B424" s="71" t="s">
        <v>106</v>
      </c>
      <c r="C424" s="70" t="s">
        <v>962</v>
      </c>
      <c r="D424" s="71" t="s">
        <v>1365</v>
      </c>
      <c r="E424" s="71" t="s">
        <v>1089</v>
      </c>
      <c r="F424" s="71">
        <v>14540</v>
      </c>
      <c r="G424" s="71" t="s">
        <v>107</v>
      </c>
      <c r="H424" s="67"/>
      <c r="I424" s="67" t="s">
        <v>1555</v>
      </c>
      <c r="J424" s="67" t="s">
        <v>51</v>
      </c>
      <c r="K424" s="67"/>
      <c r="L424" s="67"/>
      <c r="M424" s="67"/>
      <c r="N424" s="65">
        <v>40985</v>
      </c>
      <c r="O424" s="61"/>
      <c r="P424" s="61">
        <v>31</v>
      </c>
      <c r="Q424" s="46"/>
      <c r="S424" s="60"/>
    </row>
    <row r="425" spans="1:22" x14ac:dyDescent="0.25">
      <c r="A425" s="3" t="s">
        <v>960</v>
      </c>
      <c r="B425" s="71" t="s">
        <v>93</v>
      </c>
      <c r="C425" s="70" t="s">
        <v>962</v>
      </c>
      <c r="D425" s="71" t="s">
        <v>1366</v>
      </c>
      <c r="E425" s="71" t="s">
        <v>1089</v>
      </c>
      <c r="F425" s="70">
        <v>14000</v>
      </c>
      <c r="G425" s="70" t="s">
        <v>86</v>
      </c>
      <c r="H425" s="67"/>
      <c r="I425" s="67" t="s">
        <v>109</v>
      </c>
      <c r="J425" s="67" t="s">
        <v>110</v>
      </c>
      <c r="K425" s="67" t="s">
        <v>11</v>
      </c>
      <c r="L425" s="67"/>
      <c r="M425" s="67"/>
      <c r="N425" s="65">
        <v>40985</v>
      </c>
      <c r="O425" s="61"/>
      <c r="P425" s="61">
        <v>54</v>
      </c>
      <c r="Q425" s="46"/>
      <c r="S425" s="60"/>
    </row>
    <row r="426" spans="1:22" x14ac:dyDescent="0.25">
      <c r="A426" s="4" t="s">
        <v>108</v>
      </c>
      <c r="B426" s="71" t="s">
        <v>111</v>
      </c>
      <c r="C426" s="70" t="s">
        <v>108</v>
      </c>
      <c r="D426" s="70" t="s">
        <v>1367</v>
      </c>
      <c r="E426" s="71" t="s">
        <v>1089</v>
      </c>
      <c r="F426" s="70">
        <v>14420</v>
      </c>
      <c r="G426" s="70" t="s">
        <v>112</v>
      </c>
      <c r="H426" s="67"/>
      <c r="I426" s="67"/>
      <c r="J426" s="67" t="s">
        <v>16</v>
      </c>
      <c r="K426" s="67" t="s">
        <v>52</v>
      </c>
      <c r="L426" s="67" t="s">
        <v>52</v>
      </c>
      <c r="M426" s="67"/>
      <c r="N426" s="65">
        <v>40647</v>
      </c>
      <c r="O426" s="61">
        <v>67.5</v>
      </c>
      <c r="P426" s="61"/>
      <c r="Q426" s="46"/>
      <c r="S426" s="60"/>
    </row>
    <row r="427" spans="1:22" s="128" customFormat="1" x14ac:dyDescent="0.25">
      <c r="A427" s="142" t="s">
        <v>108</v>
      </c>
      <c r="B427" s="122" t="s">
        <v>111</v>
      </c>
      <c r="C427" s="121" t="s">
        <v>1482</v>
      </c>
      <c r="D427" s="121" t="s">
        <v>1367</v>
      </c>
      <c r="E427" s="122" t="s">
        <v>1089</v>
      </c>
      <c r="F427" s="121">
        <v>14420</v>
      </c>
      <c r="G427" s="121" t="s">
        <v>112</v>
      </c>
      <c r="H427" s="123"/>
      <c r="I427" s="123"/>
      <c r="J427" s="123" t="s">
        <v>16</v>
      </c>
      <c r="K427" s="123" t="s">
        <v>52</v>
      </c>
      <c r="L427" s="123" t="s">
        <v>52</v>
      </c>
      <c r="M427" s="123"/>
      <c r="N427" s="131">
        <v>40647</v>
      </c>
      <c r="O427" s="125">
        <v>67.5</v>
      </c>
      <c r="P427" s="125"/>
      <c r="Q427" s="126"/>
      <c r="R427" s="127"/>
      <c r="S427" s="127"/>
      <c r="V427" s="129"/>
    </row>
    <row r="428" spans="1:22" x14ac:dyDescent="0.25">
      <c r="A428" s="3" t="s">
        <v>961</v>
      </c>
      <c r="B428" s="71" t="s">
        <v>1</v>
      </c>
      <c r="C428" s="70" t="s">
        <v>962</v>
      </c>
      <c r="D428" s="71" t="s">
        <v>1368</v>
      </c>
      <c r="E428" s="71" t="s">
        <v>1089</v>
      </c>
      <c r="F428" s="70">
        <v>14000</v>
      </c>
      <c r="G428" s="70" t="s">
        <v>86</v>
      </c>
      <c r="H428" s="67" t="s">
        <v>114</v>
      </c>
      <c r="I428" s="67"/>
      <c r="J428" s="67" t="s">
        <v>10</v>
      </c>
      <c r="K428" s="67" t="s">
        <v>11</v>
      </c>
      <c r="L428" s="67"/>
      <c r="M428" s="67"/>
      <c r="N428" s="65">
        <v>40985</v>
      </c>
      <c r="O428" s="61"/>
      <c r="P428" s="61">
        <v>60</v>
      </c>
      <c r="Q428" s="46"/>
      <c r="S428" s="60"/>
    </row>
    <row r="429" spans="1:22" x14ac:dyDescent="0.25">
      <c r="A429" s="3" t="s">
        <v>962</v>
      </c>
      <c r="B429" s="71" t="s">
        <v>116</v>
      </c>
      <c r="C429" s="70" t="s">
        <v>962</v>
      </c>
      <c r="D429" s="71" t="s">
        <v>1369</v>
      </c>
      <c r="E429" s="71" t="s">
        <v>1089</v>
      </c>
      <c r="F429" s="70">
        <v>14190</v>
      </c>
      <c r="G429" s="70" t="s">
        <v>117</v>
      </c>
      <c r="H429" s="67" t="s">
        <v>118</v>
      </c>
      <c r="I429" s="67"/>
      <c r="J429" s="67" t="s">
        <v>51</v>
      </c>
      <c r="K429" s="67" t="s">
        <v>11</v>
      </c>
      <c r="L429" s="67"/>
      <c r="M429" s="67"/>
      <c r="N429" s="65">
        <v>40985</v>
      </c>
      <c r="O429" s="61"/>
      <c r="P429" s="61">
        <v>139</v>
      </c>
      <c r="Q429" s="46"/>
      <c r="S429" s="60"/>
    </row>
    <row r="430" spans="1:22" x14ac:dyDescent="0.25">
      <c r="A430" s="3" t="s">
        <v>963</v>
      </c>
      <c r="B430" s="71" t="s">
        <v>998</v>
      </c>
      <c r="C430" s="70" t="s">
        <v>962</v>
      </c>
      <c r="D430" s="71" t="s">
        <v>1370</v>
      </c>
      <c r="E430" s="71" t="s">
        <v>1089</v>
      </c>
      <c r="F430" s="70">
        <v>14630</v>
      </c>
      <c r="G430" s="70" t="s">
        <v>120</v>
      </c>
      <c r="H430" s="67"/>
      <c r="I430" s="67" t="s">
        <v>121</v>
      </c>
      <c r="J430" s="67"/>
      <c r="K430" s="67" t="s">
        <v>11</v>
      </c>
      <c r="L430" s="67"/>
      <c r="M430" s="67"/>
      <c r="N430" s="65">
        <v>40985</v>
      </c>
      <c r="O430" s="61"/>
      <c r="P430" s="61">
        <v>31</v>
      </c>
      <c r="Q430" s="46"/>
      <c r="S430" s="60"/>
    </row>
    <row r="431" spans="1:22" x14ac:dyDescent="0.25">
      <c r="A431" s="4" t="s">
        <v>964</v>
      </c>
      <c r="B431" s="71" t="s">
        <v>192</v>
      </c>
      <c r="C431" s="70"/>
      <c r="D431" s="71" t="s">
        <v>1371</v>
      </c>
      <c r="E431" s="71" t="s">
        <v>1089</v>
      </c>
      <c r="F431" s="71">
        <v>14000</v>
      </c>
      <c r="G431" s="71" t="s">
        <v>86</v>
      </c>
      <c r="H431" s="67"/>
      <c r="I431" s="67"/>
      <c r="J431" s="69" t="s">
        <v>51</v>
      </c>
      <c r="K431" s="67"/>
      <c r="L431" s="67" t="s">
        <v>11</v>
      </c>
      <c r="M431" s="67" t="s">
        <v>33</v>
      </c>
      <c r="N431" s="65">
        <v>40818</v>
      </c>
      <c r="O431" s="61">
        <v>161.19999999999999</v>
      </c>
      <c r="P431" s="61"/>
      <c r="Q431" s="46"/>
      <c r="S431" s="60"/>
    </row>
    <row r="432" spans="1:22" x14ac:dyDescent="0.25">
      <c r="A432" s="4" t="s">
        <v>962</v>
      </c>
      <c r="B432" s="71" t="s">
        <v>965</v>
      </c>
      <c r="C432" s="70" t="s">
        <v>962</v>
      </c>
      <c r="D432" s="71" t="s">
        <v>1372</v>
      </c>
      <c r="E432" s="71" t="s">
        <v>1089</v>
      </c>
      <c r="F432" s="71">
        <v>14120</v>
      </c>
      <c r="G432" s="71" t="s">
        <v>810</v>
      </c>
      <c r="H432" s="67"/>
      <c r="I432" s="67" t="s">
        <v>997</v>
      </c>
      <c r="J432" s="67"/>
      <c r="K432" s="67"/>
      <c r="L432" s="67" t="s">
        <v>3</v>
      </c>
      <c r="M432" s="67"/>
      <c r="N432" s="64"/>
      <c r="O432" s="61"/>
      <c r="P432" s="61"/>
      <c r="Q432" s="46"/>
      <c r="S432" s="60"/>
    </row>
    <row r="433" spans="1:22" x14ac:dyDescent="0.25">
      <c r="A433" s="4" t="s">
        <v>966</v>
      </c>
      <c r="B433" s="71" t="s">
        <v>13</v>
      </c>
      <c r="C433" s="70"/>
      <c r="D433" s="70" t="s">
        <v>1373</v>
      </c>
      <c r="E433" s="71" t="s">
        <v>1089</v>
      </c>
      <c r="F433" s="70">
        <v>14140</v>
      </c>
      <c r="G433" s="70" t="s">
        <v>1479</v>
      </c>
      <c r="H433" s="67"/>
      <c r="I433" s="67" t="s">
        <v>967</v>
      </c>
      <c r="J433" s="69" t="s">
        <v>968</v>
      </c>
      <c r="K433" s="69" t="s">
        <v>48</v>
      </c>
      <c r="L433" s="67"/>
      <c r="M433" s="67"/>
      <c r="N433" s="65">
        <v>40558</v>
      </c>
      <c r="O433" s="61">
        <v>204.5</v>
      </c>
      <c r="P433" s="61"/>
      <c r="Q433" s="46"/>
      <c r="S433" s="60"/>
    </row>
    <row r="434" spans="1:22" x14ac:dyDescent="0.25">
      <c r="A434" s="4" t="s">
        <v>966</v>
      </c>
      <c r="B434" s="71" t="s">
        <v>45</v>
      </c>
      <c r="C434" s="70"/>
      <c r="D434" s="71" t="s">
        <v>1373</v>
      </c>
      <c r="E434" s="71" t="s">
        <v>1089</v>
      </c>
      <c r="F434" s="70">
        <v>14140</v>
      </c>
      <c r="G434" s="71" t="s">
        <v>1479</v>
      </c>
      <c r="H434" s="67"/>
      <c r="I434" s="67" t="s">
        <v>969</v>
      </c>
      <c r="J434" s="69" t="s">
        <v>16</v>
      </c>
      <c r="K434" s="69" t="s">
        <v>3</v>
      </c>
      <c r="L434" s="67"/>
      <c r="M434" s="67"/>
      <c r="N434" s="65">
        <v>40589</v>
      </c>
      <c r="O434" s="61">
        <f>74.8+12</f>
        <v>86.8</v>
      </c>
      <c r="P434" s="61"/>
      <c r="Q434" s="46"/>
      <c r="S434" s="60"/>
    </row>
    <row r="435" spans="1:22" x14ac:dyDescent="0.25">
      <c r="A435" s="4" t="s">
        <v>970</v>
      </c>
      <c r="B435" s="71" t="s">
        <v>360</v>
      </c>
      <c r="C435" s="70"/>
      <c r="D435" s="71" t="s">
        <v>1374</v>
      </c>
      <c r="E435" s="71" t="s">
        <v>1089</v>
      </c>
      <c r="F435" s="70">
        <v>14740</v>
      </c>
      <c r="G435" s="71" t="s">
        <v>934</v>
      </c>
      <c r="H435" s="67"/>
      <c r="I435" s="67"/>
      <c r="J435" s="69" t="s">
        <v>51</v>
      </c>
      <c r="K435" s="69" t="s">
        <v>52</v>
      </c>
      <c r="L435" s="67" t="s">
        <v>52</v>
      </c>
      <c r="M435" s="67"/>
      <c r="N435" s="65">
        <v>40558</v>
      </c>
      <c r="O435" s="61">
        <v>80</v>
      </c>
      <c r="P435" s="61"/>
      <c r="Q435" s="46"/>
      <c r="S435" s="60"/>
    </row>
    <row r="436" spans="1:22" x14ac:dyDescent="0.25">
      <c r="A436" s="4" t="s">
        <v>971</v>
      </c>
      <c r="B436" s="71" t="s">
        <v>418</v>
      </c>
      <c r="C436" s="70"/>
      <c r="D436" s="71" t="s">
        <v>1020</v>
      </c>
      <c r="E436" s="71" t="s">
        <v>1021</v>
      </c>
      <c r="F436" s="70">
        <v>14470</v>
      </c>
      <c r="G436" s="71" t="s">
        <v>50</v>
      </c>
      <c r="H436" s="67" t="s">
        <v>972</v>
      </c>
      <c r="I436" s="67" t="s">
        <v>973</v>
      </c>
      <c r="J436" s="69" t="s">
        <v>56</v>
      </c>
      <c r="K436" s="69" t="s">
        <v>48</v>
      </c>
      <c r="L436" s="67"/>
      <c r="M436" s="67"/>
      <c r="N436" s="65">
        <v>40583</v>
      </c>
      <c r="O436" s="61">
        <v>128.4</v>
      </c>
      <c r="P436" s="61"/>
      <c r="Q436" s="46"/>
      <c r="S436" s="60"/>
    </row>
    <row r="437" spans="1:22" x14ac:dyDescent="0.25">
      <c r="A437" s="4" t="s">
        <v>974</v>
      </c>
      <c r="B437" s="71" t="s">
        <v>208</v>
      </c>
      <c r="C437" s="70" t="s">
        <v>1217</v>
      </c>
      <c r="D437" s="70" t="s">
        <v>1089</v>
      </c>
      <c r="E437" s="70" t="s">
        <v>1089</v>
      </c>
      <c r="F437" s="70">
        <v>61500</v>
      </c>
      <c r="G437" s="71" t="s">
        <v>975</v>
      </c>
      <c r="H437" s="67"/>
      <c r="I437" s="67"/>
      <c r="J437" s="69" t="s">
        <v>976</v>
      </c>
      <c r="K437" s="69" t="s">
        <v>3</v>
      </c>
      <c r="L437" s="67"/>
      <c r="M437" s="67"/>
      <c r="N437" s="65">
        <v>40635</v>
      </c>
      <c r="O437" s="61"/>
      <c r="P437" s="61">
        <v>47</v>
      </c>
      <c r="Q437" s="46"/>
      <c r="S437" s="60"/>
    </row>
    <row r="438" spans="1:22" x14ac:dyDescent="0.25">
      <c r="A438" s="4" t="s">
        <v>977</v>
      </c>
      <c r="B438" s="71" t="s">
        <v>273</v>
      </c>
      <c r="C438" s="70" t="s">
        <v>1217</v>
      </c>
      <c r="D438" s="71" t="s">
        <v>1375</v>
      </c>
      <c r="E438" s="70" t="s">
        <v>1089</v>
      </c>
      <c r="F438" s="70">
        <v>61250</v>
      </c>
      <c r="G438" s="71" t="s">
        <v>978</v>
      </c>
      <c r="H438" s="67"/>
      <c r="I438" s="67"/>
      <c r="J438" s="69" t="s">
        <v>10</v>
      </c>
      <c r="K438" s="67"/>
      <c r="L438" s="67" t="s">
        <v>11</v>
      </c>
      <c r="M438" s="67"/>
      <c r="N438" s="65">
        <v>40635</v>
      </c>
      <c r="O438" s="61">
        <v>58</v>
      </c>
      <c r="P438" s="61"/>
      <c r="Q438" s="46"/>
      <c r="S438" s="60"/>
    </row>
    <row r="439" spans="1:22" x14ac:dyDescent="0.25">
      <c r="A439" s="4" t="s">
        <v>979</v>
      </c>
      <c r="B439" s="71" t="s">
        <v>306</v>
      </c>
      <c r="C439" s="70" t="s">
        <v>1217</v>
      </c>
      <c r="D439" s="71" t="s">
        <v>1376</v>
      </c>
      <c r="E439" s="70" t="s">
        <v>1089</v>
      </c>
      <c r="F439" s="70">
        <v>61250</v>
      </c>
      <c r="G439" s="71" t="s">
        <v>980</v>
      </c>
      <c r="H439" s="67"/>
      <c r="I439" s="67"/>
      <c r="J439" s="69" t="s">
        <v>110</v>
      </c>
      <c r="K439" s="67"/>
      <c r="L439" s="67"/>
      <c r="M439" s="67"/>
      <c r="N439" s="65">
        <v>40866</v>
      </c>
      <c r="O439" s="61">
        <f>36+33</f>
        <v>69</v>
      </c>
      <c r="P439" s="61"/>
      <c r="Q439" s="46"/>
      <c r="S439" s="60"/>
    </row>
    <row r="440" spans="1:22" x14ac:dyDescent="0.25">
      <c r="A440" s="4" t="s">
        <v>981</v>
      </c>
      <c r="B440" s="71" t="s">
        <v>511</v>
      </c>
      <c r="C440" s="70" t="s">
        <v>1217</v>
      </c>
      <c r="D440" s="71" t="s">
        <v>1377</v>
      </c>
      <c r="E440" s="70" t="s">
        <v>1089</v>
      </c>
      <c r="F440" s="70">
        <v>61000</v>
      </c>
      <c r="G440" s="71" t="s">
        <v>982</v>
      </c>
      <c r="H440" s="67"/>
      <c r="I440" s="67"/>
      <c r="J440" s="69" t="s">
        <v>976</v>
      </c>
      <c r="K440" s="67"/>
      <c r="L440" s="67"/>
      <c r="M440" s="67"/>
      <c r="N440" s="65">
        <v>40866</v>
      </c>
      <c r="O440" s="61">
        <f>36+35</f>
        <v>71</v>
      </c>
      <c r="P440" s="61"/>
      <c r="Q440" s="46"/>
      <c r="S440" s="60"/>
    </row>
    <row r="441" spans="1:22" x14ac:dyDescent="0.25">
      <c r="A441" s="4" t="s">
        <v>983</v>
      </c>
      <c r="B441" s="71" t="s">
        <v>509</v>
      </c>
      <c r="C441" s="70" t="s">
        <v>1217</v>
      </c>
      <c r="D441" s="71" t="s">
        <v>1378</v>
      </c>
      <c r="E441" s="70" t="s">
        <v>1089</v>
      </c>
      <c r="F441" s="70">
        <v>72610</v>
      </c>
      <c r="G441" s="71" t="s">
        <v>984</v>
      </c>
      <c r="H441" s="67" t="s">
        <v>985</v>
      </c>
      <c r="I441" s="67"/>
      <c r="J441" s="69" t="s">
        <v>51</v>
      </c>
      <c r="K441" s="67"/>
      <c r="L441" s="67"/>
      <c r="M441" s="67"/>
      <c r="N441" s="65">
        <v>40635</v>
      </c>
      <c r="O441" s="61">
        <v>38</v>
      </c>
      <c r="P441" s="61"/>
      <c r="Q441" s="46"/>
      <c r="S441" s="60"/>
    </row>
    <row r="442" spans="1:22" x14ac:dyDescent="0.25">
      <c r="A442" s="4" t="s">
        <v>1012</v>
      </c>
      <c r="B442" s="71" t="s">
        <v>986</v>
      </c>
      <c r="C442" s="70" t="s">
        <v>993</v>
      </c>
      <c r="D442" s="71" t="s">
        <v>1379</v>
      </c>
      <c r="E442" s="70" t="s">
        <v>1089</v>
      </c>
      <c r="F442" s="70">
        <v>61000</v>
      </c>
      <c r="G442" s="71" t="s">
        <v>982</v>
      </c>
      <c r="H442" s="67"/>
      <c r="I442" s="67"/>
      <c r="J442" s="69" t="s">
        <v>987</v>
      </c>
      <c r="K442" s="67"/>
      <c r="L442" s="67" t="s">
        <v>3</v>
      </c>
      <c r="M442" s="67"/>
      <c r="N442" s="65">
        <v>41034</v>
      </c>
      <c r="O442" s="61">
        <f>58+148</f>
        <v>206</v>
      </c>
      <c r="P442" s="61"/>
      <c r="Q442" s="46"/>
      <c r="S442" s="60"/>
    </row>
    <row r="443" spans="1:22" s="128" customFormat="1" x14ac:dyDescent="0.25">
      <c r="A443" s="142" t="s">
        <v>1012</v>
      </c>
      <c r="B443" s="122" t="s">
        <v>986</v>
      </c>
      <c r="C443" s="121" t="s">
        <v>1217</v>
      </c>
      <c r="D443" s="122" t="s">
        <v>1379</v>
      </c>
      <c r="E443" s="121" t="s">
        <v>1089</v>
      </c>
      <c r="F443" s="121">
        <v>61000</v>
      </c>
      <c r="G443" s="122" t="s">
        <v>982</v>
      </c>
      <c r="H443" s="123"/>
      <c r="I443" s="123"/>
      <c r="J443" s="143" t="s">
        <v>987</v>
      </c>
      <c r="K443" s="123"/>
      <c r="L443" s="123" t="s">
        <v>3</v>
      </c>
      <c r="M443" s="123"/>
      <c r="N443" s="131">
        <v>41034</v>
      </c>
      <c r="O443" s="125">
        <f>58+148</f>
        <v>206</v>
      </c>
      <c r="P443" s="125"/>
      <c r="Q443" s="126"/>
      <c r="R443" s="127"/>
      <c r="S443" s="127"/>
      <c r="V443" s="129"/>
    </row>
    <row r="444" spans="1:22" s="140" customFormat="1" x14ac:dyDescent="0.25">
      <c r="A444" s="144" t="s">
        <v>1012</v>
      </c>
      <c r="B444" s="134" t="s">
        <v>986</v>
      </c>
      <c r="C444" s="133" t="s">
        <v>995</v>
      </c>
      <c r="D444" s="134" t="s">
        <v>1379</v>
      </c>
      <c r="E444" s="133" t="s">
        <v>1089</v>
      </c>
      <c r="F444" s="133">
        <v>61000</v>
      </c>
      <c r="G444" s="134" t="s">
        <v>982</v>
      </c>
      <c r="H444" s="135"/>
      <c r="I444" s="135"/>
      <c r="J444" s="145" t="s">
        <v>987</v>
      </c>
      <c r="K444" s="135"/>
      <c r="L444" s="135" t="s">
        <v>3</v>
      </c>
      <c r="M444" s="135"/>
      <c r="N444" s="136">
        <v>41034</v>
      </c>
      <c r="O444" s="137">
        <f>58+148</f>
        <v>206</v>
      </c>
      <c r="P444" s="137"/>
      <c r="Q444" s="138"/>
      <c r="R444" s="139"/>
      <c r="S444" s="139"/>
      <c r="V444" s="141"/>
    </row>
    <row r="445" spans="1:22" x14ac:dyDescent="0.25">
      <c r="A445" s="4" t="s">
        <v>988</v>
      </c>
      <c r="B445" s="71" t="s">
        <v>70</v>
      </c>
      <c r="C445" s="70" t="s">
        <v>1217</v>
      </c>
      <c r="D445" s="71" t="s">
        <v>1380</v>
      </c>
      <c r="E445" s="70" t="s">
        <v>1089</v>
      </c>
      <c r="F445" s="70">
        <v>61500</v>
      </c>
      <c r="G445" s="71" t="s">
        <v>975</v>
      </c>
      <c r="H445" s="67"/>
      <c r="I445" s="67"/>
      <c r="J445" s="69" t="s">
        <v>976</v>
      </c>
      <c r="K445" s="67"/>
      <c r="L445" s="67"/>
      <c r="M445" s="67"/>
      <c r="N445" s="65">
        <v>40635</v>
      </c>
      <c r="O445" s="61">
        <v>38</v>
      </c>
      <c r="P445" s="61"/>
      <c r="Q445" s="46"/>
      <c r="S445" s="60"/>
    </row>
    <row r="446" spans="1:22" x14ac:dyDescent="0.25">
      <c r="A446" s="4" t="s">
        <v>411</v>
      </c>
      <c r="B446" s="71" t="s">
        <v>1550</v>
      </c>
      <c r="C446" s="70" t="s">
        <v>1217</v>
      </c>
      <c r="D446" s="70" t="s">
        <v>1089</v>
      </c>
      <c r="E446" s="70" t="s">
        <v>1089</v>
      </c>
      <c r="F446" s="70">
        <v>61000</v>
      </c>
      <c r="G446" s="70" t="s">
        <v>100</v>
      </c>
      <c r="H446" s="67"/>
      <c r="I446" s="67"/>
      <c r="J446" s="69" t="s">
        <v>10</v>
      </c>
      <c r="K446" s="67" t="s">
        <v>3</v>
      </c>
      <c r="L446" s="67"/>
      <c r="M446" s="67"/>
      <c r="N446" s="65">
        <v>40873</v>
      </c>
      <c r="O446" s="61">
        <f>38+23</f>
        <v>61</v>
      </c>
      <c r="P446" s="61"/>
      <c r="Q446" s="46"/>
      <c r="S446" s="60"/>
    </row>
    <row r="447" spans="1:22" x14ac:dyDescent="0.25">
      <c r="A447" s="4" t="s">
        <v>1019</v>
      </c>
      <c r="B447" s="71" t="s">
        <v>990</v>
      </c>
      <c r="C447" s="70" t="s">
        <v>1217</v>
      </c>
      <c r="D447" s="70" t="s">
        <v>1381</v>
      </c>
      <c r="E447" s="70" t="s">
        <v>1089</v>
      </c>
      <c r="F447" s="70">
        <v>61250</v>
      </c>
      <c r="G447" s="70" t="s">
        <v>991</v>
      </c>
      <c r="H447" s="67"/>
      <c r="I447" s="67"/>
      <c r="J447" s="69" t="s">
        <v>5</v>
      </c>
      <c r="K447" s="67"/>
      <c r="L447" s="67" t="s">
        <v>3</v>
      </c>
      <c r="M447" s="67"/>
      <c r="N447" s="65">
        <v>40635</v>
      </c>
      <c r="O447" s="61">
        <v>57</v>
      </c>
      <c r="P447" s="61"/>
      <c r="Q447" s="46"/>
      <c r="S447" s="60"/>
    </row>
    <row r="448" spans="1:22" x14ac:dyDescent="0.25">
      <c r="A448" s="4" t="s">
        <v>992</v>
      </c>
      <c r="B448" s="71" t="s">
        <v>355</v>
      </c>
      <c r="C448" s="70" t="s">
        <v>1217</v>
      </c>
      <c r="D448" s="70" t="s">
        <v>1382</v>
      </c>
      <c r="E448" s="70" t="s">
        <v>1089</v>
      </c>
      <c r="F448" s="70">
        <v>61000</v>
      </c>
      <c r="G448" s="70" t="s">
        <v>982</v>
      </c>
      <c r="H448" s="67"/>
      <c r="I448" s="67"/>
      <c r="J448" s="67"/>
      <c r="K448" s="67" t="s">
        <v>48</v>
      </c>
      <c r="L448" s="67"/>
      <c r="M448" s="67"/>
      <c r="N448" s="65">
        <v>40635</v>
      </c>
      <c r="O448" s="61">
        <v>50</v>
      </c>
      <c r="P448" s="61"/>
      <c r="Q448" s="46"/>
      <c r="S448" s="60"/>
    </row>
    <row r="449" spans="1:22" x14ac:dyDescent="0.25">
      <c r="A449" s="4" t="s">
        <v>993</v>
      </c>
      <c r="B449" s="71" t="s">
        <v>1116</v>
      </c>
      <c r="C449" s="70" t="s">
        <v>995</v>
      </c>
      <c r="D449" s="70" t="s">
        <v>1383</v>
      </c>
      <c r="E449" s="70" t="s">
        <v>1089</v>
      </c>
      <c r="F449" s="70">
        <v>61250</v>
      </c>
      <c r="G449" s="70" t="s">
        <v>100</v>
      </c>
      <c r="H449" s="67"/>
      <c r="I449" s="67"/>
      <c r="J449" s="69" t="s">
        <v>994</v>
      </c>
      <c r="K449" s="67" t="s">
        <v>52</v>
      </c>
      <c r="L449" s="67" t="s">
        <v>11</v>
      </c>
      <c r="M449" s="67"/>
      <c r="N449" s="65">
        <v>40659</v>
      </c>
      <c r="O449" s="61">
        <f>119+96.8</f>
        <v>215.8</v>
      </c>
      <c r="P449" s="61"/>
      <c r="Q449" s="46"/>
      <c r="S449" s="60"/>
    </row>
    <row r="450" spans="1:22" s="140" customFormat="1" x14ac:dyDescent="0.25">
      <c r="A450" s="144" t="s">
        <v>993</v>
      </c>
      <c r="B450" s="134" t="s">
        <v>1116</v>
      </c>
      <c r="C450" s="133" t="s">
        <v>993</v>
      </c>
      <c r="D450" s="133" t="s">
        <v>1383</v>
      </c>
      <c r="E450" s="133" t="s">
        <v>1089</v>
      </c>
      <c r="F450" s="133">
        <v>61250</v>
      </c>
      <c r="G450" s="133" t="s">
        <v>100</v>
      </c>
      <c r="H450" s="135"/>
      <c r="I450" s="135"/>
      <c r="J450" s="145" t="s">
        <v>994</v>
      </c>
      <c r="K450" s="135" t="s">
        <v>52</v>
      </c>
      <c r="L450" s="135" t="s">
        <v>11</v>
      </c>
      <c r="M450" s="135"/>
      <c r="N450" s="136">
        <v>40659</v>
      </c>
      <c r="O450" s="137">
        <f>119+96.8</f>
        <v>215.8</v>
      </c>
      <c r="P450" s="137"/>
      <c r="Q450" s="138"/>
      <c r="R450" s="139"/>
      <c r="S450" s="139"/>
      <c r="V450" s="141"/>
    </row>
    <row r="451" spans="1:22" s="128" customFormat="1" x14ac:dyDescent="0.25">
      <c r="A451" s="142" t="s">
        <v>993</v>
      </c>
      <c r="B451" s="122" t="s">
        <v>1116</v>
      </c>
      <c r="C451" s="121" t="s">
        <v>1013</v>
      </c>
      <c r="D451" s="121" t="s">
        <v>1383</v>
      </c>
      <c r="E451" s="121" t="s">
        <v>1089</v>
      </c>
      <c r="F451" s="121">
        <v>61250</v>
      </c>
      <c r="G451" s="121" t="s">
        <v>100</v>
      </c>
      <c r="H451" s="123"/>
      <c r="I451" s="123"/>
      <c r="J451" s="143" t="s">
        <v>994</v>
      </c>
      <c r="K451" s="123" t="s">
        <v>52</v>
      </c>
      <c r="L451" s="123" t="s">
        <v>11</v>
      </c>
      <c r="M451" s="123"/>
      <c r="N451" s="131">
        <v>40659</v>
      </c>
      <c r="O451" s="125">
        <f>119+96.8</f>
        <v>215.8</v>
      </c>
      <c r="P451" s="125"/>
      <c r="Q451" s="126"/>
      <c r="R451" s="127"/>
      <c r="S451" s="127"/>
      <c r="V451" s="129"/>
    </row>
    <row r="452" spans="1:22" x14ac:dyDescent="0.25">
      <c r="A452" s="4" t="s">
        <v>995</v>
      </c>
      <c r="B452" s="71" t="s">
        <v>319</v>
      </c>
      <c r="C452" s="70" t="s">
        <v>995</v>
      </c>
      <c r="D452" s="71" t="s">
        <v>1014</v>
      </c>
      <c r="E452" s="70" t="s">
        <v>1089</v>
      </c>
      <c r="F452" s="70">
        <v>61000</v>
      </c>
      <c r="G452" s="70" t="s">
        <v>100</v>
      </c>
      <c r="H452" s="67"/>
      <c r="I452" s="67" t="s">
        <v>1015</v>
      </c>
      <c r="J452" s="69" t="s">
        <v>10</v>
      </c>
      <c r="K452" s="67" t="s">
        <v>52</v>
      </c>
      <c r="L452" s="67"/>
      <c r="M452" s="67"/>
      <c r="N452" s="65">
        <v>40991</v>
      </c>
      <c r="O452" s="61">
        <f>115+75</f>
        <v>190</v>
      </c>
      <c r="P452" s="61">
        <f>113+90</f>
        <v>203</v>
      </c>
      <c r="Q452" s="46"/>
      <c r="S452" s="60"/>
    </row>
    <row r="453" spans="1:22" s="128" customFormat="1" x14ac:dyDescent="0.25">
      <c r="A453" s="142" t="s">
        <v>995</v>
      </c>
      <c r="B453" s="122" t="s">
        <v>319</v>
      </c>
      <c r="C453" s="121" t="s">
        <v>1013</v>
      </c>
      <c r="D453" s="122" t="s">
        <v>1014</v>
      </c>
      <c r="E453" s="121" t="s">
        <v>1089</v>
      </c>
      <c r="F453" s="121">
        <v>61000</v>
      </c>
      <c r="G453" s="121" t="s">
        <v>100</v>
      </c>
      <c r="H453" s="123"/>
      <c r="I453" s="123" t="s">
        <v>1015</v>
      </c>
      <c r="J453" s="143" t="s">
        <v>10</v>
      </c>
      <c r="K453" s="123" t="s">
        <v>52</v>
      </c>
      <c r="L453" s="123"/>
      <c r="M453" s="123"/>
      <c r="N453" s="131">
        <v>40991</v>
      </c>
      <c r="O453" s="125">
        <f>115+75</f>
        <v>190</v>
      </c>
      <c r="P453" s="125">
        <f>113+90</f>
        <v>203</v>
      </c>
      <c r="Q453" s="126"/>
      <c r="R453" s="127"/>
      <c r="S453" s="127"/>
      <c r="V453" s="129"/>
    </row>
    <row r="454" spans="1:22" s="140" customFormat="1" x14ac:dyDescent="0.25">
      <c r="A454" s="144" t="s">
        <v>995</v>
      </c>
      <c r="B454" s="134" t="s">
        <v>319</v>
      </c>
      <c r="C454" s="133" t="s">
        <v>993</v>
      </c>
      <c r="D454" s="134" t="s">
        <v>1014</v>
      </c>
      <c r="E454" s="133" t="s">
        <v>1089</v>
      </c>
      <c r="F454" s="133">
        <v>61000</v>
      </c>
      <c r="G454" s="133" t="s">
        <v>100</v>
      </c>
      <c r="H454" s="135"/>
      <c r="I454" s="135" t="s">
        <v>1015</v>
      </c>
      <c r="J454" s="145" t="s">
        <v>10</v>
      </c>
      <c r="K454" s="135" t="s">
        <v>52</v>
      </c>
      <c r="L454" s="135"/>
      <c r="M454" s="135"/>
      <c r="N454" s="136">
        <v>40991</v>
      </c>
      <c r="O454" s="137">
        <f>115+75</f>
        <v>190</v>
      </c>
      <c r="P454" s="137">
        <f>113+90</f>
        <v>203</v>
      </c>
      <c r="Q454" s="138"/>
      <c r="R454" s="139"/>
      <c r="S454" s="139"/>
      <c r="V454" s="141"/>
    </row>
    <row r="455" spans="1:22" x14ac:dyDescent="0.25">
      <c r="A455" s="4" t="s">
        <v>1013</v>
      </c>
      <c r="B455" s="71" t="s">
        <v>998</v>
      </c>
      <c r="C455" s="70" t="s">
        <v>1013</v>
      </c>
      <c r="D455" s="71" t="s">
        <v>1384</v>
      </c>
      <c r="E455" s="70" t="s">
        <v>1089</v>
      </c>
      <c r="F455" s="70">
        <v>61000</v>
      </c>
      <c r="G455" s="70" t="s">
        <v>100</v>
      </c>
      <c r="H455" s="67"/>
      <c r="I455" s="67" t="s">
        <v>999</v>
      </c>
      <c r="J455" s="69" t="s">
        <v>10</v>
      </c>
      <c r="K455" s="67" t="s">
        <v>3</v>
      </c>
      <c r="L455" s="67"/>
      <c r="M455" s="67"/>
      <c r="N455" s="65">
        <v>40991</v>
      </c>
      <c r="O455" s="61">
        <v>114</v>
      </c>
      <c r="P455" s="61">
        <v>74</v>
      </c>
      <c r="Q455" s="46"/>
      <c r="S455" s="60"/>
    </row>
    <row r="456" spans="1:22" s="128" customFormat="1" x14ac:dyDescent="0.25">
      <c r="A456" s="142" t="s">
        <v>1013</v>
      </c>
      <c r="B456" s="122" t="s">
        <v>998</v>
      </c>
      <c r="C456" s="121" t="s">
        <v>995</v>
      </c>
      <c r="D456" s="122" t="s">
        <v>1384</v>
      </c>
      <c r="E456" s="121" t="s">
        <v>1089</v>
      </c>
      <c r="F456" s="121">
        <v>61000</v>
      </c>
      <c r="G456" s="121" t="s">
        <v>100</v>
      </c>
      <c r="H456" s="123"/>
      <c r="I456" s="123" t="s">
        <v>999</v>
      </c>
      <c r="J456" s="143" t="s">
        <v>10</v>
      </c>
      <c r="K456" s="123" t="s">
        <v>3</v>
      </c>
      <c r="L456" s="123"/>
      <c r="M456" s="123"/>
      <c r="N456" s="131">
        <v>40991</v>
      </c>
      <c r="O456" s="125">
        <v>114</v>
      </c>
      <c r="P456" s="125">
        <v>74</v>
      </c>
      <c r="Q456" s="126"/>
      <c r="R456" s="127"/>
      <c r="S456" s="127"/>
      <c r="V456" s="129"/>
    </row>
    <row r="457" spans="1:22" s="140" customFormat="1" x14ac:dyDescent="0.25">
      <c r="A457" s="144" t="s">
        <v>1013</v>
      </c>
      <c r="B457" s="134" t="s">
        <v>998</v>
      </c>
      <c r="C457" s="133" t="s">
        <v>993</v>
      </c>
      <c r="D457" s="134" t="s">
        <v>1384</v>
      </c>
      <c r="E457" s="133" t="s">
        <v>1089</v>
      </c>
      <c r="F457" s="133">
        <v>61000</v>
      </c>
      <c r="G457" s="133" t="s">
        <v>100</v>
      </c>
      <c r="H457" s="135"/>
      <c r="I457" s="135" t="s">
        <v>999</v>
      </c>
      <c r="J457" s="145" t="s">
        <v>10</v>
      </c>
      <c r="K457" s="135" t="s">
        <v>3</v>
      </c>
      <c r="L457" s="135"/>
      <c r="M457" s="135"/>
      <c r="N457" s="136">
        <v>40991</v>
      </c>
      <c r="O457" s="137">
        <v>114</v>
      </c>
      <c r="P457" s="137">
        <v>74</v>
      </c>
      <c r="Q457" s="138"/>
      <c r="R457" s="139"/>
      <c r="S457" s="139"/>
      <c r="V457" s="141"/>
    </row>
    <row r="458" spans="1:22" x14ac:dyDescent="0.25">
      <c r="A458" s="4" t="s">
        <v>267</v>
      </c>
      <c r="B458" s="71" t="s">
        <v>195</v>
      </c>
      <c r="C458" s="70"/>
      <c r="D458" s="70" t="s">
        <v>1089</v>
      </c>
      <c r="E458" s="70" t="s">
        <v>1089</v>
      </c>
      <c r="F458" s="70">
        <v>14470</v>
      </c>
      <c r="G458" s="70" t="s">
        <v>55</v>
      </c>
      <c r="H458" s="67" t="s">
        <v>1580</v>
      </c>
      <c r="I458" s="67"/>
      <c r="J458" s="69" t="s">
        <v>16</v>
      </c>
      <c r="K458" s="67"/>
      <c r="L458" s="67" t="s">
        <v>3</v>
      </c>
      <c r="M458" s="67"/>
      <c r="N458" s="65">
        <v>40961</v>
      </c>
      <c r="O458" s="61">
        <v>88</v>
      </c>
      <c r="P458" s="61">
        <v>28.1</v>
      </c>
      <c r="Q458" s="46"/>
      <c r="S458" s="60"/>
    </row>
    <row r="459" spans="1:22" x14ac:dyDescent="0.25">
      <c r="A459" s="4" t="s">
        <v>247</v>
      </c>
      <c r="B459" s="71" t="s">
        <v>1000</v>
      </c>
      <c r="C459" s="70" t="s">
        <v>995</v>
      </c>
      <c r="D459" s="71" t="s">
        <v>1385</v>
      </c>
      <c r="E459" s="70" t="s">
        <v>1089</v>
      </c>
      <c r="F459" s="70">
        <v>61000</v>
      </c>
      <c r="G459" s="70" t="s">
        <v>100</v>
      </c>
      <c r="H459" s="67"/>
      <c r="I459" s="67"/>
      <c r="J459" s="69" t="s">
        <v>51</v>
      </c>
      <c r="K459" s="67"/>
      <c r="L459" s="67" t="s">
        <v>11</v>
      </c>
      <c r="M459" s="67"/>
      <c r="N459" s="65">
        <v>40575</v>
      </c>
      <c r="O459" s="61">
        <v>46</v>
      </c>
      <c r="P459" s="61"/>
      <c r="Q459" s="46"/>
      <c r="S459" s="60"/>
    </row>
    <row r="460" spans="1:22" x14ac:dyDescent="0.25">
      <c r="A460" s="4" t="s">
        <v>1001</v>
      </c>
      <c r="B460" s="71" t="s">
        <v>145</v>
      </c>
      <c r="C460" s="70" t="s">
        <v>1016</v>
      </c>
      <c r="D460" s="70" t="s">
        <v>1089</v>
      </c>
      <c r="E460" s="70" t="s">
        <v>1089</v>
      </c>
      <c r="F460" s="70">
        <v>14</v>
      </c>
      <c r="G460" s="70" t="s">
        <v>921</v>
      </c>
      <c r="H460" s="67"/>
      <c r="I460" s="67"/>
      <c r="J460" s="69" t="s">
        <v>97</v>
      </c>
      <c r="K460" s="67" t="s">
        <v>48</v>
      </c>
      <c r="L460" s="67"/>
      <c r="M460" s="67"/>
      <c r="N460" s="65">
        <v>40642</v>
      </c>
      <c r="O460" s="61">
        <f>116+29</f>
        <v>145</v>
      </c>
      <c r="P460" s="61"/>
      <c r="Q460" s="46"/>
      <c r="S460" s="60"/>
    </row>
    <row r="461" spans="1:22" x14ac:dyDescent="0.25">
      <c r="A461" s="4" t="s">
        <v>1003</v>
      </c>
      <c r="B461" s="71" t="s">
        <v>1002</v>
      </c>
      <c r="C461" s="70"/>
      <c r="D461" s="70" t="s">
        <v>1386</v>
      </c>
      <c r="E461" s="70" t="s">
        <v>1089</v>
      </c>
      <c r="F461" s="70">
        <v>61000</v>
      </c>
      <c r="G461" s="70" t="s">
        <v>100</v>
      </c>
      <c r="H461" s="67"/>
      <c r="I461" s="67"/>
      <c r="J461" s="67" t="s">
        <v>1004</v>
      </c>
      <c r="K461" s="67" t="s">
        <v>48</v>
      </c>
      <c r="L461" s="67"/>
      <c r="M461" s="67"/>
      <c r="N461" s="64"/>
      <c r="O461" s="61">
        <v>62</v>
      </c>
      <c r="P461" s="61"/>
      <c r="Q461" s="46"/>
      <c r="S461" s="60"/>
    </row>
    <row r="462" spans="1:22" x14ac:dyDescent="0.25">
      <c r="A462" s="4" t="s">
        <v>1005</v>
      </c>
      <c r="B462" s="71" t="s">
        <v>210</v>
      </c>
      <c r="C462" s="70" t="s">
        <v>1016</v>
      </c>
      <c r="D462" s="70" t="s">
        <v>1387</v>
      </c>
      <c r="E462" s="70" t="s">
        <v>1089</v>
      </c>
      <c r="F462" s="70">
        <v>14000</v>
      </c>
      <c r="G462" s="70" t="s">
        <v>86</v>
      </c>
      <c r="H462" s="67"/>
      <c r="I462" s="67" t="s">
        <v>1006</v>
      </c>
      <c r="J462" s="67" t="s">
        <v>110</v>
      </c>
      <c r="K462" s="67"/>
      <c r="L462" s="67" t="s">
        <v>11</v>
      </c>
      <c r="M462" s="67"/>
      <c r="N462" s="65">
        <v>40642</v>
      </c>
      <c r="O462" s="61">
        <v>124</v>
      </c>
      <c r="P462" s="61"/>
      <c r="Q462" s="46"/>
      <c r="S462" s="60"/>
    </row>
    <row r="463" spans="1:22" x14ac:dyDescent="0.25">
      <c r="A463" s="4" t="s">
        <v>1007</v>
      </c>
      <c r="B463" s="71" t="s">
        <v>1008</v>
      </c>
      <c r="C463" s="70" t="s">
        <v>1016</v>
      </c>
      <c r="D463" s="70" t="s">
        <v>1388</v>
      </c>
      <c r="E463" s="70" t="s">
        <v>1089</v>
      </c>
      <c r="F463" s="70">
        <v>14760</v>
      </c>
      <c r="G463" s="70" t="s">
        <v>1009</v>
      </c>
      <c r="H463" s="67" t="s">
        <v>1088</v>
      </c>
      <c r="I463" s="67"/>
      <c r="J463" s="67" t="s">
        <v>5</v>
      </c>
      <c r="K463" s="67" t="s">
        <v>22</v>
      </c>
      <c r="L463" s="67"/>
      <c r="M463" s="67"/>
      <c r="N463" s="65">
        <v>40642</v>
      </c>
      <c r="O463" s="61">
        <v>184</v>
      </c>
      <c r="P463" s="61"/>
      <c r="Q463" s="46"/>
      <c r="S463" s="60"/>
    </row>
    <row r="464" spans="1:22" x14ac:dyDescent="0.25">
      <c r="A464" s="4" t="s">
        <v>1010</v>
      </c>
      <c r="B464" s="71" t="s">
        <v>184</v>
      </c>
      <c r="C464" s="70" t="s">
        <v>1016</v>
      </c>
      <c r="D464" s="70" t="s">
        <v>1389</v>
      </c>
      <c r="E464" s="70" t="s">
        <v>1089</v>
      </c>
      <c r="F464" s="70">
        <v>14</v>
      </c>
      <c r="G464" s="70" t="s">
        <v>887</v>
      </c>
      <c r="H464" s="67"/>
      <c r="I464" s="67"/>
      <c r="J464" s="67" t="s">
        <v>51</v>
      </c>
      <c r="K464" s="67" t="s">
        <v>52</v>
      </c>
      <c r="L464" s="67"/>
      <c r="M464" s="67"/>
      <c r="N464" s="65">
        <v>40642</v>
      </c>
      <c r="O464" s="61">
        <v>185</v>
      </c>
      <c r="P464" s="61"/>
      <c r="Q464" s="46"/>
      <c r="S464" s="60"/>
    </row>
    <row r="465" spans="1:19" x14ac:dyDescent="0.25">
      <c r="A465" s="4" t="s">
        <v>1016</v>
      </c>
      <c r="B465" s="71" t="s">
        <v>372</v>
      </c>
      <c r="C465" s="70" t="s">
        <v>1016</v>
      </c>
      <c r="D465" s="71" t="s">
        <v>1017</v>
      </c>
      <c r="E465" s="70" t="s">
        <v>1089</v>
      </c>
      <c r="F465" s="70">
        <v>14150</v>
      </c>
      <c r="G465" s="70" t="s">
        <v>815</v>
      </c>
      <c r="H465" s="67" t="s">
        <v>1018</v>
      </c>
      <c r="I465" s="67"/>
      <c r="J465" s="67" t="s">
        <v>16</v>
      </c>
      <c r="K465" s="67" t="s">
        <v>11</v>
      </c>
      <c r="L465" s="67" t="s">
        <v>3</v>
      </c>
      <c r="M465" s="67"/>
      <c r="N465" s="65">
        <v>40578</v>
      </c>
      <c r="O465" s="61"/>
      <c r="P465" s="61"/>
      <c r="Q465" s="46"/>
      <c r="S465" s="60"/>
    </row>
    <row r="466" spans="1:19" x14ac:dyDescent="0.25">
      <c r="A466" s="4" t="s">
        <v>66</v>
      </c>
      <c r="B466" s="71" t="s">
        <v>341</v>
      </c>
      <c r="C466" s="70" t="s">
        <v>66</v>
      </c>
      <c r="D466" s="70" t="s">
        <v>1089</v>
      </c>
      <c r="E466" s="70" t="s">
        <v>1089</v>
      </c>
      <c r="F466" s="70">
        <v>14470</v>
      </c>
      <c r="G466" s="70" t="s">
        <v>67</v>
      </c>
      <c r="H466" s="67"/>
      <c r="I466" s="67"/>
      <c r="J466" s="67" t="s">
        <v>2</v>
      </c>
      <c r="K466" s="67"/>
      <c r="L466" s="67" t="s">
        <v>11</v>
      </c>
      <c r="M466" s="67"/>
      <c r="N466" s="65">
        <v>40916</v>
      </c>
      <c r="O466" s="61"/>
      <c r="P466" s="61">
        <v>25.7</v>
      </c>
      <c r="Q466" s="46"/>
      <c r="S466" s="60"/>
    </row>
    <row r="467" spans="1:19" x14ac:dyDescent="0.25">
      <c r="A467" s="4" t="s">
        <v>1022</v>
      </c>
      <c r="B467" s="71" t="s">
        <v>27</v>
      </c>
      <c r="C467" s="70" t="s">
        <v>1022</v>
      </c>
      <c r="D467" s="71" t="s">
        <v>1023</v>
      </c>
      <c r="E467" s="70" t="s">
        <v>1089</v>
      </c>
      <c r="F467" s="70">
        <v>14480</v>
      </c>
      <c r="G467" s="70" t="s">
        <v>1024</v>
      </c>
      <c r="H467" s="67"/>
      <c r="I467" s="67"/>
      <c r="J467" s="67" t="s">
        <v>1025</v>
      </c>
      <c r="K467" s="67" t="s">
        <v>48</v>
      </c>
      <c r="L467" s="67" t="s">
        <v>48</v>
      </c>
      <c r="M467" s="67"/>
      <c r="N467" s="65">
        <v>40915</v>
      </c>
      <c r="O467" s="61"/>
      <c r="P467" s="61">
        <v>91.9</v>
      </c>
      <c r="Q467" s="46"/>
      <c r="S467" s="60"/>
    </row>
    <row r="468" spans="1:19" x14ac:dyDescent="0.25">
      <c r="A468" s="4" t="s">
        <v>1026</v>
      </c>
      <c r="B468" s="71" t="s">
        <v>1027</v>
      </c>
      <c r="C468" s="70" t="s">
        <v>1013</v>
      </c>
      <c r="D468" s="71" t="s">
        <v>1028</v>
      </c>
      <c r="E468" s="70" t="s">
        <v>1089</v>
      </c>
      <c r="F468" s="70">
        <v>61000</v>
      </c>
      <c r="G468" s="70" t="s">
        <v>100</v>
      </c>
      <c r="H468" s="67"/>
      <c r="I468" s="67"/>
      <c r="J468" s="67" t="s">
        <v>968</v>
      </c>
      <c r="K468" s="67" t="s">
        <v>48</v>
      </c>
      <c r="L468" s="67"/>
      <c r="M468" s="67"/>
      <c r="N468" s="65">
        <v>40991</v>
      </c>
      <c r="O468" s="61"/>
      <c r="P468" s="61">
        <v>64</v>
      </c>
      <c r="Q468" s="46"/>
      <c r="S468" s="60"/>
    </row>
    <row r="469" spans="1:19" x14ac:dyDescent="0.25">
      <c r="A469" s="4" t="s">
        <v>1029</v>
      </c>
      <c r="B469" s="71" t="s">
        <v>152</v>
      </c>
      <c r="C469" s="70" t="s">
        <v>1013</v>
      </c>
      <c r="D469" s="71" t="s">
        <v>1030</v>
      </c>
      <c r="E469" s="70" t="s">
        <v>1089</v>
      </c>
      <c r="F469" s="70">
        <v>61230</v>
      </c>
      <c r="G469" s="70" t="s">
        <v>1031</v>
      </c>
      <c r="H469" s="67"/>
      <c r="I469" s="67"/>
      <c r="J469" s="67" t="s">
        <v>21</v>
      </c>
      <c r="K469" s="67" t="s">
        <v>3</v>
      </c>
      <c r="L469" s="67"/>
      <c r="M469" s="67"/>
      <c r="N469" s="65">
        <v>40991</v>
      </c>
      <c r="O469" s="61"/>
      <c r="P469" s="61">
        <v>61</v>
      </c>
      <c r="Q469" s="46"/>
      <c r="S469" s="60"/>
    </row>
    <row r="470" spans="1:19" x14ac:dyDescent="0.25">
      <c r="A470" s="4" t="s">
        <v>1032</v>
      </c>
      <c r="B470" s="71" t="s">
        <v>1033</v>
      </c>
      <c r="C470" s="70" t="s">
        <v>1036</v>
      </c>
      <c r="D470" s="71" t="s">
        <v>1034</v>
      </c>
      <c r="E470" s="70" t="s">
        <v>1089</v>
      </c>
      <c r="F470" s="70">
        <v>14610</v>
      </c>
      <c r="G470" s="70" t="s">
        <v>912</v>
      </c>
      <c r="H470" s="67"/>
      <c r="I470" s="67"/>
      <c r="J470" s="67"/>
      <c r="K470" s="67" t="s">
        <v>48</v>
      </c>
      <c r="L470" s="67"/>
      <c r="M470" s="67"/>
      <c r="N470" s="65">
        <v>41023</v>
      </c>
      <c r="O470" s="61"/>
      <c r="P470" s="61">
        <v>28</v>
      </c>
      <c r="Q470" s="46"/>
      <c r="S470" s="60"/>
    </row>
    <row r="471" spans="1:19" x14ac:dyDescent="0.25">
      <c r="A471" s="4" t="s">
        <v>1036</v>
      </c>
      <c r="B471" s="71" t="s">
        <v>181</v>
      </c>
      <c r="C471" s="70" t="s">
        <v>1036</v>
      </c>
      <c r="D471" s="71" t="s">
        <v>1035</v>
      </c>
      <c r="E471" s="70" t="s">
        <v>1087</v>
      </c>
      <c r="F471" s="70">
        <v>14460</v>
      </c>
      <c r="G471" s="70" t="s">
        <v>888</v>
      </c>
      <c r="H471" s="67"/>
      <c r="I471" s="67"/>
      <c r="J471" s="67" t="s">
        <v>97</v>
      </c>
      <c r="K471" s="67"/>
      <c r="L471" s="67"/>
      <c r="M471" s="67"/>
      <c r="N471" s="65">
        <v>41023</v>
      </c>
      <c r="O471" s="61"/>
      <c r="P471" s="61">
        <v>38</v>
      </c>
      <c r="Q471" s="46"/>
      <c r="S471" s="60"/>
    </row>
    <row r="472" spans="1:19" x14ac:dyDescent="0.25">
      <c r="A472" s="4" t="s">
        <v>155</v>
      </c>
      <c r="B472" s="71" t="s">
        <v>1037</v>
      </c>
      <c r="C472" s="70" t="s">
        <v>1036</v>
      </c>
      <c r="D472" s="71" t="s">
        <v>1038</v>
      </c>
      <c r="E472" s="70" t="s">
        <v>1089</v>
      </c>
      <c r="F472" s="70">
        <v>50250</v>
      </c>
      <c r="G472" s="70" t="s">
        <v>1039</v>
      </c>
      <c r="H472" s="67"/>
      <c r="I472" s="67"/>
      <c r="J472" s="67"/>
      <c r="K472" s="67"/>
      <c r="L472" s="67"/>
      <c r="M472" s="67" t="s">
        <v>22</v>
      </c>
      <c r="N472" s="65">
        <v>41023</v>
      </c>
      <c r="O472" s="61"/>
      <c r="P472" s="61">
        <v>56</v>
      </c>
      <c r="Q472" s="46"/>
      <c r="S472" s="60"/>
    </row>
    <row r="473" spans="1:19" x14ac:dyDescent="0.25">
      <c r="A473" s="4" t="s">
        <v>105</v>
      </c>
      <c r="B473" s="71" t="s">
        <v>181</v>
      </c>
      <c r="C473" s="70"/>
      <c r="D473" s="70" t="s">
        <v>1055</v>
      </c>
      <c r="E473" s="70" t="s">
        <v>1089</v>
      </c>
      <c r="F473" s="70">
        <v>14</v>
      </c>
      <c r="G473" s="70" t="s">
        <v>1058</v>
      </c>
      <c r="H473" s="67"/>
      <c r="I473" s="67"/>
      <c r="J473" s="67" t="s">
        <v>10</v>
      </c>
      <c r="K473" s="67" t="s">
        <v>3</v>
      </c>
      <c r="L473" s="67"/>
      <c r="M473" s="67" t="s">
        <v>3</v>
      </c>
      <c r="N473" s="65">
        <v>40720</v>
      </c>
      <c r="O473" s="61">
        <v>327.2</v>
      </c>
      <c r="P473" s="61"/>
      <c r="Q473" s="46"/>
      <c r="S473" s="60"/>
    </row>
    <row r="474" spans="1:19" x14ac:dyDescent="0.25">
      <c r="A474" s="4" t="s">
        <v>361</v>
      </c>
      <c r="B474" s="71" t="s">
        <v>1090</v>
      </c>
      <c r="C474" s="70"/>
      <c r="D474" s="71" t="s">
        <v>1391</v>
      </c>
      <c r="E474" s="70" t="s">
        <v>1089</v>
      </c>
      <c r="F474" s="71">
        <v>14700</v>
      </c>
      <c r="G474" s="71" t="s">
        <v>928</v>
      </c>
      <c r="H474" s="67"/>
      <c r="I474" s="67"/>
      <c r="J474" s="67" t="s">
        <v>51</v>
      </c>
      <c r="K474" s="67"/>
      <c r="L474" s="67" t="s">
        <v>52</v>
      </c>
      <c r="M474" s="67"/>
      <c r="N474" s="64"/>
      <c r="O474" s="61"/>
      <c r="P474" s="61">
        <v>47</v>
      </c>
      <c r="Q474" s="46"/>
      <c r="S474" s="60"/>
    </row>
    <row r="475" spans="1:19" x14ac:dyDescent="0.25">
      <c r="A475" s="4" t="s">
        <v>69</v>
      </c>
      <c r="B475" s="71" t="s">
        <v>1091</v>
      </c>
      <c r="C475" s="70"/>
      <c r="D475" s="70" t="s">
        <v>1089</v>
      </c>
      <c r="E475" s="70" t="s">
        <v>1089</v>
      </c>
      <c r="F475" s="71">
        <v>14700</v>
      </c>
      <c r="G475" s="71" t="s">
        <v>930</v>
      </c>
      <c r="H475" s="67" t="s">
        <v>1092</v>
      </c>
      <c r="I475" s="67"/>
      <c r="J475" s="67" t="s">
        <v>21</v>
      </c>
      <c r="K475" s="67" t="s">
        <v>22</v>
      </c>
      <c r="L475" s="67"/>
      <c r="M475" s="67"/>
      <c r="N475" s="65">
        <v>40976</v>
      </c>
      <c r="O475" s="61"/>
      <c r="P475" s="61">
        <v>56</v>
      </c>
      <c r="Q475" s="46"/>
      <c r="S475" s="60"/>
    </row>
    <row r="476" spans="1:19" x14ac:dyDescent="0.25">
      <c r="A476" s="4" t="s">
        <v>487</v>
      </c>
      <c r="B476" s="71" t="s">
        <v>323</v>
      </c>
      <c r="C476" s="70"/>
      <c r="D476" s="70" t="s">
        <v>1093</v>
      </c>
      <c r="E476" s="70" t="s">
        <v>1089</v>
      </c>
      <c r="F476" s="71">
        <v>14700</v>
      </c>
      <c r="G476" s="71" t="s">
        <v>930</v>
      </c>
      <c r="H476" s="67" t="s">
        <v>1094</v>
      </c>
      <c r="I476" s="67"/>
      <c r="J476" s="67" t="s">
        <v>10</v>
      </c>
      <c r="K476" s="67" t="s">
        <v>11</v>
      </c>
      <c r="L476" s="67" t="s">
        <v>11</v>
      </c>
      <c r="M476" s="67"/>
      <c r="N476" s="65">
        <v>40976</v>
      </c>
      <c r="O476" s="61"/>
      <c r="P476" s="61">
        <v>90</v>
      </c>
      <c r="Q476" s="46"/>
      <c r="S476" s="60"/>
    </row>
    <row r="477" spans="1:19" x14ac:dyDescent="0.25">
      <c r="A477" s="4" t="s">
        <v>1095</v>
      </c>
      <c r="B477" s="71" t="s">
        <v>232</v>
      </c>
      <c r="C477" s="70"/>
      <c r="D477" s="71" t="s">
        <v>1392</v>
      </c>
      <c r="E477" s="70" t="s">
        <v>1089</v>
      </c>
      <c r="F477" s="71">
        <v>14700</v>
      </c>
      <c r="G477" s="71" t="s">
        <v>1096</v>
      </c>
      <c r="H477" s="67"/>
      <c r="I477" s="67"/>
      <c r="J477" s="67" t="s">
        <v>97</v>
      </c>
      <c r="K477" s="67"/>
      <c r="L477" s="67" t="s">
        <v>3</v>
      </c>
      <c r="M477" s="67"/>
      <c r="N477" s="64"/>
      <c r="O477" s="61"/>
      <c r="P477" s="61">
        <v>54</v>
      </c>
      <c r="Q477" s="46"/>
      <c r="S477" s="60"/>
    </row>
    <row r="478" spans="1:19" x14ac:dyDescent="0.25">
      <c r="A478" s="4" t="s">
        <v>1097</v>
      </c>
      <c r="B478" s="71" t="s">
        <v>77</v>
      </c>
      <c r="C478" s="70"/>
      <c r="D478" s="71" t="s">
        <v>1393</v>
      </c>
      <c r="E478" s="70" t="s">
        <v>1089</v>
      </c>
      <c r="F478" s="71">
        <v>14420</v>
      </c>
      <c r="G478" s="71" t="s">
        <v>883</v>
      </c>
      <c r="H478" s="67"/>
      <c r="I478" s="67"/>
      <c r="J478" s="67"/>
      <c r="K478" s="67" t="s">
        <v>52</v>
      </c>
      <c r="L478" s="67" t="s">
        <v>11</v>
      </c>
      <c r="M478" s="67"/>
      <c r="N478" s="65">
        <v>40976</v>
      </c>
      <c r="O478" s="61"/>
      <c r="P478" s="61">
        <v>88</v>
      </c>
      <c r="Q478" s="46"/>
      <c r="S478" s="60"/>
    </row>
    <row r="479" spans="1:19" x14ac:dyDescent="0.25">
      <c r="A479" s="4" t="s">
        <v>368</v>
      </c>
      <c r="B479" s="71" t="s">
        <v>174</v>
      </c>
      <c r="C479" s="70"/>
      <c r="D479" s="71" t="s">
        <v>1394</v>
      </c>
      <c r="E479" s="70" t="s">
        <v>1089</v>
      </c>
      <c r="F479" s="71">
        <v>14420</v>
      </c>
      <c r="G479" s="71" t="s">
        <v>883</v>
      </c>
      <c r="H479" s="67"/>
      <c r="I479" s="67"/>
      <c r="J479" s="67" t="s">
        <v>976</v>
      </c>
      <c r="K479" s="67" t="s">
        <v>3</v>
      </c>
      <c r="L479" s="67"/>
      <c r="M479" s="67"/>
      <c r="N479" s="65">
        <v>40976</v>
      </c>
      <c r="O479" s="61"/>
      <c r="P479" s="61">
        <v>56</v>
      </c>
      <c r="Q479" s="46"/>
      <c r="S479" s="60"/>
    </row>
    <row r="480" spans="1:19" x14ac:dyDescent="0.25">
      <c r="A480" s="4" t="s">
        <v>337</v>
      </c>
      <c r="B480" s="71" t="s">
        <v>278</v>
      </c>
      <c r="C480" s="70"/>
      <c r="D480" s="70" t="s">
        <v>1089</v>
      </c>
      <c r="E480" s="70" t="s">
        <v>1089</v>
      </c>
      <c r="F480" s="71">
        <v>50620</v>
      </c>
      <c r="G480" s="71" t="s">
        <v>1098</v>
      </c>
      <c r="H480" s="67"/>
      <c r="I480" s="67"/>
      <c r="J480" s="67" t="s">
        <v>987</v>
      </c>
      <c r="K480" s="67" t="s">
        <v>3</v>
      </c>
      <c r="L480" s="67"/>
      <c r="M480" s="67"/>
      <c r="N480" s="64"/>
      <c r="O480" s="61"/>
      <c r="P480" s="61">
        <v>21</v>
      </c>
      <c r="Q480" s="46"/>
      <c r="S480" s="60"/>
    </row>
    <row r="481" spans="1:19" x14ac:dyDescent="0.25">
      <c r="A481" s="70" t="s">
        <v>1099</v>
      </c>
      <c r="B481" s="71" t="s">
        <v>1100</v>
      </c>
      <c r="C481" s="70"/>
      <c r="D481" s="70" t="s">
        <v>1089</v>
      </c>
      <c r="E481" s="70" t="s">
        <v>1089</v>
      </c>
      <c r="F481" s="71">
        <v>50620</v>
      </c>
      <c r="G481" s="71" t="s">
        <v>1098</v>
      </c>
      <c r="H481" s="67"/>
      <c r="I481" s="67"/>
      <c r="J481" s="67" t="s">
        <v>10</v>
      </c>
      <c r="K481" s="67" t="s">
        <v>52</v>
      </c>
      <c r="L481" s="67" t="s">
        <v>11</v>
      </c>
      <c r="M481" s="67"/>
      <c r="N481" s="65">
        <v>40964</v>
      </c>
      <c r="O481" s="61"/>
      <c r="P481" s="61">
        <f>33+73</f>
        <v>106</v>
      </c>
      <c r="Q481" s="46"/>
      <c r="S481" s="60"/>
    </row>
    <row r="482" spans="1:19" x14ac:dyDescent="0.25">
      <c r="A482" s="70" t="s">
        <v>1101</v>
      </c>
      <c r="B482" s="71" t="s">
        <v>1102</v>
      </c>
      <c r="C482" s="70"/>
      <c r="D482" s="70" t="s">
        <v>1089</v>
      </c>
      <c r="E482" s="70" t="s">
        <v>1089</v>
      </c>
      <c r="F482" s="71">
        <v>50620</v>
      </c>
      <c r="G482" s="71" t="s">
        <v>1103</v>
      </c>
      <c r="H482" s="67" t="s">
        <v>1104</v>
      </c>
      <c r="I482" s="67"/>
      <c r="J482" s="67" t="s">
        <v>56</v>
      </c>
      <c r="K482" s="67" t="s">
        <v>48</v>
      </c>
      <c r="L482" s="67"/>
      <c r="M482" s="67"/>
      <c r="N482" s="65">
        <v>40976</v>
      </c>
      <c r="O482" s="61"/>
      <c r="P482" s="61">
        <f>28+64</f>
        <v>92</v>
      </c>
      <c r="Q482" s="46"/>
      <c r="S482" s="60"/>
    </row>
    <row r="483" spans="1:19" x14ac:dyDescent="0.25">
      <c r="A483" s="71" t="s">
        <v>172</v>
      </c>
      <c r="B483" s="71" t="s">
        <v>244</v>
      </c>
      <c r="C483" s="70"/>
      <c r="D483" s="70" t="s">
        <v>1089</v>
      </c>
      <c r="E483" s="70" t="s">
        <v>1089</v>
      </c>
      <c r="F483" s="70" t="s">
        <v>1089</v>
      </c>
      <c r="G483" s="70" t="s">
        <v>1089</v>
      </c>
      <c r="H483" s="67"/>
      <c r="I483" s="67"/>
      <c r="J483" s="67" t="s">
        <v>51</v>
      </c>
      <c r="K483" s="67"/>
      <c r="L483" s="67"/>
      <c r="M483" s="67"/>
      <c r="N483" s="65">
        <v>40976</v>
      </c>
      <c r="O483" s="61"/>
      <c r="P483" s="61">
        <v>41</v>
      </c>
      <c r="Q483" s="46"/>
      <c r="S483" s="60"/>
    </row>
    <row r="484" spans="1:19" x14ac:dyDescent="0.25">
      <c r="A484" s="71" t="s">
        <v>1105</v>
      </c>
      <c r="B484" s="71" t="s">
        <v>278</v>
      </c>
      <c r="C484" s="70"/>
      <c r="D484" s="70" t="s">
        <v>1395</v>
      </c>
      <c r="E484" s="70" t="s">
        <v>1089</v>
      </c>
      <c r="F484" s="70">
        <v>50620</v>
      </c>
      <c r="G484" s="70" t="s">
        <v>1172</v>
      </c>
      <c r="H484" s="67"/>
      <c r="I484" s="67"/>
      <c r="J484" s="67" t="s">
        <v>987</v>
      </c>
      <c r="K484" s="67" t="s">
        <v>3</v>
      </c>
      <c r="L484" s="67"/>
      <c r="M484" s="67"/>
      <c r="N484" s="65">
        <v>40957</v>
      </c>
      <c r="O484" s="61"/>
      <c r="P484" s="61">
        <v>126</v>
      </c>
      <c r="Q484" s="46"/>
      <c r="S484" s="60"/>
    </row>
    <row r="485" spans="1:19" x14ac:dyDescent="0.25">
      <c r="A485" s="71" t="s">
        <v>1106</v>
      </c>
      <c r="B485" s="71" t="s">
        <v>1107</v>
      </c>
      <c r="C485" s="70"/>
      <c r="D485" s="70" t="s">
        <v>1089</v>
      </c>
      <c r="E485" s="70" t="s">
        <v>1089</v>
      </c>
      <c r="F485" s="70">
        <v>50620</v>
      </c>
      <c r="G485" s="71" t="s">
        <v>1172</v>
      </c>
      <c r="H485" s="67"/>
      <c r="I485" s="67"/>
      <c r="J485" s="67" t="s">
        <v>5</v>
      </c>
      <c r="K485" s="67"/>
      <c r="L485" s="67"/>
      <c r="M485" s="67"/>
      <c r="N485" s="65">
        <v>40957</v>
      </c>
      <c r="O485" s="61"/>
      <c r="P485" s="61">
        <v>105</v>
      </c>
      <c r="Q485" s="46"/>
      <c r="S485" s="60"/>
    </row>
    <row r="486" spans="1:19" x14ac:dyDescent="0.25">
      <c r="A486" s="71" t="s">
        <v>1108</v>
      </c>
      <c r="B486" s="71" t="s">
        <v>989</v>
      </c>
      <c r="C486" s="70"/>
      <c r="D486" s="70" t="s">
        <v>1089</v>
      </c>
      <c r="E486" s="70" t="s">
        <v>1089</v>
      </c>
      <c r="F486" s="70">
        <v>50000</v>
      </c>
      <c r="G486" s="71" t="s">
        <v>1109</v>
      </c>
      <c r="H486" s="67"/>
      <c r="I486" s="67"/>
      <c r="J486" s="67" t="s">
        <v>16</v>
      </c>
      <c r="K486" s="67"/>
      <c r="L486" s="67"/>
      <c r="M486" s="67"/>
      <c r="N486" s="65">
        <v>40957</v>
      </c>
      <c r="O486" s="61"/>
      <c r="P486" s="61">
        <v>38</v>
      </c>
      <c r="Q486" s="46"/>
      <c r="S486" s="60"/>
    </row>
    <row r="487" spans="1:19" x14ac:dyDescent="0.25">
      <c r="A487" s="71" t="s">
        <v>1110</v>
      </c>
      <c r="B487" s="71" t="s">
        <v>1111</v>
      </c>
      <c r="C487" s="70"/>
      <c r="D487" s="70" t="s">
        <v>1089</v>
      </c>
      <c r="E487" s="70" t="s">
        <v>1089</v>
      </c>
      <c r="F487" s="70">
        <v>14250</v>
      </c>
      <c r="G487" s="71" t="s">
        <v>1112</v>
      </c>
      <c r="H487" s="67" t="s">
        <v>1113</v>
      </c>
      <c r="I487" s="67"/>
      <c r="J487" s="67" t="s">
        <v>110</v>
      </c>
      <c r="K487" s="67"/>
      <c r="L487" s="67"/>
      <c r="M487" s="67"/>
      <c r="N487" s="65">
        <v>40957</v>
      </c>
      <c r="O487" s="61"/>
      <c r="P487" s="61">
        <v>38</v>
      </c>
      <c r="Q487" s="46"/>
      <c r="S487" s="60"/>
    </row>
    <row r="488" spans="1:19" x14ac:dyDescent="0.25">
      <c r="A488" s="71" t="s">
        <v>1114</v>
      </c>
      <c r="B488" s="71" t="s">
        <v>327</v>
      </c>
      <c r="C488" s="70"/>
      <c r="D488" s="70" t="s">
        <v>1089</v>
      </c>
      <c r="E488" s="70" t="s">
        <v>1089</v>
      </c>
      <c r="F488" s="70">
        <v>50880</v>
      </c>
      <c r="G488" s="71" t="s">
        <v>1115</v>
      </c>
      <c r="H488" s="67"/>
      <c r="I488" s="67"/>
      <c r="J488" s="67" t="s">
        <v>987</v>
      </c>
      <c r="K488" s="67" t="s">
        <v>48</v>
      </c>
      <c r="L488" s="67"/>
      <c r="M488" s="67"/>
      <c r="N488" s="64"/>
      <c r="O488" s="61"/>
      <c r="P488" s="61">
        <v>64</v>
      </c>
      <c r="Q488" s="46"/>
      <c r="S488" s="60"/>
    </row>
    <row r="489" spans="1:19" x14ac:dyDescent="0.25">
      <c r="A489" s="71" t="s">
        <v>993</v>
      </c>
      <c r="B489" s="71" t="s">
        <v>1116</v>
      </c>
      <c r="C489" s="70"/>
      <c r="D489" s="70" t="s">
        <v>1396</v>
      </c>
      <c r="E489" s="70" t="s">
        <v>1089</v>
      </c>
      <c r="F489" s="70">
        <v>61000</v>
      </c>
      <c r="G489" s="71" t="s">
        <v>100</v>
      </c>
      <c r="H489" s="67"/>
      <c r="I489" s="67" t="s">
        <v>1117</v>
      </c>
      <c r="J489" s="67" t="s">
        <v>16</v>
      </c>
      <c r="K489" s="67" t="s">
        <v>11</v>
      </c>
      <c r="L489" s="67" t="s">
        <v>3</v>
      </c>
      <c r="M489" s="67"/>
      <c r="N489" s="65">
        <v>40991</v>
      </c>
      <c r="O489" s="61"/>
      <c r="P489" s="61">
        <f>51+39+23+36+4+2</f>
        <v>155</v>
      </c>
      <c r="Q489" s="46"/>
      <c r="S489" s="60"/>
    </row>
    <row r="490" spans="1:19" x14ac:dyDescent="0.25">
      <c r="A490" s="71" t="s">
        <v>1118</v>
      </c>
      <c r="B490" s="71" t="s">
        <v>61</v>
      </c>
      <c r="C490" s="70"/>
      <c r="D490" s="70" t="s">
        <v>1397</v>
      </c>
      <c r="E490" s="70" t="s">
        <v>1089</v>
      </c>
      <c r="F490" s="70">
        <v>14000</v>
      </c>
      <c r="G490" s="71" t="s">
        <v>86</v>
      </c>
      <c r="H490" s="67"/>
      <c r="I490" s="67"/>
      <c r="J490" s="67"/>
      <c r="K490" s="67"/>
      <c r="L490" s="67"/>
      <c r="M490" s="67" t="s">
        <v>3</v>
      </c>
      <c r="N490" s="65">
        <v>40981</v>
      </c>
      <c r="O490" s="61"/>
      <c r="P490" s="61">
        <v>71</v>
      </c>
      <c r="Q490" s="46"/>
      <c r="S490" s="60"/>
    </row>
    <row r="491" spans="1:19" x14ac:dyDescent="0.25">
      <c r="A491" s="70" t="s">
        <v>1119</v>
      </c>
      <c r="B491" s="71" t="s">
        <v>116</v>
      </c>
      <c r="C491" s="70"/>
      <c r="D491" s="70" t="s">
        <v>1398</v>
      </c>
      <c r="E491" s="70" t="s">
        <v>1089</v>
      </c>
      <c r="F491" s="70">
        <v>14610</v>
      </c>
      <c r="G491" s="71" t="s">
        <v>32</v>
      </c>
      <c r="H491" s="67"/>
      <c r="I491" s="67" t="s">
        <v>1120</v>
      </c>
      <c r="J491" s="67"/>
      <c r="K491" s="67" t="s">
        <v>22</v>
      </c>
      <c r="L491" s="67"/>
      <c r="M491" s="67"/>
      <c r="N491" s="65">
        <v>40943</v>
      </c>
      <c r="O491" s="61"/>
      <c r="P491" s="61">
        <v>31</v>
      </c>
      <c r="Q491" s="46"/>
      <c r="S491" s="60"/>
    </row>
    <row r="492" spans="1:19" x14ac:dyDescent="0.25">
      <c r="A492" s="70" t="s">
        <v>1121</v>
      </c>
      <c r="B492" s="71" t="s">
        <v>24</v>
      </c>
      <c r="C492" s="70"/>
      <c r="D492" s="70" t="s">
        <v>1399</v>
      </c>
      <c r="E492" s="70" t="s">
        <v>1089</v>
      </c>
      <c r="F492" s="70">
        <v>14610</v>
      </c>
      <c r="G492" s="71" t="s">
        <v>32</v>
      </c>
      <c r="H492" s="67" t="s">
        <v>1122</v>
      </c>
      <c r="I492" s="67"/>
      <c r="J492" s="67" t="s">
        <v>5</v>
      </c>
      <c r="K492" s="67" t="s">
        <v>3</v>
      </c>
      <c r="L492" s="67" t="s">
        <v>3</v>
      </c>
      <c r="M492" s="67"/>
      <c r="N492" s="65">
        <v>40943</v>
      </c>
      <c r="O492" s="61"/>
      <c r="P492" s="61">
        <v>112</v>
      </c>
      <c r="Q492" s="46"/>
      <c r="S492" s="60"/>
    </row>
    <row r="493" spans="1:19" x14ac:dyDescent="0.25">
      <c r="A493" s="70" t="s">
        <v>401</v>
      </c>
      <c r="B493" s="71" t="s">
        <v>1123</v>
      </c>
      <c r="C493" s="70"/>
      <c r="D493" s="70" t="s">
        <v>1400</v>
      </c>
      <c r="E493" s="70" t="s">
        <v>1089</v>
      </c>
      <c r="F493" s="70">
        <v>14</v>
      </c>
      <c r="G493" s="71" t="s">
        <v>911</v>
      </c>
      <c r="H493" s="67" t="s">
        <v>1124</v>
      </c>
      <c r="I493" s="67"/>
      <c r="J493" s="67"/>
      <c r="K493" s="67" t="s">
        <v>3</v>
      </c>
      <c r="L493" s="67"/>
      <c r="M493" s="67"/>
      <c r="N493" s="65">
        <v>40943</v>
      </c>
      <c r="O493" s="61"/>
      <c r="P493" s="61">
        <v>31</v>
      </c>
      <c r="Q493" s="46"/>
      <c r="S493" s="60"/>
    </row>
    <row r="494" spans="1:19" x14ac:dyDescent="0.25">
      <c r="A494" s="70" t="s">
        <v>82</v>
      </c>
      <c r="B494" s="71" t="s">
        <v>1125</v>
      </c>
      <c r="C494" s="70"/>
      <c r="D494" s="70" t="s">
        <v>1401</v>
      </c>
      <c r="E494" s="70" t="s">
        <v>1089</v>
      </c>
      <c r="F494" s="70">
        <v>14490</v>
      </c>
      <c r="G494" s="71" t="s">
        <v>899</v>
      </c>
      <c r="H494" s="67"/>
      <c r="I494" s="67"/>
      <c r="J494" s="67"/>
      <c r="K494" s="67" t="s">
        <v>59</v>
      </c>
      <c r="L494" s="67"/>
      <c r="M494" s="67"/>
      <c r="N494" s="65">
        <v>40970</v>
      </c>
      <c r="O494" s="61"/>
      <c r="P494" s="61">
        <v>31</v>
      </c>
      <c r="Q494" s="46"/>
      <c r="S494" s="60"/>
    </row>
    <row r="495" spans="1:19" x14ac:dyDescent="0.25">
      <c r="A495" s="70" t="s">
        <v>1126</v>
      </c>
      <c r="B495" s="71" t="s">
        <v>85</v>
      </c>
      <c r="C495" s="70"/>
      <c r="D495" s="70" t="s">
        <v>1127</v>
      </c>
      <c r="E495" s="70" t="s">
        <v>1089</v>
      </c>
      <c r="F495" s="70">
        <v>14240</v>
      </c>
      <c r="G495" s="71" t="s">
        <v>840</v>
      </c>
      <c r="H495" s="67"/>
      <c r="I495" s="67"/>
      <c r="J495" s="67"/>
      <c r="K495" s="67"/>
      <c r="L495" s="67"/>
      <c r="M495" s="67"/>
      <c r="N495" s="65">
        <v>40970</v>
      </c>
      <c r="O495" s="61"/>
      <c r="P495" s="61">
        <v>40</v>
      </c>
      <c r="Q495" s="46"/>
      <c r="S495" s="60"/>
    </row>
    <row r="496" spans="1:19" x14ac:dyDescent="0.25">
      <c r="A496" s="70" t="s">
        <v>1128</v>
      </c>
      <c r="B496" s="71" t="s">
        <v>203</v>
      </c>
      <c r="C496" s="70" t="s">
        <v>1128</v>
      </c>
      <c r="D496" s="70" t="s">
        <v>1562</v>
      </c>
      <c r="E496" s="70" t="s">
        <v>1089</v>
      </c>
      <c r="F496" s="70">
        <v>14490</v>
      </c>
      <c r="G496" s="71" t="s">
        <v>899</v>
      </c>
      <c r="H496" s="67"/>
      <c r="I496" s="67"/>
      <c r="J496" s="67"/>
      <c r="K496" s="67"/>
      <c r="L496" s="67"/>
      <c r="M496" s="67" t="s">
        <v>22</v>
      </c>
      <c r="N496" s="65">
        <v>40970</v>
      </c>
      <c r="O496" s="61"/>
      <c r="P496" s="61">
        <v>100</v>
      </c>
      <c r="Q496" s="46"/>
      <c r="S496" s="60"/>
    </row>
    <row r="497" spans="1:19" x14ac:dyDescent="0.25">
      <c r="A497" s="70" t="s">
        <v>1129</v>
      </c>
      <c r="B497" s="71" t="s">
        <v>463</v>
      </c>
      <c r="C497" s="70"/>
      <c r="D497" s="70" t="s">
        <v>1089</v>
      </c>
      <c r="E497" s="70" t="s">
        <v>1089</v>
      </c>
      <c r="F497" s="70">
        <v>14610</v>
      </c>
      <c r="G497" s="71" t="s">
        <v>32</v>
      </c>
      <c r="H497" s="67"/>
      <c r="I497" s="67"/>
      <c r="J497" s="67" t="s">
        <v>976</v>
      </c>
      <c r="K497" s="67" t="s">
        <v>3</v>
      </c>
      <c r="L497" s="67"/>
      <c r="M497" s="67"/>
      <c r="N497" s="65">
        <v>40578</v>
      </c>
      <c r="O497" s="61">
        <v>67</v>
      </c>
      <c r="P497" s="61"/>
      <c r="Q497" s="46"/>
      <c r="S497" s="60"/>
    </row>
    <row r="498" spans="1:19" x14ac:dyDescent="0.25">
      <c r="A498" s="70" t="s">
        <v>1130</v>
      </c>
      <c r="B498" s="71" t="s">
        <v>70</v>
      </c>
      <c r="C498" s="70"/>
      <c r="D498" s="70" t="s">
        <v>1131</v>
      </c>
      <c r="E498" s="70" t="s">
        <v>1089</v>
      </c>
      <c r="F498" s="70">
        <v>14490</v>
      </c>
      <c r="G498" s="71" t="s">
        <v>899</v>
      </c>
      <c r="H498" s="67"/>
      <c r="I498" s="67"/>
      <c r="J498" s="67"/>
      <c r="K498" s="67" t="s">
        <v>3</v>
      </c>
      <c r="L498" s="67"/>
      <c r="M498" s="67"/>
      <c r="N498" s="65">
        <v>40970</v>
      </c>
      <c r="O498" s="61"/>
      <c r="P498" s="61">
        <v>31</v>
      </c>
      <c r="Q498" s="46"/>
      <c r="S498" s="60"/>
    </row>
    <row r="499" spans="1:19" x14ac:dyDescent="0.25">
      <c r="A499" s="70" t="s">
        <v>1132</v>
      </c>
      <c r="B499" s="71" t="s">
        <v>1133</v>
      </c>
      <c r="C499" s="70"/>
      <c r="D499" s="70" t="s">
        <v>1402</v>
      </c>
      <c r="E499" s="70" t="s">
        <v>1089</v>
      </c>
      <c r="F499" s="70">
        <v>14310</v>
      </c>
      <c r="G499" s="71" t="s">
        <v>1134</v>
      </c>
      <c r="H499" s="67" t="s">
        <v>1169</v>
      </c>
      <c r="I499" s="67"/>
      <c r="J499" s="67" t="s">
        <v>976</v>
      </c>
      <c r="K499" s="67" t="s">
        <v>3</v>
      </c>
      <c r="L499" s="67"/>
      <c r="M499" s="67"/>
      <c r="N499" s="65">
        <v>40970</v>
      </c>
      <c r="O499" s="61"/>
      <c r="P499" s="61">
        <v>56</v>
      </c>
      <c r="Q499" s="46"/>
      <c r="S499" s="60"/>
    </row>
    <row r="500" spans="1:19" x14ac:dyDescent="0.25">
      <c r="A500" s="70" t="s">
        <v>1135</v>
      </c>
      <c r="B500" s="71" t="s">
        <v>189</v>
      </c>
      <c r="C500" s="70"/>
      <c r="D500" s="70" t="s">
        <v>1403</v>
      </c>
      <c r="E500" s="70" t="s">
        <v>1089</v>
      </c>
      <c r="F500" s="70">
        <v>14610</v>
      </c>
      <c r="G500" s="71" t="s">
        <v>911</v>
      </c>
      <c r="H500" s="67"/>
      <c r="I500" s="67"/>
      <c r="J500" s="67" t="s">
        <v>51</v>
      </c>
      <c r="K500" s="67" t="s">
        <v>52</v>
      </c>
      <c r="L500" s="67"/>
      <c r="M500" s="67"/>
      <c r="N500" s="65">
        <v>40984</v>
      </c>
      <c r="O500" s="61"/>
      <c r="P500" s="61">
        <v>61</v>
      </c>
      <c r="Q500" s="46"/>
      <c r="S500" s="60"/>
    </row>
    <row r="501" spans="1:19" x14ac:dyDescent="0.25">
      <c r="A501" s="70" t="s">
        <v>1136</v>
      </c>
      <c r="B501" s="71" t="s">
        <v>468</v>
      </c>
      <c r="C501" s="70"/>
      <c r="D501" s="70" t="s">
        <v>1404</v>
      </c>
      <c r="E501" s="70" t="s">
        <v>1089</v>
      </c>
      <c r="F501" s="70">
        <v>14850</v>
      </c>
      <c r="G501" s="71" t="s">
        <v>1137</v>
      </c>
      <c r="H501" s="67"/>
      <c r="I501" s="67"/>
      <c r="J501" s="67" t="s">
        <v>976</v>
      </c>
      <c r="K501" s="67"/>
      <c r="L501" s="67"/>
      <c r="M501" s="67"/>
      <c r="N501" s="65">
        <v>40984</v>
      </c>
      <c r="O501" s="61"/>
      <c r="P501" s="61">
        <v>31</v>
      </c>
      <c r="Q501" s="46"/>
      <c r="S501" s="60"/>
    </row>
    <row r="502" spans="1:19" x14ac:dyDescent="0.25">
      <c r="A502" s="70" t="s">
        <v>1138</v>
      </c>
      <c r="B502" s="71" t="s">
        <v>1139</v>
      </c>
      <c r="C502" s="70"/>
      <c r="D502" s="70" t="s">
        <v>1089</v>
      </c>
      <c r="E502" s="70" t="s">
        <v>1089</v>
      </c>
      <c r="F502" s="70" t="s">
        <v>1089</v>
      </c>
      <c r="G502" s="71" t="s">
        <v>949</v>
      </c>
      <c r="H502" s="67"/>
      <c r="I502" s="67"/>
      <c r="J502" s="67" t="s">
        <v>976</v>
      </c>
      <c r="K502" s="67"/>
      <c r="L502" s="67" t="s">
        <v>3</v>
      </c>
      <c r="M502" s="67"/>
      <c r="N502" s="65">
        <v>40984</v>
      </c>
      <c r="O502" s="61"/>
      <c r="P502" s="61">
        <f>33+19+2</f>
        <v>54</v>
      </c>
      <c r="Q502" s="46"/>
      <c r="S502" s="60"/>
    </row>
    <row r="503" spans="1:19" x14ac:dyDescent="0.25">
      <c r="A503" s="70" t="s">
        <v>1140</v>
      </c>
      <c r="B503" s="71" t="s">
        <v>1141</v>
      </c>
      <c r="C503" s="70"/>
      <c r="D503" s="70" t="s">
        <v>1405</v>
      </c>
      <c r="E503" s="70" t="s">
        <v>1089</v>
      </c>
      <c r="F503" s="70">
        <v>14670</v>
      </c>
      <c r="G503" s="71" t="s">
        <v>921</v>
      </c>
      <c r="H503" s="67"/>
      <c r="I503" s="67"/>
      <c r="J503" s="67" t="s">
        <v>1011</v>
      </c>
      <c r="K503" s="67"/>
      <c r="L503" s="67" t="s">
        <v>22</v>
      </c>
      <c r="M503" s="67"/>
      <c r="N503" s="65">
        <v>40984</v>
      </c>
      <c r="O503" s="61"/>
      <c r="P503" s="61">
        <v>47</v>
      </c>
      <c r="Q503" s="46"/>
      <c r="S503" s="60"/>
    </row>
    <row r="504" spans="1:19" x14ac:dyDescent="0.25">
      <c r="A504" s="70" t="s">
        <v>1142</v>
      </c>
      <c r="B504" s="71" t="s">
        <v>218</v>
      </c>
      <c r="C504" s="70" t="s">
        <v>1138</v>
      </c>
      <c r="D504" s="70" t="s">
        <v>1089</v>
      </c>
      <c r="E504" s="70" t="s">
        <v>1089</v>
      </c>
      <c r="F504" s="70">
        <v>14</v>
      </c>
      <c r="G504" s="71" t="s">
        <v>949</v>
      </c>
      <c r="H504" s="67"/>
      <c r="I504" s="67"/>
      <c r="J504" s="67" t="s">
        <v>97</v>
      </c>
      <c r="K504" s="67" t="s">
        <v>22</v>
      </c>
      <c r="L504" s="67"/>
      <c r="M504" s="67"/>
      <c r="N504" s="65">
        <v>40984</v>
      </c>
      <c r="O504" s="61"/>
      <c r="P504" s="61">
        <v>59</v>
      </c>
      <c r="Q504" s="46"/>
      <c r="S504" s="60"/>
    </row>
    <row r="505" spans="1:19" x14ac:dyDescent="0.25">
      <c r="A505" s="70" t="s">
        <v>1144</v>
      </c>
      <c r="B505" s="71" t="s">
        <v>103</v>
      </c>
      <c r="C505" s="70" t="s">
        <v>1036</v>
      </c>
      <c r="D505" s="70" t="s">
        <v>1406</v>
      </c>
      <c r="E505" s="70" t="s">
        <v>1089</v>
      </c>
      <c r="F505" s="70">
        <v>14780</v>
      </c>
      <c r="G505" s="71" t="s">
        <v>946</v>
      </c>
      <c r="H505" s="67" t="s">
        <v>1145</v>
      </c>
      <c r="I505" s="67"/>
      <c r="J505" s="67" t="s">
        <v>21</v>
      </c>
      <c r="K505" s="67"/>
      <c r="L505" s="67"/>
      <c r="M505" s="67"/>
      <c r="N505" s="65">
        <v>40992</v>
      </c>
      <c r="O505" s="61"/>
      <c r="P505" s="61">
        <v>41</v>
      </c>
      <c r="Q505" s="46"/>
      <c r="S505" s="60"/>
    </row>
    <row r="506" spans="1:19" x14ac:dyDescent="0.25">
      <c r="A506" s="70" t="s">
        <v>1036</v>
      </c>
      <c r="B506" s="71" t="s">
        <v>1146</v>
      </c>
      <c r="C506" s="70" t="s">
        <v>1036</v>
      </c>
      <c r="D506" s="70" t="s">
        <v>1407</v>
      </c>
      <c r="E506" s="70" t="s">
        <v>1089</v>
      </c>
      <c r="F506" s="70">
        <v>14840</v>
      </c>
      <c r="G506" s="71" t="s">
        <v>950</v>
      </c>
      <c r="H506" s="67"/>
      <c r="I506" s="67"/>
      <c r="J506" s="67" t="s">
        <v>5</v>
      </c>
      <c r="K506" s="67"/>
      <c r="L506" s="67"/>
      <c r="M506" s="67"/>
      <c r="N506" s="65">
        <v>40992</v>
      </c>
      <c r="O506" s="61"/>
      <c r="P506" s="61">
        <v>38</v>
      </c>
      <c r="Q506" s="46"/>
      <c r="S506" s="60"/>
    </row>
    <row r="507" spans="1:19" x14ac:dyDescent="0.25">
      <c r="A507" s="70" t="s">
        <v>1036</v>
      </c>
      <c r="B507" s="71" t="s">
        <v>1147</v>
      </c>
      <c r="C507" s="70" t="s">
        <v>1036</v>
      </c>
      <c r="D507" s="70" t="s">
        <v>1089</v>
      </c>
      <c r="E507" s="70" t="s">
        <v>1089</v>
      </c>
      <c r="F507" s="70" t="s">
        <v>1089</v>
      </c>
      <c r="G507" s="71" t="s">
        <v>950</v>
      </c>
      <c r="H507" s="67"/>
      <c r="I507" s="67"/>
      <c r="J507" s="67"/>
      <c r="K507" s="67" t="s">
        <v>3</v>
      </c>
      <c r="L507" s="67"/>
      <c r="M507" s="67"/>
      <c r="N507" s="65">
        <v>40992</v>
      </c>
      <c r="O507" s="61"/>
      <c r="P507" s="61">
        <v>50</v>
      </c>
      <c r="Q507" s="46"/>
      <c r="S507" s="60"/>
    </row>
    <row r="508" spans="1:19" x14ac:dyDescent="0.25">
      <c r="A508" s="70" t="s">
        <v>1026</v>
      </c>
      <c r="B508" s="71" t="s">
        <v>195</v>
      </c>
      <c r="C508" s="70"/>
      <c r="D508" s="70" t="s">
        <v>1408</v>
      </c>
      <c r="E508" s="70" t="s">
        <v>1089</v>
      </c>
      <c r="F508" s="70">
        <v>61470</v>
      </c>
      <c r="G508" s="71" t="s">
        <v>1148</v>
      </c>
      <c r="H508" s="67"/>
      <c r="I508" s="67"/>
      <c r="J508" s="67" t="s">
        <v>56</v>
      </c>
      <c r="K508" s="67" t="s">
        <v>68</v>
      </c>
      <c r="L508" s="67"/>
      <c r="M508" s="67"/>
      <c r="N508" s="65">
        <v>40991</v>
      </c>
      <c r="O508" s="61"/>
      <c r="P508" s="61">
        <v>110</v>
      </c>
      <c r="Q508" s="46"/>
      <c r="S508" s="60"/>
    </row>
    <row r="509" spans="1:19" x14ac:dyDescent="0.25">
      <c r="A509" s="70" t="s">
        <v>1149</v>
      </c>
      <c r="B509" s="71" t="s">
        <v>179</v>
      </c>
      <c r="C509" s="70" t="s">
        <v>1138</v>
      </c>
      <c r="D509" s="71" t="s">
        <v>1409</v>
      </c>
      <c r="E509" s="71" t="s">
        <v>1150</v>
      </c>
      <c r="F509" s="70">
        <v>93330</v>
      </c>
      <c r="G509" s="71" t="s">
        <v>1151</v>
      </c>
      <c r="H509" s="67"/>
      <c r="I509" s="67"/>
      <c r="J509" s="67" t="s">
        <v>996</v>
      </c>
      <c r="K509" s="67" t="s">
        <v>11</v>
      </c>
      <c r="L509" s="67"/>
      <c r="M509" s="67"/>
      <c r="N509" s="65">
        <v>40984</v>
      </c>
      <c r="O509" s="61"/>
      <c r="P509" s="61">
        <v>60</v>
      </c>
      <c r="Q509" s="46"/>
      <c r="S509" s="60"/>
    </row>
    <row r="510" spans="1:19" x14ac:dyDescent="0.25">
      <c r="A510" s="70" t="s">
        <v>1152</v>
      </c>
      <c r="B510" s="71" t="s">
        <v>1153</v>
      </c>
      <c r="C510" s="70" t="s">
        <v>1138</v>
      </c>
      <c r="D510" s="71" t="s">
        <v>1410</v>
      </c>
      <c r="E510" s="70" t="s">
        <v>1089</v>
      </c>
      <c r="F510" s="70">
        <v>76560</v>
      </c>
      <c r="G510" s="71" t="s">
        <v>1154</v>
      </c>
      <c r="H510" s="67"/>
      <c r="I510" s="67"/>
      <c r="J510" s="67" t="s">
        <v>996</v>
      </c>
      <c r="K510" s="67" t="s">
        <v>11</v>
      </c>
      <c r="L510" s="67"/>
      <c r="M510" s="67"/>
      <c r="N510" s="65">
        <v>40984</v>
      </c>
      <c r="O510" s="61"/>
      <c r="P510" s="61">
        <v>60</v>
      </c>
      <c r="Q510" s="46"/>
      <c r="S510" s="60"/>
    </row>
    <row r="511" spans="1:19" x14ac:dyDescent="0.25">
      <c r="A511" s="70" t="s">
        <v>995</v>
      </c>
      <c r="B511" s="71" t="s">
        <v>1155</v>
      </c>
      <c r="C511" s="70" t="s">
        <v>995</v>
      </c>
      <c r="D511" s="71" t="s">
        <v>1411</v>
      </c>
      <c r="E511" s="70" t="s">
        <v>1089</v>
      </c>
      <c r="F511" s="70">
        <v>61000</v>
      </c>
      <c r="G511" s="71" t="s">
        <v>100</v>
      </c>
      <c r="H511" s="67"/>
      <c r="I511" s="67"/>
      <c r="J511" s="67" t="s">
        <v>976</v>
      </c>
      <c r="K511" s="67"/>
      <c r="L511" s="67" t="s">
        <v>3</v>
      </c>
      <c r="M511" s="67"/>
      <c r="N511" s="65">
        <v>40977</v>
      </c>
      <c r="O511" s="61">
        <v>31</v>
      </c>
      <c r="P511" s="61">
        <v>18</v>
      </c>
      <c r="Q511" s="46"/>
      <c r="S511" s="60"/>
    </row>
    <row r="512" spans="1:19" x14ac:dyDescent="0.25">
      <c r="A512" s="70" t="s">
        <v>1156</v>
      </c>
      <c r="B512" s="70" t="s">
        <v>1089</v>
      </c>
      <c r="C512" s="70"/>
      <c r="D512" s="71" t="s">
        <v>1157</v>
      </c>
      <c r="E512" s="70" t="s">
        <v>1089</v>
      </c>
      <c r="F512" s="70">
        <v>69210</v>
      </c>
      <c r="G512" s="71" t="s">
        <v>1158</v>
      </c>
      <c r="H512" s="67"/>
      <c r="I512" s="67"/>
      <c r="J512" s="67" t="s">
        <v>16</v>
      </c>
      <c r="K512" s="67"/>
      <c r="L512" s="67"/>
      <c r="M512" s="67"/>
      <c r="N512" s="65">
        <v>40955</v>
      </c>
      <c r="O512" s="61"/>
      <c r="P512" s="61">
        <v>23.1</v>
      </c>
      <c r="Q512" s="46"/>
      <c r="S512" s="60"/>
    </row>
    <row r="513" spans="1:19" x14ac:dyDescent="0.25">
      <c r="A513" s="71" t="s">
        <v>1159</v>
      </c>
      <c r="B513" s="70" t="s">
        <v>244</v>
      </c>
      <c r="C513" s="70" t="s">
        <v>1022</v>
      </c>
      <c r="D513" s="71" t="s">
        <v>1412</v>
      </c>
      <c r="E513" s="70" t="s">
        <v>1089</v>
      </c>
      <c r="F513" s="70">
        <v>95130</v>
      </c>
      <c r="G513" s="71" t="s">
        <v>1160</v>
      </c>
      <c r="H513" s="67"/>
      <c r="I513" s="67" t="s">
        <v>1161</v>
      </c>
      <c r="J513" s="67" t="s">
        <v>1162</v>
      </c>
      <c r="K513" s="67"/>
      <c r="L513" s="67" t="s">
        <v>3</v>
      </c>
      <c r="M513" s="67"/>
      <c r="N513" s="65">
        <v>40965</v>
      </c>
      <c r="O513" s="61"/>
      <c r="P513" s="61">
        <v>66</v>
      </c>
      <c r="Q513" s="46"/>
      <c r="S513" s="60"/>
    </row>
    <row r="514" spans="1:19" x14ac:dyDescent="0.25">
      <c r="A514" s="70" t="s">
        <v>1163</v>
      </c>
      <c r="B514" s="71" t="s">
        <v>1164</v>
      </c>
      <c r="C514" s="70" t="s">
        <v>1022</v>
      </c>
      <c r="D514" s="71" t="s">
        <v>1413</v>
      </c>
      <c r="E514" s="70" t="s">
        <v>1089</v>
      </c>
      <c r="F514" s="70">
        <v>14240</v>
      </c>
      <c r="G514" s="71" t="s">
        <v>1165</v>
      </c>
      <c r="H514" s="67"/>
      <c r="I514" s="67" t="s">
        <v>1166</v>
      </c>
      <c r="J514" s="67" t="s">
        <v>16</v>
      </c>
      <c r="K514" s="67" t="s">
        <v>3</v>
      </c>
      <c r="L514" s="67" t="s">
        <v>3</v>
      </c>
      <c r="M514" s="67"/>
      <c r="N514" s="65">
        <v>40957</v>
      </c>
      <c r="O514" s="61"/>
      <c r="P514" s="61">
        <v>127</v>
      </c>
      <c r="Q514" s="46"/>
      <c r="S514" s="60"/>
    </row>
    <row r="515" spans="1:19" x14ac:dyDescent="0.25">
      <c r="A515" s="70" t="s">
        <v>1167</v>
      </c>
      <c r="B515" s="71" t="s">
        <v>208</v>
      </c>
      <c r="C515" s="70" t="s">
        <v>1022</v>
      </c>
      <c r="D515" s="70" t="s">
        <v>1089</v>
      </c>
      <c r="E515" s="70" t="s">
        <v>1089</v>
      </c>
      <c r="F515" s="70">
        <v>50160</v>
      </c>
      <c r="G515" s="71" t="s">
        <v>1168</v>
      </c>
      <c r="H515" s="67"/>
      <c r="I515" s="67"/>
      <c r="J515" s="67" t="s">
        <v>976</v>
      </c>
      <c r="K515" s="67" t="s">
        <v>48</v>
      </c>
      <c r="L515" s="67"/>
      <c r="M515" s="67"/>
      <c r="N515" s="65">
        <v>40965</v>
      </c>
      <c r="O515" s="61"/>
      <c r="P515" s="61">
        <v>64</v>
      </c>
      <c r="Q515" s="46"/>
      <c r="S515" s="60"/>
    </row>
    <row r="516" spans="1:19" x14ac:dyDescent="0.25">
      <c r="A516" s="71" t="s">
        <v>172</v>
      </c>
      <c r="B516" s="71" t="s">
        <v>227</v>
      </c>
      <c r="C516" s="70"/>
      <c r="D516" s="70" t="s">
        <v>1089</v>
      </c>
      <c r="E516" s="70" t="s">
        <v>1089</v>
      </c>
      <c r="F516" s="70" t="s">
        <v>1089</v>
      </c>
      <c r="G516" s="70" t="s">
        <v>1089</v>
      </c>
      <c r="H516" s="67"/>
      <c r="I516" s="67"/>
      <c r="J516" s="67"/>
      <c r="K516" s="67"/>
      <c r="L516" s="67"/>
      <c r="M516" s="67"/>
      <c r="N516" s="65">
        <v>40945</v>
      </c>
      <c r="O516" s="61"/>
      <c r="P516" s="61">
        <v>14.75</v>
      </c>
      <c r="Q516" s="46"/>
      <c r="S516" s="60"/>
    </row>
    <row r="517" spans="1:19" x14ac:dyDescent="0.25">
      <c r="A517" s="71" t="s">
        <v>1171</v>
      </c>
      <c r="B517" s="71" t="s">
        <v>1</v>
      </c>
      <c r="C517" s="70"/>
      <c r="D517" s="70" t="s">
        <v>1089</v>
      </c>
      <c r="E517" s="70" t="s">
        <v>1089</v>
      </c>
      <c r="F517" s="70">
        <v>50620</v>
      </c>
      <c r="G517" s="70" t="s">
        <v>1172</v>
      </c>
      <c r="H517" s="67"/>
      <c r="I517" s="67"/>
      <c r="J517" s="67" t="s">
        <v>25</v>
      </c>
      <c r="K517" s="67" t="s">
        <v>25</v>
      </c>
      <c r="L517" s="67" t="s">
        <v>25</v>
      </c>
      <c r="M517" s="67" t="s">
        <v>25</v>
      </c>
      <c r="N517" s="65">
        <v>40961</v>
      </c>
      <c r="O517" s="61"/>
      <c r="P517" s="61">
        <v>497</v>
      </c>
      <c r="Q517" s="46"/>
      <c r="S517" s="60"/>
    </row>
    <row r="518" spans="1:19" x14ac:dyDescent="0.25">
      <c r="A518" s="71" t="s">
        <v>1173</v>
      </c>
      <c r="B518" s="71" t="s">
        <v>401</v>
      </c>
      <c r="C518" s="70"/>
      <c r="D518" s="70" t="s">
        <v>1089</v>
      </c>
      <c r="E518" s="70" t="s">
        <v>1089</v>
      </c>
      <c r="F518" s="70">
        <v>14</v>
      </c>
      <c r="G518" s="70" t="s">
        <v>940</v>
      </c>
      <c r="H518" s="67"/>
      <c r="I518" s="67"/>
      <c r="J518" s="67" t="s">
        <v>21</v>
      </c>
      <c r="K518" s="67"/>
      <c r="L518" s="67" t="s">
        <v>3</v>
      </c>
      <c r="M518" s="67"/>
      <c r="N518" s="65">
        <v>40954</v>
      </c>
      <c r="O518" s="61"/>
      <c r="P518" s="61">
        <v>49.88</v>
      </c>
      <c r="Q518" s="46"/>
      <c r="S518" s="60"/>
    </row>
    <row r="519" spans="1:19" x14ac:dyDescent="0.25">
      <c r="A519" s="71" t="s">
        <v>1174</v>
      </c>
      <c r="B519" s="71" t="s">
        <v>137</v>
      </c>
      <c r="C519" s="70" t="s">
        <v>1556</v>
      </c>
      <c r="D519" s="70" t="s">
        <v>1414</v>
      </c>
      <c r="E519" s="70" t="s">
        <v>1089</v>
      </c>
      <c r="F519" s="70">
        <v>14650</v>
      </c>
      <c r="G519" s="70" t="s">
        <v>919</v>
      </c>
      <c r="H519" s="67"/>
      <c r="I519" s="67" t="s">
        <v>1175</v>
      </c>
      <c r="J519" s="67"/>
      <c r="K519" s="67" t="s">
        <v>3</v>
      </c>
      <c r="L519" s="67"/>
      <c r="M519" s="67"/>
      <c r="N519" s="65">
        <v>40957</v>
      </c>
      <c r="O519" s="61"/>
      <c r="P519" s="61">
        <v>31</v>
      </c>
      <c r="Q519" s="46"/>
      <c r="S519" s="60"/>
    </row>
    <row r="520" spans="1:19" x14ac:dyDescent="0.25">
      <c r="A520" s="71" t="s">
        <v>1174</v>
      </c>
      <c r="B520" s="71" t="s">
        <v>195</v>
      </c>
      <c r="C520" s="70" t="s">
        <v>1556</v>
      </c>
      <c r="D520" s="70" t="s">
        <v>1414</v>
      </c>
      <c r="E520" s="70" t="s">
        <v>1089</v>
      </c>
      <c r="F520" s="70">
        <v>14650</v>
      </c>
      <c r="G520" s="70" t="s">
        <v>919</v>
      </c>
      <c r="H520" s="67" t="s">
        <v>1176</v>
      </c>
      <c r="I520" s="67"/>
      <c r="J520" s="67" t="s">
        <v>110</v>
      </c>
      <c r="K520" s="67" t="s">
        <v>11</v>
      </c>
      <c r="L520" s="67"/>
      <c r="M520" s="67"/>
      <c r="N520" s="65">
        <v>40957</v>
      </c>
      <c r="O520" s="61"/>
      <c r="P520" s="61">
        <v>60</v>
      </c>
      <c r="Q520" s="46"/>
      <c r="S520" s="60"/>
    </row>
    <row r="521" spans="1:19" x14ac:dyDescent="0.25">
      <c r="A521" s="71" t="s">
        <v>1177</v>
      </c>
      <c r="B521" s="71" t="s">
        <v>13</v>
      </c>
      <c r="C521" s="70" t="s">
        <v>1556</v>
      </c>
      <c r="D521" s="70" t="s">
        <v>1557</v>
      </c>
      <c r="E521" s="70" t="s">
        <v>1089</v>
      </c>
      <c r="F521" s="70">
        <v>14840</v>
      </c>
      <c r="G521" s="70" t="s">
        <v>949</v>
      </c>
      <c r="H521" s="67" t="s">
        <v>1178</v>
      </c>
      <c r="I521" s="67"/>
      <c r="J521" s="67" t="s">
        <v>976</v>
      </c>
      <c r="K521" s="67"/>
      <c r="L521" s="67"/>
      <c r="M521" s="67"/>
      <c r="N521" s="65">
        <v>40957</v>
      </c>
      <c r="O521" s="61"/>
      <c r="P521" s="61">
        <v>60</v>
      </c>
      <c r="Q521" s="46"/>
      <c r="S521" s="60"/>
    </row>
    <row r="522" spans="1:19" x14ac:dyDescent="0.25">
      <c r="A522" s="71" t="s">
        <v>1179</v>
      </c>
      <c r="B522" s="71" t="s">
        <v>93</v>
      </c>
      <c r="C522" s="70"/>
      <c r="D522" s="70" t="s">
        <v>600</v>
      </c>
      <c r="E522" s="70" t="s">
        <v>1089</v>
      </c>
      <c r="F522" s="70">
        <v>14700</v>
      </c>
      <c r="G522" s="70" t="s">
        <v>1180</v>
      </c>
      <c r="H522" s="67" t="s">
        <v>1181</v>
      </c>
      <c r="I522" s="67"/>
      <c r="J522" s="67" t="s">
        <v>110</v>
      </c>
      <c r="K522" s="67" t="s">
        <v>3</v>
      </c>
      <c r="L522" s="67"/>
      <c r="M522" s="67"/>
      <c r="N522" s="64"/>
      <c r="O522" s="61"/>
      <c r="P522" s="61">
        <v>72</v>
      </c>
      <c r="Q522" s="46"/>
      <c r="S522" s="60"/>
    </row>
    <row r="523" spans="1:19" x14ac:dyDescent="0.25">
      <c r="A523" s="71" t="s">
        <v>1182</v>
      </c>
      <c r="B523" s="71" t="s">
        <v>1183</v>
      </c>
      <c r="C523" s="70" t="s">
        <v>1016</v>
      </c>
      <c r="D523" s="70" t="s">
        <v>1089</v>
      </c>
      <c r="E523" s="70" t="s">
        <v>1089</v>
      </c>
      <c r="F523" s="70" t="s">
        <v>1089</v>
      </c>
      <c r="G523" s="70" t="s">
        <v>1089</v>
      </c>
      <c r="H523" s="67"/>
      <c r="I523" s="67"/>
      <c r="J523" s="67" t="s">
        <v>987</v>
      </c>
      <c r="K523" s="67"/>
      <c r="L523" s="67"/>
      <c r="M523" s="67"/>
      <c r="N523" s="65">
        <v>40642</v>
      </c>
      <c r="O523" s="61">
        <v>41</v>
      </c>
      <c r="P523" s="61"/>
      <c r="Q523" s="46"/>
      <c r="S523" s="60"/>
    </row>
    <row r="524" spans="1:19" x14ac:dyDescent="0.25">
      <c r="A524" s="71" t="s">
        <v>1184</v>
      </c>
      <c r="B524" s="71" t="s">
        <v>70</v>
      </c>
      <c r="C524" s="70" t="s">
        <v>1016</v>
      </c>
      <c r="D524" s="70" t="s">
        <v>1415</v>
      </c>
      <c r="E524" s="70" t="s">
        <v>1089</v>
      </c>
      <c r="F524" s="70">
        <v>14210</v>
      </c>
      <c r="G524" s="70" t="s">
        <v>1185</v>
      </c>
      <c r="H524" s="67"/>
      <c r="I524" s="67"/>
      <c r="J524" s="67" t="s">
        <v>1186</v>
      </c>
      <c r="K524" s="67" t="s">
        <v>48</v>
      </c>
      <c r="L524" s="67"/>
      <c r="M524" s="67"/>
      <c r="N524" s="65">
        <v>40642</v>
      </c>
      <c r="O524" s="61">
        <v>68</v>
      </c>
      <c r="P524" s="61"/>
      <c r="Q524" s="46"/>
      <c r="S524" s="60"/>
    </row>
    <row r="525" spans="1:19" x14ac:dyDescent="0.25">
      <c r="A525" s="70" t="s">
        <v>1187</v>
      </c>
      <c r="B525" s="71" t="s">
        <v>1188</v>
      </c>
      <c r="C525" s="70" t="s">
        <v>1197</v>
      </c>
      <c r="D525" s="70" t="s">
        <v>1416</v>
      </c>
      <c r="E525" s="70" t="s">
        <v>1089</v>
      </c>
      <c r="F525" s="70">
        <v>14000</v>
      </c>
      <c r="G525" s="70" t="s">
        <v>86</v>
      </c>
      <c r="H525" s="67"/>
      <c r="I525" s="67"/>
      <c r="J525" s="67" t="s">
        <v>5</v>
      </c>
      <c r="K525" s="67" t="s">
        <v>3</v>
      </c>
      <c r="L525" s="67"/>
      <c r="M525" s="67" t="s">
        <v>3</v>
      </c>
      <c r="N525" s="65">
        <v>40711</v>
      </c>
      <c r="O525" s="61">
        <v>117</v>
      </c>
      <c r="P525" s="61"/>
      <c r="Q525" s="46"/>
      <c r="S525" s="60"/>
    </row>
    <row r="526" spans="1:19" x14ac:dyDescent="0.25">
      <c r="A526" s="70" t="s">
        <v>1189</v>
      </c>
      <c r="B526" s="71" t="s">
        <v>200</v>
      </c>
      <c r="C526" s="70" t="s">
        <v>1197</v>
      </c>
      <c r="D526" s="70" t="s">
        <v>1417</v>
      </c>
      <c r="E526" s="70" t="s">
        <v>1089</v>
      </c>
      <c r="F526" s="70">
        <v>14730</v>
      </c>
      <c r="G526" s="70" t="s">
        <v>932</v>
      </c>
      <c r="H526" s="67"/>
      <c r="I526" s="67"/>
      <c r="J526" s="67" t="s">
        <v>16</v>
      </c>
      <c r="K526" s="67" t="s">
        <v>11</v>
      </c>
      <c r="L526" s="67"/>
      <c r="M526" s="67"/>
      <c r="N526" s="65">
        <v>40711</v>
      </c>
      <c r="O526" s="61">
        <v>62</v>
      </c>
      <c r="P526" s="61"/>
      <c r="Q526" s="46"/>
      <c r="S526" s="60"/>
    </row>
    <row r="527" spans="1:19" x14ac:dyDescent="0.25">
      <c r="A527" s="70" t="s">
        <v>1192</v>
      </c>
      <c r="B527" s="71" t="s">
        <v>1116</v>
      </c>
      <c r="C527" s="70"/>
      <c r="D527" s="70" t="s">
        <v>1089</v>
      </c>
      <c r="E527" s="70" t="s">
        <v>1089</v>
      </c>
      <c r="F527" s="70">
        <v>14000</v>
      </c>
      <c r="G527" s="70" t="s">
        <v>86</v>
      </c>
      <c r="H527" s="67"/>
      <c r="I527" s="67"/>
      <c r="J527" s="67" t="s">
        <v>16</v>
      </c>
      <c r="K527" s="67" t="s">
        <v>11</v>
      </c>
      <c r="L527" s="67" t="s">
        <v>11</v>
      </c>
      <c r="M527" s="67"/>
      <c r="N527" s="65">
        <v>40719</v>
      </c>
      <c r="O527" s="61">
        <v>353.9</v>
      </c>
      <c r="P527" s="61"/>
      <c r="Q527" s="46"/>
      <c r="S527" s="60"/>
    </row>
    <row r="528" spans="1:19" x14ac:dyDescent="0.25">
      <c r="A528" s="70" t="s">
        <v>1191</v>
      </c>
      <c r="B528" s="71" t="s">
        <v>145</v>
      </c>
      <c r="C528" s="70"/>
      <c r="D528" s="70" t="s">
        <v>1089</v>
      </c>
      <c r="E528" s="70" t="s">
        <v>1089</v>
      </c>
      <c r="F528" s="70" t="s">
        <v>1089</v>
      </c>
      <c r="G528" s="70" t="s">
        <v>1089</v>
      </c>
      <c r="H528" s="67"/>
      <c r="I528" s="67"/>
      <c r="J528" s="67" t="s">
        <v>97</v>
      </c>
      <c r="K528" s="67" t="s">
        <v>3</v>
      </c>
      <c r="L528" s="67"/>
      <c r="M528" s="67"/>
      <c r="N528" s="65">
        <v>40719</v>
      </c>
      <c r="O528" s="61">
        <v>110.3</v>
      </c>
      <c r="P528" s="61"/>
      <c r="Q528" s="46"/>
      <c r="S528" s="60"/>
    </row>
    <row r="529" spans="1:22" x14ac:dyDescent="0.25">
      <c r="A529" s="70" t="s">
        <v>99</v>
      </c>
      <c r="B529" s="71" t="s">
        <v>1116</v>
      </c>
      <c r="C529" s="70"/>
      <c r="D529" s="70" t="s">
        <v>1089</v>
      </c>
      <c r="E529" s="70" t="s">
        <v>1089</v>
      </c>
      <c r="F529" s="70">
        <v>14840</v>
      </c>
      <c r="G529" s="70" t="s">
        <v>950</v>
      </c>
      <c r="H529" s="67"/>
      <c r="I529" s="67"/>
      <c r="J529" s="67" t="s">
        <v>110</v>
      </c>
      <c r="K529" s="67" t="s">
        <v>3</v>
      </c>
      <c r="L529" s="67" t="s">
        <v>3</v>
      </c>
      <c r="M529" s="67"/>
      <c r="N529" s="65">
        <v>40719</v>
      </c>
      <c r="O529" s="61">
        <v>102.6</v>
      </c>
      <c r="P529" s="61"/>
      <c r="Q529" s="46"/>
      <c r="S529" s="60"/>
    </row>
    <row r="530" spans="1:22" x14ac:dyDescent="0.25">
      <c r="A530" s="70" t="s">
        <v>1194</v>
      </c>
      <c r="B530" s="70" t="s">
        <v>1089</v>
      </c>
      <c r="C530" s="70"/>
      <c r="D530" s="70" t="s">
        <v>1418</v>
      </c>
      <c r="E530" s="70" t="s">
        <v>1089</v>
      </c>
      <c r="F530" s="70">
        <v>14470</v>
      </c>
      <c r="G530" s="70" t="s">
        <v>67</v>
      </c>
      <c r="H530" s="67"/>
      <c r="I530" s="67"/>
      <c r="J530" s="67" t="s">
        <v>5</v>
      </c>
      <c r="K530" s="67"/>
      <c r="L530" s="67"/>
      <c r="M530" s="67"/>
      <c r="N530" s="65">
        <v>40719</v>
      </c>
      <c r="O530" s="61">
        <v>36</v>
      </c>
      <c r="P530" s="61"/>
      <c r="Q530" s="46"/>
      <c r="S530" s="60"/>
    </row>
    <row r="531" spans="1:22" x14ac:dyDescent="0.25">
      <c r="A531" s="70" t="s">
        <v>1195</v>
      </c>
      <c r="B531" s="70" t="s">
        <v>384</v>
      </c>
      <c r="C531" s="70"/>
      <c r="D531" s="70" t="s">
        <v>1089</v>
      </c>
      <c r="E531" s="70" t="s">
        <v>1089</v>
      </c>
      <c r="F531" s="70"/>
      <c r="G531" s="70" t="s">
        <v>887</v>
      </c>
      <c r="H531" s="67"/>
      <c r="I531" s="67"/>
      <c r="J531" s="67" t="s">
        <v>51</v>
      </c>
      <c r="K531" s="67" t="s">
        <v>11</v>
      </c>
      <c r="L531" s="67"/>
      <c r="M531" s="67"/>
      <c r="N531" s="65">
        <v>40719</v>
      </c>
      <c r="O531" s="61">
        <v>35.049999999999997</v>
      </c>
      <c r="P531" s="61"/>
      <c r="Q531" s="46"/>
      <c r="S531" s="60"/>
    </row>
    <row r="532" spans="1:22" x14ac:dyDescent="0.25">
      <c r="A532" s="70" t="s">
        <v>1196</v>
      </c>
      <c r="B532" s="70" t="s">
        <v>404</v>
      </c>
      <c r="C532" s="70"/>
      <c r="D532" s="70" t="s">
        <v>1089</v>
      </c>
      <c r="E532" s="70" t="s">
        <v>1089</v>
      </c>
      <c r="F532" s="70" t="s">
        <v>1089</v>
      </c>
      <c r="G532" s="70" t="s">
        <v>1089</v>
      </c>
      <c r="H532" s="67"/>
      <c r="I532" s="67"/>
      <c r="J532" s="67" t="s">
        <v>16</v>
      </c>
      <c r="K532" s="67"/>
      <c r="L532" s="67" t="s">
        <v>11</v>
      </c>
      <c r="M532" s="67"/>
      <c r="N532" s="65">
        <v>40719</v>
      </c>
      <c r="O532" s="61">
        <v>56.6</v>
      </c>
      <c r="P532" s="61"/>
      <c r="Q532" s="46"/>
      <c r="S532" s="60"/>
    </row>
    <row r="533" spans="1:22" x14ac:dyDescent="0.25">
      <c r="A533" s="70" t="s">
        <v>309</v>
      </c>
      <c r="B533" s="70" t="s">
        <v>1089</v>
      </c>
      <c r="C533" s="70"/>
      <c r="D533" s="70" t="s">
        <v>1089</v>
      </c>
      <c r="E533" s="70" t="s">
        <v>1089</v>
      </c>
      <c r="F533" s="70" t="s">
        <v>1089</v>
      </c>
      <c r="G533" s="70" t="s">
        <v>1089</v>
      </c>
      <c r="H533" s="67"/>
      <c r="I533" s="67"/>
      <c r="J533" s="67" t="s">
        <v>10</v>
      </c>
      <c r="K533" s="67" t="s">
        <v>3</v>
      </c>
      <c r="L533" s="67" t="s">
        <v>11</v>
      </c>
      <c r="M533" s="67"/>
      <c r="N533" s="65">
        <v>40719</v>
      </c>
      <c r="O533" s="61">
        <v>54</v>
      </c>
      <c r="P533" s="61"/>
      <c r="Q533" s="46"/>
      <c r="S533" s="60"/>
    </row>
    <row r="534" spans="1:22" x14ac:dyDescent="0.25">
      <c r="A534" s="70" t="s">
        <v>1197</v>
      </c>
      <c r="B534" s="70" t="s">
        <v>1</v>
      </c>
      <c r="C534" s="70" t="s">
        <v>1197</v>
      </c>
      <c r="D534" s="70" t="s">
        <v>1578</v>
      </c>
      <c r="E534" s="70" t="s">
        <v>1089</v>
      </c>
      <c r="F534" s="70">
        <v>14730</v>
      </c>
      <c r="G534" s="70" t="s">
        <v>932</v>
      </c>
      <c r="H534" s="67"/>
      <c r="I534" s="67" t="s">
        <v>1579</v>
      </c>
      <c r="J534" s="67" t="s">
        <v>10</v>
      </c>
      <c r="K534" s="67"/>
      <c r="L534" s="67" t="s">
        <v>52</v>
      </c>
      <c r="M534" s="67"/>
      <c r="N534" s="65">
        <v>40720</v>
      </c>
      <c r="O534" s="61">
        <v>120.4</v>
      </c>
      <c r="P534" s="61"/>
      <c r="Q534" s="46"/>
      <c r="S534" s="60"/>
    </row>
    <row r="535" spans="1:22" x14ac:dyDescent="0.25">
      <c r="A535" s="70" t="s">
        <v>1198</v>
      </c>
      <c r="B535" s="70" t="s">
        <v>195</v>
      </c>
      <c r="C535" s="70"/>
      <c r="D535" s="70" t="s">
        <v>1089</v>
      </c>
      <c r="E535" s="70" t="s">
        <v>1089</v>
      </c>
      <c r="F535" s="70">
        <v>14</v>
      </c>
      <c r="G535" s="70" t="s">
        <v>498</v>
      </c>
      <c r="H535" s="67"/>
      <c r="I535" s="67"/>
      <c r="J535" s="67" t="s">
        <v>51</v>
      </c>
      <c r="K535" s="67" t="s">
        <v>11</v>
      </c>
      <c r="L535" s="67" t="s">
        <v>52</v>
      </c>
      <c r="M535" s="67" t="s">
        <v>3</v>
      </c>
      <c r="N535" s="65">
        <v>40720</v>
      </c>
      <c r="O535" s="61">
        <v>107.8</v>
      </c>
      <c r="P535" s="61"/>
      <c r="Q535" s="46"/>
      <c r="S535" s="60"/>
    </row>
    <row r="536" spans="1:22" x14ac:dyDescent="0.25">
      <c r="A536" s="70" t="s">
        <v>995</v>
      </c>
      <c r="B536" s="70" t="s">
        <v>319</v>
      </c>
      <c r="C536" s="70" t="s">
        <v>995</v>
      </c>
      <c r="D536" s="70" t="s">
        <v>1014</v>
      </c>
      <c r="E536" s="70" t="s">
        <v>1089</v>
      </c>
      <c r="F536" s="70">
        <v>61000</v>
      </c>
      <c r="G536" s="70" t="s">
        <v>100</v>
      </c>
      <c r="H536" s="67"/>
      <c r="I536" s="67"/>
      <c r="J536" s="67" t="s">
        <v>51</v>
      </c>
      <c r="K536" s="67" t="s">
        <v>52</v>
      </c>
      <c r="L536" s="67" t="s">
        <v>52</v>
      </c>
      <c r="M536" s="67"/>
      <c r="N536" s="65">
        <v>40720</v>
      </c>
      <c r="O536" s="61">
        <v>79.2</v>
      </c>
      <c r="P536" s="61"/>
      <c r="Q536" s="46"/>
      <c r="S536" s="60"/>
    </row>
    <row r="537" spans="1:22" x14ac:dyDescent="0.25">
      <c r="A537" s="70" t="s">
        <v>1200</v>
      </c>
      <c r="B537" s="70" t="s">
        <v>1201</v>
      </c>
      <c r="C537" s="70"/>
      <c r="D537" s="70" t="s">
        <v>1202</v>
      </c>
      <c r="E537" s="70" t="s">
        <v>1089</v>
      </c>
      <c r="F537" s="70">
        <v>14150</v>
      </c>
      <c r="G537" s="70" t="s">
        <v>815</v>
      </c>
      <c r="H537" s="67"/>
      <c r="I537" s="67"/>
      <c r="J537" s="67" t="s">
        <v>976</v>
      </c>
      <c r="K537" s="67" t="s">
        <v>22</v>
      </c>
      <c r="L537" s="67"/>
      <c r="M537" s="67"/>
      <c r="N537" s="65">
        <v>40801</v>
      </c>
      <c r="O537" s="61">
        <v>90</v>
      </c>
      <c r="P537" s="61"/>
      <c r="Q537" s="46"/>
      <c r="S537" s="60"/>
    </row>
    <row r="538" spans="1:22" x14ac:dyDescent="0.25">
      <c r="A538" s="70" t="s">
        <v>318</v>
      </c>
      <c r="B538" s="70" t="s">
        <v>1203</v>
      </c>
      <c r="C538" s="70" t="s">
        <v>307</v>
      </c>
      <c r="D538" s="70" t="s">
        <v>1419</v>
      </c>
      <c r="E538" s="70" t="s">
        <v>1089</v>
      </c>
      <c r="F538" s="70">
        <v>14250</v>
      </c>
      <c r="G538" s="70" t="s">
        <v>1204</v>
      </c>
      <c r="H538" s="67"/>
      <c r="I538" s="67"/>
      <c r="J538" s="67" t="s">
        <v>987</v>
      </c>
      <c r="K538" s="67"/>
      <c r="L538" s="67" t="s">
        <v>3</v>
      </c>
      <c r="M538" s="67"/>
      <c r="N538" s="65">
        <v>40809</v>
      </c>
      <c r="O538" s="61">
        <v>57</v>
      </c>
      <c r="P538" s="61"/>
      <c r="Q538" s="46"/>
      <c r="S538" s="60"/>
    </row>
    <row r="539" spans="1:22" x14ac:dyDescent="0.25">
      <c r="A539" s="70" t="s">
        <v>1205</v>
      </c>
      <c r="B539" s="70" t="s">
        <v>263</v>
      </c>
      <c r="C539" s="70" t="s">
        <v>307</v>
      </c>
      <c r="D539" s="70" t="s">
        <v>1089</v>
      </c>
      <c r="E539" s="70" t="s">
        <v>1089</v>
      </c>
      <c r="F539" s="70">
        <v>14210</v>
      </c>
      <c r="G539" s="70" t="s">
        <v>836</v>
      </c>
      <c r="H539" s="67"/>
      <c r="I539" s="67"/>
      <c r="J539" s="67" t="s">
        <v>5</v>
      </c>
      <c r="K539" s="67" t="s">
        <v>22</v>
      </c>
      <c r="L539" s="67"/>
      <c r="M539" s="67"/>
      <c r="N539" s="65">
        <v>40809</v>
      </c>
      <c r="O539" s="61">
        <v>57</v>
      </c>
      <c r="P539" s="61"/>
      <c r="Q539" s="46"/>
      <c r="S539" s="60"/>
    </row>
    <row r="540" spans="1:22" x14ac:dyDescent="0.25">
      <c r="A540" s="70" t="s">
        <v>69</v>
      </c>
      <c r="B540" s="70" t="s">
        <v>139</v>
      </c>
      <c r="C540" s="70" t="s">
        <v>307</v>
      </c>
      <c r="D540" s="70" t="s">
        <v>1089</v>
      </c>
      <c r="E540" s="70" t="s">
        <v>1089</v>
      </c>
      <c r="F540" s="70">
        <v>14210</v>
      </c>
      <c r="G540" s="70" t="s">
        <v>836</v>
      </c>
      <c r="H540" s="67"/>
      <c r="I540" s="67"/>
      <c r="J540" s="67" t="s">
        <v>976</v>
      </c>
      <c r="K540" s="67"/>
      <c r="L540" s="67" t="s">
        <v>11</v>
      </c>
      <c r="M540" s="67"/>
      <c r="N540" s="65">
        <v>40809</v>
      </c>
      <c r="O540" s="61">
        <v>141</v>
      </c>
      <c r="P540" s="61"/>
      <c r="Q540" s="46"/>
      <c r="S540" s="60"/>
    </row>
    <row r="541" spans="1:22" x14ac:dyDescent="0.25">
      <c r="A541" s="70" t="s">
        <v>219</v>
      </c>
      <c r="B541" s="70" t="s">
        <v>147</v>
      </c>
      <c r="C541" s="70" t="s">
        <v>307</v>
      </c>
      <c r="D541" s="70" t="s">
        <v>1089</v>
      </c>
      <c r="E541" s="70" t="s">
        <v>1089</v>
      </c>
      <c r="F541" s="70">
        <v>14210</v>
      </c>
      <c r="G541" s="70" t="s">
        <v>836</v>
      </c>
      <c r="H541" s="67"/>
      <c r="I541" s="67"/>
      <c r="J541" s="67"/>
      <c r="K541" s="67"/>
      <c r="L541" s="67"/>
      <c r="M541" s="67" t="s">
        <v>11</v>
      </c>
      <c r="N541" s="65">
        <v>40809</v>
      </c>
      <c r="O541" s="61">
        <v>41</v>
      </c>
      <c r="P541" s="61"/>
      <c r="Q541" s="46"/>
      <c r="S541" s="60"/>
    </row>
    <row r="542" spans="1:22" x14ac:dyDescent="0.25">
      <c r="A542" s="70" t="s">
        <v>1206</v>
      </c>
      <c r="B542" s="70" t="s">
        <v>418</v>
      </c>
      <c r="C542" s="70" t="s">
        <v>307</v>
      </c>
      <c r="D542" s="70" t="s">
        <v>1420</v>
      </c>
      <c r="E542" s="70" t="s">
        <v>1089</v>
      </c>
      <c r="F542" s="70">
        <v>14210</v>
      </c>
      <c r="G542" s="70" t="s">
        <v>836</v>
      </c>
      <c r="H542" s="67"/>
      <c r="I542" s="67"/>
      <c r="J542" s="67" t="s">
        <v>110</v>
      </c>
      <c r="K542" s="67" t="s">
        <v>11</v>
      </c>
      <c r="L542" s="67"/>
      <c r="M542" s="67" t="s">
        <v>3</v>
      </c>
      <c r="N542" s="65">
        <v>40809</v>
      </c>
      <c r="O542" s="61">
        <v>126</v>
      </c>
      <c r="P542" s="61"/>
      <c r="Q542" s="46"/>
      <c r="S542" s="60"/>
    </row>
    <row r="543" spans="1:22" x14ac:dyDescent="0.25">
      <c r="A543" s="70" t="s">
        <v>1207</v>
      </c>
      <c r="B543" s="70" t="s">
        <v>278</v>
      </c>
      <c r="C543" s="70" t="s">
        <v>1207</v>
      </c>
      <c r="D543" s="70" t="s">
        <v>1581</v>
      </c>
      <c r="E543" s="70" t="s">
        <v>1089</v>
      </c>
      <c r="F543" s="70">
        <v>14430</v>
      </c>
      <c r="G543" s="70" t="s">
        <v>885</v>
      </c>
      <c r="H543" s="67"/>
      <c r="I543" s="67"/>
      <c r="J543" s="67" t="s">
        <v>10</v>
      </c>
      <c r="K543" s="67" t="s">
        <v>11</v>
      </c>
      <c r="L543" s="67" t="s">
        <v>3</v>
      </c>
      <c r="M543" s="67"/>
      <c r="N543" s="65">
        <v>40766</v>
      </c>
      <c r="O543" s="61">
        <v>100.8</v>
      </c>
      <c r="P543" s="61"/>
      <c r="Q543" s="46"/>
      <c r="S543" s="60"/>
    </row>
    <row r="544" spans="1:22" x14ac:dyDescent="0.25">
      <c r="A544" s="70" t="s">
        <v>1209</v>
      </c>
      <c r="B544" s="70" t="s">
        <v>54</v>
      </c>
      <c r="C544" s="70" t="s">
        <v>1210</v>
      </c>
      <c r="D544" s="70" t="s">
        <v>1421</v>
      </c>
      <c r="E544" s="70" t="s">
        <v>1089</v>
      </c>
      <c r="F544" s="70">
        <v>14980</v>
      </c>
      <c r="G544" s="70" t="s">
        <v>957</v>
      </c>
      <c r="H544" s="67"/>
      <c r="I544" s="67" t="s">
        <v>1208</v>
      </c>
      <c r="J544" s="67"/>
      <c r="K544" s="67"/>
      <c r="L544" s="67"/>
      <c r="M544" s="67"/>
      <c r="N544" s="65">
        <v>40929</v>
      </c>
      <c r="O544" s="61"/>
      <c r="P544" s="61">
        <v>43</v>
      </c>
      <c r="Q544" s="46"/>
      <c r="S544" s="60"/>
      <c r="V544" s="118">
        <v>29321</v>
      </c>
    </row>
    <row r="545" spans="1:22" x14ac:dyDescent="0.25">
      <c r="A545" s="70" t="s">
        <v>1210</v>
      </c>
      <c r="B545" s="70" t="s">
        <v>195</v>
      </c>
      <c r="C545" s="70" t="s">
        <v>1210</v>
      </c>
      <c r="D545" s="70" t="s">
        <v>1422</v>
      </c>
      <c r="E545" s="70" t="s">
        <v>1089</v>
      </c>
      <c r="F545" s="70">
        <v>14210</v>
      </c>
      <c r="G545" s="70" t="s">
        <v>832</v>
      </c>
      <c r="H545" s="67"/>
      <c r="I545" s="67"/>
      <c r="J545" s="67" t="s">
        <v>5</v>
      </c>
      <c r="K545" s="67"/>
      <c r="L545" s="67" t="s">
        <v>11</v>
      </c>
      <c r="M545" s="67" t="s">
        <v>3</v>
      </c>
      <c r="N545" s="65">
        <v>40929</v>
      </c>
      <c r="O545" s="61">
        <v>54</v>
      </c>
      <c r="P545" s="61">
        <v>51</v>
      </c>
      <c r="Q545" s="46"/>
      <c r="S545" s="60"/>
    </row>
    <row r="546" spans="1:22" x14ac:dyDescent="0.25">
      <c r="A546" s="70" t="s">
        <v>1211</v>
      </c>
      <c r="B546" s="70" t="s">
        <v>355</v>
      </c>
      <c r="C546" s="70" t="s">
        <v>995</v>
      </c>
      <c r="D546" s="70" t="s">
        <v>1089</v>
      </c>
      <c r="E546" s="70" t="s">
        <v>1089</v>
      </c>
      <c r="F546" s="70" t="s">
        <v>1089</v>
      </c>
      <c r="G546" s="70" t="s">
        <v>1089</v>
      </c>
      <c r="H546" s="67"/>
      <c r="I546" s="67"/>
      <c r="J546" s="67" t="s">
        <v>1212</v>
      </c>
      <c r="K546" s="67" t="s">
        <v>48</v>
      </c>
      <c r="L546" s="67"/>
      <c r="M546" s="67"/>
      <c r="N546" s="65">
        <v>40882</v>
      </c>
      <c r="O546" s="61">
        <v>57</v>
      </c>
      <c r="P546" s="61"/>
      <c r="Q546" s="46"/>
      <c r="S546" s="60"/>
    </row>
    <row r="547" spans="1:22" x14ac:dyDescent="0.25">
      <c r="A547" s="70" t="s">
        <v>1213</v>
      </c>
      <c r="B547" s="70" t="s">
        <v>1214</v>
      </c>
      <c r="C547" s="70" t="s">
        <v>995</v>
      </c>
      <c r="D547" s="70" t="s">
        <v>1089</v>
      </c>
      <c r="E547" s="70" t="s">
        <v>1089</v>
      </c>
      <c r="F547" s="70" t="s">
        <v>1089</v>
      </c>
      <c r="G547" s="70" t="s">
        <v>1089</v>
      </c>
      <c r="H547" s="67"/>
      <c r="I547" s="67"/>
      <c r="J547" s="67" t="s">
        <v>21</v>
      </c>
      <c r="K547" s="67" t="s">
        <v>22</v>
      </c>
      <c r="L547" s="67"/>
      <c r="M547" s="67"/>
      <c r="N547" s="65">
        <v>40882</v>
      </c>
      <c r="O547" s="61">
        <v>54</v>
      </c>
      <c r="P547" s="61"/>
      <c r="Q547" s="46"/>
      <c r="S547" s="60"/>
    </row>
    <row r="548" spans="1:22" x14ac:dyDescent="0.25">
      <c r="A548" s="70" t="s">
        <v>1149</v>
      </c>
      <c r="B548" s="70" t="s">
        <v>1215</v>
      </c>
      <c r="C548" s="70" t="s">
        <v>995</v>
      </c>
      <c r="D548" s="70" t="s">
        <v>1089</v>
      </c>
      <c r="E548" s="70" t="s">
        <v>1089</v>
      </c>
      <c r="F548" s="70" t="s">
        <v>1089</v>
      </c>
      <c r="G548" s="70" t="s">
        <v>1089</v>
      </c>
      <c r="H548" s="67"/>
      <c r="I548" s="67"/>
      <c r="J548" s="67" t="s">
        <v>51</v>
      </c>
      <c r="K548" s="67"/>
      <c r="L548" s="67" t="s">
        <v>11</v>
      </c>
      <c r="M548" s="67"/>
      <c r="N548" s="65">
        <v>40885</v>
      </c>
      <c r="O548" s="61">
        <v>51</v>
      </c>
      <c r="P548" s="61"/>
      <c r="Q548" s="46"/>
      <c r="S548" s="60"/>
      <c r="V548" s="118">
        <v>33461</v>
      </c>
    </row>
    <row r="549" spans="1:22" x14ac:dyDescent="0.25">
      <c r="A549" s="70" t="s">
        <v>1216</v>
      </c>
      <c r="B549" s="70" t="s">
        <v>327</v>
      </c>
      <c r="C549" s="70" t="s">
        <v>995</v>
      </c>
      <c r="D549" s="70" t="s">
        <v>1089</v>
      </c>
      <c r="E549" s="70" t="s">
        <v>1089</v>
      </c>
      <c r="F549" s="70" t="s">
        <v>1089</v>
      </c>
      <c r="G549" s="70" t="s">
        <v>1089</v>
      </c>
      <c r="H549" s="67"/>
      <c r="I549" s="67"/>
      <c r="J549" s="67" t="s">
        <v>1011</v>
      </c>
      <c r="K549" s="67" t="s">
        <v>48</v>
      </c>
      <c r="L549" s="67"/>
      <c r="M549" s="67"/>
      <c r="N549" s="65">
        <v>40882</v>
      </c>
      <c r="O549" s="61">
        <v>57</v>
      </c>
      <c r="P549" s="61"/>
      <c r="Q549" s="46"/>
      <c r="S549" s="60"/>
      <c r="V549" s="118">
        <v>21003</v>
      </c>
    </row>
    <row r="550" spans="1:22" x14ac:dyDescent="0.25">
      <c r="A550" s="70" t="s">
        <v>1548</v>
      </c>
      <c r="B550" s="70" t="s">
        <v>319</v>
      </c>
      <c r="C550" s="70" t="s">
        <v>1217</v>
      </c>
      <c r="D550" s="70" t="s">
        <v>1549</v>
      </c>
      <c r="E550" s="70" t="s">
        <v>1089</v>
      </c>
      <c r="F550" s="70">
        <v>61000</v>
      </c>
      <c r="G550" s="70" t="s">
        <v>100</v>
      </c>
      <c r="H550" s="67"/>
      <c r="I550" s="67"/>
      <c r="J550" s="67"/>
      <c r="K550" s="67"/>
      <c r="L550" s="67"/>
      <c r="M550" s="67" t="s">
        <v>33</v>
      </c>
      <c r="N550" s="65">
        <v>40873</v>
      </c>
      <c r="O550" s="61">
        <v>41</v>
      </c>
      <c r="P550" s="61"/>
      <c r="Q550" s="46"/>
      <c r="S550" s="60"/>
    </row>
    <row r="551" spans="1:22" x14ac:dyDescent="0.25">
      <c r="A551" s="70" t="s">
        <v>1217</v>
      </c>
      <c r="B551" s="70" t="s">
        <v>192</v>
      </c>
      <c r="C551" s="70" t="s">
        <v>1217</v>
      </c>
      <c r="D551" s="70" t="s">
        <v>1423</v>
      </c>
      <c r="E551" s="70" t="s">
        <v>1089</v>
      </c>
      <c r="F551" s="70">
        <v>61000</v>
      </c>
      <c r="G551" s="70" t="s">
        <v>1218</v>
      </c>
      <c r="H551" s="67"/>
      <c r="I551" s="67"/>
      <c r="J551" s="67" t="s">
        <v>51</v>
      </c>
      <c r="K551" s="67" t="s">
        <v>52</v>
      </c>
      <c r="L551" s="67"/>
      <c r="M551" s="67"/>
      <c r="N551" s="65">
        <v>40873</v>
      </c>
      <c r="O551" s="61">
        <v>97</v>
      </c>
      <c r="P551" s="61"/>
      <c r="Q551" s="46"/>
      <c r="S551" s="60"/>
    </row>
    <row r="552" spans="1:22" s="140" customFormat="1" x14ac:dyDescent="0.25">
      <c r="A552" s="133" t="s">
        <v>1217</v>
      </c>
      <c r="B552" s="133" t="s">
        <v>192</v>
      </c>
      <c r="C552" s="133" t="s">
        <v>995</v>
      </c>
      <c r="D552" s="133" t="s">
        <v>1423</v>
      </c>
      <c r="E552" s="133" t="s">
        <v>1089</v>
      </c>
      <c r="F552" s="133">
        <v>61000</v>
      </c>
      <c r="G552" s="133" t="s">
        <v>1218</v>
      </c>
      <c r="H552" s="135"/>
      <c r="I552" s="135"/>
      <c r="J552" s="135" t="s">
        <v>51</v>
      </c>
      <c r="K552" s="135" t="s">
        <v>52</v>
      </c>
      <c r="L552" s="135"/>
      <c r="M552" s="135"/>
      <c r="N552" s="136">
        <v>40873</v>
      </c>
      <c r="O552" s="137">
        <v>97</v>
      </c>
      <c r="P552" s="137"/>
      <c r="Q552" s="138"/>
      <c r="R552" s="139"/>
      <c r="S552" s="139"/>
      <c r="V552" s="141"/>
    </row>
    <row r="553" spans="1:22" x14ac:dyDescent="0.25">
      <c r="A553" s="70" t="s">
        <v>1219</v>
      </c>
      <c r="B553" s="70" t="s">
        <v>323</v>
      </c>
      <c r="C553" s="70" t="s">
        <v>1210</v>
      </c>
      <c r="D553" s="70" t="s">
        <v>1089</v>
      </c>
      <c r="E553" s="70" t="s">
        <v>1089</v>
      </c>
      <c r="F553" s="70">
        <v>14</v>
      </c>
      <c r="G553" s="70" t="s">
        <v>1220</v>
      </c>
      <c r="H553" s="67"/>
      <c r="I553" s="67"/>
      <c r="J553" s="67" t="s">
        <v>51</v>
      </c>
      <c r="K553" s="67"/>
      <c r="L553" s="67" t="s">
        <v>11</v>
      </c>
      <c r="M553" s="67"/>
      <c r="N553" s="65">
        <v>40876</v>
      </c>
      <c r="O553" s="61">
        <v>59</v>
      </c>
      <c r="P553" s="61"/>
      <c r="Q553" s="46"/>
      <c r="S553" s="60"/>
    </row>
    <row r="554" spans="1:22" x14ac:dyDescent="0.25">
      <c r="A554" s="70" t="s">
        <v>1221</v>
      </c>
      <c r="B554" s="70" t="s">
        <v>77</v>
      </c>
      <c r="C554" s="70" t="s">
        <v>1210</v>
      </c>
      <c r="D554" s="70" t="s">
        <v>1089</v>
      </c>
      <c r="E554" s="70" t="s">
        <v>1089</v>
      </c>
      <c r="F554" s="70" t="s">
        <v>1089</v>
      </c>
      <c r="G554" s="70" t="s">
        <v>1222</v>
      </c>
      <c r="H554" s="67"/>
      <c r="I554" s="67"/>
      <c r="J554" s="67" t="s">
        <v>16</v>
      </c>
      <c r="K554" s="67"/>
      <c r="L554" s="67"/>
      <c r="M554" s="67"/>
      <c r="N554" s="65">
        <v>40876</v>
      </c>
      <c r="O554" s="61">
        <v>35</v>
      </c>
      <c r="P554" s="61"/>
      <c r="Q554" s="46"/>
      <c r="S554" s="60"/>
    </row>
    <row r="555" spans="1:22" x14ac:dyDescent="0.25">
      <c r="A555" s="70" t="s">
        <v>1223</v>
      </c>
      <c r="B555" s="70" t="s">
        <v>1089</v>
      </c>
      <c r="C555" s="70" t="s">
        <v>1527</v>
      </c>
      <c r="D555" s="70" t="s">
        <v>1089</v>
      </c>
      <c r="E555" s="70" t="s">
        <v>1089</v>
      </c>
      <c r="F555" s="70" t="s">
        <v>1089</v>
      </c>
      <c r="G555" s="70" t="s">
        <v>1224</v>
      </c>
      <c r="H555" s="67"/>
      <c r="I555" s="67"/>
      <c r="J555" s="67" t="s">
        <v>51</v>
      </c>
      <c r="K555" s="67" t="s">
        <v>52</v>
      </c>
      <c r="L555" s="67"/>
      <c r="M555" s="67"/>
      <c r="N555" s="65">
        <v>40831</v>
      </c>
      <c r="O555" s="61">
        <v>118</v>
      </c>
      <c r="P555" s="61"/>
      <c r="Q555" s="46"/>
      <c r="S555" s="60"/>
    </row>
    <row r="556" spans="1:22" x14ac:dyDescent="0.25">
      <c r="A556" s="70" t="s">
        <v>147</v>
      </c>
      <c r="B556" s="70" t="s">
        <v>13</v>
      </c>
      <c r="C556" s="70" t="s">
        <v>1527</v>
      </c>
      <c r="D556" s="70" t="s">
        <v>1089</v>
      </c>
      <c r="E556" s="70" t="s">
        <v>1089</v>
      </c>
      <c r="F556" s="70" t="s">
        <v>1089</v>
      </c>
      <c r="G556" s="70" t="s">
        <v>1089</v>
      </c>
      <c r="H556" s="67"/>
      <c r="I556" s="67"/>
      <c r="J556" s="67"/>
      <c r="K556" s="67" t="s">
        <v>48</v>
      </c>
      <c r="L556" s="67"/>
      <c r="M556" s="67"/>
      <c r="N556" s="65">
        <v>40862</v>
      </c>
      <c r="O556" s="61">
        <v>40</v>
      </c>
      <c r="P556" s="61"/>
      <c r="Q556" s="46"/>
      <c r="S556" s="60"/>
    </row>
    <row r="557" spans="1:22" x14ac:dyDescent="0.25">
      <c r="A557" s="70" t="s">
        <v>1225</v>
      </c>
      <c r="B557" s="70" t="s">
        <v>1226</v>
      </c>
      <c r="C557" s="70" t="s">
        <v>1527</v>
      </c>
      <c r="D557" s="70" t="s">
        <v>1089</v>
      </c>
      <c r="E557" s="70" t="s">
        <v>1089</v>
      </c>
      <c r="F557" s="70" t="s">
        <v>1089</v>
      </c>
      <c r="G557" s="70" t="s">
        <v>1089</v>
      </c>
      <c r="H557" s="67"/>
      <c r="I557" s="67"/>
      <c r="J557" s="67"/>
      <c r="K557" s="67"/>
      <c r="L557" s="67"/>
      <c r="M557" s="67"/>
      <c r="N557" s="64"/>
      <c r="O557" s="61">
        <v>26</v>
      </c>
      <c r="P557" s="61"/>
      <c r="Q557" s="46"/>
      <c r="S557" s="60"/>
    </row>
    <row r="558" spans="1:22" x14ac:dyDescent="0.25">
      <c r="A558" s="70" t="s">
        <v>1227</v>
      </c>
      <c r="B558" s="70" t="s">
        <v>441</v>
      </c>
      <c r="C558" s="70" t="s">
        <v>1527</v>
      </c>
      <c r="D558" s="70" t="s">
        <v>1089</v>
      </c>
      <c r="E558" s="70" t="s">
        <v>1089</v>
      </c>
      <c r="F558" s="70" t="s">
        <v>1089</v>
      </c>
      <c r="G558" s="70" t="s">
        <v>1089</v>
      </c>
      <c r="H558" s="67"/>
      <c r="I558" s="67"/>
      <c r="J558" s="67" t="s">
        <v>51</v>
      </c>
      <c r="K558" s="67" t="s">
        <v>52</v>
      </c>
      <c r="L558" s="67"/>
      <c r="M558" s="67"/>
      <c r="N558" s="64"/>
      <c r="O558" s="61">
        <v>25.3</v>
      </c>
      <c r="P558" s="61"/>
      <c r="Q558" s="46"/>
      <c r="S558" s="60"/>
    </row>
    <row r="559" spans="1:22" x14ac:dyDescent="0.25">
      <c r="A559" s="70" t="s">
        <v>99</v>
      </c>
      <c r="B559" s="70" t="s">
        <v>998</v>
      </c>
      <c r="C559" s="70" t="s">
        <v>99</v>
      </c>
      <c r="D559" s="70" t="s">
        <v>1424</v>
      </c>
      <c r="E559" s="70" t="s">
        <v>1089</v>
      </c>
      <c r="F559" s="70">
        <v>14440</v>
      </c>
      <c r="G559" s="70" t="s">
        <v>887</v>
      </c>
      <c r="H559" s="67"/>
      <c r="I559" s="67"/>
      <c r="J559" s="67" t="s">
        <v>10</v>
      </c>
      <c r="K559" s="67" t="s">
        <v>11</v>
      </c>
      <c r="L559" s="67"/>
      <c r="M559" s="67"/>
      <c r="N559" s="65">
        <v>40852</v>
      </c>
      <c r="O559" s="61">
        <v>56</v>
      </c>
      <c r="P559" s="61"/>
      <c r="Q559" s="46"/>
      <c r="S559" s="60"/>
    </row>
    <row r="560" spans="1:22" x14ac:dyDescent="0.25">
      <c r="A560" s="70" t="s">
        <v>99</v>
      </c>
      <c r="B560" s="70" t="s">
        <v>1228</v>
      </c>
      <c r="C560" s="70" t="s">
        <v>99</v>
      </c>
      <c r="D560" s="70" t="s">
        <v>1586</v>
      </c>
      <c r="E560" s="70" t="s">
        <v>1089</v>
      </c>
      <c r="F560" s="70">
        <v>14470</v>
      </c>
      <c r="G560" s="70" t="s">
        <v>1229</v>
      </c>
      <c r="H560" s="67"/>
      <c r="I560" s="67" t="s">
        <v>1587</v>
      </c>
      <c r="J560" s="67" t="s">
        <v>110</v>
      </c>
      <c r="K560" s="67"/>
      <c r="L560" s="67" t="s">
        <v>11</v>
      </c>
      <c r="M560" s="67"/>
      <c r="N560" s="65">
        <v>40852</v>
      </c>
      <c r="O560" s="61">
        <v>111.8</v>
      </c>
      <c r="P560" s="61"/>
      <c r="Q560" s="46"/>
      <c r="S560" s="60"/>
    </row>
    <row r="561" spans="1:19" x14ac:dyDescent="0.25">
      <c r="A561" s="70" t="s">
        <v>99</v>
      </c>
      <c r="B561" s="70" t="s">
        <v>1230</v>
      </c>
      <c r="C561" s="70" t="s">
        <v>99</v>
      </c>
      <c r="D561" s="70" t="s">
        <v>1425</v>
      </c>
      <c r="E561" s="70" t="s">
        <v>1089</v>
      </c>
      <c r="F561" s="70">
        <v>14930</v>
      </c>
      <c r="G561" s="70" t="s">
        <v>1231</v>
      </c>
      <c r="H561" s="67"/>
      <c r="I561" s="67" t="s">
        <v>1232</v>
      </c>
      <c r="J561" s="67"/>
      <c r="K561" s="67"/>
      <c r="L561" s="67"/>
      <c r="M561" s="67" t="s">
        <v>3</v>
      </c>
      <c r="N561" s="65">
        <v>40852</v>
      </c>
      <c r="O561" s="61">
        <v>61</v>
      </c>
      <c r="P561" s="61"/>
      <c r="Q561" s="46"/>
      <c r="S561" s="60"/>
    </row>
    <row r="562" spans="1:19" x14ac:dyDescent="0.25">
      <c r="A562" s="70" t="s">
        <v>1233</v>
      </c>
      <c r="B562" s="70" t="s">
        <v>174</v>
      </c>
      <c r="C562" s="70" t="s">
        <v>99</v>
      </c>
      <c r="D562" s="70" t="s">
        <v>1426</v>
      </c>
      <c r="E562" s="70" t="s">
        <v>1089</v>
      </c>
      <c r="F562" s="70">
        <v>72610</v>
      </c>
      <c r="G562" s="70" t="s">
        <v>1234</v>
      </c>
      <c r="H562" s="67" t="s">
        <v>1235</v>
      </c>
      <c r="I562" s="67"/>
      <c r="J562" s="67" t="s">
        <v>1236</v>
      </c>
      <c r="K562" s="67"/>
      <c r="L562" s="67" t="s">
        <v>3</v>
      </c>
      <c r="M562" s="67"/>
      <c r="N562" s="65">
        <v>40852</v>
      </c>
      <c r="O562" s="61">
        <v>57</v>
      </c>
      <c r="P562" s="61"/>
      <c r="Q562" s="46"/>
      <c r="S562" s="60"/>
    </row>
    <row r="563" spans="1:19" x14ac:dyDescent="0.25">
      <c r="A563" s="70" t="s">
        <v>1237</v>
      </c>
      <c r="B563" s="70" t="s">
        <v>341</v>
      </c>
      <c r="C563" s="70" t="s">
        <v>99</v>
      </c>
      <c r="D563" s="70" t="s">
        <v>1427</v>
      </c>
      <c r="E563" s="70" t="s">
        <v>1089</v>
      </c>
      <c r="F563" s="70">
        <v>14880</v>
      </c>
      <c r="G563" s="70" t="s">
        <v>1238</v>
      </c>
      <c r="H563" s="67"/>
      <c r="I563" s="67" t="s">
        <v>1239</v>
      </c>
      <c r="J563" s="67"/>
      <c r="K563" s="67" t="s">
        <v>3</v>
      </c>
      <c r="L563" s="67"/>
      <c r="M563" s="67"/>
      <c r="N563" s="65">
        <v>40852</v>
      </c>
      <c r="O563" s="61">
        <v>45</v>
      </c>
      <c r="P563" s="61"/>
      <c r="Q563" s="46"/>
      <c r="S563" s="60"/>
    </row>
    <row r="564" spans="1:19" x14ac:dyDescent="0.25">
      <c r="A564" s="75" t="s">
        <v>1240</v>
      </c>
      <c r="B564" s="75" t="s">
        <v>93</v>
      </c>
      <c r="C564" s="75" t="s">
        <v>99</v>
      </c>
      <c r="D564" s="75" t="s">
        <v>1428</v>
      </c>
      <c r="E564" s="75" t="s">
        <v>1089</v>
      </c>
      <c r="F564" s="75">
        <v>27300</v>
      </c>
      <c r="G564" s="75" t="s">
        <v>1241</v>
      </c>
      <c r="H564" s="76"/>
      <c r="I564" s="76" t="s">
        <v>1242</v>
      </c>
      <c r="J564" s="76" t="s">
        <v>976</v>
      </c>
      <c r="K564" s="76"/>
      <c r="L564" s="76" t="s">
        <v>3</v>
      </c>
      <c r="M564" s="76"/>
      <c r="N564" s="77">
        <v>40852</v>
      </c>
      <c r="O564" s="78">
        <v>64</v>
      </c>
      <c r="P564" s="78"/>
      <c r="Q564" s="46"/>
      <c r="S564" s="60"/>
    </row>
    <row r="565" spans="1:19" x14ac:dyDescent="0.25">
      <c r="A565" s="71" t="s">
        <v>1547</v>
      </c>
      <c r="B565" s="71" t="s">
        <v>1217</v>
      </c>
      <c r="C565" s="71" t="s">
        <v>1527</v>
      </c>
      <c r="N565" s="117">
        <v>40862</v>
      </c>
      <c r="O565" s="11">
        <v>31</v>
      </c>
    </row>
    <row r="566" spans="1:19" x14ac:dyDescent="0.25">
      <c r="A566" s="71" t="s">
        <v>1551</v>
      </c>
      <c r="C566" s="71" t="s">
        <v>307</v>
      </c>
      <c r="D566" s="1" t="s">
        <v>1552</v>
      </c>
      <c r="F566">
        <v>14210</v>
      </c>
      <c r="G566" s="1" t="s">
        <v>836</v>
      </c>
      <c r="J566" s="6" t="s">
        <v>1553</v>
      </c>
      <c r="K566" s="6">
        <v>3</v>
      </c>
      <c r="N566" s="117">
        <v>40719</v>
      </c>
      <c r="O566" s="11">
        <v>39</v>
      </c>
    </row>
    <row r="567" spans="1:19" x14ac:dyDescent="0.25">
      <c r="A567" s="71" t="s">
        <v>1556</v>
      </c>
      <c r="B567" s="1" t="s">
        <v>141</v>
      </c>
      <c r="C567" s="71" t="s">
        <v>1556</v>
      </c>
      <c r="D567" s="9" t="s">
        <v>1560</v>
      </c>
      <c r="F567">
        <v>14200</v>
      </c>
      <c r="G567" s="9" t="s">
        <v>78</v>
      </c>
      <c r="I567" s="6" t="s">
        <v>1559</v>
      </c>
    </row>
    <row r="568" spans="1:19" x14ac:dyDescent="0.25">
      <c r="A568" s="71" t="s">
        <v>1561</v>
      </c>
      <c r="B568" s="9" t="s">
        <v>200</v>
      </c>
      <c r="C568" s="71" t="s">
        <v>1128</v>
      </c>
      <c r="D568" s="9" t="s">
        <v>1564</v>
      </c>
      <c r="F568">
        <v>14200</v>
      </c>
      <c r="G568" s="9" t="s">
        <v>78</v>
      </c>
      <c r="J568" s="6" t="s">
        <v>51</v>
      </c>
      <c r="K568" s="6">
        <v>3</v>
      </c>
      <c r="N568" s="117">
        <v>40970</v>
      </c>
      <c r="P568" s="11">
        <v>56</v>
      </c>
    </row>
    <row r="569" spans="1:19" x14ac:dyDescent="0.25">
      <c r="A569" s="71" t="s">
        <v>1572</v>
      </c>
      <c r="B569" s="9" t="s">
        <v>77</v>
      </c>
      <c r="D569" s="9" t="s">
        <v>1573</v>
      </c>
      <c r="F569">
        <v>14</v>
      </c>
      <c r="G569" s="9" t="s">
        <v>1574</v>
      </c>
      <c r="H569" s="6" t="s">
        <v>1575</v>
      </c>
      <c r="I569" s="6" t="s">
        <v>1576</v>
      </c>
    </row>
    <row r="570" spans="1:19" x14ac:dyDescent="0.25">
      <c r="A570" s="71" t="s">
        <v>1582</v>
      </c>
      <c r="B570" s="9" t="s">
        <v>1</v>
      </c>
      <c r="D570" s="9" t="s">
        <v>1583</v>
      </c>
      <c r="F570">
        <v>14</v>
      </c>
      <c r="G570" s="9" t="s">
        <v>939</v>
      </c>
      <c r="H570" s="6" t="s">
        <v>1584</v>
      </c>
    </row>
  </sheetData>
  <autoFilter ref="A1:W570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workbookViewId="0">
      <pane ySplit="1" topLeftCell="A20" activePane="bottomLeft" state="frozen"/>
      <selection pane="bottomLeft" activeCell="A13" sqref="A13"/>
    </sheetView>
  </sheetViews>
  <sheetFormatPr baseColWidth="10" defaultRowHeight="15" x14ac:dyDescent="0.25"/>
  <cols>
    <col min="1" max="2" width="14.42578125" customWidth="1"/>
    <col min="3" max="3" width="30.140625" style="6" bestFit="1" customWidth="1"/>
    <col min="4" max="4" width="37.140625" bestFit="1" customWidth="1"/>
    <col min="6" max="6" width="26.7109375" bestFit="1" customWidth="1"/>
    <col min="7" max="7" width="14.42578125" style="6" bestFit="1" customWidth="1"/>
    <col min="8" max="8" width="18.7109375" style="6" bestFit="1" customWidth="1"/>
  </cols>
  <sheetData>
    <row r="1" spans="1:8" s="6" customFormat="1" x14ac:dyDescent="0.25">
      <c r="A1" s="42" t="s">
        <v>122</v>
      </c>
      <c r="B1" s="91" t="s">
        <v>123</v>
      </c>
      <c r="C1" s="42" t="s">
        <v>1480</v>
      </c>
      <c r="D1" s="42" t="s">
        <v>125</v>
      </c>
      <c r="E1" s="42" t="s">
        <v>127</v>
      </c>
      <c r="F1" s="42" t="s">
        <v>128</v>
      </c>
      <c r="G1" s="42" t="s">
        <v>129</v>
      </c>
      <c r="H1" s="42" t="s">
        <v>130</v>
      </c>
    </row>
    <row r="2" spans="1:8" x14ac:dyDescent="0.25">
      <c r="A2" s="3" t="s">
        <v>1192</v>
      </c>
      <c r="B2" s="44" t="s">
        <v>1116</v>
      </c>
      <c r="C2" s="5" t="s">
        <v>1486</v>
      </c>
      <c r="D2" s="3" t="s">
        <v>1488</v>
      </c>
      <c r="E2" s="3">
        <v>14000</v>
      </c>
      <c r="F2" s="3" t="s">
        <v>86</v>
      </c>
      <c r="G2" s="5" t="s">
        <v>1089</v>
      </c>
      <c r="H2" s="5" t="s">
        <v>1487</v>
      </c>
    </row>
    <row r="3" spans="1:8" x14ac:dyDescent="0.25">
      <c r="A3" s="3" t="s">
        <v>168</v>
      </c>
      <c r="B3" s="44" t="s">
        <v>195</v>
      </c>
      <c r="C3" s="5" t="s">
        <v>1489</v>
      </c>
      <c r="D3" s="3" t="s">
        <v>582</v>
      </c>
      <c r="E3" s="3">
        <v>14123</v>
      </c>
      <c r="F3" s="3" t="s">
        <v>811</v>
      </c>
      <c r="G3" s="5" t="s">
        <v>1089</v>
      </c>
      <c r="H3" s="5" t="s">
        <v>1089</v>
      </c>
    </row>
    <row r="4" spans="1:8" x14ac:dyDescent="0.25">
      <c r="A4" s="3" t="s">
        <v>453</v>
      </c>
      <c r="B4" s="44" t="s">
        <v>275</v>
      </c>
      <c r="C4" s="5" t="s">
        <v>1490</v>
      </c>
      <c r="D4" s="3" t="s">
        <v>600</v>
      </c>
      <c r="E4" s="3">
        <v>14570</v>
      </c>
      <c r="F4" s="3" t="s">
        <v>907</v>
      </c>
      <c r="G4" s="5" t="s">
        <v>1089</v>
      </c>
      <c r="H4" s="5" t="s">
        <v>1089</v>
      </c>
    </row>
    <row r="5" spans="1:8" x14ac:dyDescent="0.25">
      <c r="A5" s="4" t="s">
        <v>448</v>
      </c>
      <c r="B5" s="9" t="s">
        <v>232</v>
      </c>
      <c r="C5" s="5" t="s">
        <v>1491</v>
      </c>
      <c r="D5" s="3" t="s">
        <v>731</v>
      </c>
      <c r="E5" s="3">
        <v>14540</v>
      </c>
      <c r="F5" s="3" t="s">
        <v>107</v>
      </c>
      <c r="G5" s="5" t="s">
        <v>1089</v>
      </c>
      <c r="H5" s="5" t="s">
        <v>1089</v>
      </c>
    </row>
    <row r="6" spans="1:8" x14ac:dyDescent="0.25">
      <c r="A6" s="4" t="s">
        <v>108</v>
      </c>
      <c r="B6" s="9" t="s">
        <v>1481</v>
      </c>
      <c r="C6" s="5" t="s">
        <v>1492</v>
      </c>
      <c r="D6" s="3" t="s">
        <v>679</v>
      </c>
      <c r="E6" s="3">
        <v>14420</v>
      </c>
      <c r="F6" s="3" t="s">
        <v>112</v>
      </c>
      <c r="G6" s="5" t="s">
        <v>1493</v>
      </c>
      <c r="H6" s="5" t="s">
        <v>1089</v>
      </c>
    </row>
    <row r="7" spans="1:8" x14ac:dyDescent="0.25">
      <c r="A7" s="4" t="s">
        <v>1482</v>
      </c>
      <c r="B7" s="9" t="s">
        <v>18</v>
      </c>
      <c r="C7" s="5" t="s">
        <v>1494</v>
      </c>
      <c r="D7" s="3" t="s">
        <v>612</v>
      </c>
      <c r="E7" s="3">
        <v>14190</v>
      </c>
      <c r="F7" s="3" t="s">
        <v>826</v>
      </c>
      <c r="G7" s="5" t="s">
        <v>1495</v>
      </c>
      <c r="H7" s="5" t="s">
        <v>20</v>
      </c>
    </row>
    <row r="8" spans="1:8" x14ac:dyDescent="0.25">
      <c r="A8" s="4" t="s">
        <v>311</v>
      </c>
      <c r="B8" s="9" t="s">
        <v>181</v>
      </c>
      <c r="C8" s="5" t="s">
        <v>1089</v>
      </c>
      <c r="D8" s="3" t="s">
        <v>718</v>
      </c>
      <c r="E8" s="3">
        <v>14490</v>
      </c>
      <c r="F8" s="3" t="s">
        <v>897</v>
      </c>
      <c r="G8" s="5" t="s">
        <v>1089</v>
      </c>
      <c r="H8" s="5" t="s">
        <v>1089</v>
      </c>
    </row>
    <row r="9" spans="1:8" x14ac:dyDescent="0.25">
      <c r="A9" s="4" t="s">
        <v>368</v>
      </c>
      <c r="B9" s="9" t="s">
        <v>232</v>
      </c>
      <c r="C9" s="5" t="s">
        <v>1496</v>
      </c>
      <c r="D9" s="58" t="s">
        <v>1303</v>
      </c>
      <c r="E9" s="58">
        <v>14400</v>
      </c>
      <c r="F9" s="58" t="s">
        <v>498</v>
      </c>
      <c r="G9" s="5" t="s">
        <v>1089</v>
      </c>
      <c r="H9" s="5" t="s">
        <v>1089</v>
      </c>
    </row>
    <row r="10" spans="1:8" x14ac:dyDescent="0.25">
      <c r="A10" s="4" t="s">
        <v>82</v>
      </c>
      <c r="B10" s="9" t="s">
        <v>79</v>
      </c>
      <c r="C10" s="5" t="s">
        <v>1089</v>
      </c>
      <c r="D10" s="3" t="s">
        <v>764</v>
      </c>
      <c r="E10" s="3">
        <v>14700</v>
      </c>
      <c r="F10" s="3" t="s">
        <v>927</v>
      </c>
      <c r="G10" s="5" t="s">
        <v>1585</v>
      </c>
      <c r="H10" s="5" t="s">
        <v>1089</v>
      </c>
    </row>
    <row r="11" spans="1:8" x14ac:dyDescent="0.25">
      <c r="A11" s="4" t="s">
        <v>391</v>
      </c>
      <c r="B11" s="9" t="s">
        <v>392</v>
      </c>
      <c r="C11" s="5" t="s">
        <v>1089</v>
      </c>
      <c r="D11" s="3" t="s">
        <v>694</v>
      </c>
      <c r="E11" s="3">
        <v>14440</v>
      </c>
      <c r="F11" s="3" t="s">
        <v>887</v>
      </c>
      <c r="G11" s="5" t="s">
        <v>1089</v>
      </c>
      <c r="H11" s="5" t="s">
        <v>1089</v>
      </c>
    </row>
    <row r="12" spans="1:8" x14ac:dyDescent="0.25">
      <c r="A12" s="4" t="s">
        <v>1483</v>
      </c>
      <c r="B12" s="9" t="s">
        <v>396</v>
      </c>
      <c r="C12" s="5" t="s">
        <v>1089</v>
      </c>
      <c r="D12" s="3" t="s">
        <v>696</v>
      </c>
      <c r="E12" s="3">
        <v>14470</v>
      </c>
      <c r="F12" s="3" t="s">
        <v>889</v>
      </c>
      <c r="G12" s="5" t="s">
        <v>1089</v>
      </c>
      <c r="H12" s="5" t="s">
        <v>1089</v>
      </c>
    </row>
    <row r="13" spans="1:8" x14ac:dyDescent="0.25">
      <c r="A13" s="4" t="s">
        <v>465</v>
      </c>
      <c r="B13" s="9" t="s">
        <v>93</v>
      </c>
      <c r="C13" s="119" t="s">
        <v>1591</v>
      </c>
      <c r="D13" s="3" t="s">
        <v>744</v>
      </c>
      <c r="E13" s="3">
        <v>14610</v>
      </c>
      <c r="F13" s="3" t="s">
        <v>915</v>
      </c>
      <c r="G13" s="5" t="s">
        <v>1089</v>
      </c>
      <c r="H13" s="5" t="s">
        <v>1590</v>
      </c>
    </row>
    <row r="14" spans="1:8" x14ac:dyDescent="0.25">
      <c r="A14" s="4" t="s">
        <v>480</v>
      </c>
      <c r="B14" s="9" t="s">
        <v>481</v>
      </c>
      <c r="C14" s="5" t="s">
        <v>1497</v>
      </c>
      <c r="D14" s="3" t="s">
        <v>756</v>
      </c>
      <c r="E14" s="3">
        <v>14680</v>
      </c>
      <c r="F14" s="3" t="s">
        <v>923</v>
      </c>
      <c r="G14" s="5" t="s">
        <v>1089</v>
      </c>
      <c r="H14" s="5" t="s">
        <v>1089</v>
      </c>
    </row>
    <row r="15" spans="1:8" x14ac:dyDescent="0.25">
      <c r="A15" s="4" t="s">
        <v>487</v>
      </c>
      <c r="B15" s="9" t="s">
        <v>232</v>
      </c>
      <c r="C15" s="5" t="s">
        <v>1089</v>
      </c>
      <c r="D15" s="3" t="s">
        <v>767</v>
      </c>
      <c r="E15" s="3">
        <v>14700</v>
      </c>
      <c r="F15" s="3" t="s">
        <v>930</v>
      </c>
      <c r="G15" s="5" t="s">
        <v>1089</v>
      </c>
      <c r="H15" s="5" t="s">
        <v>1089</v>
      </c>
    </row>
    <row r="16" spans="1:8" x14ac:dyDescent="0.25">
      <c r="A16" s="4" t="s">
        <v>498</v>
      </c>
      <c r="B16" s="9" t="s">
        <v>57</v>
      </c>
      <c r="C16" s="5" t="s">
        <v>1498</v>
      </c>
      <c r="D16" s="3" t="s">
        <v>771</v>
      </c>
      <c r="E16" s="3">
        <v>14740</v>
      </c>
      <c r="F16" s="3" t="s">
        <v>933</v>
      </c>
      <c r="G16" s="5" t="s">
        <v>1089</v>
      </c>
      <c r="H16" s="5" t="s">
        <v>1089</v>
      </c>
    </row>
    <row r="17" spans="1:8" x14ac:dyDescent="0.25">
      <c r="A17" s="4" t="s">
        <v>302</v>
      </c>
      <c r="B17" s="9" t="s">
        <v>441</v>
      </c>
      <c r="C17" s="5" t="s">
        <v>1089</v>
      </c>
      <c r="D17" s="3" t="s">
        <v>625</v>
      </c>
      <c r="E17" s="3">
        <v>14210</v>
      </c>
      <c r="F17" s="3" t="s">
        <v>834</v>
      </c>
      <c r="G17" s="67" t="s">
        <v>1577</v>
      </c>
      <c r="H17" s="5" t="s">
        <v>1588</v>
      </c>
    </row>
    <row r="18" spans="1:8" x14ac:dyDescent="0.25">
      <c r="A18" s="4" t="s">
        <v>60</v>
      </c>
      <c r="B18" s="9" t="s">
        <v>61</v>
      </c>
      <c r="C18" s="5" t="s">
        <v>1499</v>
      </c>
      <c r="D18" s="3" t="s">
        <v>1357</v>
      </c>
      <c r="E18" s="3">
        <v>14960</v>
      </c>
      <c r="F18" s="3" t="s">
        <v>1485</v>
      </c>
      <c r="G18" s="5" t="s">
        <v>1089</v>
      </c>
      <c r="H18" s="5" t="s">
        <v>62</v>
      </c>
    </row>
    <row r="19" spans="1:8" x14ac:dyDescent="0.25">
      <c r="A19" s="4" t="s">
        <v>44</v>
      </c>
      <c r="B19" s="9" t="s">
        <v>45</v>
      </c>
      <c r="C19" s="5" t="s">
        <v>1500</v>
      </c>
      <c r="D19" s="3" t="s">
        <v>1502</v>
      </c>
      <c r="E19" s="3">
        <v>14990</v>
      </c>
      <c r="F19" s="3" t="s">
        <v>46</v>
      </c>
      <c r="G19" s="5" t="s">
        <v>1089</v>
      </c>
      <c r="H19" s="5" t="s">
        <v>1501</v>
      </c>
    </row>
    <row r="20" spans="1:8" x14ac:dyDescent="0.25">
      <c r="A20" s="4" t="s">
        <v>102</v>
      </c>
      <c r="B20" s="9" t="s">
        <v>103</v>
      </c>
      <c r="C20" s="5" t="s">
        <v>1089</v>
      </c>
      <c r="D20" s="4" t="s">
        <v>1364</v>
      </c>
      <c r="E20" s="3">
        <v>14160</v>
      </c>
      <c r="F20" s="3" t="s">
        <v>65</v>
      </c>
      <c r="G20" s="5" t="s">
        <v>1089</v>
      </c>
      <c r="H20" s="5" t="s">
        <v>1089</v>
      </c>
    </row>
    <row r="21" spans="1:8" x14ac:dyDescent="0.25">
      <c r="A21" s="4" t="s">
        <v>962</v>
      </c>
      <c r="B21" s="9" t="s">
        <v>965</v>
      </c>
      <c r="C21" s="5" t="s">
        <v>1503</v>
      </c>
      <c r="D21" s="4" t="s">
        <v>1372</v>
      </c>
      <c r="E21" s="4">
        <v>14120</v>
      </c>
      <c r="F21" s="4" t="s">
        <v>810</v>
      </c>
      <c r="G21" s="5" t="s">
        <v>1089</v>
      </c>
      <c r="H21" s="5" t="s">
        <v>997</v>
      </c>
    </row>
    <row r="22" spans="1:8" x14ac:dyDescent="0.25">
      <c r="A22" s="4" t="s">
        <v>1217</v>
      </c>
      <c r="B22" s="9" t="s">
        <v>192</v>
      </c>
      <c r="C22" s="92" t="s">
        <v>1512</v>
      </c>
      <c r="D22" s="3" t="s">
        <v>1423</v>
      </c>
      <c r="E22" s="3">
        <v>61000</v>
      </c>
      <c r="F22" s="3" t="s">
        <v>1218</v>
      </c>
      <c r="G22" s="5" t="s">
        <v>1505</v>
      </c>
      <c r="H22" s="5" t="s">
        <v>1504</v>
      </c>
    </row>
    <row r="23" spans="1:8" x14ac:dyDescent="0.25">
      <c r="A23" s="4" t="s">
        <v>993</v>
      </c>
      <c r="B23" s="9" t="s">
        <v>1116</v>
      </c>
      <c r="C23" s="5" t="s">
        <v>1506</v>
      </c>
      <c r="D23" s="3" t="s">
        <v>1396</v>
      </c>
      <c r="E23" s="3">
        <v>61000</v>
      </c>
      <c r="F23" s="4" t="s">
        <v>100</v>
      </c>
      <c r="G23" s="5" t="s">
        <v>1089</v>
      </c>
      <c r="H23" s="5" t="s">
        <v>1117</v>
      </c>
    </row>
    <row r="24" spans="1:8" x14ac:dyDescent="0.25">
      <c r="A24" s="4" t="s">
        <v>995</v>
      </c>
      <c r="B24" s="9" t="s">
        <v>319</v>
      </c>
      <c r="C24" s="5" t="s">
        <v>1089</v>
      </c>
      <c r="D24" s="4" t="s">
        <v>1014</v>
      </c>
      <c r="E24" s="3">
        <v>61000</v>
      </c>
      <c r="F24" s="3" t="s">
        <v>100</v>
      </c>
      <c r="G24" s="5" t="s">
        <v>1565</v>
      </c>
      <c r="H24" s="5" t="s">
        <v>1015</v>
      </c>
    </row>
    <row r="25" spans="1:8" x14ac:dyDescent="0.25">
      <c r="A25" s="4" t="s">
        <v>1013</v>
      </c>
      <c r="B25" s="9" t="s">
        <v>998</v>
      </c>
      <c r="C25" s="5" t="s">
        <v>1507</v>
      </c>
      <c r="D25" s="4" t="s">
        <v>1384</v>
      </c>
      <c r="E25" s="3">
        <v>61000</v>
      </c>
      <c r="F25" s="3" t="s">
        <v>100</v>
      </c>
      <c r="G25" s="5" t="s">
        <v>1089</v>
      </c>
      <c r="H25" s="5" t="s">
        <v>999</v>
      </c>
    </row>
    <row r="26" spans="1:8" x14ac:dyDescent="0.25">
      <c r="A26" s="4" t="s">
        <v>1016</v>
      </c>
      <c r="B26" s="9" t="s">
        <v>372</v>
      </c>
      <c r="C26" s="5" t="s">
        <v>1089</v>
      </c>
      <c r="D26" s="4" t="s">
        <v>1017</v>
      </c>
      <c r="E26" s="3">
        <v>14150</v>
      </c>
      <c r="F26" s="3" t="s">
        <v>815</v>
      </c>
      <c r="G26" s="5" t="s">
        <v>1018</v>
      </c>
    </row>
    <row r="27" spans="1:8" x14ac:dyDescent="0.25">
      <c r="A27" s="4" t="s">
        <v>66</v>
      </c>
      <c r="B27" s="9" t="s">
        <v>1475</v>
      </c>
      <c r="C27" s="5" t="s">
        <v>1508</v>
      </c>
      <c r="D27" s="4" t="s">
        <v>1521</v>
      </c>
      <c r="E27" s="3">
        <v>14470</v>
      </c>
      <c r="F27" s="3" t="s">
        <v>67</v>
      </c>
      <c r="G27" s="5" t="s">
        <v>1522</v>
      </c>
      <c r="H27" s="5" t="s">
        <v>1089</v>
      </c>
    </row>
    <row r="28" spans="1:8" x14ac:dyDescent="0.25">
      <c r="A28" s="4" t="s">
        <v>1022</v>
      </c>
      <c r="B28" s="9" t="s">
        <v>27</v>
      </c>
      <c r="C28" s="5" t="s">
        <v>1089</v>
      </c>
      <c r="D28" s="4" t="s">
        <v>1023</v>
      </c>
      <c r="E28" s="3">
        <v>14480</v>
      </c>
      <c r="F28" s="3" t="s">
        <v>1024</v>
      </c>
      <c r="G28" s="5" t="s">
        <v>1089</v>
      </c>
      <c r="H28" s="5" t="s">
        <v>1089</v>
      </c>
    </row>
    <row r="29" spans="1:8" x14ac:dyDescent="0.25">
      <c r="A29" s="4" t="s">
        <v>1036</v>
      </c>
      <c r="B29" s="9" t="s">
        <v>1147</v>
      </c>
      <c r="C29" s="5" t="s">
        <v>1509</v>
      </c>
      <c r="D29" s="3" t="s">
        <v>1511</v>
      </c>
      <c r="E29" s="3">
        <v>14780</v>
      </c>
      <c r="F29" s="4" t="s">
        <v>946</v>
      </c>
      <c r="G29" s="5" t="s">
        <v>1089</v>
      </c>
      <c r="H29" s="5" t="s">
        <v>1510</v>
      </c>
    </row>
    <row r="30" spans="1:8" x14ac:dyDescent="0.25">
      <c r="A30" s="4" t="s">
        <v>1138</v>
      </c>
      <c r="B30" s="9" t="s">
        <v>197</v>
      </c>
      <c r="C30" s="5" t="s">
        <v>1515</v>
      </c>
      <c r="D30" s="3" t="s">
        <v>1520</v>
      </c>
      <c r="E30" s="3">
        <v>14840</v>
      </c>
      <c r="F30" s="4" t="s">
        <v>949</v>
      </c>
      <c r="G30" s="5" t="s">
        <v>1089</v>
      </c>
      <c r="H30" s="5" t="s">
        <v>1514</v>
      </c>
    </row>
    <row r="31" spans="1:8" x14ac:dyDescent="0.25">
      <c r="A31" s="3" t="s">
        <v>307</v>
      </c>
      <c r="B31" s="9" t="s">
        <v>70</v>
      </c>
      <c r="C31" s="5" t="s">
        <v>1513</v>
      </c>
      <c r="D31" s="3" t="s">
        <v>629</v>
      </c>
      <c r="E31" s="3">
        <v>14210</v>
      </c>
      <c r="F31" s="3" t="s">
        <v>836</v>
      </c>
      <c r="G31" s="5" t="s">
        <v>1190</v>
      </c>
      <c r="H31" s="5" t="s">
        <v>1089</v>
      </c>
    </row>
    <row r="32" spans="1:8" x14ac:dyDescent="0.25">
      <c r="A32" s="3" t="s">
        <v>1197</v>
      </c>
      <c r="B32" s="9" t="s">
        <v>1</v>
      </c>
      <c r="C32" s="5" t="s">
        <v>1516</v>
      </c>
      <c r="D32" s="4" t="s">
        <v>1523</v>
      </c>
      <c r="E32" s="3">
        <v>14730</v>
      </c>
      <c r="F32" s="3" t="s">
        <v>932</v>
      </c>
      <c r="G32" s="5" t="s">
        <v>1524</v>
      </c>
      <c r="H32" s="5" t="s">
        <v>1089</v>
      </c>
    </row>
    <row r="33" spans="1:8" x14ac:dyDescent="0.25">
      <c r="A33" s="94" t="s">
        <v>99</v>
      </c>
      <c r="B33" s="90" t="s">
        <v>1484</v>
      </c>
      <c r="C33" s="93" t="s">
        <v>1517</v>
      </c>
      <c r="D33" s="94" t="s">
        <v>1518</v>
      </c>
      <c r="E33" s="94">
        <v>14470</v>
      </c>
      <c r="F33" s="94" t="s">
        <v>891</v>
      </c>
      <c r="G33" s="93" t="s">
        <v>1089</v>
      </c>
      <c r="H33" s="93" t="s">
        <v>1519</v>
      </c>
    </row>
    <row r="34" spans="1:8" x14ac:dyDescent="0.25">
      <c r="A34" s="4" t="s">
        <v>1210</v>
      </c>
      <c r="B34" s="9" t="s">
        <v>195</v>
      </c>
      <c r="D34" s="4" t="s">
        <v>1525</v>
      </c>
      <c r="E34" s="4">
        <v>14210</v>
      </c>
      <c r="F34" s="4" t="s">
        <v>832</v>
      </c>
      <c r="G34" s="6" t="s">
        <v>1526</v>
      </c>
      <c r="H34" s="6" t="s">
        <v>1589</v>
      </c>
    </row>
    <row r="35" spans="1:8" x14ac:dyDescent="0.25">
      <c r="A35" s="4" t="s">
        <v>1527</v>
      </c>
      <c r="B35" s="9" t="s">
        <v>27</v>
      </c>
      <c r="D35" s="70" t="s">
        <v>653</v>
      </c>
      <c r="E35" s="4">
        <v>14320</v>
      </c>
      <c r="F35" s="4" t="s">
        <v>1528</v>
      </c>
    </row>
    <row r="36" spans="1:8" x14ac:dyDescent="0.25">
      <c r="A36" s="4" t="s">
        <v>1207</v>
      </c>
      <c r="B36" s="9" t="s">
        <v>278</v>
      </c>
      <c r="E36" s="4">
        <v>14430</v>
      </c>
      <c r="F36" s="4" t="s">
        <v>885</v>
      </c>
    </row>
    <row r="37" spans="1:8" x14ac:dyDescent="0.25">
      <c r="A37" s="4" t="s">
        <v>1556</v>
      </c>
      <c r="B37" s="9" t="s">
        <v>141</v>
      </c>
      <c r="D37" s="1" t="s">
        <v>1558</v>
      </c>
      <c r="E37" s="4">
        <v>14200</v>
      </c>
      <c r="F37" s="4" t="s">
        <v>78</v>
      </c>
      <c r="H37" s="6" t="s">
        <v>1559</v>
      </c>
    </row>
    <row r="38" spans="1:8" x14ac:dyDescent="0.25">
      <c r="A38" s="4" t="s">
        <v>1128</v>
      </c>
      <c r="B38" s="9" t="s">
        <v>203</v>
      </c>
      <c r="D38" s="9" t="s">
        <v>1562</v>
      </c>
      <c r="E38" s="4">
        <v>14490</v>
      </c>
      <c r="F38" s="4" t="s">
        <v>899</v>
      </c>
      <c r="H38" s="6" t="s">
        <v>1563</v>
      </c>
    </row>
    <row r="39" spans="1:8" x14ac:dyDescent="0.25">
      <c r="A39" s="4" t="s">
        <v>1566</v>
      </c>
      <c r="B39" s="9" t="s">
        <v>239</v>
      </c>
      <c r="D39" s="9" t="s">
        <v>793</v>
      </c>
      <c r="E39" s="4">
        <v>14990</v>
      </c>
      <c r="F39" s="4" t="s">
        <v>46</v>
      </c>
      <c r="G39" s="6" t="s">
        <v>1567</v>
      </c>
    </row>
    <row r="40" spans="1:8" x14ac:dyDescent="0.25">
      <c r="A40" s="4" t="s">
        <v>1582</v>
      </c>
      <c r="B40" s="9" t="s">
        <v>1</v>
      </c>
      <c r="D40" s="9" t="s">
        <v>1583</v>
      </c>
      <c r="E40" s="4">
        <v>14</v>
      </c>
      <c r="F40" s="4" t="s">
        <v>939</v>
      </c>
      <c r="G40" s="6" t="s">
        <v>1584</v>
      </c>
    </row>
  </sheetData>
  <hyperlinks>
    <hyperlink ref="C22" r:id="rId1"/>
    <hyperlink ref="C13" r:id="rId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1"/>
  <sheetViews>
    <sheetView tabSelected="1" workbookViewId="0">
      <selection activeCell="B1" sqref="B1"/>
    </sheetView>
  </sheetViews>
  <sheetFormatPr baseColWidth="10" defaultRowHeight="15" x14ac:dyDescent="0.25"/>
  <cols>
    <col min="1" max="1" width="4" style="1" customWidth="1"/>
    <col min="2" max="2" width="19.42578125" customWidth="1"/>
    <col min="3" max="3" width="15.7109375" customWidth="1"/>
    <col min="4" max="4" width="12.5703125" customWidth="1"/>
    <col min="5" max="5" width="12.7109375" customWidth="1"/>
    <col min="7" max="7" width="7" customWidth="1"/>
    <col min="8" max="8" width="15.5703125" customWidth="1"/>
    <col min="9" max="9" width="14.140625" customWidth="1"/>
    <col min="10" max="10" width="8.140625" customWidth="1"/>
    <col min="11" max="11" width="7.140625" customWidth="1"/>
    <col min="12" max="12" width="9.7109375" customWidth="1"/>
  </cols>
  <sheetData>
    <row r="1" spans="2:12" x14ac:dyDescent="0.25">
      <c r="B1" s="79" t="s">
        <v>1078</v>
      </c>
      <c r="C1" s="182" t="s">
        <v>108</v>
      </c>
      <c r="D1" s="182"/>
      <c r="E1" s="182"/>
      <c r="F1" s="80" t="s">
        <v>1053</v>
      </c>
      <c r="G1" s="186" t="str">
        <f>IF(ISBLANK(C1),"",VLOOKUP(C1,Basehotesse,2,FALSE))</f>
        <v>CATHY</v>
      </c>
      <c r="H1" s="186"/>
      <c r="I1" s="183" t="s">
        <v>1076</v>
      </c>
      <c r="J1" s="183"/>
      <c r="K1" s="81"/>
      <c r="L1" s="81"/>
    </row>
    <row r="2" spans="2:12" x14ac:dyDescent="0.25">
      <c r="B2" s="184" t="s">
        <v>1054</v>
      </c>
      <c r="C2" s="184"/>
      <c r="D2" s="189" t="str">
        <f>IF(ISBLANK(C1),"",VLOOKUP(C1,Basehotesse,4,FALSE))</f>
        <v>58 RUE DU REGIMENT DE MAISON NEUVE</v>
      </c>
      <c r="E2" s="189"/>
      <c r="F2" s="189"/>
      <c r="G2" s="189"/>
      <c r="H2" s="82"/>
      <c r="I2" s="83"/>
      <c r="J2" s="84" t="s">
        <v>1077</v>
      </c>
      <c r="K2" s="81"/>
      <c r="L2" s="81"/>
    </row>
    <row r="3" spans="2:12" x14ac:dyDescent="0.25">
      <c r="B3" s="85"/>
      <c r="C3" s="85"/>
      <c r="D3" s="187"/>
      <c r="E3" s="187"/>
      <c r="F3" s="187"/>
      <c r="G3" s="82"/>
      <c r="H3" s="82"/>
      <c r="I3" s="81"/>
      <c r="J3" s="81"/>
      <c r="K3" s="81"/>
      <c r="L3" s="81"/>
    </row>
    <row r="4" spans="2:12" x14ac:dyDescent="0.25">
      <c r="B4" s="184" t="s">
        <v>1056</v>
      </c>
      <c r="C4" s="184"/>
      <c r="D4" s="86">
        <f>IF(ISBLANK(C1),"",VLOOKUP(C1,Basehotesse,5,FALSE))</f>
        <v>14420</v>
      </c>
      <c r="E4" s="87"/>
      <c r="F4" s="79" t="s">
        <v>1057</v>
      </c>
      <c r="G4" s="188" t="str">
        <f>IF(ISBLANK(C1),"",VLOOKUP(C1,Basehotesse,6,FALSE))</f>
        <v>BONS TASSILLY</v>
      </c>
      <c r="H4" s="188"/>
      <c r="I4" s="81"/>
      <c r="J4" s="81"/>
      <c r="K4" s="81"/>
      <c r="L4" s="81"/>
    </row>
    <row r="5" spans="2:12" x14ac:dyDescent="0.25">
      <c r="B5" s="89" t="s">
        <v>1059</v>
      </c>
      <c r="C5" s="182" t="str">
        <f>IF(ISBLANK(C1),"",VLOOKUP(C1,Basehotesse,3,FALSE))</f>
        <v>cathy.voro@hotmail.fr</v>
      </c>
      <c r="D5" s="182"/>
      <c r="E5" s="182"/>
      <c r="F5" s="88" t="s">
        <v>1074</v>
      </c>
      <c r="G5" s="82"/>
      <c r="H5" s="82" t="str">
        <f>IF(ISBLANK(C1),"",VLOOKUP(C1,Basehotesse,7,FALSE))</f>
        <v>02 31 90 26 23</v>
      </c>
      <c r="I5" s="88" t="s">
        <v>1075</v>
      </c>
      <c r="J5" s="81"/>
      <c r="K5" s="185" t="str">
        <f>IF(ISBLANK(C1),"",VLOOKUP(C1,Basehotesse,8,FALSE))</f>
        <v xml:space="preserve"> </v>
      </c>
      <c r="L5" s="185"/>
    </row>
    <row r="7" spans="2:12" s="40" customFormat="1" x14ac:dyDescent="0.25">
      <c r="B7" s="7" t="s">
        <v>1079</v>
      </c>
      <c r="C7" s="7" t="s">
        <v>1080</v>
      </c>
      <c r="D7" s="7" t="s">
        <v>1085</v>
      </c>
      <c r="E7" s="7" t="s">
        <v>1086</v>
      </c>
      <c r="F7" s="191" t="s">
        <v>1081</v>
      </c>
      <c r="G7" s="191"/>
      <c r="H7" s="191"/>
      <c r="I7" s="7" t="s">
        <v>1082</v>
      </c>
      <c r="J7" s="7" t="s">
        <v>1083</v>
      </c>
      <c r="K7" s="180" t="s">
        <v>1084</v>
      </c>
      <c r="L7" s="181"/>
    </row>
    <row r="8" spans="2:12" x14ac:dyDescent="0.25">
      <c r="B8" s="192" t="str">
        <f t="array" ref="B8:B601">INDEX('BASE CLIENTS'!A:A,SMALL(IF($C$1='BASE CLIENTS'!$C$2:$C$600,ROW()-6),ROW()-7))</f>
        <v>JUHEL</v>
      </c>
      <c r="C8" s="192" t="str">
        <f t="array" ref="C8:C601">INDEX('BASE CLIENTS'!B:B,SMALL(IF($C$1='BASE CLIENTS'!$C$2:$C$600,ROW()-6),ROW()-7))</f>
        <v>LAURINE</v>
      </c>
      <c r="D8" s="192">
        <f t="array" ref="D8:D601">INDEX('BASE CLIENTS'!H:H,SMALL(IF($C$1='BASE CLIENTS'!$C$2:$C$600,ROW()-6),ROW()-7))</f>
        <v>0</v>
      </c>
      <c r="E8" s="192">
        <f t="array" ref="E8:E601">INDEX('BASE CLIENTS'!I:I,SMALL(IF($C$1='BASE CLIENTS'!$C$2:$C$600,ROW()-6),ROW()-7))</f>
        <v>0</v>
      </c>
      <c r="F8" s="193"/>
      <c r="G8" s="194"/>
      <c r="H8" s="195"/>
      <c r="I8" s="190"/>
      <c r="J8" s="41"/>
      <c r="K8" s="178"/>
      <c r="L8" s="179"/>
    </row>
    <row r="9" spans="2:12" x14ac:dyDescent="0.25">
      <c r="B9" s="192" t="str">
        <v xml:space="preserve">CORBIN </v>
      </c>
      <c r="C9" s="192" t="str">
        <v>VANESSA</v>
      </c>
      <c r="D9" s="192">
        <v>0</v>
      </c>
      <c r="E9" s="192">
        <v>0</v>
      </c>
      <c r="F9" s="193"/>
      <c r="G9" s="194"/>
      <c r="H9" s="195"/>
      <c r="I9" s="190"/>
      <c r="J9" s="41"/>
      <c r="K9" s="178"/>
      <c r="L9" s="179"/>
    </row>
    <row r="10" spans="2:12" s="1" customFormat="1" x14ac:dyDescent="0.25">
      <c r="B10" s="192" t="str">
        <v>LAISNEY</v>
      </c>
      <c r="C10" s="192" t="str">
        <v>BRIGITTE</v>
      </c>
      <c r="D10" s="192">
        <v>0</v>
      </c>
      <c r="E10" s="192">
        <v>0</v>
      </c>
      <c r="F10" s="193"/>
      <c r="G10" s="194"/>
      <c r="H10" s="195"/>
      <c r="I10" s="190"/>
      <c r="J10" s="41"/>
      <c r="K10" s="178"/>
      <c r="L10" s="179"/>
    </row>
    <row r="11" spans="2:12" x14ac:dyDescent="0.25">
      <c r="B11" s="192" t="str">
        <v>LARCHAIS</v>
      </c>
      <c r="C11" s="192" t="str">
        <v>LYSIANE</v>
      </c>
      <c r="D11" s="192">
        <v>0</v>
      </c>
      <c r="E11" s="192">
        <v>0</v>
      </c>
      <c r="F11" s="193"/>
      <c r="G11" s="194"/>
      <c r="H11" s="195"/>
      <c r="I11" s="190"/>
      <c r="J11" s="41"/>
      <c r="K11" s="178"/>
      <c r="L11" s="179"/>
    </row>
    <row r="12" spans="2:12" x14ac:dyDescent="0.25">
      <c r="B12" s="192" t="str">
        <v>VOROBIEFF</v>
      </c>
      <c r="C12" s="192" t="str">
        <v>CATHERINE</v>
      </c>
      <c r="D12" s="192" t="str">
        <v>02 31 90 26 23</v>
      </c>
      <c r="E12" s="192">
        <v>0</v>
      </c>
      <c r="F12" s="193"/>
      <c r="G12" s="194"/>
      <c r="H12" s="195"/>
      <c r="I12" s="190"/>
      <c r="J12" s="41"/>
      <c r="K12" s="178"/>
      <c r="L12" s="179"/>
    </row>
    <row r="13" spans="2:12" x14ac:dyDescent="0.25">
      <c r="B13" s="192" t="str">
        <v>CZAPSKI</v>
      </c>
      <c r="C13" s="192" t="str">
        <v>VERONIQUE</v>
      </c>
      <c r="D13" s="192">
        <v>0</v>
      </c>
      <c r="E13" s="192">
        <v>0</v>
      </c>
      <c r="F13" s="193"/>
      <c r="G13" s="194"/>
      <c r="H13" s="195"/>
      <c r="I13" s="190"/>
      <c r="J13" s="41"/>
      <c r="K13" s="178"/>
      <c r="L13" s="179"/>
    </row>
    <row r="14" spans="2:12" x14ac:dyDescent="0.25">
      <c r="B14" s="192" t="str">
        <v>GUERIN</v>
      </c>
      <c r="C14" s="192" t="str">
        <v>SONIA</v>
      </c>
      <c r="D14" s="192">
        <v>0</v>
      </c>
      <c r="E14" s="192">
        <v>0</v>
      </c>
      <c r="F14" s="193"/>
      <c r="G14" s="194"/>
      <c r="H14" s="195"/>
      <c r="I14" s="190"/>
      <c r="J14" s="41"/>
      <c r="K14" s="178"/>
      <c r="L14" s="179"/>
    </row>
    <row r="15" spans="2:12" x14ac:dyDescent="0.25">
      <c r="B15" s="192" t="str">
        <v>FLOCH</v>
      </c>
      <c r="C15" s="192" t="str">
        <v>SOPHIE</v>
      </c>
      <c r="D15" s="192">
        <v>0</v>
      </c>
      <c r="E15" s="192">
        <v>0</v>
      </c>
      <c r="F15" s="193"/>
      <c r="G15" s="194"/>
      <c r="H15" s="195"/>
      <c r="I15" s="190"/>
      <c r="J15" s="41"/>
      <c r="K15" s="178"/>
      <c r="L15" s="179"/>
    </row>
    <row r="16" spans="2:12" x14ac:dyDescent="0.25">
      <c r="B16" s="192" t="str">
        <v>PAGEOT</v>
      </c>
      <c r="C16" s="192" t="str">
        <v>NATHALIE</v>
      </c>
      <c r="D16" s="192">
        <v>0</v>
      </c>
      <c r="E16" s="192">
        <v>0</v>
      </c>
      <c r="F16" s="193"/>
      <c r="G16" s="194"/>
      <c r="H16" s="195"/>
      <c r="I16" s="190"/>
      <c r="J16" s="41"/>
      <c r="K16" s="178"/>
      <c r="L16" s="179"/>
    </row>
    <row r="17" spans="2:12" x14ac:dyDescent="0.25">
      <c r="B17" s="192" t="str">
        <v>CHARITABLE</v>
      </c>
      <c r="C17" s="192" t="str">
        <v>NIKITA</v>
      </c>
      <c r="D17" s="192">
        <v>0</v>
      </c>
      <c r="E17" s="192" t="str">
        <v>06 37 41 69 24</v>
      </c>
      <c r="F17" s="193"/>
      <c r="G17" s="194"/>
      <c r="H17" s="195"/>
      <c r="I17" s="190"/>
      <c r="J17" s="41"/>
      <c r="K17" s="178"/>
      <c r="L17" s="179"/>
    </row>
    <row r="18" spans="2:12" x14ac:dyDescent="0.25">
      <c r="B18" s="192" t="str">
        <v xml:space="preserve">CORBIN </v>
      </c>
      <c r="C18" s="192" t="str">
        <v>VANESSA</v>
      </c>
      <c r="D18" s="192">
        <v>0</v>
      </c>
      <c r="E18" s="192" t="str">
        <v>06 23 66 76 96</v>
      </c>
      <c r="F18" s="193"/>
      <c r="G18" s="194"/>
      <c r="H18" s="195"/>
      <c r="I18" s="190"/>
      <c r="J18" s="41"/>
      <c r="K18" s="178"/>
      <c r="L18" s="179"/>
    </row>
    <row r="19" spans="2:12" x14ac:dyDescent="0.25">
      <c r="B19" s="192" t="str">
        <v>DULOWSKI</v>
      </c>
      <c r="C19" s="192" t="str">
        <v>CHANTAL</v>
      </c>
      <c r="D19" s="192" t="str">
        <v>02 31 90 30 61</v>
      </c>
      <c r="E19" s="192">
        <v>0</v>
      </c>
      <c r="F19" s="193"/>
      <c r="G19" s="194"/>
      <c r="H19" s="195"/>
      <c r="I19" s="190"/>
      <c r="J19" s="41"/>
      <c r="K19" s="178"/>
      <c r="L19" s="179"/>
    </row>
    <row r="20" spans="2:12" x14ac:dyDescent="0.25">
      <c r="B20" s="192" t="str">
        <v>PAGEOT</v>
      </c>
      <c r="C20" s="192" t="str">
        <v>NATHALIE</v>
      </c>
      <c r="D20" s="192">
        <v>0</v>
      </c>
      <c r="E20" s="192" t="str">
        <v>06 83 58 20 01</v>
      </c>
      <c r="F20" s="193"/>
      <c r="G20" s="194"/>
      <c r="H20" s="195"/>
      <c r="I20" s="190"/>
      <c r="J20" s="41"/>
      <c r="K20" s="178"/>
      <c r="L20" s="179"/>
    </row>
    <row r="21" spans="2:12" x14ac:dyDescent="0.25">
      <c r="B21" s="192" t="str">
        <v>VOROBIEFF</v>
      </c>
      <c r="C21" s="192" t="str">
        <v>MORGANE</v>
      </c>
      <c r="D21" s="192">
        <v>0</v>
      </c>
      <c r="E21" s="192">
        <v>0</v>
      </c>
      <c r="F21" s="193"/>
      <c r="G21" s="194"/>
      <c r="H21" s="195"/>
      <c r="I21" s="190"/>
      <c r="J21" s="41"/>
      <c r="K21" s="178"/>
      <c r="L21" s="179"/>
    </row>
    <row r="22" spans="2:12" x14ac:dyDescent="0.25">
      <c r="B22" s="192" t="e">
        <v>#NUM!</v>
      </c>
      <c r="C22" s="192" t="e">
        <v>#NUM!</v>
      </c>
      <c r="D22" s="192" t="e">
        <v>#NUM!</v>
      </c>
      <c r="E22" s="192" t="e">
        <v>#NUM!</v>
      </c>
      <c r="F22" s="193"/>
      <c r="G22" s="194"/>
      <c r="H22" s="195"/>
      <c r="I22" s="190"/>
      <c r="J22" s="41"/>
      <c r="K22" s="178"/>
      <c r="L22" s="179"/>
    </row>
    <row r="23" spans="2:12" x14ac:dyDescent="0.25">
      <c r="B23" s="192" t="e">
        <v>#NUM!</v>
      </c>
      <c r="C23" s="192" t="e">
        <v>#NUM!</v>
      </c>
      <c r="D23" s="192" t="e">
        <v>#NUM!</v>
      </c>
      <c r="E23" s="192" t="e">
        <v>#NUM!</v>
      </c>
      <c r="F23" s="193"/>
      <c r="G23" s="194"/>
      <c r="H23" s="195"/>
      <c r="I23" s="190"/>
      <c r="J23" s="41"/>
      <c r="K23" s="178"/>
      <c r="L23" s="179"/>
    </row>
    <row r="24" spans="2:12" x14ac:dyDescent="0.25">
      <c r="B24" s="192" t="e">
        <v>#NUM!</v>
      </c>
      <c r="C24" s="192" t="e">
        <v>#NUM!</v>
      </c>
      <c r="D24" s="192" t="e">
        <v>#NUM!</v>
      </c>
      <c r="E24" s="192" t="e">
        <v>#NUM!</v>
      </c>
      <c r="F24" s="193"/>
      <c r="G24" s="194"/>
      <c r="H24" s="195"/>
      <c r="I24" s="190"/>
      <c r="J24" s="41"/>
      <c r="K24" s="178"/>
      <c r="L24" s="179"/>
    </row>
    <row r="25" spans="2:12" x14ac:dyDescent="0.25">
      <c r="B25" s="192" t="e">
        <v>#NUM!</v>
      </c>
      <c r="C25" s="192" t="e">
        <v>#NUM!</v>
      </c>
      <c r="D25" s="192" t="e">
        <v>#NUM!</v>
      </c>
      <c r="E25" s="192" t="e">
        <v>#NUM!</v>
      </c>
      <c r="F25" s="193"/>
      <c r="G25" s="194"/>
      <c r="H25" s="195"/>
      <c r="I25" s="190"/>
      <c r="J25" s="41"/>
      <c r="K25" s="178"/>
      <c r="L25" s="179"/>
    </row>
    <row r="26" spans="2:12" x14ac:dyDescent="0.25">
      <c r="B26" s="192" t="e">
        <v>#NUM!</v>
      </c>
      <c r="C26" s="192" t="e">
        <v>#NUM!</v>
      </c>
      <c r="D26" s="192" t="e">
        <v>#NUM!</v>
      </c>
      <c r="E26" s="192" t="e">
        <v>#NUM!</v>
      </c>
      <c r="F26" s="193"/>
      <c r="G26" s="194"/>
      <c r="H26" s="195"/>
      <c r="I26" s="190"/>
      <c r="J26" s="41"/>
      <c r="K26" s="178"/>
      <c r="L26" s="179"/>
    </row>
    <row r="27" spans="2:12" x14ac:dyDescent="0.25">
      <c r="B27" s="192" t="e">
        <v>#NUM!</v>
      </c>
      <c r="C27" s="192" t="e">
        <v>#NUM!</v>
      </c>
      <c r="D27" s="192" t="e">
        <v>#NUM!</v>
      </c>
      <c r="E27" s="192" t="e">
        <v>#NUM!</v>
      </c>
      <c r="F27" s="193"/>
      <c r="G27" s="194"/>
      <c r="H27" s="195"/>
      <c r="I27" s="190"/>
      <c r="J27" s="41"/>
      <c r="K27" s="178"/>
      <c r="L27" s="179"/>
    </row>
    <row r="28" spans="2:12" x14ac:dyDescent="0.25">
      <c r="B28" s="192" t="e">
        <v>#NUM!</v>
      </c>
      <c r="C28" s="192" t="e">
        <v>#NUM!</v>
      </c>
      <c r="D28" s="192" t="e">
        <v>#NUM!</v>
      </c>
      <c r="E28" s="192" t="e">
        <v>#NUM!</v>
      </c>
      <c r="F28" s="193"/>
      <c r="G28" s="194"/>
      <c r="H28" s="195"/>
      <c r="I28" s="190"/>
      <c r="J28" s="41"/>
      <c r="K28" s="178"/>
      <c r="L28" s="179"/>
    </row>
    <row r="29" spans="2:12" x14ac:dyDescent="0.25">
      <c r="B29" s="192" t="e">
        <v>#NUM!</v>
      </c>
      <c r="C29" s="192" t="e">
        <v>#NUM!</v>
      </c>
      <c r="D29" s="192" t="e">
        <v>#NUM!</v>
      </c>
      <c r="E29" s="192" t="e">
        <v>#NUM!</v>
      </c>
      <c r="F29" s="193"/>
      <c r="G29" s="194"/>
      <c r="H29" s="195"/>
      <c r="I29" s="190"/>
      <c r="J29" s="41"/>
      <c r="K29" s="178"/>
      <c r="L29" s="179"/>
    </row>
    <row r="30" spans="2:12" x14ac:dyDescent="0.25">
      <c r="B30" s="192" t="e">
        <v>#NUM!</v>
      </c>
      <c r="C30" s="192" t="e">
        <v>#NUM!</v>
      </c>
      <c r="D30" s="192" t="e">
        <v>#NUM!</v>
      </c>
      <c r="E30" s="192" t="e">
        <v>#NUM!</v>
      </c>
      <c r="F30" s="193"/>
      <c r="G30" s="194"/>
      <c r="H30" s="195"/>
      <c r="I30" s="190"/>
      <c r="J30" s="41"/>
      <c r="K30" s="178"/>
      <c r="L30" s="179"/>
    </row>
    <row r="31" spans="2:12" x14ac:dyDescent="0.25">
      <c r="B31" s="192" t="e">
        <v>#NUM!</v>
      </c>
      <c r="C31" s="192" t="e">
        <v>#NUM!</v>
      </c>
      <c r="D31" s="192" t="e">
        <v>#NUM!</v>
      </c>
      <c r="E31" s="192" t="e">
        <v>#NUM!</v>
      </c>
      <c r="F31" s="193"/>
      <c r="G31" s="194"/>
      <c r="H31" s="195"/>
      <c r="I31" s="190"/>
      <c r="J31" s="41"/>
      <c r="K31" s="178"/>
      <c r="L31" s="179"/>
    </row>
    <row r="32" spans="2:12" x14ac:dyDescent="0.25">
      <c r="B32" s="192" t="e">
        <v>#NUM!</v>
      </c>
      <c r="C32" s="192" t="e">
        <v>#NUM!</v>
      </c>
      <c r="D32" s="192" t="e">
        <v>#NUM!</v>
      </c>
      <c r="E32" s="192" t="e">
        <v>#NUM!</v>
      </c>
      <c r="F32" s="193"/>
      <c r="G32" s="194"/>
      <c r="H32" s="195"/>
      <c r="I32" s="190"/>
      <c r="J32" s="41"/>
      <c r="K32" s="178"/>
      <c r="L32" s="179"/>
    </row>
    <row r="33" spans="2:12" x14ac:dyDescent="0.25">
      <c r="B33" s="192" t="e">
        <v>#NUM!</v>
      </c>
      <c r="C33" s="192" t="e">
        <v>#NUM!</v>
      </c>
      <c r="D33" s="192" t="e">
        <v>#NUM!</v>
      </c>
      <c r="E33" s="192" t="e">
        <v>#NUM!</v>
      </c>
      <c r="F33" s="193"/>
      <c r="G33" s="194"/>
      <c r="H33" s="195"/>
      <c r="I33" s="190"/>
      <c r="J33" s="41"/>
      <c r="K33" s="178"/>
      <c r="L33" s="179"/>
    </row>
    <row r="34" spans="2:12" x14ac:dyDescent="0.25">
      <c r="B34" s="192" t="e">
        <v>#NUM!</v>
      </c>
      <c r="C34" s="192" t="e">
        <v>#NUM!</v>
      </c>
      <c r="D34" s="192" t="e">
        <v>#NUM!</v>
      </c>
      <c r="E34" s="192" t="e">
        <v>#NUM!</v>
      </c>
      <c r="F34" s="193"/>
      <c r="G34" s="194"/>
      <c r="H34" s="195"/>
      <c r="I34" s="190"/>
      <c r="J34" s="41"/>
      <c r="K34" s="178"/>
      <c r="L34" s="179"/>
    </row>
    <row r="35" spans="2:12" x14ac:dyDescent="0.25">
      <c r="B35" s="192" t="e">
        <v>#NUM!</v>
      </c>
      <c r="C35" s="192" t="e">
        <v>#NUM!</v>
      </c>
      <c r="D35" s="192" t="e">
        <v>#NUM!</v>
      </c>
      <c r="E35" s="192" t="e">
        <v>#NUM!</v>
      </c>
      <c r="F35" s="193"/>
      <c r="G35" s="194"/>
      <c r="H35" s="195"/>
      <c r="I35" s="190"/>
      <c r="J35" s="41"/>
      <c r="K35" s="178"/>
      <c r="L35" s="179"/>
    </row>
    <row r="36" spans="2:12" x14ac:dyDescent="0.25">
      <c r="B36" s="192" t="e">
        <v>#NUM!</v>
      </c>
      <c r="C36" s="192" t="e">
        <v>#NUM!</v>
      </c>
      <c r="D36" s="192" t="e">
        <v>#NUM!</v>
      </c>
      <c r="E36" s="192" t="e">
        <v>#NUM!</v>
      </c>
      <c r="F36" s="193"/>
      <c r="G36" s="194"/>
      <c r="H36" s="195"/>
      <c r="I36" s="190"/>
      <c r="J36" s="41"/>
      <c r="K36" s="178"/>
      <c r="L36" s="179"/>
    </row>
    <row r="37" spans="2:12" x14ac:dyDescent="0.25">
      <c r="B37" s="192" t="e">
        <v>#NUM!</v>
      </c>
      <c r="C37" s="192" t="e">
        <v>#NUM!</v>
      </c>
      <c r="D37" s="192" t="e">
        <v>#NUM!</v>
      </c>
      <c r="E37" s="192" t="e">
        <v>#NUM!</v>
      </c>
      <c r="F37" s="193"/>
      <c r="G37" s="194"/>
      <c r="H37" s="195"/>
      <c r="I37" s="190"/>
      <c r="J37" s="41"/>
      <c r="K37" s="178"/>
      <c r="L37" s="179"/>
    </row>
    <row r="38" spans="2:12" x14ac:dyDescent="0.25">
      <c r="B38" s="192" t="e">
        <v>#NUM!</v>
      </c>
      <c r="C38" s="192" t="e">
        <v>#NUM!</v>
      </c>
      <c r="D38" s="192" t="e">
        <v>#NUM!</v>
      </c>
      <c r="E38" s="192" t="e">
        <v>#NUM!</v>
      </c>
      <c r="F38" s="193"/>
      <c r="G38" s="194"/>
      <c r="H38" s="195"/>
      <c r="I38" s="41"/>
      <c r="J38" s="41"/>
      <c r="K38" s="196"/>
      <c r="L38" s="196"/>
    </row>
    <row r="39" spans="2:12" x14ac:dyDescent="0.25">
      <c r="B39" s="192" t="e">
        <v>#NUM!</v>
      </c>
      <c r="C39" s="192" t="e">
        <v>#NUM!</v>
      </c>
      <c r="D39" s="192" t="e">
        <v>#NUM!</v>
      </c>
      <c r="E39" s="192" t="e">
        <v>#NUM!</v>
      </c>
      <c r="F39" s="193"/>
      <c r="G39" s="194"/>
      <c r="H39" s="195"/>
      <c r="I39" s="41"/>
      <c r="J39" s="41"/>
      <c r="K39" s="196"/>
      <c r="L39" s="196"/>
    </row>
    <row r="40" spans="2:12" x14ac:dyDescent="0.25">
      <c r="B40" s="192" t="e">
        <v>#NUM!</v>
      </c>
      <c r="C40" s="192" t="e">
        <v>#NUM!</v>
      </c>
      <c r="D40" s="192" t="e">
        <v>#NUM!</v>
      </c>
      <c r="E40" s="192" t="e">
        <v>#NUM!</v>
      </c>
      <c r="F40" s="193"/>
      <c r="G40" s="194"/>
      <c r="H40" s="195"/>
      <c r="I40" s="41"/>
      <c r="J40" s="41"/>
      <c r="K40" s="196"/>
      <c r="L40" s="196"/>
    </row>
    <row r="41" spans="2:12" x14ac:dyDescent="0.25">
      <c r="B41" s="192" t="e">
        <v>#NUM!</v>
      </c>
      <c r="C41" s="192" t="e">
        <v>#NUM!</v>
      </c>
      <c r="D41" s="192" t="e">
        <v>#NUM!</v>
      </c>
      <c r="E41" s="192" t="e">
        <v>#NUM!</v>
      </c>
      <c r="F41" s="193"/>
      <c r="G41" s="194"/>
      <c r="H41" s="195"/>
      <c r="I41" s="41"/>
      <c r="J41" s="41"/>
      <c r="K41" s="196"/>
      <c r="L41" s="196"/>
    </row>
    <row r="42" spans="2:12" x14ac:dyDescent="0.25">
      <c r="B42" s="192" t="e">
        <v>#NUM!</v>
      </c>
      <c r="C42" s="192" t="e">
        <v>#NUM!</v>
      </c>
      <c r="D42" s="192" t="e">
        <v>#NUM!</v>
      </c>
      <c r="E42" s="192" t="e">
        <v>#NUM!</v>
      </c>
      <c r="F42" s="193"/>
      <c r="G42" s="194"/>
      <c r="H42" s="195"/>
      <c r="I42" s="41"/>
      <c r="J42" s="41"/>
      <c r="K42" s="196"/>
      <c r="L42" s="196"/>
    </row>
    <row r="43" spans="2:12" x14ac:dyDescent="0.25">
      <c r="B43" s="192" t="e">
        <v>#NUM!</v>
      </c>
      <c r="C43" s="192" t="e">
        <v>#NUM!</v>
      </c>
      <c r="D43" s="192" t="e">
        <v>#NUM!</v>
      </c>
      <c r="E43" s="192" t="e">
        <v>#NUM!</v>
      </c>
      <c r="F43" s="193"/>
      <c r="G43" s="194"/>
      <c r="H43" s="195"/>
      <c r="I43" s="41"/>
      <c r="J43" s="41"/>
      <c r="K43" s="196"/>
      <c r="L43" s="196"/>
    </row>
    <row r="44" spans="2:12" x14ac:dyDescent="0.25">
      <c r="B44" s="192" t="e">
        <v>#NUM!</v>
      </c>
      <c r="C44" s="192" t="e">
        <v>#NUM!</v>
      </c>
      <c r="D44" s="192" t="e">
        <v>#NUM!</v>
      </c>
      <c r="E44" s="192" t="e">
        <v>#NUM!</v>
      </c>
      <c r="F44" s="193"/>
      <c r="G44" s="194"/>
      <c r="H44" s="195"/>
      <c r="I44" s="41"/>
      <c r="J44" s="41"/>
      <c r="K44" s="196"/>
      <c r="L44" s="196"/>
    </row>
    <row r="45" spans="2:12" x14ac:dyDescent="0.25">
      <c r="B45" s="192" t="e">
        <v>#NUM!</v>
      </c>
      <c r="C45" s="192" t="e">
        <v>#NUM!</v>
      </c>
      <c r="D45" s="192" t="e">
        <v>#NUM!</v>
      </c>
      <c r="E45" s="192" t="e">
        <v>#NUM!</v>
      </c>
      <c r="F45" s="193"/>
      <c r="G45" s="194"/>
      <c r="H45" s="195"/>
      <c r="I45" s="41"/>
      <c r="J45" s="41"/>
      <c r="K45" s="196"/>
      <c r="L45" s="196"/>
    </row>
    <row r="46" spans="2:12" x14ac:dyDescent="0.25">
      <c r="B46" s="192" t="e">
        <v>#NUM!</v>
      </c>
      <c r="C46" s="192" t="e">
        <v>#NUM!</v>
      </c>
      <c r="D46" s="192" t="e">
        <v>#NUM!</v>
      </c>
      <c r="E46" s="192" t="e">
        <v>#NUM!</v>
      </c>
      <c r="F46" s="193"/>
      <c r="G46" s="194"/>
      <c r="H46" s="195"/>
      <c r="I46" s="41"/>
      <c r="J46" s="41"/>
      <c r="K46" s="196"/>
      <c r="L46" s="196"/>
    </row>
    <row r="47" spans="2:12" x14ac:dyDescent="0.25">
      <c r="B47" s="192" t="e">
        <v>#NUM!</v>
      </c>
      <c r="C47" s="192" t="e">
        <v>#NUM!</v>
      </c>
      <c r="D47" s="192" t="e">
        <v>#NUM!</v>
      </c>
      <c r="E47" s="192" t="e">
        <v>#NUM!</v>
      </c>
      <c r="F47" s="193"/>
      <c r="G47" s="194"/>
      <c r="H47" s="195"/>
      <c r="I47" s="41"/>
      <c r="J47" s="41"/>
      <c r="K47" s="196"/>
      <c r="L47" s="196"/>
    </row>
    <row r="48" spans="2:12" x14ac:dyDescent="0.25">
      <c r="B48" s="192" t="e">
        <v>#NUM!</v>
      </c>
      <c r="C48" s="192" t="e">
        <v>#NUM!</v>
      </c>
      <c r="D48" s="192" t="e">
        <v>#NUM!</v>
      </c>
      <c r="E48" s="192" t="e">
        <v>#NUM!</v>
      </c>
      <c r="F48" s="193"/>
      <c r="G48" s="194"/>
      <c r="H48" s="195"/>
      <c r="I48" s="41"/>
      <c r="J48" s="41"/>
      <c r="K48" s="196"/>
      <c r="L48" s="196"/>
    </row>
    <row r="49" spans="2:12" x14ac:dyDescent="0.25">
      <c r="B49" s="192" t="e">
        <v>#NUM!</v>
      </c>
      <c r="C49" s="192" t="e">
        <v>#NUM!</v>
      </c>
      <c r="D49" s="192" t="e">
        <v>#NUM!</v>
      </c>
      <c r="E49" s="192" t="e">
        <v>#NUM!</v>
      </c>
      <c r="F49" s="193"/>
      <c r="G49" s="194"/>
      <c r="H49" s="195"/>
      <c r="I49" s="41"/>
      <c r="J49" s="41"/>
      <c r="K49" s="196"/>
      <c r="L49" s="196"/>
    </row>
    <row r="50" spans="2:12" x14ac:dyDescent="0.25">
      <c r="B50" s="192" t="e">
        <v>#NUM!</v>
      </c>
      <c r="C50" s="192" t="e">
        <v>#NUM!</v>
      </c>
      <c r="D50" s="192" t="e">
        <v>#NUM!</v>
      </c>
      <c r="E50" s="192" t="e">
        <v>#NUM!</v>
      </c>
      <c r="F50" s="193"/>
      <c r="G50" s="194"/>
      <c r="H50" s="195"/>
      <c r="I50" s="41"/>
      <c r="J50" s="41"/>
      <c r="K50" s="196"/>
      <c r="L50" s="196"/>
    </row>
    <row r="51" spans="2:12" x14ac:dyDescent="0.25">
      <c r="B51" s="192" t="e">
        <v>#NUM!</v>
      </c>
      <c r="C51" s="192" t="e">
        <v>#NUM!</v>
      </c>
      <c r="D51" s="192" t="e">
        <v>#NUM!</v>
      </c>
      <c r="E51" s="192" t="e">
        <v>#NUM!</v>
      </c>
      <c r="F51" s="193"/>
      <c r="G51" s="194"/>
      <c r="H51" s="195"/>
      <c r="I51" s="41"/>
      <c r="J51" s="41"/>
      <c r="K51" s="196"/>
      <c r="L51" s="196"/>
    </row>
    <row r="52" spans="2:12" x14ac:dyDescent="0.25">
      <c r="B52" s="192" t="e">
        <v>#NUM!</v>
      </c>
      <c r="C52" s="192" t="e">
        <v>#NUM!</v>
      </c>
      <c r="D52" s="192" t="e">
        <v>#NUM!</v>
      </c>
      <c r="E52" s="192" t="e">
        <v>#NUM!</v>
      </c>
      <c r="F52" s="193"/>
      <c r="G52" s="194"/>
      <c r="H52" s="195"/>
      <c r="I52" s="41"/>
      <c r="J52" s="41"/>
      <c r="K52" s="196"/>
      <c r="L52" s="196"/>
    </row>
    <row r="53" spans="2:12" x14ac:dyDescent="0.25">
      <c r="B53" s="192" t="e">
        <v>#NUM!</v>
      </c>
      <c r="C53" s="192" t="e">
        <v>#NUM!</v>
      </c>
      <c r="D53" s="192" t="e">
        <v>#NUM!</v>
      </c>
      <c r="E53" s="192" t="e">
        <v>#NUM!</v>
      </c>
      <c r="F53" s="193"/>
      <c r="G53" s="194"/>
      <c r="H53" s="195"/>
      <c r="I53" s="41"/>
      <c r="J53" s="41"/>
      <c r="K53" s="196"/>
      <c r="L53" s="196"/>
    </row>
    <row r="54" spans="2:12" x14ac:dyDescent="0.25">
      <c r="B54" s="192" t="e">
        <v>#NUM!</v>
      </c>
      <c r="C54" s="192" t="e">
        <v>#NUM!</v>
      </c>
      <c r="D54" s="192" t="e">
        <v>#NUM!</v>
      </c>
      <c r="E54" s="192" t="e">
        <v>#NUM!</v>
      </c>
      <c r="F54" s="193"/>
      <c r="G54" s="194"/>
      <c r="H54" s="195"/>
      <c r="I54" s="41"/>
      <c r="J54" s="41"/>
      <c r="K54" s="196"/>
      <c r="L54" s="196"/>
    </row>
    <row r="55" spans="2:12" x14ac:dyDescent="0.25">
      <c r="B55" s="192" t="e">
        <v>#NUM!</v>
      </c>
      <c r="C55" s="192" t="e">
        <v>#NUM!</v>
      </c>
      <c r="D55" s="192" t="e">
        <v>#NUM!</v>
      </c>
      <c r="E55" s="192" t="e">
        <v>#NUM!</v>
      </c>
      <c r="F55" s="193"/>
      <c r="G55" s="194"/>
      <c r="H55" s="195"/>
      <c r="I55" s="41"/>
      <c r="J55" s="41"/>
      <c r="K55" s="196"/>
      <c r="L55" s="196"/>
    </row>
    <row r="56" spans="2:12" x14ac:dyDescent="0.25">
      <c r="B56" s="192" t="e">
        <v>#NUM!</v>
      </c>
      <c r="C56" s="192" t="e">
        <v>#NUM!</v>
      </c>
      <c r="D56" s="192" t="e">
        <v>#NUM!</v>
      </c>
      <c r="E56" s="192" t="e">
        <v>#NUM!</v>
      </c>
      <c r="F56" s="193"/>
      <c r="G56" s="194"/>
      <c r="H56" s="195"/>
      <c r="I56" s="41"/>
      <c r="J56" s="41"/>
      <c r="K56" s="196"/>
      <c r="L56" s="196"/>
    </row>
    <row r="57" spans="2:12" x14ac:dyDescent="0.25">
      <c r="B57" s="192" t="e">
        <v>#NUM!</v>
      </c>
      <c r="C57" s="192" t="e">
        <v>#NUM!</v>
      </c>
      <c r="D57" s="192" t="e">
        <v>#NUM!</v>
      </c>
      <c r="E57" s="192" t="e">
        <v>#NUM!</v>
      </c>
      <c r="F57" s="193"/>
      <c r="G57" s="194"/>
      <c r="H57" s="195"/>
      <c r="I57" s="41"/>
      <c r="J57" s="41"/>
      <c r="K57" s="196"/>
      <c r="L57" s="196"/>
    </row>
    <row r="58" spans="2:12" x14ac:dyDescent="0.25">
      <c r="B58" s="192" t="e">
        <v>#NUM!</v>
      </c>
      <c r="C58" s="192" t="e">
        <v>#NUM!</v>
      </c>
      <c r="D58" s="192" t="e">
        <v>#NUM!</v>
      </c>
      <c r="E58" s="192" t="e">
        <v>#NUM!</v>
      </c>
      <c r="F58" s="193"/>
      <c r="G58" s="194"/>
      <c r="H58" s="195"/>
      <c r="I58" s="41"/>
      <c r="J58" s="41"/>
      <c r="K58" s="196"/>
      <c r="L58" s="196"/>
    </row>
    <row r="59" spans="2:12" x14ac:dyDescent="0.25">
      <c r="B59" s="192" t="e">
        <v>#NUM!</v>
      </c>
      <c r="C59" s="192" t="e">
        <v>#NUM!</v>
      </c>
      <c r="D59" s="192" t="e">
        <v>#NUM!</v>
      </c>
      <c r="E59" s="192" t="e">
        <v>#NUM!</v>
      </c>
      <c r="F59" s="193"/>
      <c r="G59" s="194"/>
      <c r="H59" s="195"/>
      <c r="I59" s="41"/>
      <c r="J59" s="41"/>
      <c r="K59" s="196"/>
      <c r="L59" s="196"/>
    </row>
    <row r="60" spans="2:12" x14ac:dyDescent="0.25">
      <c r="B60" s="192" t="e">
        <v>#NUM!</v>
      </c>
      <c r="C60" s="192" t="e">
        <v>#NUM!</v>
      </c>
      <c r="D60" s="192" t="e">
        <v>#NUM!</v>
      </c>
      <c r="E60" s="192" t="e">
        <v>#NUM!</v>
      </c>
      <c r="F60" s="193"/>
      <c r="G60" s="194"/>
      <c r="H60" s="195"/>
      <c r="I60" s="41"/>
      <c r="J60" s="41"/>
      <c r="K60" s="196"/>
      <c r="L60" s="196"/>
    </row>
    <row r="61" spans="2:12" x14ac:dyDescent="0.25">
      <c r="B61" s="192" t="e">
        <v>#NUM!</v>
      </c>
      <c r="C61" s="192" t="e">
        <v>#NUM!</v>
      </c>
      <c r="D61" s="192" t="e">
        <v>#NUM!</v>
      </c>
      <c r="E61" s="192" t="e">
        <v>#NUM!</v>
      </c>
      <c r="F61" s="193"/>
      <c r="G61" s="194"/>
      <c r="H61" s="195"/>
      <c r="I61" s="41"/>
      <c r="J61" s="41"/>
      <c r="K61" s="196"/>
      <c r="L61" s="196"/>
    </row>
    <row r="62" spans="2:12" x14ac:dyDescent="0.25">
      <c r="B62" s="192" t="e">
        <v>#NUM!</v>
      </c>
      <c r="C62" s="192" t="e">
        <v>#NUM!</v>
      </c>
      <c r="D62" s="192" t="e">
        <v>#NUM!</v>
      </c>
      <c r="E62" s="192" t="e">
        <v>#NUM!</v>
      </c>
      <c r="F62" s="193"/>
      <c r="G62" s="194"/>
      <c r="H62" s="195"/>
      <c r="I62" s="41"/>
      <c r="J62" s="41"/>
      <c r="K62" s="196"/>
      <c r="L62" s="196"/>
    </row>
    <row r="63" spans="2:12" x14ac:dyDescent="0.25">
      <c r="B63" s="192" t="e">
        <v>#NUM!</v>
      </c>
      <c r="C63" s="192" t="e">
        <v>#NUM!</v>
      </c>
      <c r="D63" s="192" t="e">
        <v>#NUM!</v>
      </c>
      <c r="E63" s="192" t="e">
        <v>#NUM!</v>
      </c>
      <c r="F63" s="193"/>
      <c r="G63" s="194"/>
      <c r="H63" s="195"/>
      <c r="I63" s="41"/>
      <c r="J63" s="41"/>
      <c r="K63" s="196"/>
      <c r="L63" s="196"/>
    </row>
    <row r="64" spans="2:12" x14ac:dyDescent="0.25">
      <c r="B64" s="192" t="e">
        <v>#NUM!</v>
      </c>
      <c r="C64" s="192" t="e">
        <v>#NUM!</v>
      </c>
      <c r="D64" s="192" t="e">
        <v>#NUM!</v>
      </c>
      <c r="E64" s="192" t="e">
        <v>#NUM!</v>
      </c>
      <c r="F64" s="193"/>
      <c r="G64" s="194"/>
      <c r="H64" s="195"/>
      <c r="I64" s="41"/>
      <c r="J64" s="41"/>
      <c r="K64" s="196"/>
      <c r="L64" s="196"/>
    </row>
    <row r="65" spans="2:12" x14ac:dyDescent="0.25">
      <c r="B65" s="192" t="e">
        <v>#NUM!</v>
      </c>
      <c r="C65" s="192" t="e">
        <v>#NUM!</v>
      </c>
      <c r="D65" s="192" t="e">
        <v>#NUM!</v>
      </c>
      <c r="E65" s="192" t="e">
        <v>#NUM!</v>
      </c>
      <c r="F65" s="193"/>
      <c r="G65" s="194"/>
      <c r="H65" s="195"/>
      <c r="I65" s="41"/>
      <c r="J65" s="41"/>
      <c r="K65" s="196"/>
      <c r="L65" s="196"/>
    </row>
    <row r="66" spans="2:12" x14ac:dyDescent="0.25">
      <c r="B66" s="192" t="e">
        <v>#NUM!</v>
      </c>
      <c r="C66" s="192" t="e">
        <v>#NUM!</v>
      </c>
      <c r="D66" s="192" t="e">
        <v>#NUM!</v>
      </c>
      <c r="E66" s="192" t="e">
        <v>#NUM!</v>
      </c>
      <c r="F66" s="193"/>
      <c r="G66" s="194"/>
      <c r="H66" s="195"/>
      <c r="I66" s="41"/>
      <c r="J66" s="41"/>
      <c r="K66" s="196"/>
      <c r="L66" s="196"/>
    </row>
    <row r="67" spans="2:12" x14ac:dyDescent="0.25">
      <c r="B67" s="192" t="e">
        <v>#NUM!</v>
      </c>
      <c r="C67" s="192" t="e">
        <v>#NUM!</v>
      </c>
      <c r="D67" s="192" t="e">
        <v>#NUM!</v>
      </c>
      <c r="E67" s="192" t="e">
        <v>#NUM!</v>
      </c>
      <c r="F67" s="193"/>
      <c r="G67" s="194"/>
      <c r="H67" s="195"/>
      <c r="I67" s="41"/>
      <c r="J67" s="41"/>
      <c r="K67" s="196"/>
      <c r="L67" s="196"/>
    </row>
    <row r="68" spans="2:12" x14ac:dyDescent="0.25">
      <c r="B68" s="192" t="e">
        <v>#NUM!</v>
      </c>
      <c r="C68" s="192" t="e">
        <v>#NUM!</v>
      </c>
      <c r="D68" s="192" t="e">
        <v>#NUM!</v>
      </c>
      <c r="E68" s="192" t="e">
        <v>#NUM!</v>
      </c>
      <c r="F68" s="193"/>
      <c r="G68" s="194"/>
      <c r="H68" s="195"/>
      <c r="I68" s="41"/>
      <c r="J68" s="41"/>
      <c r="K68" s="196"/>
      <c r="L68" s="196"/>
    </row>
    <row r="69" spans="2:12" x14ac:dyDescent="0.25">
      <c r="B69" s="192" t="e">
        <v>#NUM!</v>
      </c>
      <c r="C69" s="192" t="e">
        <v>#NUM!</v>
      </c>
      <c r="D69" s="192" t="e">
        <v>#NUM!</v>
      </c>
      <c r="E69" s="192" t="e">
        <v>#NUM!</v>
      </c>
      <c r="F69" s="193"/>
      <c r="G69" s="194"/>
      <c r="H69" s="195"/>
      <c r="I69" s="41"/>
      <c r="J69" s="41"/>
      <c r="K69" s="196"/>
      <c r="L69" s="196"/>
    </row>
    <row r="70" spans="2:12" x14ac:dyDescent="0.25">
      <c r="B70" s="192" t="e">
        <v>#NUM!</v>
      </c>
      <c r="C70" s="192" t="e">
        <v>#NUM!</v>
      </c>
      <c r="D70" s="192" t="e">
        <v>#NUM!</v>
      </c>
      <c r="E70" s="192" t="e">
        <v>#NUM!</v>
      </c>
      <c r="F70" s="193"/>
      <c r="G70" s="194"/>
      <c r="H70" s="195"/>
      <c r="I70" s="41"/>
      <c r="J70" s="41"/>
      <c r="K70" s="196"/>
      <c r="L70" s="196"/>
    </row>
    <row r="71" spans="2:12" x14ac:dyDescent="0.25">
      <c r="B71" s="192" t="e">
        <v>#NUM!</v>
      </c>
      <c r="C71" s="192" t="e">
        <v>#NUM!</v>
      </c>
      <c r="D71" s="192" t="e">
        <v>#NUM!</v>
      </c>
      <c r="E71" s="192" t="e">
        <v>#NUM!</v>
      </c>
      <c r="F71" s="193"/>
      <c r="G71" s="194"/>
      <c r="H71" s="195"/>
      <c r="I71" s="41"/>
      <c r="J71" s="41"/>
      <c r="K71" s="196"/>
      <c r="L71" s="196"/>
    </row>
    <row r="72" spans="2:12" x14ac:dyDescent="0.25">
      <c r="B72" s="192" t="e">
        <v>#NUM!</v>
      </c>
      <c r="C72" s="192" t="e">
        <v>#NUM!</v>
      </c>
      <c r="D72" s="192" t="e">
        <v>#NUM!</v>
      </c>
      <c r="E72" s="192" t="e">
        <v>#NUM!</v>
      </c>
      <c r="F72" s="193"/>
      <c r="G72" s="194"/>
      <c r="H72" s="195"/>
      <c r="I72" s="41"/>
      <c r="J72" s="41"/>
      <c r="K72" s="196"/>
      <c r="L72" s="196"/>
    </row>
    <row r="73" spans="2:12" x14ac:dyDescent="0.25">
      <c r="B73" s="192" t="e">
        <v>#NUM!</v>
      </c>
      <c r="C73" s="192" t="e">
        <v>#NUM!</v>
      </c>
      <c r="D73" s="192" t="e">
        <v>#NUM!</v>
      </c>
      <c r="E73" s="192" t="e">
        <v>#NUM!</v>
      </c>
      <c r="F73" s="193"/>
      <c r="G73" s="194"/>
      <c r="H73" s="195"/>
      <c r="I73" s="41"/>
      <c r="J73" s="41"/>
      <c r="K73" s="196"/>
      <c r="L73" s="196"/>
    </row>
    <row r="74" spans="2:12" x14ac:dyDescent="0.25">
      <c r="B74" s="192" t="e">
        <v>#NUM!</v>
      </c>
      <c r="C74" s="192" t="e">
        <v>#NUM!</v>
      </c>
      <c r="D74" s="192" t="e">
        <v>#NUM!</v>
      </c>
      <c r="E74" s="192" t="e">
        <v>#NUM!</v>
      </c>
      <c r="F74" s="193"/>
      <c r="G74" s="194"/>
      <c r="H74" s="195"/>
      <c r="I74" s="41"/>
      <c r="J74" s="41"/>
      <c r="K74" s="196"/>
      <c r="L74" s="196"/>
    </row>
    <row r="75" spans="2:12" x14ac:dyDescent="0.25">
      <c r="B75" s="192" t="e">
        <v>#NUM!</v>
      </c>
      <c r="C75" s="192" t="e">
        <v>#NUM!</v>
      </c>
      <c r="D75" s="192" t="e">
        <v>#NUM!</v>
      </c>
      <c r="E75" s="192" t="e">
        <v>#NUM!</v>
      </c>
      <c r="F75" s="193"/>
      <c r="G75" s="194"/>
      <c r="H75" s="195"/>
      <c r="I75" s="41"/>
      <c r="J75" s="41"/>
      <c r="K75" s="196"/>
      <c r="L75" s="196"/>
    </row>
    <row r="76" spans="2:12" x14ac:dyDescent="0.25">
      <c r="B76" s="192" t="e">
        <v>#NUM!</v>
      </c>
      <c r="C76" s="192" t="e">
        <v>#NUM!</v>
      </c>
      <c r="D76" s="192" t="e">
        <v>#NUM!</v>
      </c>
      <c r="E76" s="192" t="e">
        <v>#NUM!</v>
      </c>
      <c r="F76" s="193"/>
      <c r="G76" s="194"/>
      <c r="H76" s="195"/>
      <c r="I76" s="41"/>
      <c r="J76" s="41"/>
      <c r="K76" s="196"/>
      <c r="L76" s="196"/>
    </row>
    <row r="77" spans="2:12" x14ac:dyDescent="0.25">
      <c r="B77" s="192" t="e">
        <v>#NUM!</v>
      </c>
      <c r="C77" s="192" t="e">
        <v>#NUM!</v>
      </c>
      <c r="D77" s="192" t="e">
        <v>#NUM!</v>
      </c>
      <c r="E77" s="192" t="e">
        <v>#NUM!</v>
      </c>
      <c r="F77" s="193"/>
      <c r="G77" s="194"/>
      <c r="H77" s="195"/>
      <c r="I77" s="41"/>
      <c r="J77" s="41"/>
      <c r="K77" s="196"/>
      <c r="L77" s="196"/>
    </row>
    <row r="78" spans="2:12" x14ac:dyDescent="0.25">
      <c r="B78" s="192" t="e">
        <v>#NUM!</v>
      </c>
      <c r="C78" s="192" t="e">
        <v>#NUM!</v>
      </c>
      <c r="D78" s="192" t="e">
        <v>#NUM!</v>
      </c>
      <c r="E78" s="192" t="e">
        <v>#NUM!</v>
      </c>
      <c r="F78" s="193"/>
      <c r="G78" s="194"/>
      <c r="H78" s="195"/>
      <c r="I78" s="41"/>
      <c r="J78" s="41"/>
      <c r="K78" s="196"/>
      <c r="L78" s="196"/>
    </row>
    <row r="79" spans="2:12" x14ac:dyDescent="0.25">
      <c r="B79" s="192" t="e">
        <v>#NUM!</v>
      </c>
      <c r="C79" s="192" t="e">
        <v>#NUM!</v>
      </c>
      <c r="D79" s="192" t="e">
        <v>#NUM!</v>
      </c>
      <c r="E79" s="192" t="e">
        <v>#NUM!</v>
      </c>
      <c r="F79" s="193"/>
      <c r="G79" s="194"/>
      <c r="H79" s="195"/>
      <c r="I79" s="41"/>
      <c r="J79" s="41"/>
      <c r="K79" s="196"/>
      <c r="L79" s="196"/>
    </row>
    <row r="80" spans="2:12" x14ac:dyDescent="0.25">
      <c r="B80" s="192" t="e">
        <v>#NUM!</v>
      </c>
      <c r="C80" s="192" t="e">
        <v>#NUM!</v>
      </c>
      <c r="D80" s="192" t="e">
        <v>#NUM!</v>
      </c>
      <c r="E80" s="192" t="e">
        <v>#NUM!</v>
      </c>
      <c r="F80" s="193"/>
      <c r="G80" s="194"/>
      <c r="H80" s="195"/>
      <c r="I80" s="41"/>
      <c r="J80" s="41"/>
      <c r="K80" s="196"/>
      <c r="L80" s="196"/>
    </row>
    <row r="81" spans="2:12" x14ac:dyDescent="0.25">
      <c r="B81" s="192" t="e">
        <v>#NUM!</v>
      </c>
      <c r="C81" s="192" t="e">
        <v>#NUM!</v>
      </c>
      <c r="D81" s="192" t="e">
        <v>#NUM!</v>
      </c>
      <c r="E81" s="192" t="e">
        <v>#NUM!</v>
      </c>
      <c r="F81" s="193"/>
      <c r="G81" s="194"/>
      <c r="H81" s="195"/>
      <c r="I81" s="41"/>
      <c r="J81" s="41"/>
      <c r="K81" s="196"/>
      <c r="L81" s="196"/>
    </row>
    <row r="82" spans="2:12" x14ac:dyDescent="0.25">
      <c r="B82" s="192" t="e">
        <v>#NUM!</v>
      </c>
      <c r="C82" s="192" t="e">
        <v>#NUM!</v>
      </c>
      <c r="D82" s="192" t="e">
        <v>#NUM!</v>
      </c>
      <c r="E82" s="192" t="e">
        <v>#NUM!</v>
      </c>
      <c r="F82" s="193"/>
      <c r="G82" s="194"/>
      <c r="H82" s="195"/>
      <c r="I82" s="41"/>
      <c r="J82" s="41"/>
      <c r="K82" s="196"/>
      <c r="L82" s="196"/>
    </row>
    <row r="83" spans="2:12" x14ac:dyDescent="0.25">
      <c r="B83" s="192" t="e">
        <v>#NUM!</v>
      </c>
      <c r="C83" s="192" t="e">
        <v>#NUM!</v>
      </c>
      <c r="D83" s="192" t="e">
        <v>#NUM!</v>
      </c>
      <c r="E83" s="192" t="e">
        <v>#NUM!</v>
      </c>
      <c r="F83" s="193"/>
      <c r="G83" s="194"/>
      <c r="H83" s="195"/>
      <c r="I83" s="41"/>
      <c r="J83" s="41"/>
      <c r="K83" s="196"/>
      <c r="L83" s="196"/>
    </row>
    <row r="84" spans="2:12" x14ac:dyDescent="0.25">
      <c r="B84" s="192" t="e">
        <v>#NUM!</v>
      </c>
      <c r="C84" s="192" t="e">
        <v>#NUM!</v>
      </c>
      <c r="D84" s="192" t="e">
        <v>#NUM!</v>
      </c>
      <c r="E84" s="192" t="e">
        <v>#NUM!</v>
      </c>
      <c r="F84" s="193"/>
      <c r="G84" s="194"/>
      <c r="H84" s="195"/>
      <c r="I84" s="41"/>
      <c r="J84" s="41"/>
      <c r="K84" s="196"/>
      <c r="L84" s="196"/>
    </row>
    <row r="85" spans="2:12" x14ac:dyDescent="0.25">
      <c r="B85" s="192" t="e">
        <v>#NUM!</v>
      </c>
      <c r="C85" s="192" t="e">
        <v>#NUM!</v>
      </c>
      <c r="D85" s="192" t="e">
        <v>#NUM!</v>
      </c>
      <c r="E85" s="192" t="e">
        <v>#NUM!</v>
      </c>
      <c r="F85" s="193"/>
      <c r="G85" s="194"/>
      <c r="H85" s="195"/>
      <c r="I85" s="41"/>
      <c r="J85" s="41"/>
      <c r="K85" s="196"/>
      <c r="L85" s="196"/>
    </row>
    <row r="86" spans="2:12" x14ac:dyDescent="0.25">
      <c r="B86" s="192" t="e">
        <v>#NUM!</v>
      </c>
      <c r="C86" s="192" t="e">
        <v>#NUM!</v>
      </c>
      <c r="D86" s="192" t="e">
        <v>#NUM!</v>
      </c>
      <c r="E86" s="192" t="e">
        <v>#NUM!</v>
      </c>
      <c r="F86" s="193"/>
      <c r="G86" s="194"/>
      <c r="H86" s="195"/>
      <c r="I86" s="41"/>
      <c r="J86" s="41"/>
      <c r="K86" s="196"/>
      <c r="L86" s="196"/>
    </row>
    <row r="87" spans="2:12" x14ac:dyDescent="0.25">
      <c r="B87" s="192" t="e">
        <v>#NUM!</v>
      </c>
      <c r="C87" s="192" t="e">
        <v>#NUM!</v>
      </c>
      <c r="D87" s="192" t="e">
        <v>#NUM!</v>
      </c>
      <c r="E87" s="192" t="e">
        <v>#NUM!</v>
      </c>
      <c r="F87" s="193"/>
      <c r="G87" s="194"/>
      <c r="H87" s="195"/>
      <c r="I87" s="41"/>
      <c r="J87" s="41"/>
      <c r="K87" s="196"/>
      <c r="L87" s="196"/>
    </row>
    <row r="88" spans="2:12" x14ac:dyDescent="0.25">
      <c r="B88" s="192" t="e">
        <v>#NUM!</v>
      </c>
      <c r="C88" s="192" t="e">
        <v>#NUM!</v>
      </c>
      <c r="D88" s="192" t="e">
        <v>#NUM!</v>
      </c>
      <c r="E88" s="192" t="e">
        <v>#NUM!</v>
      </c>
      <c r="F88" s="193"/>
      <c r="G88" s="194"/>
      <c r="H88" s="195"/>
      <c r="I88" s="41"/>
      <c r="J88" s="41"/>
      <c r="K88" s="196"/>
      <c r="L88" s="196"/>
    </row>
    <row r="89" spans="2:12" x14ac:dyDescent="0.25">
      <c r="B89" s="192" t="e">
        <v>#NUM!</v>
      </c>
      <c r="C89" s="192" t="e">
        <v>#NUM!</v>
      </c>
      <c r="D89" s="192" t="e">
        <v>#NUM!</v>
      </c>
      <c r="E89" s="192" t="e">
        <v>#NUM!</v>
      </c>
      <c r="F89" s="193"/>
      <c r="G89" s="194"/>
      <c r="H89" s="195"/>
      <c r="I89" s="41"/>
      <c r="J89" s="41"/>
      <c r="K89" s="196"/>
      <c r="L89" s="196"/>
    </row>
    <row r="90" spans="2:12" x14ac:dyDescent="0.25">
      <c r="B90" s="192" t="e">
        <v>#NUM!</v>
      </c>
      <c r="C90" s="192" t="e">
        <v>#NUM!</v>
      </c>
      <c r="D90" s="192" t="e">
        <v>#NUM!</v>
      </c>
      <c r="E90" s="192" t="e">
        <v>#NUM!</v>
      </c>
      <c r="F90" s="193"/>
      <c r="G90" s="194"/>
      <c r="H90" s="195"/>
      <c r="I90" s="41"/>
      <c r="J90" s="41"/>
      <c r="K90" s="196"/>
      <c r="L90" s="196"/>
    </row>
    <row r="91" spans="2:12" x14ac:dyDescent="0.25">
      <c r="B91" s="192" t="e">
        <v>#NUM!</v>
      </c>
      <c r="C91" s="192" t="e">
        <v>#NUM!</v>
      </c>
      <c r="D91" s="192" t="e">
        <v>#NUM!</v>
      </c>
      <c r="E91" s="192" t="e">
        <v>#NUM!</v>
      </c>
      <c r="F91" s="193"/>
      <c r="G91" s="194"/>
      <c r="H91" s="195"/>
      <c r="I91" s="41"/>
      <c r="J91" s="41"/>
      <c r="K91" s="196"/>
      <c r="L91" s="196"/>
    </row>
    <row r="92" spans="2:12" x14ac:dyDescent="0.25">
      <c r="B92" s="192" t="e">
        <v>#NUM!</v>
      </c>
      <c r="C92" s="192" t="e">
        <v>#NUM!</v>
      </c>
      <c r="D92" s="192" t="e">
        <v>#NUM!</v>
      </c>
      <c r="E92" s="192" t="e">
        <v>#NUM!</v>
      </c>
      <c r="F92" s="193"/>
      <c r="G92" s="194"/>
      <c r="H92" s="195"/>
      <c r="I92" s="41"/>
      <c r="J92" s="41"/>
      <c r="K92" s="196"/>
      <c r="L92" s="196"/>
    </row>
    <row r="93" spans="2:12" x14ac:dyDescent="0.25">
      <c r="B93" s="192" t="e">
        <v>#NUM!</v>
      </c>
      <c r="C93" s="192" t="e">
        <v>#NUM!</v>
      </c>
      <c r="D93" s="192" t="e">
        <v>#NUM!</v>
      </c>
      <c r="E93" s="192" t="e">
        <v>#NUM!</v>
      </c>
      <c r="F93" s="193"/>
      <c r="G93" s="194"/>
      <c r="H93" s="195"/>
      <c r="I93" s="41"/>
      <c r="J93" s="41"/>
      <c r="K93" s="196"/>
      <c r="L93" s="196"/>
    </row>
    <row r="94" spans="2:12" x14ac:dyDescent="0.25">
      <c r="B94" s="192" t="e">
        <v>#NUM!</v>
      </c>
      <c r="C94" s="192" t="e">
        <v>#NUM!</v>
      </c>
      <c r="D94" s="192" t="e">
        <v>#NUM!</v>
      </c>
      <c r="E94" s="192" t="e">
        <v>#NUM!</v>
      </c>
      <c r="F94" s="193"/>
      <c r="G94" s="194"/>
      <c r="H94" s="195"/>
      <c r="I94" s="41"/>
      <c r="J94" s="41"/>
      <c r="K94" s="196"/>
      <c r="L94" s="196"/>
    </row>
    <row r="95" spans="2:12" x14ac:dyDescent="0.25">
      <c r="B95" s="192" t="e">
        <v>#NUM!</v>
      </c>
      <c r="C95" s="192" t="e">
        <v>#NUM!</v>
      </c>
      <c r="D95" s="192" t="e">
        <v>#NUM!</v>
      </c>
      <c r="E95" s="192" t="e">
        <v>#NUM!</v>
      </c>
      <c r="F95" s="193"/>
      <c r="G95" s="194"/>
      <c r="H95" s="195"/>
      <c r="I95" s="41"/>
      <c r="J95" s="41"/>
      <c r="K95" s="196"/>
      <c r="L95" s="196"/>
    </row>
    <row r="96" spans="2:12" x14ac:dyDescent="0.25">
      <c r="B96" s="192" t="e">
        <v>#NUM!</v>
      </c>
      <c r="C96" s="192" t="e">
        <v>#NUM!</v>
      </c>
      <c r="D96" s="192" t="e">
        <v>#NUM!</v>
      </c>
      <c r="E96" s="192" t="e">
        <v>#NUM!</v>
      </c>
      <c r="F96" s="193"/>
      <c r="G96" s="194"/>
      <c r="H96" s="195"/>
      <c r="I96" s="41"/>
      <c r="J96" s="41"/>
      <c r="K96" s="196"/>
      <c r="L96" s="196"/>
    </row>
    <row r="97" spans="2:12" x14ac:dyDescent="0.25">
      <c r="B97" s="192" t="e">
        <v>#NUM!</v>
      </c>
      <c r="C97" s="192" t="e">
        <v>#NUM!</v>
      </c>
      <c r="D97" s="192" t="e">
        <v>#NUM!</v>
      </c>
      <c r="E97" s="192" t="e">
        <v>#NUM!</v>
      </c>
      <c r="F97" s="193"/>
      <c r="G97" s="194"/>
      <c r="H97" s="195"/>
      <c r="I97" s="41"/>
      <c r="J97" s="41"/>
      <c r="K97" s="196"/>
      <c r="L97" s="196"/>
    </row>
    <row r="98" spans="2:12" x14ac:dyDescent="0.25">
      <c r="B98" s="192" t="e">
        <v>#NUM!</v>
      </c>
      <c r="C98" s="192" t="e">
        <v>#NUM!</v>
      </c>
      <c r="D98" s="192" t="e">
        <v>#NUM!</v>
      </c>
      <c r="E98" s="192" t="e">
        <v>#NUM!</v>
      </c>
      <c r="F98" s="193"/>
      <c r="G98" s="194"/>
      <c r="H98" s="195"/>
      <c r="I98" s="41"/>
      <c r="J98" s="41"/>
      <c r="K98" s="196"/>
      <c r="L98" s="196"/>
    </row>
    <row r="99" spans="2:12" x14ac:dyDescent="0.25">
      <c r="B99" s="192" t="e">
        <v>#NUM!</v>
      </c>
      <c r="C99" s="192" t="e">
        <v>#NUM!</v>
      </c>
      <c r="D99" s="192" t="e">
        <v>#NUM!</v>
      </c>
      <c r="E99" s="192" t="e">
        <v>#NUM!</v>
      </c>
      <c r="F99" s="193"/>
      <c r="G99" s="194"/>
      <c r="H99" s="195"/>
      <c r="I99" s="41"/>
      <c r="J99" s="41"/>
      <c r="K99" s="196"/>
      <c r="L99" s="196"/>
    </row>
    <row r="100" spans="2:12" x14ac:dyDescent="0.25">
      <c r="B100" s="192" t="e">
        <v>#NUM!</v>
      </c>
      <c r="C100" s="192" t="e">
        <v>#NUM!</v>
      </c>
      <c r="D100" s="192" t="e">
        <v>#NUM!</v>
      </c>
      <c r="E100" s="192" t="e">
        <v>#NUM!</v>
      </c>
      <c r="F100" s="193"/>
      <c r="G100" s="194"/>
      <c r="H100" s="195"/>
      <c r="I100" s="41"/>
      <c r="J100" s="41"/>
      <c r="K100" s="196"/>
      <c r="L100" s="196"/>
    </row>
    <row r="101" spans="2:12" x14ac:dyDescent="0.25">
      <c r="B101" s="192" t="e">
        <v>#NUM!</v>
      </c>
      <c r="C101" s="192" t="e">
        <v>#NUM!</v>
      </c>
      <c r="D101" s="192" t="e">
        <v>#NUM!</v>
      </c>
      <c r="E101" s="192" t="e">
        <v>#NUM!</v>
      </c>
      <c r="F101" s="193"/>
      <c r="G101" s="194"/>
      <c r="H101" s="195"/>
      <c r="I101" s="41"/>
      <c r="J101" s="41"/>
      <c r="K101" s="196"/>
      <c r="L101" s="196"/>
    </row>
    <row r="102" spans="2:12" x14ac:dyDescent="0.25">
      <c r="B102" s="192" t="e">
        <v>#NUM!</v>
      </c>
      <c r="C102" s="192" t="e">
        <v>#NUM!</v>
      </c>
      <c r="D102" s="192" t="e">
        <v>#NUM!</v>
      </c>
      <c r="E102" s="192" t="e">
        <v>#NUM!</v>
      </c>
      <c r="F102" s="193"/>
      <c r="G102" s="194"/>
      <c r="H102" s="195"/>
      <c r="I102" s="41"/>
      <c r="J102" s="41"/>
      <c r="K102" s="196"/>
      <c r="L102" s="196"/>
    </row>
    <row r="103" spans="2:12" x14ac:dyDescent="0.25">
      <c r="B103" s="192" t="e">
        <v>#NUM!</v>
      </c>
      <c r="C103" s="192" t="e">
        <v>#NUM!</v>
      </c>
      <c r="D103" s="192" t="e">
        <v>#NUM!</v>
      </c>
      <c r="E103" s="192" t="e">
        <v>#NUM!</v>
      </c>
      <c r="F103" s="193"/>
      <c r="G103" s="194"/>
      <c r="H103" s="195"/>
      <c r="I103" s="41"/>
      <c r="J103" s="41"/>
      <c r="K103" s="196"/>
      <c r="L103" s="196"/>
    </row>
    <row r="104" spans="2:12" x14ac:dyDescent="0.25">
      <c r="B104" s="192" t="e">
        <v>#NUM!</v>
      </c>
      <c r="C104" s="192" t="e">
        <v>#NUM!</v>
      </c>
      <c r="D104" s="192" t="e">
        <v>#NUM!</v>
      </c>
      <c r="E104" s="192" t="e">
        <v>#NUM!</v>
      </c>
      <c r="F104" s="193"/>
      <c r="G104" s="194"/>
      <c r="H104" s="195"/>
      <c r="I104" s="41"/>
      <c r="J104" s="41"/>
      <c r="K104" s="196"/>
      <c r="L104" s="196"/>
    </row>
    <row r="105" spans="2:12" x14ac:dyDescent="0.25">
      <c r="B105" s="192" t="e">
        <v>#NUM!</v>
      </c>
      <c r="C105" s="192" t="e">
        <v>#NUM!</v>
      </c>
      <c r="D105" s="192" t="e">
        <v>#NUM!</v>
      </c>
      <c r="E105" s="192" t="e">
        <v>#NUM!</v>
      </c>
      <c r="F105" s="193"/>
      <c r="G105" s="194"/>
      <c r="H105" s="195"/>
      <c r="I105" s="41"/>
      <c r="J105" s="41"/>
      <c r="K105" s="196"/>
      <c r="L105" s="196"/>
    </row>
    <row r="106" spans="2:12" x14ac:dyDescent="0.25">
      <c r="B106" s="192" t="e">
        <v>#NUM!</v>
      </c>
      <c r="C106" s="192" t="e">
        <v>#NUM!</v>
      </c>
      <c r="D106" s="192" t="e">
        <v>#NUM!</v>
      </c>
      <c r="E106" s="192" t="e">
        <v>#NUM!</v>
      </c>
      <c r="F106" s="193"/>
      <c r="G106" s="194"/>
      <c r="H106" s="195"/>
      <c r="I106" s="41"/>
      <c r="J106" s="41"/>
      <c r="K106" s="196"/>
      <c r="L106" s="196"/>
    </row>
    <row r="107" spans="2:12" x14ac:dyDescent="0.25">
      <c r="B107" s="192" t="e">
        <v>#NUM!</v>
      </c>
      <c r="C107" s="192" t="e">
        <v>#NUM!</v>
      </c>
      <c r="D107" s="192" t="e">
        <v>#NUM!</v>
      </c>
      <c r="E107" s="192" t="e">
        <v>#NUM!</v>
      </c>
      <c r="F107" s="193"/>
      <c r="G107" s="194"/>
      <c r="H107" s="195"/>
      <c r="I107" s="41"/>
      <c r="J107" s="41"/>
      <c r="K107" s="196"/>
      <c r="L107" s="196"/>
    </row>
    <row r="108" spans="2:12" x14ac:dyDescent="0.25">
      <c r="B108" s="192" t="e">
        <v>#NUM!</v>
      </c>
      <c r="C108" s="192" t="e">
        <v>#NUM!</v>
      </c>
      <c r="D108" s="192" t="e">
        <v>#NUM!</v>
      </c>
      <c r="E108" s="192" t="e">
        <v>#NUM!</v>
      </c>
      <c r="F108" s="193"/>
      <c r="G108" s="194"/>
      <c r="H108" s="195"/>
      <c r="I108" s="41"/>
      <c r="J108" s="41"/>
      <c r="K108" s="196"/>
      <c r="L108" s="196"/>
    </row>
    <row r="109" spans="2:12" x14ac:dyDescent="0.25">
      <c r="B109" s="192" t="e">
        <v>#NUM!</v>
      </c>
      <c r="C109" s="192" t="e">
        <v>#NUM!</v>
      </c>
      <c r="D109" s="192" t="e">
        <v>#NUM!</v>
      </c>
      <c r="E109" s="192" t="e">
        <v>#NUM!</v>
      </c>
      <c r="F109" s="193"/>
      <c r="G109" s="194"/>
      <c r="H109" s="195"/>
      <c r="I109" s="41"/>
      <c r="J109" s="41"/>
      <c r="K109" s="196"/>
      <c r="L109" s="196"/>
    </row>
    <row r="110" spans="2:12" x14ac:dyDescent="0.25">
      <c r="B110" s="192" t="e">
        <v>#NUM!</v>
      </c>
      <c r="C110" s="192" t="e">
        <v>#NUM!</v>
      </c>
      <c r="D110" s="192" t="e">
        <v>#NUM!</v>
      </c>
      <c r="E110" s="192" t="e">
        <v>#NUM!</v>
      </c>
      <c r="F110" s="193"/>
      <c r="G110" s="194"/>
      <c r="H110" s="195"/>
      <c r="I110" s="41"/>
      <c r="J110" s="41"/>
      <c r="K110" s="196"/>
      <c r="L110" s="196"/>
    </row>
    <row r="111" spans="2:12" x14ac:dyDescent="0.25">
      <c r="B111" s="192" t="e">
        <v>#NUM!</v>
      </c>
      <c r="C111" s="192" t="e">
        <v>#NUM!</v>
      </c>
      <c r="D111" s="192" t="e">
        <v>#NUM!</v>
      </c>
      <c r="E111" s="192" t="e">
        <v>#NUM!</v>
      </c>
      <c r="F111" s="193"/>
      <c r="G111" s="194"/>
      <c r="H111" s="195"/>
      <c r="I111" s="41"/>
      <c r="J111" s="41"/>
      <c r="K111" s="196"/>
      <c r="L111" s="196"/>
    </row>
    <row r="112" spans="2:12" x14ac:dyDescent="0.25">
      <c r="B112" s="192" t="e">
        <v>#NUM!</v>
      </c>
      <c r="C112" s="192" t="e">
        <v>#NUM!</v>
      </c>
      <c r="D112" s="192" t="e">
        <v>#NUM!</v>
      </c>
      <c r="E112" s="192" t="e">
        <v>#NUM!</v>
      </c>
      <c r="F112" s="193"/>
      <c r="G112" s="194"/>
      <c r="H112" s="195"/>
      <c r="I112" s="41"/>
      <c r="J112" s="41"/>
      <c r="K112" s="196"/>
      <c r="L112" s="196"/>
    </row>
    <row r="113" spans="2:12" x14ac:dyDescent="0.25">
      <c r="B113" s="192" t="e">
        <v>#NUM!</v>
      </c>
      <c r="C113" s="192" t="e">
        <v>#NUM!</v>
      </c>
      <c r="D113" s="192" t="e">
        <v>#NUM!</v>
      </c>
      <c r="E113" s="192" t="e">
        <v>#NUM!</v>
      </c>
      <c r="F113" s="193"/>
      <c r="G113" s="194"/>
      <c r="H113" s="195"/>
      <c r="I113" s="41"/>
      <c r="J113" s="41"/>
      <c r="K113" s="196"/>
      <c r="L113" s="196"/>
    </row>
    <row r="114" spans="2:12" x14ac:dyDescent="0.25">
      <c r="B114" s="192" t="e">
        <v>#NUM!</v>
      </c>
      <c r="C114" s="192" t="e">
        <v>#NUM!</v>
      </c>
      <c r="D114" s="192" t="e">
        <v>#NUM!</v>
      </c>
      <c r="E114" s="192" t="e">
        <v>#NUM!</v>
      </c>
      <c r="F114" s="193"/>
      <c r="G114" s="194"/>
      <c r="H114" s="195"/>
      <c r="I114" s="41"/>
      <c r="J114" s="41"/>
      <c r="K114" s="196"/>
      <c r="L114" s="196"/>
    </row>
    <row r="115" spans="2:12" x14ac:dyDescent="0.25">
      <c r="B115" s="192" t="e">
        <v>#NUM!</v>
      </c>
      <c r="C115" s="192" t="e">
        <v>#NUM!</v>
      </c>
      <c r="D115" s="192" t="e">
        <v>#NUM!</v>
      </c>
      <c r="E115" s="192" t="e">
        <v>#NUM!</v>
      </c>
      <c r="F115" s="193"/>
      <c r="G115" s="194"/>
      <c r="H115" s="195"/>
      <c r="I115" s="41"/>
      <c r="J115" s="41"/>
      <c r="K115" s="196"/>
      <c r="L115" s="196"/>
    </row>
    <row r="116" spans="2:12" x14ac:dyDescent="0.25">
      <c r="B116" s="192" t="e">
        <v>#NUM!</v>
      </c>
      <c r="C116" s="192" t="e">
        <v>#NUM!</v>
      </c>
      <c r="D116" s="192" t="e">
        <v>#NUM!</v>
      </c>
      <c r="E116" s="192" t="e">
        <v>#NUM!</v>
      </c>
      <c r="F116" s="193"/>
      <c r="G116" s="194"/>
      <c r="H116" s="195"/>
      <c r="I116" s="41"/>
      <c r="J116" s="41"/>
      <c r="K116" s="196"/>
      <c r="L116" s="196"/>
    </row>
    <row r="117" spans="2:12" x14ac:dyDescent="0.25">
      <c r="B117" s="192" t="e">
        <v>#NUM!</v>
      </c>
      <c r="C117" s="192" t="e">
        <v>#NUM!</v>
      </c>
      <c r="D117" s="192" t="e">
        <v>#NUM!</v>
      </c>
      <c r="E117" s="192" t="e">
        <v>#NUM!</v>
      </c>
      <c r="F117" s="193"/>
      <c r="G117" s="194"/>
      <c r="H117" s="195"/>
      <c r="I117" s="41"/>
      <c r="J117" s="41"/>
      <c r="K117" s="196"/>
      <c r="L117" s="196"/>
    </row>
    <row r="118" spans="2:12" x14ac:dyDescent="0.25">
      <c r="B118" s="192" t="e">
        <v>#NUM!</v>
      </c>
      <c r="C118" s="192" t="e">
        <v>#NUM!</v>
      </c>
      <c r="D118" s="192" t="e">
        <v>#NUM!</v>
      </c>
      <c r="E118" s="192" t="e">
        <v>#NUM!</v>
      </c>
      <c r="F118" s="193"/>
      <c r="G118" s="194"/>
      <c r="H118" s="195"/>
      <c r="I118" s="41"/>
      <c r="J118" s="41"/>
      <c r="K118" s="196"/>
      <c r="L118" s="196"/>
    </row>
    <row r="119" spans="2:12" x14ac:dyDescent="0.25">
      <c r="B119" s="192" t="e">
        <v>#NUM!</v>
      </c>
      <c r="C119" s="192" t="e">
        <v>#NUM!</v>
      </c>
      <c r="D119" s="192" t="e">
        <v>#NUM!</v>
      </c>
      <c r="E119" s="192" t="e">
        <v>#NUM!</v>
      </c>
      <c r="F119" s="193"/>
      <c r="G119" s="194"/>
      <c r="H119" s="195"/>
      <c r="I119" s="41"/>
      <c r="J119" s="41"/>
      <c r="K119" s="196"/>
      <c r="L119" s="196"/>
    </row>
    <row r="120" spans="2:12" x14ac:dyDescent="0.25">
      <c r="B120" s="192" t="e">
        <v>#NUM!</v>
      </c>
      <c r="C120" s="192" t="e">
        <v>#NUM!</v>
      </c>
      <c r="D120" s="192" t="e">
        <v>#NUM!</v>
      </c>
      <c r="E120" s="192" t="e">
        <v>#NUM!</v>
      </c>
      <c r="F120" s="193"/>
      <c r="G120" s="194"/>
      <c r="H120" s="195"/>
      <c r="I120" s="41"/>
      <c r="J120" s="41"/>
      <c r="K120" s="196"/>
      <c r="L120" s="196"/>
    </row>
    <row r="121" spans="2:12" x14ac:dyDescent="0.25">
      <c r="B121" s="192" t="e">
        <v>#NUM!</v>
      </c>
      <c r="C121" s="192" t="e">
        <v>#NUM!</v>
      </c>
      <c r="D121" s="192" t="e">
        <v>#NUM!</v>
      </c>
      <c r="E121" s="192" t="e">
        <v>#NUM!</v>
      </c>
      <c r="F121" s="193"/>
      <c r="G121" s="194"/>
      <c r="H121" s="195"/>
      <c r="I121" s="41"/>
      <c r="J121" s="41"/>
      <c r="K121" s="196"/>
      <c r="L121" s="196"/>
    </row>
    <row r="122" spans="2:12" x14ac:dyDescent="0.25">
      <c r="B122" s="192" t="e">
        <v>#NUM!</v>
      </c>
      <c r="C122" s="192" t="e">
        <v>#NUM!</v>
      </c>
      <c r="D122" s="192" t="e">
        <v>#NUM!</v>
      </c>
      <c r="E122" s="192" t="e">
        <v>#NUM!</v>
      </c>
      <c r="F122" s="193"/>
      <c r="G122" s="194"/>
      <c r="H122" s="195"/>
      <c r="I122" s="41"/>
      <c r="J122" s="41"/>
      <c r="K122" s="196"/>
      <c r="L122" s="196"/>
    </row>
    <row r="123" spans="2:12" x14ac:dyDescent="0.25">
      <c r="B123" s="192" t="e">
        <v>#NUM!</v>
      </c>
      <c r="C123" s="192" t="e">
        <v>#NUM!</v>
      </c>
      <c r="D123" s="192" t="e">
        <v>#NUM!</v>
      </c>
      <c r="E123" s="192" t="e">
        <v>#NUM!</v>
      </c>
      <c r="F123" s="193"/>
      <c r="G123" s="194"/>
      <c r="H123" s="195"/>
      <c r="I123" s="41"/>
      <c r="J123" s="41"/>
      <c r="K123" s="196"/>
      <c r="L123" s="196"/>
    </row>
    <row r="124" spans="2:12" x14ac:dyDescent="0.25">
      <c r="B124" s="192" t="e">
        <v>#NUM!</v>
      </c>
      <c r="C124" s="192" t="e">
        <v>#NUM!</v>
      </c>
      <c r="D124" s="192" t="e">
        <v>#NUM!</v>
      </c>
      <c r="E124" s="192" t="e">
        <v>#NUM!</v>
      </c>
      <c r="F124" s="193"/>
      <c r="G124" s="194"/>
      <c r="H124" s="195"/>
      <c r="I124" s="41"/>
      <c r="J124" s="41"/>
      <c r="K124" s="196"/>
      <c r="L124" s="196"/>
    </row>
    <row r="125" spans="2:12" x14ac:dyDescent="0.25">
      <c r="B125" s="192" t="e">
        <v>#NUM!</v>
      </c>
      <c r="C125" s="192" t="e">
        <v>#NUM!</v>
      </c>
      <c r="D125" s="192" t="e">
        <v>#NUM!</v>
      </c>
      <c r="E125" s="192" t="e">
        <v>#NUM!</v>
      </c>
      <c r="F125" s="193"/>
      <c r="G125" s="194"/>
      <c r="H125" s="195"/>
      <c r="I125" s="41"/>
      <c r="J125" s="41"/>
      <c r="K125" s="196"/>
      <c r="L125" s="196"/>
    </row>
    <row r="126" spans="2:12" x14ac:dyDescent="0.25">
      <c r="B126" s="192" t="e">
        <v>#NUM!</v>
      </c>
      <c r="C126" s="192" t="e">
        <v>#NUM!</v>
      </c>
      <c r="D126" s="192" t="e">
        <v>#NUM!</v>
      </c>
      <c r="E126" s="192" t="e">
        <v>#NUM!</v>
      </c>
      <c r="F126" s="193"/>
      <c r="G126" s="194"/>
      <c r="H126" s="195"/>
      <c r="I126" s="41"/>
      <c r="J126" s="41"/>
      <c r="K126" s="196"/>
      <c r="L126" s="196"/>
    </row>
    <row r="127" spans="2:12" x14ac:dyDescent="0.25">
      <c r="B127" s="192" t="e">
        <v>#NUM!</v>
      </c>
      <c r="C127" s="192" t="e">
        <v>#NUM!</v>
      </c>
      <c r="D127" s="192" t="e">
        <v>#NUM!</v>
      </c>
      <c r="E127" s="192" t="e">
        <v>#NUM!</v>
      </c>
      <c r="F127" s="193"/>
      <c r="G127" s="194"/>
      <c r="H127" s="195"/>
      <c r="I127" s="41"/>
      <c r="J127" s="41"/>
      <c r="K127" s="196"/>
      <c r="L127" s="196"/>
    </row>
    <row r="128" spans="2:12" x14ac:dyDescent="0.25">
      <c r="B128" s="192" t="e">
        <v>#NUM!</v>
      </c>
      <c r="C128" s="192" t="e">
        <v>#NUM!</v>
      </c>
      <c r="D128" s="192" t="e">
        <v>#NUM!</v>
      </c>
      <c r="E128" s="192" t="e">
        <v>#NUM!</v>
      </c>
      <c r="F128" s="193"/>
      <c r="G128" s="194"/>
      <c r="H128" s="195"/>
      <c r="I128" s="41"/>
      <c r="J128" s="41"/>
      <c r="K128" s="196"/>
      <c r="L128" s="196"/>
    </row>
    <row r="129" spans="2:12" x14ac:dyDescent="0.25">
      <c r="B129" s="192" t="e">
        <v>#NUM!</v>
      </c>
      <c r="C129" s="192" t="e">
        <v>#NUM!</v>
      </c>
      <c r="D129" s="192" t="e">
        <v>#NUM!</v>
      </c>
      <c r="E129" s="192" t="e">
        <v>#NUM!</v>
      </c>
      <c r="F129" s="193"/>
      <c r="G129" s="194"/>
      <c r="H129" s="195"/>
      <c r="I129" s="41"/>
      <c r="J129" s="41"/>
      <c r="K129" s="196"/>
      <c r="L129" s="196"/>
    </row>
    <row r="130" spans="2:12" x14ac:dyDescent="0.25">
      <c r="B130" s="192" t="e">
        <v>#NUM!</v>
      </c>
      <c r="C130" s="192" t="e">
        <v>#NUM!</v>
      </c>
      <c r="D130" s="192" t="e">
        <v>#NUM!</v>
      </c>
      <c r="E130" s="192" t="e">
        <v>#NUM!</v>
      </c>
      <c r="F130" s="193"/>
      <c r="G130" s="194"/>
      <c r="H130" s="195"/>
      <c r="I130" s="41"/>
      <c r="J130" s="41"/>
      <c r="K130" s="196"/>
      <c r="L130" s="196"/>
    </row>
    <row r="131" spans="2:12" x14ac:dyDescent="0.25">
      <c r="B131" s="192" t="e">
        <v>#NUM!</v>
      </c>
      <c r="C131" s="192" t="e">
        <v>#NUM!</v>
      </c>
      <c r="D131" s="192" t="e">
        <v>#NUM!</v>
      </c>
      <c r="E131" s="192" t="e">
        <v>#NUM!</v>
      </c>
      <c r="F131" s="193"/>
      <c r="G131" s="194"/>
      <c r="H131" s="195"/>
      <c r="I131" s="41"/>
      <c r="J131" s="41"/>
      <c r="K131" s="196"/>
      <c r="L131" s="196"/>
    </row>
    <row r="132" spans="2:12" x14ac:dyDescent="0.25">
      <c r="B132" s="192" t="e">
        <v>#NUM!</v>
      </c>
      <c r="C132" s="192" t="e">
        <v>#NUM!</v>
      </c>
      <c r="D132" s="192" t="e">
        <v>#NUM!</v>
      </c>
      <c r="E132" s="192" t="e">
        <v>#NUM!</v>
      </c>
      <c r="F132" s="193"/>
      <c r="G132" s="194"/>
      <c r="H132" s="195"/>
      <c r="I132" s="41"/>
      <c r="J132" s="41"/>
      <c r="K132" s="196"/>
      <c r="L132" s="196"/>
    </row>
    <row r="133" spans="2:12" x14ac:dyDescent="0.25">
      <c r="B133" s="192" t="e">
        <v>#NUM!</v>
      </c>
      <c r="C133" s="192" t="e">
        <v>#NUM!</v>
      </c>
      <c r="D133" s="192" t="e">
        <v>#NUM!</v>
      </c>
      <c r="E133" s="192" t="e">
        <v>#NUM!</v>
      </c>
      <c r="F133" s="193"/>
      <c r="G133" s="194"/>
      <c r="H133" s="195"/>
      <c r="I133" s="41"/>
      <c r="J133" s="41"/>
      <c r="K133" s="196"/>
      <c r="L133" s="196"/>
    </row>
    <row r="134" spans="2:12" x14ac:dyDescent="0.25">
      <c r="B134" s="192" t="e">
        <v>#NUM!</v>
      </c>
      <c r="C134" s="192" t="e">
        <v>#NUM!</v>
      </c>
      <c r="D134" s="192" t="e">
        <v>#NUM!</v>
      </c>
      <c r="E134" s="192" t="e">
        <v>#NUM!</v>
      </c>
      <c r="F134" s="193"/>
      <c r="G134" s="194"/>
      <c r="H134" s="195"/>
      <c r="I134" s="41"/>
      <c r="J134" s="41"/>
      <c r="K134" s="196"/>
      <c r="L134" s="196"/>
    </row>
    <row r="135" spans="2:12" x14ac:dyDescent="0.25">
      <c r="B135" s="192" t="e">
        <v>#NUM!</v>
      </c>
      <c r="C135" s="192" t="e">
        <v>#NUM!</v>
      </c>
      <c r="D135" s="192" t="e">
        <v>#NUM!</v>
      </c>
      <c r="E135" s="192" t="e">
        <v>#NUM!</v>
      </c>
      <c r="F135" s="193"/>
      <c r="G135" s="194"/>
      <c r="H135" s="195"/>
      <c r="I135" s="41"/>
      <c r="J135" s="41"/>
      <c r="K135" s="196"/>
      <c r="L135" s="196"/>
    </row>
    <row r="136" spans="2:12" x14ac:dyDescent="0.25">
      <c r="B136" s="192" t="e">
        <v>#NUM!</v>
      </c>
      <c r="C136" s="192" t="e">
        <v>#NUM!</v>
      </c>
      <c r="D136" s="192" t="e">
        <v>#NUM!</v>
      </c>
      <c r="E136" s="192" t="e">
        <v>#NUM!</v>
      </c>
      <c r="F136" s="193"/>
      <c r="G136" s="194"/>
      <c r="H136" s="195"/>
      <c r="I136" s="41"/>
      <c r="J136" s="41"/>
      <c r="K136" s="196"/>
      <c r="L136" s="196"/>
    </row>
    <row r="137" spans="2:12" x14ac:dyDescent="0.25">
      <c r="B137" s="192" t="e">
        <v>#NUM!</v>
      </c>
      <c r="C137" s="192" t="e">
        <v>#NUM!</v>
      </c>
      <c r="D137" s="192" t="e">
        <v>#NUM!</v>
      </c>
      <c r="E137" s="192" t="e">
        <v>#NUM!</v>
      </c>
      <c r="F137" s="193"/>
      <c r="G137" s="194"/>
      <c r="H137" s="195"/>
      <c r="I137" s="41"/>
      <c r="J137" s="41"/>
      <c r="K137" s="196"/>
      <c r="L137" s="196"/>
    </row>
    <row r="138" spans="2:12" x14ac:dyDescent="0.25">
      <c r="B138" s="192" t="e">
        <v>#NUM!</v>
      </c>
      <c r="C138" s="192" t="e">
        <v>#NUM!</v>
      </c>
      <c r="D138" s="192" t="e">
        <v>#NUM!</v>
      </c>
      <c r="E138" s="192" t="e">
        <v>#NUM!</v>
      </c>
      <c r="F138" s="193"/>
      <c r="G138" s="194"/>
      <c r="H138" s="195"/>
      <c r="I138" s="41"/>
      <c r="J138" s="41"/>
      <c r="K138" s="196"/>
      <c r="L138" s="196"/>
    </row>
    <row r="139" spans="2:12" x14ac:dyDescent="0.25">
      <c r="B139" s="192" t="e">
        <v>#NUM!</v>
      </c>
      <c r="C139" s="192" t="e">
        <v>#NUM!</v>
      </c>
      <c r="D139" s="192" t="e">
        <v>#NUM!</v>
      </c>
      <c r="E139" s="192" t="e">
        <v>#NUM!</v>
      </c>
      <c r="F139" s="193"/>
      <c r="G139" s="194"/>
      <c r="H139" s="195"/>
      <c r="I139" s="41"/>
      <c r="J139" s="41"/>
      <c r="K139" s="196"/>
      <c r="L139" s="196"/>
    </row>
    <row r="140" spans="2:12" x14ac:dyDescent="0.25">
      <c r="B140" s="192" t="e">
        <v>#NUM!</v>
      </c>
      <c r="C140" s="192" t="e">
        <v>#NUM!</v>
      </c>
      <c r="D140" s="192" t="e">
        <v>#NUM!</v>
      </c>
      <c r="E140" s="192" t="e">
        <v>#NUM!</v>
      </c>
      <c r="F140" s="193"/>
      <c r="G140" s="194"/>
      <c r="H140" s="195"/>
      <c r="I140" s="41"/>
      <c r="J140" s="41"/>
      <c r="K140" s="196"/>
      <c r="L140" s="196"/>
    </row>
    <row r="141" spans="2:12" x14ac:dyDescent="0.25">
      <c r="B141" s="192" t="e">
        <v>#NUM!</v>
      </c>
      <c r="C141" s="192" t="e">
        <v>#NUM!</v>
      </c>
      <c r="D141" s="192" t="e">
        <v>#NUM!</v>
      </c>
      <c r="E141" s="192" t="e">
        <v>#NUM!</v>
      </c>
      <c r="F141" s="193"/>
      <c r="G141" s="194"/>
      <c r="H141" s="195"/>
      <c r="I141" s="41"/>
      <c r="J141" s="41"/>
      <c r="K141" s="196"/>
      <c r="L141" s="196"/>
    </row>
    <row r="142" spans="2:12" x14ac:dyDescent="0.25">
      <c r="B142" s="192" t="e">
        <v>#NUM!</v>
      </c>
      <c r="C142" s="192" t="e">
        <v>#NUM!</v>
      </c>
      <c r="D142" s="192" t="e">
        <v>#NUM!</v>
      </c>
      <c r="E142" s="192" t="e">
        <v>#NUM!</v>
      </c>
      <c r="F142" s="193"/>
      <c r="G142" s="194"/>
      <c r="H142" s="195"/>
      <c r="I142" s="41"/>
      <c r="J142" s="41"/>
      <c r="K142" s="196"/>
      <c r="L142" s="196"/>
    </row>
    <row r="143" spans="2:12" x14ac:dyDescent="0.25">
      <c r="B143" s="192" t="e">
        <v>#NUM!</v>
      </c>
      <c r="C143" s="192" t="e">
        <v>#NUM!</v>
      </c>
      <c r="D143" s="192" t="e">
        <v>#NUM!</v>
      </c>
      <c r="E143" s="192" t="e">
        <v>#NUM!</v>
      </c>
      <c r="F143" s="193"/>
      <c r="G143" s="194"/>
      <c r="H143" s="195"/>
      <c r="I143" s="41"/>
      <c r="J143" s="41"/>
      <c r="K143" s="196"/>
      <c r="L143" s="196"/>
    </row>
    <row r="144" spans="2:12" x14ac:dyDescent="0.25">
      <c r="B144" s="192" t="e">
        <v>#NUM!</v>
      </c>
      <c r="C144" s="192" t="e">
        <v>#NUM!</v>
      </c>
      <c r="D144" s="192" t="e">
        <v>#NUM!</v>
      </c>
      <c r="E144" s="192" t="e">
        <v>#NUM!</v>
      </c>
      <c r="F144" s="193"/>
      <c r="G144" s="194"/>
      <c r="H144" s="195"/>
      <c r="I144" s="41"/>
      <c r="J144" s="41"/>
      <c r="K144" s="196"/>
      <c r="L144" s="196"/>
    </row>
    <row r="145" spans="2:12" x14ac:dyDescent="0.25">
      <c r="B145" s="192" t="e">
        <v>#NUM!</v>
      </c>
      <c r="C145" s="192" t="e">
        <v>#NUM!</v>
      </c>
      <c r="D145" s="192" t="e">
        <v>#NUM!</v>
      </c>
      <c r="E145" s="192" t="e">
        <v>#NUM!</v>
      </c>
      <c r="F145" s="193"/>
      <c r="G145" s="194"/>
      <c r="H145" s="195"/>
      <c r="I145" s="41"/>
      <c r="J145" s="41"/>
      <c r="K145" s="196"/>
      <c r="L145" s="196"/>
    </row>
    <row r="146" spans="2:12" x14ac:dyDescent="0.25">
      <c r="B146" s="192" t="e">
        <v>#NUM!</v>
      </c>
      <c r="C146" s="192" t="e">
        <v>#NUM!</v>
      </c>
      <c r="D146" s="192" t="e">
        <v>#NUM!</v>
      </c>
      <c r="E146" s="192" t="e">
        <v>#NUM!</v>
      </c>
      <c r="F146" s="193"/>
      <c r="G146" s="194"/>
      <c r="H146" s="195"/>
      <c r="I146" s="41"/>
      <c r="J146" s="41"/>
      <c r="K146" s="196"/>
      <c r="L146" s="196"/>
    </row>
    <row r="147" spans="2:12" x14ac:dyDescent="0.25">
      <c r="B147" s="192" t="e">
        <v>#NUM!</v>
      </c>
      <c r="C147" s="192" t="e">
        <v>#NUM!</v>
      </c>
      <c r="D147" s="192" t="e">
        <v>#NUM!</v>
      </c>
      <c r="E147" s="192" t="e">
        <v>#NUM!</v>
      </c>
      <c r="F147" s="193"/>
      <c r="G147" s="194"/>
      <c r="H147" s="195"/>
      <c r="I147" s="41"/>
      <c r="J147" s="41"/>
      <c r="K147" s="196"/>
      <c r="L147" s="196"/>
    </row>
    <row r="148" spans="2:12" x14ac:dyDescent="0.25">
      <c r="B148" s="192" t="e">
        <v>#NUM!</v>
      </c>
      <c r="C148" s="192" t="e">
        <v>#NUM!</v>
      </c>
      <c r="D148" s="192" t="e">
        <v>#NUM!</v>
      </c>
      <c r="E148" s="192" t="e">
        <v>#NUM!</v>
      </c>
      <c r="F148" s="193"/>
      <c r="G148" s="194"/>
      <c r="H148" s="195"/>
      <c r="I148" s="41"/>
      <c r="J148" s="41"/>
      <c r="K148" s="196"/>
      <c r="L148" s="196"/>
    </row>
    <row r="149" spans="2:12" x14ac:dyDescent="0.25">
      <c r="B149" s="192" t="e">
        <v>#NUM!</v>
      </c>
      <c r="C149" s="192" t="e">
        <v>#NUM!</v>
      </c>
      <c r="D149" s="192" t="e">
        <v>#NUM!</v>
      </c>
      <c r="E149" s="192" t="e">
        <v>#NUM!</v>
      </c>
      <c r="F149" s="193"/>
      <c r="G149" s="194"/>
      <c r="H149" s="195"/>
      <c r="I149" s="41"/>
      <c r="J149" s="41"/>
      <c r="K149" s="196"/>
      <c r="L149" s="196"/>
    </row>
    <row r="150" spans="2:12" x14ac:dyDescent="0.25">
      <c r="B150" s="192" t="e">
        <v>#NUM!</v>
      </c>
      <c r="C150" s="192" t="e">
        <v>#NUM!</v>
      </c>
      <c r="D150" s="192" t="e">
        <v>#NUM!</v>
      </c>
      <c r="E150" s="192" t="e">
        <v>#NUM!</v>
      </c>
      <c r="F150" s="193"/>
      <c r="G150" s="194"/>
      <c r="H150" s="195"/>
      <c r="I150" s="41"/>
      <c r="J150" s="41"/>
      <c r="K150" s="196"/>
      <c r="L150" s="196"/>
    </row>
    <row r="151" spans="2:12" x14ac:dyDescent="0.25">
      <c r="B151" s="192" t="e">
        <v>#NUM!</v>
      </c>
      <c r="C151" s="192" t="e">
        <v>#NUM!</v>
      </c>
      <c r="D151" s="192" t="e">
        <v>#NUM!</v>
      </c>
      <c r="E151" s="192" t="e">
        <v>#NUM!</v>
      </c>
      <c r="F151" s="193"/>
      <c r="G151" s="194"/>
      <c r="H151" s="195"/>
      <c r="I151" s="41"/>
      <c r="J151" s="41"/>
      <c r="K151" s="196"/>
      <c r="L151" s="196"/>
    </row>
    <row r="152" spans="2:12" x14ac:dyDescent="0.25">
      <c r="B152" s="192" t="e">
        <v>#NUM!</v>
      </c>
      <c r="C152" s="192" t="e">
        <v>#NUM!</v>
      </c>
      <c r="D152" s="192" t="e">
        <v>#NUM!</v>
      </c>
      <c r="E152" s="192" t="e">
        <v>#NUM!</v>
      </c>
      <c r="F152" s="193"/>
      <c r="G152" s="194"/>
      <c r="H152" s="195"/>
      <c r="I152" s="41"/>
      <c r="J152" s="41"/>
      <c r="K152" s="196"/>
      <c r="L152" s="196"/>
    </row>
    <row r="153" spans="2:12" x14ac:dyDescent="0.25">
      <c r="B153" s="192" t="e">
        <v>#NUM!</v>
      </c>
      <c r="C153" s="192" t="e">
        <v>#NUM!</v>
      </c>
      <c r="D153" s="192" t="e">
        <v>#NUM!</v>
      </c>
      <c r="E153" s="192" t="e">
        <v>#NUM!</v>
      </c>
      <c r="F153" s="193"/>
      <c r="G153" s="194"/>
      <c r="H153" s="195"/>
      <c r="I153" s="41"/>
      <c r="J153" s="41"/>
      <c r="K153" s="196"/>
      <c r="L153" s="196"/>
    </row>
    <row r="154" spans="2:12" x14ac:dyDescent="0.25">
      <c r="B154" s="192" t="e">
        <v>#NUM!</v>
      </c>
      <c r="C154" s="192" t="e">
        <v>#NUM!</v>
      </c>
      <c r="D154" s="192" t="e">
        <v>#NUM!</v>
      </c>
      <c r="E154" s="192" t="e">
        <v>#NUM!</v>
      </c>
      <c r="F154" s="193"/>
      <c r="G154" s="194"/>
      <c r="H154" s="195"/>
      <c r="I154" s="41"/>
      <c r="J154" s="41"/>
      <c r="K154" s="196"/>
      <c r="L154" s="196"/>
    </row>
    <row r="155" spans="2:12" x14ac:dyDescent="0.25">
      <c r="B155" s="192" t="e">
        <v>#NUM!</v>
      </c>
      <c r="C155" s="192" t="e">
        <v>#NUM!</v>
      </c>
      <c r="D155" s="192" t="e">
        <v>#NUM!</v>
      </c>
      <c r="E155" s="192" t="e">
        <v>#NUM!</v>
      </c>
      <c r="F155" s="193"/>
      <c r="G155" s="194"/>
      <c r="H155" s="195"/>
      <c r="I155" s="41"/>
      <c r="J155" s="41"/>
      <c r="K155" s="196"/>
      <c r="L155" s="196"/>
    </row>
    <row r="156" spans="2:12" x14ac:dyDescent="0.25">
      <c r="B156" s="192" t="e">
        <v>#NUM!</v>
      </c>
      <c r="C156" s="192" t="e">
        <v>#NUM!</v>
      </c>
      <c r="D156" s="192" t="e">
        <v>#NUM!</v>
      </c>
      <c r="E156" s="192" t="e">
        <v>#NUM!</v>
      </c>
      <c r="F156" s="193"/>
      <c r="G156" s="194"/>
      <c r="H156" s="195"/>
      <c r="I156" s="41"/>
      <c r="J156" s="41"/>
      <c r="K156" s="196"/>
      <c r="L156" s="196"/>
    </row>
    <row r="157" spans="2:12" x14ac:dyDescent="0.25">
      <c r="B157" s="192" t="e">
        <v>#NUM!</v>
      </c>
      <c r="C157" s="192" t="e">
        <v>#NUM!</v>
      </c>
      <c r="D157" s="192" t="e">
        <v>#NUM!</v>
      </c>
      <c r="E157" s="192" t="e">
        <v>#NUM!</v>
      </c>
      <c r="F157" s="193"/>
      <c r="G157" s="194"/>
      <c r="H157" s="195"/>
      <c r="I157" s="41"/>
      <c r="J157" s="41"/>
      <c r="K157" s="196"/>
      <c r="L157" s="196"/>
    </row>
    <row r="158" spans="2:12" x14ac:dyDescent="0.25">
      <c r="B158" s="192" t="e">
        <v>#NUM!</v>
      </c>
      <c r="C158" s="192" t="e">
        <v>#NUM!</v>
      </c>
      <c r="D158" s="192" t="e">
        <v>#NUM!</v>
      </c>
      <c r="E158" s="192" t="e">
        <v>#NUM!</v>
      </c>
      <c r="F158" s="193"/>
      <c r="G158" s="194"/>
      <c r="H158" s="195"/>
      <c r="I158" s="41"/>
      <c r="J158" s="41"/>
      <c r="K158" s="196"/>
      <c r="L158" s="196"/>
    </row>
    <row r="159" spans="2:12" x14ac:dyDescent="0.25">
      <c r="B159" s="192" t="e">
        <v>#NUM!</v>
      </c>
      <c r="C159" s="192" t="e">
        <v>#NUM!</v>
      </c>
      <c r="D159" s="192" t="e">
        <v>#NUM!</v>
      </c>
      <c r="E159" s="192" t="e">
        <v>#NUM!</v>
      </c>
      <c r="F159" s="193"/>
      <c r="G159" s="194"/>
      <c r="H159" s="195"/>
      <c r="I159" s="41"/>
      <c r="J159" s="41"/>
      <c r="K159" s="196"/>
      <c r="L159" s="196"/>
    </row>
    <row r="160" spans="2:12" x14ac:dyDescent="0.25">
      <c r="B160" s="192" t="e">
        <v>#NUM!</v>
      </c>
      <c r="C160" s="192" t="e">
        <v>#NUM!</v>
      </c>
      <c r="D160" s="192" t="e">
        <v>#NUM!</v>
      </c>
      <c r="E160" s="192" t="e">
        <v>#NUM!</v>
      </c>
      <c r="F160" s="193"/>
      <c r="G160" s="194"/>
      <c r="H160" s="195"/>
      <c r="I160" s="41"/>
      <c r="J160" s="41"/>
      <c r="K160" s="196"/>
      <c r="L160" s="196"/>
    </row>
    <row r="161" spans="2:12" x14ac:dyDescent="0.25">
      <c r="B161" s="192" t="e">
        <v>#NUM!</v>
      </c>
      <c r="C161" s="192" t="e">
        <v>#NUM!</v>
      </c>
      <c r="D161" s="192" t="e">
        <v>#NUM!</v>
      </c>
      <c r="E161" s="192" t="e">
        <v>#NUM!</v>
      </c>
      <c r="F161" s="193"/>
      <c r="G161" s="194"/>
      <c r="H161" s="195"/>
      <c r="I161" s="41"/>
      <c r="J161" s="41"/>
      <c r="K161" s="196"/>
      <c r="L161" s="196"/>
    </row>
    <row r="162" spans="2:12" x14ac:dyDescent="0.25">
      <c r="B162" s="192" t="e">
        <v>#NUM!</v>
      </c>
      <c r="C162" s="192" t="e">
        <v>#NUM!</v>
      </c>
      <c r="D162" s="192" t="e">
        <v>#NUM!</v>
      </c>
      <c r="E162" s="192" t="e">
        <v>#NUM!</v>
      </c>
      <c r="F162" s="193"/>
      <c r="G162" s="194"/>
      <c r="H162" s="195"/>
      <c r="I162" s="41"/>
      <c r="J162" s="41"/>
      <c r="K162" s="196"/>
      <c r="L162" s="196"/>
    </row>
    <row r="163" spans="2:12" x14ac:dyDescent="0.25">
      <c r="B163" s="192" t="e">
        <v>#NUM!</v>
      </c>
      <c r="C163" s="192" t="e">
        <v>#NUM!</v>
      </c>
      <c r="D163" s="192" t="e">
        <v>#NUM!</v>
      </c>
      <c r="E163" s="192" t="e">
        <v>#NUM!</v>
      </c>
      <c r="F163" s="193"/>
      <c r="G163" s="194"/>
      <c r="H163" s="195"/>
      <c r="I163" s="41"/>
      <c r="J163" s="41"/>
      <c r="K163" s="196"/>
      <c r="L163" s="196"/>
    </row>
    <row r="164" spans="2:12" x14ac:dyDescent="0.25">
      <c r="B164" s="192" t="e">
        <v>#NUM!</v>
      </c>
      <c r="C164" s="192" t="e">
        <v>#NUM!</v>
      </c>
      <c r="D164" s="192" t="e">
        <v>#NUM!</v>
      </c>
      <c r="E164" s="192" t="e">
        <v>#NUM!</v>
      </c>
      <c r="F164" s="193"/>
      <c r="G164" s="194"/>
      <c r="H164" s="195"/>
      <c r="I164" s="41"/>
      <c r="J164" s="41"/>
      <c r="K164" s="196"/>
      <c r="L164" s="196"/>
    </row>
    <row r="165" spans="2:12" x14ac:dyDescent="0.25">
      <c r="B165" s="192" t="e">
        <v>#NUM!</v>
      </c>
      <c r="C165" s="192" t="e">
        <v>#NUM!</v>
      </c>
      <c r="D165" s="192" t="e">
        <v>#NUM!</v>
      </c>
      <c r="E165" s="192" t="e">
        <v>#NUM!</v>
      </c>
      <c r="F165" s="193"/>
      <c r="G165" s="194"/>
      <c r="H165" s="195"/>
      <c r="I165" s="41"/>
      <c r="J165" s="41"/>
      <c r="K165" s="196"/>
      <c r="L165" s="196"/>
    </row>
    <row r="166" spans="2:12" x14ac:dyDescent="0.25">
      <c r="B166" s="192" t="e">
        <v>#NUM!</v>
      </c>
      <c r="C166" s="192" t="e">
        <v>#NUM!</v>
      </c>
      <c r="D166" s="192" t="e">
        <v>#NUM!</v>
      </c>
      <c r="E166" s="192" t="e">
        <v>#NUM!</v>
      </c>
      <c r="F166" s="193"/>
      <c r="G166" s="194"/>
      <c r="H166" s="195"/>
      <c r="I166" s="41"/>
      <c r="J166" s="41"/>
      <c r="K166" s="196"/>
      <c r="L166" s="196"/>
    </row>
    <row r="167" spans="2:12" x14ac:dyDescent="0.25">
      <c r="B167" s="192" t="e">
        <v>#NUM!</v>
      </c>
      <c r="C167" s="192" t="e">
        <v>#NUM!</v>
      </c>
      <c r="D167" s="192" t="e">
        <v>#NUM!</v>
      </c>
      <c r="E167" s="192" t="e">
        <v>#NUM!</v>
      </c>
      <c r="F167" s="193"/>
      <c r="G167" s="194"/>
      <c r="H167" s="195"/>
      <c r="I167" s="41"/>
      <c r="J167" s="41"/>
      <c r="K167" s="196"/>
      <c r="L167" s="196"/>
    </row>
    <row r="168" spans="2:12" x14ac:dyDescent="0.25">
      <c r="B168" s="192" t="e">
        <v>#NUM!</v>
      </c>
      <c r="C168" s="192" t="e">
        <v>#NUM!</v>
      </c>
      <c r="D168" s="192" t="e">
        <v>#NUM!</v>
      </c>
      <c r="E168" s="192" t="e">
        <v>#NUM!</v>
      </c>
      <c r="F168" s="193"/>
      <c r="G168" s="194"/>
      <c r="H168" s="195"/>
      <c r="I168" s="41"/>
      <c r="J168" s="41"/>
      <c r="K168" s="196"/>
      <c r="L168" s="196"/>
    </row>
    <row r="169" spans="2:12" x14ac:dyDescent="0.25">
      <c r="B169" s="192" t="e">
        <v>#NUM!</v>
      </c>
      <c r="C169" s="192" t="e">
        <v>#NUM!</v>
      </c>
      <c r="D169" s="192" t="e">
        <v>#NUM!</v>
      </c>
      <c r="E169" s="192" t="e">
        <v>#NUM!</v>
      </c>
      <c r="F169" s="193"/>
      <c r="G169" s="194"/>
      <c r="H169" s="195"/>
      <c r="I169" s="41"/>
      <c r="J169" s="41"/>
      <c r="K169" s="196"/>
      <c r="L169" s="196"/>
    </row>
    <row r="170" spans="2:12" x14ac:dyDescent="0.25">
      <c r="B170" s="192" t="e">
        <v>#NUM!</v>
      </c>
      <c r="C170" s="192" t="e">
        <v>#NUM!</v>
      </c>
      <c r="D170" s="192" t="e">
        <v>#NUM!</v>
      </c>
      <c r="E170" s="192" t="e">
        <v>#NUM!</v>
      </c>
      <c r="F170" s="193"/>
      <c r="G170" s="194"/>
      <c r="H170" s="195"/>
      <c r="I170" s="41"/>
      <c r="J170" s="41"/>
      <c r="K170" s="196"/>
      <c r="L170" s="196"/>
    </row>
    <row r="171" spans="2:12" x14ac:dyDescent="0.25">
      <c r="B171" s="192" t="e">
        <v>#NUM!</v>
      </c>
      <c r="C171" s="192" t="e">
        <v>#NUM!</v>
      </c>
      <c r="D171" s="192" t="e">
        <v>#NUM!</v>
      </c>
      <c r="E171" s="192" t="e">
        <v>#NUM!</v>
      </c>
      <c r="F171" s="193"/>
      <c r="G171" s="194"/>
      <c r="H171" s="195"/>
      <c r="I171" s="41"/>
      <c r="J171" s="41"/>
      <c r="K171" s="196"/>
      <c r="L171" s="196"/>
    </row>
    <row r="172" spans="2:12" x14ac:dyDescent="0.25">
      <c r="B172" s="192" t="e">
        <v>#NUM!</v>
      </c>
      <c r="C172" s="192" t="e">
        <v>#NUM!</v>
      </c>
      <c r="D172" s="192" t="e">
        <v>#NUM!</v>
      </c>
      <c r="E172" s="192" t="e">
        <v>#NUM!</v>
      </c>
      <c r="F172" s="193"/>
      <c r="G172" s="194"/>
      <c r="H172" s="195"/>
      <c r="I172" s="41"/>
      <c r="J172" s="41"/>
      <c r="K172" s="196"/>
      <c r="L172" s="196"/>
    </row>
    <row r="173" spans="2:12" x14ac:dyDescent="0.25">
      <c r="B173" s="192" t="e">
        <v>#NUM!</v>
      </c>
      <c r="C173" s="192" t="e">
        <v>#NUM!</v>
      </c>
      <c r="D173" s="192" t="e">
        <v>#NUM!</v>
      </c>
      <c r="E173" s="192" t="e">
        <v>#NUM!</v>
      </c>
      <c r="F173" s="193"/>
      <c r="G173" s="194"/>
      <c r="H173" s="195"/>
      <c r="I173" s="41"/>
      <c r="J173" s="41"/>
      <c r="K173" s="196"/>
      <c r="L173" s="196"/>
    </row>
    <row r="174" spans="2:12" x14ac:dyDescent="0.25">
      <c r="B174" s="192" t="e">
        <v>#NUM!</v>
      </c>
      <c r="C174" s="192" t="e">
        <v>#NUM!</v>
      </c>
      <c r="D174" s="192" t="e">
        <v>#NUM!</v>
      </c>
      <c r="E174" s="192" t="e">
        <v>#NUM!</v>
      </c>
      <c r="F174" s="193"/>
      <c r="G174" s="194"/>
      <c r="H174" s="195"/>
      <c r="I174" s="41"/>
      <c r="J174" s="41"/>
      <c r="K174" s="196"/>
      <c r="L174" s="196"/>
    </row>
    <row r="175" spans="2:12" x14ac:dyDescent="0.25">
      <c r="B175" s="192" t="e">
        <v>#NUM!</v>
      </c>
      <c r="C175" s="192" t="e">
        <v>#NUM!</v>
      </c>
      <c r="D175" s="192" t="e">
        <v>#NUM!</v>
      </c>
      <c r="E175" s="192" t="e">
        <v>#NUM!</v>
      </c>
      <c r="F175" s="193"/>
      <c r="G175" s="194"/>
      <c r="H175" s="195"/>
      <c r="I175" s="41"/>
      <c r="J175" s="41"/>
      <c r="K175" s="196"/>
      <c r="L175" s="196"/>
    </row>
    <row r="176" spans="2:12" x14ac:dyDescent="0.25">
      <c r="B176" s="192" t="e">
        <v>#NUM!</v>
      </c>
      <c r="C176" s="192" t="e">
        <v>#NUM!</v>
      </c>
      <c r="D176" s="192" t="e">
        <v>#NUM!</v>
      </c>
      <c r="E176" s="192" t="e">
        <v>#NUM!</v>
      </c>
      <c r="F176" s="193"/>
      <c r="G176" s="194"/>
      <c r="H176" s="195"/>
      <c r="I176" s="41"/>
      <c r="J176" s="41"/>
      <c r="K176" s="196"/>
      <c r="L176" s="196"/>
    </row>
    <row r="177" spans="2:12" x14ac:dyDescent="0.25">
      <c r="B177" s="192" t="e">
        <v>#NUM!</v>
      </c>
      <c r="C177" s="192" t="e">
        <v>#NUM!</v>
      </c>
      <c r="D177" s="192" t="e">
        <v>#NUM!</v>
      </c>
      <c r="E177" s="192" t="e">
        <v>#NUM!</v>
      </c>
      <c r="F177" s="193"/>
      <c r="G177" s="194"/>
      <c r="H177" s="195"/>
      <c r="I177" s="41"/>
      <c r="J177" s="41"/>
      <c r="K177" s="196"/>
      <c r="L177" s="196"/>
    </row>
    <row r="178" spans="2:12" x14ac:dyDescent="0.25">
      <c r="B178" s="192" t="e">
        <v>#NUM!</v>
      </c>
      <c r="C178" s="192" t="e">
        <v>#NUM!</v>
      </c>
      <c r="D178" s="192" t="e">
        <v>#NUM!</v>
      </c>
      <c r="E178" s="192" t="e">
        <v>#NUM!</v>
      </c>
      <c r="F178" s="193"/>
      <c r="G178" s="194"/>
      <c r="H178" s="195"/>
      <c r="I178" s="41"/>
      <c r="J178" s="41"/>
      <c r="K178" s="196"/>
      <c r="L178" s="196"/>
    </row>
    <row r="179" spans="2:12" x14ac:dyDescent="0.25">
      <c r="B179" s="192" t="e">
        <v>#NUM!</v>
      </c>
      <c r="C179" s="192" t="e">
        <v>#NUM!</v>
      </c>
      <c r="D179" s="192" t="e">
        <v>#NUM!</v>
      </c>
      <c r="E179" s="192" t="e">
        <v>#NUM!</v>
      </c>
      <c r="F179" s="193"/>
      <c r="G179" s="194"/>
      <c r="H179" s="195"/>
      <c r="I179" s="41"/>
      <c r="J179" s="41"/>
      <c r="K179" s="196"/>
      <c r="L179" s="196"/>
    </row>
    <row r="180" spans="2:12" x14ac:dyDescent="0.25">
      <c r="B180" s="192" t="e">
        <v>#NUM!</v>
      </c>
      <c r="C180" s="192" t="e">
        <v>#NUM!</v>
      </c>
      <c r="D180" s="192" t="e">
        <v>#NUM!</v>
      </c>
      <c r="E180" s="192" t="e">
        <v>#NUM!</v>
      </c>
      <c r="F180" s="193"/>
      <c r="G180" s="194"/>
      <c r="H180" s="195"/>
      <c r="I180" s="41"/>
      <c r="J180" s="41"/>
      <c r="K180" s="196"/>
      <c r="L180" s="196"/>
    </row>
    <row r="181" spans="2:12" x14ac:dyDescent="0.25">
      <c r="B181" s="192" t="e">
        <v>#NUM!</v>
      </c>
      <c r="C181" s="192" t="e">
        <v>#NUM!</v>
      </c>
      <c r="D181" s="192" t="e">
        <v>#NUM!</v>
      </c>
      <c r="E181" s="192" t="e">
        <v>#NUM!</v>
      </c>
      <c r="F181" s="193"/>
      <c r="G181" s="194"/>
      <c r="H181" s="195"/>
      <c r="I181" s="41"/>
      <c r="J181" s="41"/>
      <c r="K181" s="196"/>
      <c r="L181" s="196"/>
    </row>
    <row r="182" spans="2:12" x14ac:dyDescent="0.25">
      <c r="B182" s="192" t="e">
        <v>#NUM!</v>
      </c>
      <c r="C182" s="192" t="e">
        <v>#NUM!</v>
      </c>
      <c r="D182" s="192" t="e">
        <v>#NUM!</v>
      </c>
      <c r="E182" s="192" t="e">
        <v>#NUM!</v>
      </c>
      <c r="F182" s="193"/>
      <c r="G182" s="194"/>
      <c r="H182" s="195"/>
      <c r="I182" s="41"/>
      <c r="J182" s="41"/>
      <c r="K182" s="196"/>
      <c r="L182" s="196"/>
    </row>
    <row r="183" spans="2:12" x14ac:dyDescent="0.25">
      <c r="B183" s="192" t="e">
        <v>#NUM!</v>
      </c>
      <c r="C183" s="192" t="e">
        <v>#NUM!</v>
      </c>
      <c r="D183" s="192" t="e">
        <v>#NUM!</v>
      </c>
      <c r="E183" s="192" t="e">
        <v>#NUM!</v>
      </c>
      <c r="F183" s="193"/>
      <c r="G183" s="194"/>
      <c r="H183" s="195"/>
      <c r="I183" s="41"/>
      <c r="J183" s="41"/>
      <c r="K183" s="196"/>
      <c r="L183" s="196"/>
    </row>
    <row r="184" spans="2:12" x14ac:dyDescent="0.25">
      <c r="B184" s="192" t="e">
        <v>#NUM!</v>
      </c>
      <c r="C184" s="192" t="e">
        <v>#NUM!</v>
      </c>
      <c r="D184" s="192" t="e">
        <v>#NUM!</v>
      </c>
      <c r="E184" s="192" t="e">
        <v>#NUM!</v>
      </c>
      <c r="F184" s="193"/>
      <c r="G184" s="194"/>
      <c r="H184" s="195"/>
      <c r="I184" s="41"/>
      <c r="J184" s="41"/>
      <c r="K184" s="196"/>
      <c r="L184" s="196"/>
    </row>
    <row r="185" spans="2:12" x14ac:dyDescent="0.25">
      <c r="B185" s="192" t="e">
        <v>#NUM!</v>
      </c>
      <c r="C185" s="192" t="e">
        <v>#NUM!</v>
      </c>
      <c r="D185" s="192" t="e">
        <v>#NUM!</v>
      </c>
      <c r="E185" s="192" t="e">
        <v>#NUM!</v>
      </c>
      <c r="F185" s="193"/>
      <c r="G185" s="194"/>
      <c r="H185" s="195"/>
      <c r="I185" s="41"/>
      <c r="J185" s="41"/>
      <c r="K185" s="196"/>
      <c r="L185" s="196"/>
    </row>
    <row r="186" spans="2:12" x14ac:dyDescent="0.25">
      <c r="B186" s="192" t="e">
        <v>#NUM!</v>
      </c>
      <c r="C186" s="192" t="e">
        <v>#NUM!</v>
      </c>
      <c r="D186" s="192" t="e">
        <v>#NUM!</v>
      </c>
      <c r="E186" s="192" t="e">
        <v>#NUM!</v>
      </c>
      <c r="F186" s="193"/>
      <c r="G186" s="194"/>
      <c r="H186" s="195"/>
      <c r="I186" s="41"/>
      <c r="J186" s="41"/>
      <c r="K186" s="196"/>
      <c r="L186" s="196"/>
    </row>
    <row r="187" spans="2:12" x14ac:dyDescent="0.25">
      <c r="B187" s="192" t="e">
        <v>#NUM!</v>
      </c>
      <c r="C187" s="192" t="e">
        <v>#NUM!</v>
      </c>
      <c r="D187" s="192" t="e">
        <v>#NUM!</v>
      </c>
      <c r="E187" s="192" t="e">
        <v>#NUM!</v>
      </c>
      <c r="F187" s="193"/>
      <c r="G187" s="194"/>
      <c r="H187" s="195"/>
      <c r="I187" s="41"/>
      <c r="J187" s="41"/>
      <c r="K187" s="196"/>
      <c r="L187" s="196"/>
    </row>
    <row r="188" spans="2:12" x14ac:dyDescent="0.25">
      <c r="B188" s="192" t="e">
        <v>#NUM!</v>
      </c>
      <c r="C188" s="192" t="e">
        <v>#NUM!</v>
      </c>
      <c r="D188" s="192" t="e">
        <v>#NUM!</v>
      </c>
      <c r="E188" s="192" t="e">
        <v>#NUM!</v>
      </c>
      <c r="F188" s="193"/>
      <c r="G188" s="194"/>
      <c r="H188" s="195"/>
      <c r="I188" s="41"/>
      <c r="J188" s="41"/>
      <c r="K188" s="196"/>
      <c r="L188" s="196"/>
    </row>
    <row r="189" spans="2:12" x14ac:dyDescent="0.25">
      <c r="B189" s="192" t="e">
        <v>#NUM!</v>
      </c>
      <c r="C189" s="192" t="e">
        <v>#NUM!</v>
      </c>
      <c r="D189" s="192" t="e">
        <v>#NUM!</v>
      </c>
      <c r="E189" s="192" t="e">
        <v>#NUM!</v>
      </c>
      <c r="F189" s="193"/>
      <c r="G189" s="194"/>
      <c r="H189" s="195"/>
      <c r="I189" s="41"/>
      <c r="J189" s="41"/>
      <c r="K189" s="196"/>
      <c r="L189" s="196"/>
    </row>
    <row r="190" spans="2:12" x14ac:dyDescent="0.25">
      <c r="B190" s="192" t="e">
        <v>#NUM!</v>
      </c>
      <c r="C190" s="192" t="e">
        <v>#NUM!</v>
      </c>
      <c r="D190" s="192" t="e">
        <v>#NUM!</v>
      </c>
      <c r="E190" s="192" t="e">
        <v>#NUM!</v>
      </c>
      <c r="F190" s="193"/>
      <c r="G190" s="194"/>
      <c r="H190" s="195"/>
      <c r="I190" s="41"/>
      <c r="J190" s="41"/>
      <c r="K190" s="196"/>
      <c r="L190" s="196"/>
    </row>
    <row r="191" spans="2:12" x14ac:dyDescent="0.25">
      <c r="B191" s="192" t="e">
        <v>#NUM!</v>
      </c>
      <c r="C191" s="192" t="e">
        <v>#NUM!</v>
      </c>
      <c r="D191" s="192" t="e">
        <v>#NUM!</v>
      </c>
      <c r="E191" s="192" t="e">
        <v>#NUM!</v>
      </c>
      <c r="F191" s="193"/>
      <c r="G191" s="194"/>
      <c r="H191" s="195"/>
      <c r="I191" s="41"/>
      <c r="J191" s="41"/>
      <c r="K191" s="196"/>
      <c r="L191" s="196"/>
    </row>
    <row r="192" spans="2:12" x14ac:dyDescent="0.25">
      <c r="B192" s="192" t="e">
        <v>#NUM!</v>
      </c>
      <c r="C192" s="192" t="e">
        <v>#NUM!</v>
      </c>
      <c r="D192" s="192" t="e">
        <v>#NUM!</v>
      </c>
      <c r="E192" s="192" t="e">
        <v>#NUM!</v>
      </c>
      <c r="F192" s="193"/>
      <c r="G192" s="194"/>
      <c r="H192" s="195"/>
      <c r="I192" s="41"/>
      <c r="J192" s="41"/>
      <c r="K192" s="196"/>
      <c r="L192" s="196"/>
    </row>
    <row r="193" spans="2:12" x14ac:dyDescent="0.25">
      <c r="B193" s="192" t="e">
        <v>#NUM!</v>
      </c>
      <c r="C193" s="192" t="e">
        <v>#NUM!</v>
      </c>
      <c r="D193" s="192" t="e">
        <v>#NUM!</v>
      </c>
      <c r="E193" s="192" t="e">
        <v>#NUM!</v>
      </c>
      <c r="F193" s="193"/>
      <c r="G193" s="194"/>
      <c r="H193" s="195"/>
      <c r="I193" s="41"/>
      <c r="J193" s="41"/>
      <c r="K193" s="196"/>
      <c r="L193" s="196"/>
    </row>
    <row r="194" spans="2:12" x14ac:dyDescent="0.25">
      <c r="B194" s="192" t="e">
        <v>#NUM!</v>
      </c>
      <c r="C194" s="192" t="e">
        <v>#NUM!</v>
      </c>
      <c r="D194" s="192" t="e">
        <v>#NUM!</v>
      </c>
      <c r="E194" s="192" t="e">
        <v>#NUM!</v>
      </c>
      <c r="F194" s="193"/>
      <c r="G194" s="194"/>
      <c r="H194" s="195"/>
      <c r="I194" s="41"/>
      <c r="J194" s="41"/>
      <c r="K194" s="196"/>
      <c r="L194" s="196"/>
    </row>
    <row r="195" spans="2:12" x14ac:dyDescent="0.25">
      <c r="B195" s="192" t="e">
        <v>#NUM!</v>
      </c>
      <c r="C195" s="192" t="e">
        <v>#NUM!</v>
      </c>
      <c r="D195" s="192" t="e">
        <v>#NUM!</v>
      </c>
      <c r="E195" s="192" t="e">
        <v>#NUM!</v>
      </c>
      <c r="F195" s="193"/>
      <c r="G195" s="194"/>
      <c r="H195" s="195"/>
      <c r="I195" s="41"/>
      <c r="J195" s="41"/>
      <c r="K195" s="196"/>
      <c r="L195" s="196"/>
    </row>
    <row r="196" spans="2:12" x14ac:dyDescent="0.25">
      <c r="B196" s="192" t="e">
        <v>#NUM!</v>
      </c>
      <c r="C196" s="192" t="e">
        <v>#NUM!</v>
      </c>
      <c r="D196" s="192" t="e">
        <v>#NUM!</v>
      </c>
      <c r="E196" s="192" t="e">
        <v>#NUM!</v>
      </c>
      <c r="F196" s="193"/>
      <c r="G196" s="194"/>
      <c r="H196" s="195"/>
      <c r="I196" s="41"/>
      <c r="J196" s="41"/>
      <c r="K196" s="196"/>
      <c r="L196" s="196"/>
    </row>
    <row r="197" spans="2:12" x14ac:dyDescent="0.25">
      <c r="B197" s="192" t="e">
        <v>#NUM!</v>
      </c>
      <c r="C197" s="192" t="e">
        <v>#NUM!</v>
      </c>
      <c r="D197" s="192" t="e">
        <v>#NUM!</v>
      </c>
      <c r="E197" s="192" t="e">
        <v>#NUM!</v>
      </c>
      <c r="F197" s="193"/>
      <c r="G197" s="194"/>
      <c r="H197" s="195"/>
      <c r="I197" s="41"/>
      <c r="J197" s="41"/>
      <c r="K197" s="196"/>
      <c r="L197" s="196"/>
    </row>
    <row r="198" spans="2:12" x14ac:dyDescent="0.25">
      <c r="B198" s="192" t="e">
        <v>#NUM!</v>
      </c>
      <c r="C198" s="192" t="e">
        <v>#NUM!</v>
      </c>
      <c r="D198" s="192" t="e">
        <v>#NUM!</v>
      </c>
      <c r="E198" s="192" t="e">
        <v>#NUM!</v>
      </c>
      <c r="F198" s="193"/>
      <c r="G198" s="194"/>
      <c r="H198" s="195"/>
      <c r="I198" s="41"/>
      <c r="J198" s="41"/>
      <c r="K198" s="196"/>
      <c r="L198" s="196"/>
    </row>
    <row r="199" spans="2:12" x14ac:dyDescent="0.25">
      <c r="B199" s="192" t="e">
        <v>#NUM!</v>
      </c>
      <c r="C199" s="192" t="e">
        <v>#NUM!</v>
      </c>
      <c r="D199" s="192" t="e">
        <v>#NUM!</v>
      </c>
      <c r="E199" s="192" t="e">
        <v>#NUM!</v>
      </c>
      <c r="F199" s="193"/>
      <c r="G199" s="194"/>
      <c r="H199" s="195"/>
      <c r="I199" s="41"/>
      <c r="J199" s="41"/>
      <c r="K199" s="196"/>
      <c r="L199" s="196"/>
    </row>
    <row r="200" spans="2:12" x14ac:dyDescent="0.25">
      <c r="B200" s="192" t="e">
        <v>#NUM!</v>
      </c>
      <c r="C200" s="192" t="e">
        <v>#NUM!</v>
      </c>
      <c r="D200" s="192" t="e">
        <v>#NUM!</v>
      </c>
      <c r="E200" s="192" t="e">
        <v>#NUM!</v>
      </c>
      <c r="F200" s="193"/>
      <c r="G200" s="194"/>
      <c r="H200" s="195"/>
      <c r="I200" s="41"/>
      <c r="J200" s="41"/>
      <c r="K200" s="196"/>
      <c r="L200" s="196"/>
    </row>
    <row r="201" spans="2:12" x14ac:dyDescent="0.25">
      <c r="B201" s="192" t="e">
        <v>#NUM!</v>
      </c>
      <c r="C201" s="192" t="e">
        <v>#NUM!</v>
      </c>
      <c r="D201" s="192" t="e">
        <v>#NUM!</v>
      </c>
      <c r="E201" s="192" t="e">
        <v>#NUM!</v>
      </c>
      <c r="F201" s="193"/>
      <c r="G201" s="194"/>
      <c r="H201" s="195"/>
      <c r="I201" s="41"/>
      <c r="J201" s="41"/>
      <c r="K201" s="196"/>
      <c r="L201" s="196"/>
    </row>
    <row r="202" spans="2:12" x14ac:dyDescent="0.25">
      <c r="B202" s="192" t="e">
        <v>#NUM!</v>
      </c>
      <c r="C202" s="192" t="e">
        <v>#NUM!</v>
      </c>
      <c r="D202" s="192" t="e">
        <v>#NUM!</v>
      </c>
      <c r="E202" s="192" t="e">
        <v>#NUM!</v>
      </c>
      <c r="F202" s="193"/>
      <c r="G202" s="194"/>
      <c r="H202" s="195"/>
      <c r="I202" s="41"/>
      <c r="J202" s="41"/>
      <c r="K202" s="196"/>
      <c r="L202" s="196"/>
    </row>
    <row r="203" spans="2:12" x14ac:dyDescent="0.25">
      <c r="B203" s="192" t="e">
        <v>#NUM!</v>
      </c>
      <c r="C203" s="192" t="e">
        <v>#NUM!</v>
      </c>
      <c r="D203" s="192" t="e">
        <v>#NUM!</v>
      </c>
      <c r="E203" s="192" t="e">
        <v>#NUM!</v>
      </c>
      <c r="F203" s="193"/>
      <c r="G203" s="194"/>
      <c r="H203" s="195"/>
      <c r="I203" s="41"/>
      <c r="J203" s="41"/>
      <c r="K203" s="196"/>
      <c r="L203" s="196"/>
    </row>
    <row r="204" spans="2:12" x14ac:dyDescent="0.25">
      <c r="B204" s="192" t="e">
        <v>#NUM!</v>
      </c>
      <c r="C204" s="192" t="e">
        <v>#NUM!</v>
      </c>
      <c r="D204" s="192" t="e">
        <v>#NUM!</v>
      </c>
      <c r="E204" s="192" t="e">
        <v>#NUM!</v>
      </c>
      <c r="F204" s="193"/>
      <c r="G204" s="194"/>
      <c r="H204" s="195"/>
      <c r="I204" s="41"/>
      <c r="J204" s="41"/>
      <c r="K204" s="196"/>
      <c r="L204" s="196"/>
    </row>
    <row r="205" spans="2:12" x14ac:dyDescent="0.25">
      <c r="B205" s="192" t="e">
        <v>#NUM!</v>
      </c>
      <c r="C205" s="192" t="e">
        <v>#NUM!</v>
      </c>
      <c r="D205" s="192" t="e">
        <v>#NUM!</v>
      </c>
      <c r="E205" s="192" t="e">
        <v>#NUM!</v>
      </c>
      <c r="F205" s="193"/>
      <c r="G205" s="194"/>
      <c r="H205" s="195"/>
      <c r="I205" s="41"/>
      <c r="J205" s="41"/>
      <c r="K205" s="196"/>
      <c r="L205" s="196"/>
    </row>
    <row r="206" spans="2:12" x14ac:dyDescent="0.25">
      <c r="B206" s="192" t="e">
        <v>#NUM!</v>
      </c>
      <c r="C206" s="192" t="e">
        <v>#NUM!</v>
      </c>
      <c r="D206" s="192" t="e">
        <v>#NUM!</v>
      </c>
      <c r="E206" s="192" t="e">
        <v>#NUM!</v>
      </c>
      <c r="F206" s="193"/>
      <c r="G206" s="194"/>
      <c r="H206" s="195"/>
      <c r="I206" s="41"/>
      <c r="J206" s="41"/>
      <c r="K206" s="196"/>
      <c r="L206" s="196"/>
    </row>
    <row r="207" spans="2:12" x14ac:dyDescent="0.25">
      <c r="B207" s="192" t="e">
        <v>#NUM!</v>
      </c>
      <c r="C207" s="192" t="e">
        <v>#NUM!</v>
      </c>
      <c r="D207" s="192" t="e">
        <v>#NUM!</v>
      </c>
      <c r="E207" s="192" t="e">
        <v>#NUM!</v>
      </c>
      <c r="F207" s="193"/>
      <c r="G207" s="194"/>
      <c r="H207" s="195"/>
      <c r="I207" s="41"/>
      <c r="J207" s="41"/>
      <c r="K207" s="196"/>
      <c r="L207" s="196"/>
    </row>
    <row r="208" spans="2:12" x14ac:dyDescent="0.25">
      <c r="B208" s="192" t="e">
        <v>#NUM!</v>
      </c>
      <c r="C208" s="192" t="e">
        <v>#NUM!</v>
      </c>
      <c r="D208" s="192" t="e">
        <v>#NUM!</v>
      </c>
      <c r="E208" s="192" t="e">
        <v>#NUM!</v>
      </c>
      <c r="F208" s="193"/>
      <c r="G208" s="194"/>
      <c r="H208" s="195"/>
      <c r="I208" s="41"/>
      <c r="J208" s="41"/>
      <c r="K208" s="196"/>
      <c r="L208" s="196"/>
    </row>
    <row r="209" spans="2:12" x14ac:dyDescent="0.25">
      <c r="B209" s="192" t="e">
        <v>#NUM!</v>
      </c>
      <c r="C209" s="192" t="e">
        <v>#NUM!</v>
      </c>
      <c r="D209" s="192" t="e">
        <v>#NUM!</v>
      </c>
      <c r="E209" s="192" t="e">
        <v>#NUM!</v>
      </c>
      <c r="F209" s="193"/>
      <c r="G209" s="194"/>
      <c r="H209" s="195"/>
      <c r="I209" s="41"/>
      <c r="J209" s="41"/>
      <c r="K209" s="196"/>
      <c r="L209" s="196"/>
    </row>
    <row r="210" spans="2:12" x14ac:dyDescent="0.25">
      <c r="B210" s="192" t="e">
        <v>#NUM!</v>
      </c>
      <c r="C210" s="192" t="e">
        <v>#NUM!</v>
      </c>
      <c r="D210" s="192" t="e">
        <v>#NUM!</v>
      </c>
      <c r="E210" s="192" t="e">
        <v>#NUM!</v>
      </c>
      <c r="F210" s="193"/>
      <c r="G210" s="194"/>
      <c r="H210" s="195"/>
      <c r="I210" s="41"/>
      <c r="J210" s="41"/>
      <c r="K210" s="196"/>
      <c r="L210" s="196"/>
    </row>
    <row r="211" spans="2:12" x14ac:dyDescent="0.25">
      <c r="B211" s="192" t="e">
        <v>#NUM!</v>
      </c>
      <c r="C211" s="192" t="e">
        <v>#NUM!</v>
      </c>
      <c r="D211" s="192" t="e">
        <v>#NUM!</v>
      </c>
      <c r="E211" s="192" t="e">
        <v>#NUM!</v>
      </c>
      <c r="F211" s="193"/>
      <c r="G211" s="194"/>
      <c r="H211" s="195"/>
      <c r="I211" s="41"/>
      <c r="J211" s="41"/>
      <c r="K211" s="196"/>
      <c r="L211" s="196"/>
    </row>
    <row r="212" spans="2:12" x14ac:dyDescent="0.25">
      <c r="B212" s="192" t="e">
        <v>#NUM!</v>
      </c>
      <c r="C212" s="192" t="e">
        <v>#NUM!</v>
      </c>
      <c r="D212" s="192" t="e">
        <v>#NUM!</v>
      </c>
      <c r="E212" s="192" t="e">
        <v>#NUM!</v>
      </c>
      <c r="F212" s="193"/>
      <c r="G212" s="194"/>
      <c r="H212" s="195"/>
      <c r="I212" s="41"/>
      <c r="J212" s="41"/>
      <c r="K212" s="196"/>
      <c r="L212" s="196"/>
    </row>
    <row r="213" spans="2:12" x14ac:dyDescent="0.25">
      <c r="B213" s="192" t="e">
        <v>#NUM!</v>
      </c>
      <c r="C213" s="192" t="e">
        <v>#NUM!</v>
      </c>
      <c r="D213" s="192" t="e">
        <v>#NUM!</v>
      </c>
      <c r="E213" s="192" t="e">
        <v>#NUM!</v>
      </c>
      <c r="F213" s="193"/>
      <c r="G213" s="194"/>
      <c r="H213" s="195"/>
      <c r="I213" s="41"/>
      <c r="J213" s="41"/>
      <c r="K213" s="196"/>
      <c r="L213" s="196"/>
    </row>
    <row r="214" spans="2:12" x14ac:dyDescent="0.25">
      <c r="B214" s="192" t="e">
        <v>#NUM!</v>
      </c>
      <c r="C214" s="192" t="e">
        <v>#NUM!</v>
      </c>
      <c r="D214" s="192" t="e">
        <v>#NUM!</v>
      </c>
      <c r="E214" s="192" t="e">
        <v>#NUM!</v>
      </c>
      <c r="F214" s="193"/>
      <c r="G214" s="194"/>
      <c r="H214" s="195"/>
      <c r="I214" s="41"/>
      <c r="J214" s="41"/>
      <c r="K214" s="196"/>
      <c r="L214" s="196"/>
    </row>
    <row r="215" spans="2:12" x14ac:dyDescent="0.25">
      <c r="B215" s="192" t="e">
        <v>#NUM!</v>
      </c>
      <c r="C215" s="192" t="e">
        <v>#NUM!</v>
      </c>
      <c r="D215" s="192" t="e">
        <v>#NUM!</v>
      </c>
      <c r="E215" s="192" t="e">
        <v>#NUM!</v>
      </c>
      <c r="F215" s="193"/>
      <c r="G215" s="194"/>
      <c r="H215" s="195"/>
      <c r="I215" s="41"/>
      <c r="J215" s="41"/>
      <c r="K215" s="196"/>
      <c r="L215" s="196"/>
    </row>
    <row r="216" spans="2:12" x14ac:dyDescent="0.25">
      <c r="B216" s="192" t="e">
        <v>#NUM!</v>
      </c>
      <c r="C216" s="192" t="e">
        <v>#NUM!</v>
      </c>
      <c r="D216" s="192" t="e">
        <v>#NUM!</v>
      </c>
      <c r="E216" s="192" t="e">
        <v>#NUM!</v>
      </c>
      <c r="F216" s="193"/>
      <c r="G216" s="194"/>
      <c r="H216" s="195"/>
      <c r="I216" s="41"/>
      <c r="J216" s="41"/>
      <c r="K216" s="196"/>
      <c r="L216" s="196"/>
    </row>
    <row r="217" spans="2:12" x14ac:dyDescent="0.25">
      <c r="B217" s="192" t="e">
        <v>#NUM!</v>
      </c>
      <c r="C217" s="192" t="e">
        <v>#NUM!</v>
      </c>
      <c r="D217" s="192" t="e">
        <v>#NUM!</v>
      </c>
      <c r="E217" s="192" t="e">
        <v>#NUM!</v>
      </c>
      <c r="F217" s="193"/>
      <c r="G217" s="194"/>
      <c r="H217" s="195"/>
      <c r="I217" s="41"/>
      <c r="J217" s="41"/>
      <c r="K217" s="196"/>
      <c r="L217" s="196"/>
    </row>
    <row r="218" spans="2:12" x14ac:dyDescent="0.25">
      <c r="B218" s="192" t="e">
        <v>#NUM!</v>
      </c>
      <c r="C218" s="192" t="e">
        <v>#NUM!</v>
      </c>
      <c r="D218" s="192" t="e">
        <v>#NUM!</v>
      </c>
      <c r="E218" s="192" t="e">
        <v>#NUM!</v>
      </c>
      <c r="F218" s="193"/>
      <c r="G218" s="194"/>
      <c r="H218" s="195"/>
      <c r="I218" s="41"/>
      <c r="J218" s="41"/>
      <c r="K218" s="196"/>
      <c r="L218" s="196"/>
    </row>
    <row r="219" spans="2:12" x14ac:dyDescent="0.25">
      <c r="B219" s="192" t="e">
        <v>#NUM!</v>
      </c>
      <c r="C219" s="192" t="e">
        <v>#NUM!</v>
      </c>
      <c r="D219" s="192" t="e">
        <v>#NUM!</v>
      </c>
      <c r="E219" s="192" t="e">
        <v>#NUM!</v>
      </c>
      <c r="F219" s="193"/>
      <c r="G219" s="194"/>
      <c r="H219" s="195"/>
      <c r="I219" s="41"/>
      <c r="J219" s="41"/>
      <c r="K219" s="196"/>
      <c r="L219" s="196"/>
    </row>
    <row r="220" spans="2:12" x14ac:dyDescent="0.25">
      <c r="B220" s="192" t="e">
        <v>#NUM!</v>
      </c>
      <c r="C220" s="192" t="e">
        <v>#NUM!</v>
      </c>
      <c r="D220" s="192" t="e">
        <v>#NUM!</v>
      </c>
      <c r="E220" s="192" t="e">
        <v>#NUM!</v>
      </c>
      <c r="F220" s="193"/>
      <c r="G220" s="194"/>
      <c r="H220" s="195"/>
      <c r="I220" s="41"/>
      <c r="J220" s="41"/>
      <c r="K220" s="196"/>
      <c r="L220" s="196"/>
    </row>
    <row r="221" spans="2:12" x14ac:dyDescent="0.25">
      <c r="B221" s="192" t="e">
        <v>#NUM!</v>
      </c>
      <c r="C221" s="192" t="e">
        <v>#NUM!</v>
      </c>
      <c r="D221" s="192" t="e">
        <v>#NUM!</v>
      </c>
      <c r="E221" s="192" t="e">
        <v>#NUM!</v>
      </c>
      <c r="F221" s="193"/>
      <c r="G221" s="194"/>
      <c r="H221" s="195"/>
      <c r="I221" s="41"/>
      <c r="J221" s="41"/>
      <c r="K221" s="196"/>
      <c r="L221" s="196"/>
    </row>
    <row r="222" spans="2:12" x14ac:dyDescent="0.25">
      <c r="B222" s="192" t="e">
        <v>#NUM!</v>
      </c>
      <c r="C222" s="192" t="e">
        <v>#NUM!</v>
      </c>
      <c r="D222" s="192" t="e">
        <v>#NUM!</v>
      </c>
      <c r="E222" s="192" t="e">
        <v>#NUM!</v>
      </c>
      <c r="F222" s="193"/>
      <c r="G222" s="194"/>
      <c r="H222" s="195"/>
      <c r="I222" s="41"/>
      <c r="J222" s="41"/>
      <c r="K222" s="196"/>
      <c r="L222" s="196"/>
    </row>
    <row r="223" spans="2:12" x14ac:dyDescent="0.25">
      <c r="B223" s="192" t="e">
        <v>#NUM!</v>
      </c>
      <c r="C223" s="192" t="e">
        <v>#NUM!</v>
      </c>
      <c r="D223" s="192" t="e">
        <v>#NUM!</v>
      </c>
      <c r="E223" s="192" t="e">
        <v>#NUM!</v>
      </c>
      <c r="F223" s="193"/>
      <c r="G223" s="194"/>
      <c r="H223" s="195"/>
      <c r="I223" s="41"/>
      <c r="J223" s="41"/>
      <c r="K223" s="196"/>
      <c r="L223" s="196"/>
    </row>
    <row r="224" spans="2:12" x14ac:dyDescent="0.25">
      <c r="B224" s="192" t="e">
        <v>#NUM!</v>
      </c>
      <c r="C224" s="192" t="e">
        <v>#NUM!</v>
      </c>
      <c r="D224" s="192" t="e">
        <v>#NUM!</v>
      </c>
      <c r="E224" s="192" t="e">
        <v>#NUM!</v>
      </c>
      <c r="F224" s="193"/>
      <c r="G224" s="194"/>
      <c r="H224" s="195"/>
      <c r="I224" s="41"/>
      <c r="J224" s="41"/>
      <c r="K224" s="196"/>
      <c r="L224" s="196"/>
    </row>
    <row r="225" spans="2:12" x14ac:dyDescent="0.25">
      <c r="B225" s="192" t="e">
        <v>#NUM!</v>
      </c>
      <c r="C225" s="192" t="e">
        <v>#NUM!</v>
      </c>
      <c r="D225" s="192" t="e">
        <v>#NUM!</v>
      </c>
      <c r="E225" s="192" t="e">
        <v>#NUM!</v>
      </c>
      <c r="F225" s="193"/>
      <c r="G225" s="194"/>
      <c r="H225" s="195"/>
      <c r="I225" s="41"/>
      <c r="J225" s="41"/>
      <c r="K225" s="196"/>
      <c r="L225" s="196"/>
    </row>
    <row r="226" spans="2:12" x14ac:dyDescent="0.25">
      <c r="B226" s="192" t="e">
        <v>#NUM!</v>
      </c>
      <c r="C226" s="192" t="e">
        <v>#NUM!</v>
      </c>
      <c r="D226" s="192" t="e">
        <v>#NUM!</v>
      </c>
      <c r="E226" s="192" t="e">
        <v>#NUM!</v>
      </c>
      <c r="F226" s="193"/>
      <c r="G226" s="194"/>
      <c r="H226" s="195"/>
      <c r="I226" s="41"/>
      <c r="J226" s="41"/>
      <c r="K226" s="196"/>
      <c r="L226" s="196"/>
    </row>
    <row r="227" spans="2:12" x14ac:dyDescent="0.25">
      <c r="B227" s="192" t="e">
        <v>#NUM!</v>
      </c>
      <c r="C227" s="192" t="e">
        <v>#NUM!</v>
      </c>
      <c r="D227" s="192" t="e">
        <v>#NUM!</v>
      </c>
      <c r="E227" s="192" t="e">
        <v>#NUM!</v>
      </c>
      <c r="F227" s="193"/>
      <c r="G227" s="194"/>
      <c r="H227" s="195"/>
      <c r="I227" s="41"/>
      <c r="J227" s="41"/>
      <c r="K227" s="196"/>
      <c r="L227" s="196"/>
    </row>
    <row r="228" spans="2:12" x14ac:dyDescent="0.25">
      <c r="B228" s="192" t="e">
        <v>#NUM!</v>
      </c>
      <c r="C228" s="192" t="e">
        <v>#NUM!</v>
      </c>
      <c r="D228" s="192" t="e">
        <v>#NUM!</v>
      </c>
      <c r="E228" s="192" t="e">
        <v>#NUM!</v>
      </c>
      <c r="F228" s="193"/>
      <c r="G228" s="194"/>
      <c r="H228" s="195"/>
      <c r="I228" s="41"/>
      <c r="J228" s="41"/>
      <c r="K228" s="196"/>
      <c r="L228" s="196"/>
    </row>
    <row r="229" spans="2:12" x14ac:dyDescent="0.25">
      <c r="B229" s="192" t="e">
        <v>#NUM!</v>
      </c>
      <c r="C229" s="192" t="e">
        <v>#NUM!</v>
      </c>
      <c r="D229" s="192" t="e">
        <v>#NUM!</v>
      </c>
      <c r="E229" s="192" t="e">
        <v>#NUM!</v>
      </c>
      <c r="F229" s="193"/>
      <c r="G229" s="194"/>
      <c r="H229" s="195"/>
      <c r="I229" s="41"/>
      <c r="J229" s="41"/>
      <c r="K229" s="196"/>
      <c r="L229" s="196"/>
    </row>
    <row r="230" spans="2:12" x14ac:dyDescent="0.25">
      <c r="B230" s="192" t="e">
        <v>#NUM!</v>
      </c>
      <c r="C230" s="192" t="e">
        <v>#NUM!</v>
      </c>
      <c r="D230" s="192" t="e">
        <v>#NUM!</v>
      </c>
      <c r="E230" s="192" t="e">
        <v>#NUM!</v>
      </c>
      <c r="F230" s="193"/>
      <c r="G230" s="194"/>
      <c r="H230" s="195"/>
      <c r="I230" s="41"/>
      <c r="J230" s="41"/>
      <c r="K230" s="196"/>
      <c r="L230" s="196"/>
    </row>
    <row r="231" spans="2:12" x14ac:dyDescent="0.25">
      <c r="B231" s="192" t="e">
        <v>#NUM!</v>
      </c>
      <c r="C231" s="192" t="e">
        <v>#NUM!</v>
      </c>
      <c r="D231" s="192" t="e">
        <v>#NUM!</v>
      </c>
      <c r="E231" s="192" t="e">
        <v>#NUM!</v>
      </c>
      <c r="F231" s="193"/>
      <c r="G231" s="194"/>
      <c r="H231" s="195"/>
      <c r="I231" s="41"/>
      <c r="J231" s="41"/>
      <c r="K231" s="196"/>
      <c r="L231" s="196"/>
    </row>
    <row r="232" spans="2:12" x14ac:dyDescent="0.25">
      <c r="B232" s="192" t="e">
        <v>#NUM!</v>
      </c>
      <c r="C232" s="192" t="e">
        <v>#NUM!</v>
      </c>
      <c r="D232" s="192" t="e">
        <v>#NUM!</v>
      </c>
      <c r="E232" s="192" t="e">
        <v>#NUM!</v>
      </c>
      <c r="F232" s="193"/>
      <c r="G232" s="194"/>
      <c r="H232" s="195"/>
      <c r="I232" s="41"/>
      <c r="J232" s="41"/>
      <c r="K232" s="196"/>
      <c r="L232" s="196"/>
    </row>
    <row r="233" spans="2:12" x14ac:dyDescent="0.25">
      <c r="B233" s="192" t="e">
        <v>#NUM!</v>
      </c>
      <c r="C233" s="192" t="e">
        <v>#NUM!</v>
      </c>
      <c r="D233" s="192" t="e">
        <v>#NUM!</v>
      </c>
      <c r="E233" s="192" t="e">
        <v>#NUM!</v>
      </c>
      <c r="F233" s="193"/>
      <c r="G233" s="194"/>
      <c r="H233" s="195"/>
      <c r="I233" s="41"/>
      <c r="J233" s="41"/>
      <c r="K233" s="196"/>
      <c r="L233" s="196"/>
    </row>
    <row r="234" spans="2:12" x14ac:dyDescent="0.25">
      <c r="B234" s="192" t="e">
        <v>#NUM!</v>
      </c>
      <c r="C234" s="192" t="e">
        <v>#NUM!</v>
      </c>
      <c r="D234" s="192" t="e">
        <v>#NUM!</v>
      </c>
      <c r="E234" s="192" t="e">
        <v>#NUM!</v>
      </c>
      <c r="F234" s="193"/>
      <c r="G234" s="194"/>
      <c r="H234" s="195"/>
      <c r="I234" s="41"/>
      <c r="J234" s="41"/>
      <c r="K234" s="196"/>
      <c r="L234" s="196"/>
    </row>
    <row r="235" spans="2:12" x14ac:dyDescent="0.25">
      <c r="B235" s="192" t="e">
        <v>#NUM!</v>
      </c>
      <c r="C235" s="192" t="e">
        <v>#NUM!</v>
      </c>
      <c r="D235" s="192" t="e">
        <v>#NUM!</v>
      </c>
      <c r="E235" s="192" t="e">
        <v>#NUM!</v>
      </c>
      <c r="F235" s="193"/>
      <c r="G235" s="194"/>
      <c r="H235" s="195"/>
      <c r="I235" s="41"/>
      <c r="J235" s="41"/>
      <c r="K235" s="196"/>
      <c r="L235" s="196"/>
    </row>
    <row r="236" spans="2:12" x14ac:dyDescent="0.25">
      <c r="B236" s="192" t="e">
        <v>#NUM!</v>
      </c>
      <c r="C236" s="192" t="e">
        <v>#NUM!</v>
      </c>
      <c r="D236" s="192" t="e">
        <v>#NUM!</v>
      </c>
      <c r="E236" s="192" t="e">
        <v>#NUM!</v>
      </c>
      <c r="F236" s="193"/>
      <c r="G236" s="194"/>
      <c r="H236" s="195"/>
      <c r="I236" s="41"/>
      <c r="J236" s="41"/>
      <c r="K236" s="196"/>
      <c r="L236" s="196"/>
    </row>
    <row r="237" spans="2:12" x14ac:dyDescent="0.25">
      <c r="B237" s="192" t="e">
        <v>#NUM!</v>
      </c>
      <c r="C237" s="192" t="e">
        <v>#NUM!</v>
      </c>
      <c r="D237" s="192" t="e">
        <v>#NUM!</v>
      </c>
      <c r="E237" s="192" t="e">
        <v>#NUM!</v>
      </c>
      <c r="F237" s="193"/>
      <c r="G237" s="194"/>
      <c r="H237" s="195"/>
      <c r="I237" s="41"/>
      <c r="J237" s="41"/>
      <c r="K237" s="196"/>
      <c r="L237" s="196"/>
    </row>
    <row r="238" spans="2:12" x14ac:dyDescent="0.25">
      <c r="B238" s="192" t="e">
        <v>#NUM!</v>
      </c>
      <c r="C238" s="192" t="e">
        <v>#NUM!</v>
      </c>
      <c r="D238" s="192" t="e">
        <v>#NUM!</v>
      </c>
      <c r="E238" s="192" t="e">
        <v>#NUM!</v>
      </c>
      <c r="F238" s="193"/>
      <c r="G238" s="194"/>
      <c r="H238" s="195"/>
      <c r="I238" s="41"/>
      <c r="J238" s="41"/>
      <c r="K238" s="196"/>
      <c r="L238" s="196"/>
    </row>
    <row r="239" spans="2:12" x14ac:dyDescent="0.25">
      <c r="B239" s="192" t="e">
        <v>#NUM!</v>
      </c>
      <c r="C239" s="192" t="e">
        <v>#NUM!</v>
      </c>
      <c r="D239" s="192" t="e">
        <v>#NUM!</v>
      </c>
      <c r="E239" s="192" t="e">
        <v>#NUM!</v>
      </c>
      <c r="F239" s="193"/>
      <c r="G239" s="194"/>
      <c r="H239" s="195"/>
      <c r="I239" s="41"/>
      <c r="J239" s="41"/>
      <c r="K239" s="196"/>
      <c r="L239" s="196"/>
    </row>
    <row r="240" spans="2:12" x14ac:dyDescent="0.25">
      <c r="B240" s="192" t="e">
        <v>#NUM!</v>
      </c>
      <c r="C240" s="192" t="e">
        <v>#NUM!</v>
      </c>
      <c r="D240" s="192" t="e">
        <v>#NUM!</v>
      </c>
      <c r="E240" s="192" t="e">
        <v>#NUM!</v>
      </c>
      <c r="F240" s="193"/>
      <c r="G240" s="194"/>
      <c r="H240" s="195"/>
      <c r="I240" s="41"/>
      <c r="J240" s="41"/>
      <c r="K240" s="196"/>
      <c r="L240" s="196"/>
    </row>
    <row r="241" spans="2:12" x14ac:dyDescent="0.25">
      <c r="B241" s="192" t="e">
        <v>#NUM!</v>
      </c>
      <c r="C241" s="192" t="e">
        <v>#NUM!</v>
      </c>
      <c r="D241" s="192" t="e">
        <v>#NUM!</v>
      </c>
      <c r="E241" s="192" t="e">
        <v>#NUM!</v>
      </c>
      <c r="F241" s="193"/>
      <c r="G241" s="194"/>
      <c r="H241" s="195"/>
      <c r="I241" s="41"/>
      <c r="J241" s="41"/>
      <c r="K241" s="196"/>
      <c r="L241" s="196"/>
    </row>
    <row r="242" spans="2:12" x14ac:dyDescent="0.25">
      <c r="B242" s="192" t="e">
        <v>#NUM!</v>
      </c>
      <c r="C242" s="192" t="e">
        <v>#NUM!</v>
      </c>
      <c r="D242" s="192" t="e">
        <v>#NUM!</v>
      </c>
      <c r="E242" s="192" t="e">
        <v>#NUM!</v>
      </c>
      <c r="F242" s="193"/>
      <c r="G242" s="194"/>
      <c r="H242" s="195"/>
      <c r="I242" s="41"/>
      <c r="J242" s="41"/>
      <c r="K242" s="196"/>
      <c r="L242" s="196"/>
    </row>
    <row r="243" spans="2:12" x14ac:dyDescent="0.25">
      <c r="B243" s="192" t="e">
        <v>#NUM!</v>
      </c>
      <c r="C243" s="192" t="e">
        <v>#NUM!</v>
      </c>
      <c r="D243" s="192" t="e">
        <v>#NUM!</v>
      </c>
      <c r="E243" s="192" t="e">
        <v>#NUM!</v>
      </c>
      <c r="F243" s="193"/>
      <c r="G243" s="194"/>
      <c r="H243" s="195"/>
      <c r="I243" s="41"/>
      <c r="J243" s="41"/>
      <c r="K243" s="196"/>
      <c r="L243" s="196"/>
    </row>
    <row r="244" spans="2:12" x14ac:dyDescent="0.25">
      <c r="B244" s="192" t="e">
        <v>#NUM!</v>
      </c>
      <c r="C244" s="192" t="e">
        <v>#NUM!</v>
      </c>
      <c r="D244" s="192" t="e">
        <v>#NUM!</v>
      </c>
      <c r="E244" s="192" t="e">
        <v>#NUM!</v>
      </c>
      <c r="F244" s="193"/>
      <c r="G244" s="194"/>
      <c r="H244" s="195"/>
      <c r="I244" s="41"/>
      <c r="J244" s="41"/>
      <c r="K244" s="196"/>
      <c r="L244" s="196"/>
    </row>
    <row r="245" spans="2:12" x14ac:dyDescent="0.25">
      <c r="B245" s="192" t="e">
        <v>#NUM!</v>
      </c>
      <c r="C245" s="192" t="e">
        <v>#NUM!</v>
      </c>
      <c r="D245" s="192" t="e">
        <v>#NUM!</v>
      </c>
      <c r="E245" s="192" t="e">
        <v>#NUM!</v>
      </c>
      <c r="F245" s="193"/>
      <c r="G245" s="194"/>
      <c r="H245" s="195"/>
      <c r="I245" s="41"/>
      <c r="J245" s="41"/>
      <c r="K245" s="196"/>
      <c r="L245" s="196"/>
    </row>
    <row r="246" spans="2:12" x14ac:dyDescent="0.25">
      <c r="B246" s="192" t="e">
        <v>#NUM!</v>
      </c>
      <c r="C246" s="192" t="e">
        <v>#NUM!</v>
      </c>
      <c r="D246" s="192" t="e">
        <v>#NUM!</v>
      </c>
      <c r="E246" s="192" t="e">
        <v>#NUM!</v>
      </c>
      <c r="F246" s="193"/>
      <c r="G246" s="194"/>
      <c r="H246" s="195"/>
      <c r="I246" s="41"/>
      <c r="J246" s="41"/>
      <c r="K246" s="196"/>
      <c r="L246" s="196"/>
    </row>
    <row r="247" spans="2:12" x14ac:dyDescent="0.25">
      <c r="B247" s="192" t="e">
        <v>#NUM!</v>
      </c>
      <c r="C247" s="192" t="e">
        <v>#NUM!</v>
      </c>
      <c r="D247" s="192" t="e">
        <v>#NUM!</v>
      </c>
      <c r="E247" s="192" t="e">
        <v>#NUM!</v>
      </c>
      <c r="F247" s="193"/>
      <c r="G247" s="194"/>
      <c r="H247" s="195"/>
      <c r="I247" s="41"/>
      <c r="J247" s="41"/>
      <c r="K247" s="196"/>
      <c r="L247" s="196"/>
    </row>
    <row r="248" spans="2:12" x14ac:dyDescent="0.25">
      <c r="B248" s="192" t="e">
        <v>#NUM!</v>
      </c>
      <c r="C248" s="192" t="e">
        <v>#NUM!</v>
      </c>
      <c r="D248" s="192" t="e">
        <v>#NUM!</v>
      </c>
      <c r="E248" s="192" t="e">
        <v>#NUM!</v>
      </c>
      <c r="F248" s="193"/>
      <c r="G248" s="194"/>
      <c r="H248" s="195"/>
      <c r="I248" s="41"/>
      <c r="J248" s="41"/>
      <c r="K248" s="196"/>
      <c r="L248" s="196"/>
    </row>
    <row r="249" spans="2:12" x14ac:dyDescent="0.25">
      <c r="B249" s="192" t="e">
        <v>#NUM!</v>
      </c>
      <c r="C249" s="192" t="e">
        <v>#NUM!</v>
      </c>
      <c r="D249" s="192" t="e">
        <v>#NUM!</v>
      </c>
      <c r="E249" s="192" t="e">
        <v>#NUM!</v>
      </c>
      <c r="F249" s="193"/>
      <c r="G249" s="194"/>
      <c r="H249" s="195"/>
      <c r="I249" s="41"/>
      <c r="J249" s="41"/>
      <c r="K249" s="196"/>
      <c r="L249" s="196"/>
    </row>
    <row r="250" spans="2:12" x14ac:dyDescent="0.25">
      <c r="B250" s="192" t="e">
        <v>#NUM!</v>
      </c>
      <c r="C250" s="192" t="e">
        <v>#NUM!</v>
      </c>
      <c r="D250" s="192" t="e">
        <v>#NUM!</v>
      </c>
      <c r="E250" s="192" t="e">
        <v>#NUM!</v>
      </c>
      <c r="F250" s="193"/>
      <c r="G250" s="194"/>
      <c r="H250" s="195"/>
      <c r="I250" s="41"/>
      <c r="J250" s="41"/>
      <c r="K250" s="196"/>
      <c r="L250" s="196"/>
    </row>
    <row r="251" spans="2:12" x14ac:dyDescent="0.25">
      <c r="B251" s="192" t="e">
        <v>#NUM!</v>
      </c>
      <c r="C251" s="192" t="e">
        <v>#NUM!</v>
      </c>
      <c r="D251" s="192" t="e">
        <v>#NUM!</v>
      </c>
      <c r="E251" s="192" t="e">
        <v>#NUM!</v>
      </c>
      <c r="F251" s="193"/>
      <c r="G251" s="194"/>
      <c r="H251" s="195"/>
      <c r="I251" s="41"/>
      <c r="J251" s="41"/>
      <c r="K251" s="196"/>
      <c r="L251" s="196"/>
    </row>
    <row r="252" spans="2:12" x14ac:dyDescent="0.25">
      <c r="B252" s="192" t="e">
        <v>#NUM!</v>
      </c>
      <c r="C252" s="192" t="e">
        <v>#NUM!</v>
      </c>
      <c r="D252" s="192" t="e">
        <v>#NUM!</v>
      </c>
      <c r="E252" s="192" t="e">
        <v>#NUM!</v>
      </c>
      <c r="F252" s="193"/>
      <c r="G252" s="194"/>
      <c r="H252" s="195"/>
      <c r="I252" s="41"/>
      <c r="J252" s="41"/>
      <c r="K252" s="196"/>
      <c r="L252" s="196"/>
    </row>
    <row r="253" spans="2:12" x14ac:dyDescent="0.25">
      <c r="B253" s="192" t="e">
        <v>#NUM!</v>
      </c>
      <c r="C253" s="192" t="e">
        <v>#NUM!</v>
      </c>
      <c r="D253" s="192" t="e">
        <v>#NUM!</v>
      </c>
      <c r="E253" s="192" t="e">
        <v>#NUM!</v>
      </c>
      <c r="F253" s="193"/>
      <c r="G253" s="194"/>
      <c r="H253" s="195"/>
      <c r="I253" s="41"/>
      <c r="J253" s="41"/>
      <c r="K253" s="196"/>
      <c r="L253" s="196"/>
    </row>
    <row r="254" spans="2:12" x14ac:dyDescent="0.25">
      <c r="B254" s="192" t="e">
        <v>#NUM!</v>
      </c>
      <c r="C254" s="192" t="e">
        <v>#NUM!</v>
      </c>
      <c r="D254" s="192" t="e">
        <v>#NUM!</v>
      </c>
      <c r="E254" s="192" t="e">
        <v>#NUM!</v>
      </c>
      <c r="F254" s="193"/>
      <c r="G254" s="194"/>
      <c r="H254" s="195"/>
      <c r="I254" s="41"/>
      <c r="J254" s="41"/>
      <c r="K254" s="196"/>
      <c r="L254" s="196"/>
    </row>
    <row r="255" spans="2:12" x14ac:dyDescent="0.25">
      <c r="B255" s="192" t="e">
        <v>#NUM!</v>
      </c>
      <c r="C255" s="192" t="e">
        <v>#NUM!</v>
      </c>
      <c r="D255" s="192" t="e">
        <v>#NUM!</v>
      </c>
      <c r="E255" s="192" t="e">
        <v>#NUM!</v>
      </c>
      <c r="F255" s="193"/>
      <c r="G255" s="194"/>
      <c r="H255" s="195"/>
      <c r="I255" s="41"/>
      <c r="J255" s="41"/>
      <c r="K255" s="196"/>
      <c r="L255" s="196"/>
    </row>
    <row r="256" spans="2:12" x14ac:dyDescent="0.25">
      <c r="B256" s="192" t="e">
        <v>#NUM!</v>
      </c>
      <c r="C256" s="192" t="e">
        <v>#NUM!</v>
      </c>
      <c r="D256" s="192" t="e">
        <v>#NUM!</v>
      </c>
      <c r="E256" s="192" t="e">
        <v>#NUM!</v>
      </c>
      <c r="F256" s="193"/>
      <c r="G256" s="194"/>
      <c r="H256" s="195"/>
      <c r="I256" s="41"/>
      <c r="J256" s="41"/>
      <c r="K256" s="196"/>
      <c r="L256" s="196"/>
    </row>
    <row r="257" spans="2:12" x14ac:dyDescent="0.25">
      <c r="B257" s="192" t="e">
        <v>#NUM!</v>
      </c>
      <c r="C257" s="192" t="e">
        <v>#NUM!</v>
      </c>
      <c r="D257" s="192" t="e">
        <v>#NUM!</v>
      </c>
      <c r="E257" s="192" t="e">
        <v>#NUM!</v>
      </c>
      <c r="F257" s="193"/>
      <c r="G257" s="194"/>
      <c r="H257" s="195"/>
      <c r="I257" s="41"/>
      <c r="J257" s="41"/>
      <c r="K257" s="196"/>
      <c r="L257" s="196"/>
    </row>
    <row r="258" spans="2:12" x14ac:dyDescent="0.25">
      <c r="B258" s="192" t="e">
        <v>#NUM!</v>
      </c>
      <c r="C258" s="192" t="e">
        <v>#NUM!</v>
      </c>
      <c r="D258" s="192" t="e">
        <v>#NUM!</v>
      </c>
      <c r="E258" s="192" t="e">
        <v>#NUM!</v>
      </c>
      <c r="F258" s="193"/>
      <c r="G258" s="194"/>
      <c r="H258" s="195"/>
      <c r="I258" s="41"/>
      <c r="J258" s="41"/>
      <c r="K258" s="196"/>
      <c r="L258" s="196"/>
    </row>
    <row r="259" spans="2:12" x14ac:dyDescent="0.25">
      <c r="B259" s="192" t="e">
        <v>#NUM!</v>
      </c>
      <c r="C259" s="192" t="e">
        <v>#NUM!</v>
      </c>
      <c r="D259" s="192" t="e">
        <v>#NUM!</v>
      </c>
      <c r="E259" s="192" t="e">
        <v>#NUM!</v>
      </c>
      <c r="F259" s="193"/>
      <c r="G259" s="194"/>
      <c r="H259" s="195"/>
      <c r="I259" s="41"/>
      <c r="J259" s="41"/>
      <c r="K259" s="196"/>
      <c r="L259" s="196"/>
    </row>
    <row r="260" spans="2:12" x14ac:dyDescent="0.25">
      <c r="B260" s="192" t="e">
        <v>#NUM!</v>
      </c>
      <c r="C260" s="192" t="e">
        <v>#NUM!</v>
      </c>
      <c r="D260" s="192" t="e">
        <v>#NUM!</v>
      </c>
      <c r="E260" s="192" t="e">
        <v>#NUM!</v>
      </c>
      <c r="F260" s="193"/>
      <c r="G260" s="194"/>
      <c r="H260" s="195"/>
      <c r="I260" s="41"/>
      <c r="J260" s="41"/>
      <c r="K260" s="196"/>
      <c r="L260" s="196"/>
    </row>
    <row r="261" spans="2:12" x14ac:dyDescent="0.25">
      <c r="B261" s="192" t="e">
        <v>#NUM!</v>
      </c>
      <c r="C261" s="192" t="e">
        <v>#NUM!</v>
      </c>
      <c r="D261" s="192" t="e">
        <v>#NUM!</v>
      </c>
      <c r="E261" s="192" t="e">
        <v>#NUM!</v>
      </c>
      <c r="F261" s="193"/>
      <c r="G261" s="194"/>
      <c r="H261" s="195"/>
      <c r="I261" s="41"/>
      <c r="J261" s="41"/>
      <c r="K261" s="196"/>
      <c r="L261" s="196"/>
    </row>
    <row r="262" spans="2:12" x14ac:dyDescent="0.25">
      <c r="B262" s="192" t="e">
        <v>#NUM!</v>
      </c>
      <c r="C262" s="192" t="e">
        <v>#NUM!</v>
      </c>
      <c r="D262" s="192" t="e">
        <v>#NUM!</v>
      </c>
      <c r="E262" s="192" t="e">
        <v>#NUM!</v>
      </c>
      <c r="F262" s="193"/>
      <c r="G262" s="194"/>
      <c r="H262" s="195"/>
      <c r="I262" s="41"/>
      <c r="J262" s="41"/>
      <c r="K262" s="196"/>
      <c r="L262" s="196"/>
    </row>
    <row r="263" spans="2:12" x14ac:dyDescent="0.25">
      <c r="B263" s="192" t="e">
        <v>#NUM!</v>
      </c>
      <c r="C263" s="192" t="e">
        <v>#NUM!</v>
      </c>
      <c r="D263" s="192" t="e">
        <v>#NUM!</v>
      </c>
      <c r="E263" s="192" t="e">
        <v>#NUM!</v>
      </c>
      <c r="F263" s="193"/>
      <c r="G263" s="194"/>
      <c r="H263" s="195"/>
      <c r="I263" s="41"/>
      <c r="J263" s="41"/>
      <c r="K263" s="196"/>
      <c r="L263" s="196"/>
    </row>
    <row r="264" spans="2:12" x14ac:dyDescent="0.25">
      <c r="B264" s="192" t="e">
        <v>#NUM!</v>
      </c>
      <c r="C264" s="192" t="e">
        <v>#NUM!</v>
      </c>
      <c r="D264" s="192" t="e">
        <v>#NUM!</v>
      </c>
      <c r="E264" s="192" t="e">
        <v>#NUM!</v>
      </c>
      <c r="F264" s="193"/>
      <c r="G264" s="194"/>
      <c r="H264" s="195"/>
      <c r="I264" s="41"/>
      <c r="J264" s="41"/>
      <c r="K264" s="196"/>
      <c r="L264" s="196"/>
    </row>
    <row r="265" spans="2:12" x14ac:dyDescent="0.25">
      <c r="B265" s="192" t="e">
        <v>#NUM!</v>
      </c>
      <c r="C265" s="192" t="e">
        <v>#NUM!</v>
      </c>
      <c r="D265" s="192" t="e">
        <v>#NUM!</v>
      </c>
      <c r="E265" s="192" t="e">
        <v>#NUM!</v>
      </c>
      <c r="F265" s="193"/>
      <c r="G265" s="194"/>
      <c r="H265" s="195"/>
      <c r="I265" s="41"/>
      <c r="J265" s="41"/>
      <c r="K265" s="196"/>
      <c r="L265" s="196"/>
    </row>
    <row r="266" spans="2:12" x14ac:dyDescent="0.25">
      <c r="B266" s="192" t="e">
        <v>#NUM!</v>
      </c>
      <c r="C266" s="192" t="e">
        <v>#NUM!</v>
      </c>
      <c r="D266" s="192" t="e">
        <v>#NUM!</v>
      </c>
      <c r="E266" s="192" t="e">
        <v>#NUM!</v>
      </c>
      <c r="F266" s="193"/>
      <c r="G266" s="194"/>
      <c r="H266" s="195"/>
      <c r="I266" s="41"/>
      <c r="J266" s="41"/>
      <c r="K266" s="196"/>
      <c r="L266" s="196"/>
    </row>
    <row r="267" spans="2:12" x14ac:dyDescent="0.25">
      <c r="B267" s="192" t="e">
        <v>#NUM!</v>
      </c>
      <c r="C267" s="192" t="e">
        <v>#NUM!</v>
      </c>
      <c r="D267" s="192" t="e">
        <v>#NUM!</v>
      </c>
      <c r="E267" s="192" t="e">
        <v>#NUM!</v>
      </c>
      <c r="F267" s="193"/>
      <c r="G267" s="194"/>
      <c r="H267" s="195"/>
      <c r="I267" s="41"/>
      <c r="J267" s="41"/>
      <c r="K267" s="196"/>
      <c r="L267" s="196"/>
    </row>
    <row r="268" spans="2:12" x14ac:dyDescent="0.25">
      <c r="B268" s="192" t="e">
        <v>#NUM!</v>
      </c>
      <c r="C268" s="192" t="e">
        <v>#NUM!</v>
      </c>
      <c r="D268" s="192" t="e">
        <v>#NUM!</v>
      </c>
      <c r="E268" s="192" t="e">
        <v>#NUM!</v>
      </c>
      <c r="F268" s="193"/>
      <c r="G268" s="194"/>
      <c r="H268" s="195"/>
      <c r="I268" s="41"/>
      <c r="J268" s="41"/>
      <c r="K268" s="196"/>
      <c r="L268" s="196"/>
    </row>
    <row r="269" spans="2:12" x14ac:dyDescent="0.25">
      <c r="B269" s="192" t="e">
        <v>#NUM!</v>
      </c>
      <c r="C269" s="192" t="e">
        <v>#NUM!</v>
      </c>
      <c r="D269" s="192" t="e">
        <v>#NUM!</v>
      </c>
      <c r="E269" s="192" t="e">
        <v>#NUM!</v>
      </c>
      <c r="F269" s="193"/>
      <c r="G269" s="194"/>
      <c r="H269" s="195"/>
      <c r="I269" s="41"/>
      <c r="J269" s="41"/>
      <c r="K269" s="196"/>
      <c r="L269" s="196"/>
    </row>
    <row r="270" spans="2:12" x14ac:dyDescent="0.25">
      <c r="B270" s="192" t="e">
        <v>#NUM!</v>
      </c>
      <c r="C270" s="192" t="e">
        <v>#NUM!</v>
      </c>
      <c r="D270" s="192" t="e">
        <v>#NUM!</v>
      </c>
      <c r="E270" s="192" t="e">
        <v>#NUM!</v>
      </c>
      <c r="F270" s="193"/>
      <c r="G270" s="194"/>
      <c r="H270" s="195"/>
      <c r="I270" s="41"/>
      <c r="J270" s="41"/>
      <c r="K270" s="196"/>
      <c r="L270" s="196"/>
    </row>
    <row r="271" spans="2:12" x14ac:dyDescent="0.25">
      <c r="B271" s="192" t="e">
        <v>#NUM!</v>
      </c>
      <c r="C271" s="192" t="e">
        <v>#NUM!</v>
      </c>
      <c r="D271" s="192" t="e">
        <v>#NUM!</v>
      </c>
      <c r="E271" s="192" t="e">
        <v>#NUM!</v>
      </c>
      <c r="F271" s="193"/>
      <c r="G271" s="194"/>
      <c r="H271" s="195"/>
      <c r="I271" s="41"/>
      <c r="J271" s="41"/>
      <c r="K271" s="196"/>
      <c r="L271" s="196"/>
    </row>
    <row r="272" spans="2:12" x14ac:dyDescent="0.25">
      <c r="B272" s="192" t="e">
        <v>#NUM!</v>
      </c>
      <c r="C272" s="192" t="e">
        <v>#NUM!</v>
      </c>
      <c r="D272" s="192" t="e">
        <v>#NUM!</v>
      </c>
      <c r="E272" s="192" t="e">
        <v>#NUM!</v>
      </c>
      <c r="F272" s="193"/>
      <c r="G272" s="194"/>
      <c r="H272" s="195"/>
      <c r="I272" s="41"/>
      <c r="J272" s="41"/>
      <c r="K272" s="196"/>
      <c r="L272" s="196"/>
    </row>
    <row r="273" spans="2:12" x14ac:dyDescent="0.25">
      <c r="B273" s="192" t="e">
        <v>#NUM!</v>
      </c>
      <c r="C273" s="192" t="e">
        <v>#NUM!</v>
      </c>
      <c r="D273" s="192" t="e">
        <v>#NUM!</v>
      </c>
      <c r="E273" s="192" t="e">
        <v>#NUM!</v>
      </c>
      <c r="F273" s="193"/>
      <c r="G273" s="194"/>
      <c r="H273" s="195"/>
      <c r="I273" s="41"/>
      <c r="J273" s="41"/>
      <c r="K273" s="196"/>
      <c r="L273" s="196"/>
    </row>
    <row r="274" spans="2:12" x14ac:dyDescent="0.25">
      <c r="B274" s="192" t="e">
        <v>#NUM!</v>
      </c>
      <c r="C274" s="192" t="e">
        <v>#NUM!</v>
      </c>
      <c r="D274" s="192" t="e">
        <v>#NUM!</v>
      </c>
      <c r="E274" s="192" t="e">
        <v>#NUM!</v>
      </c>
      <c r="F274" s="193"/>
      <c r="G274" s="194"/>
      <c r="H274" s="195"/>
      <c r="I274" s="41"/>
      <c r="J274" s="41"/>
      <c r="K274" s="196"/>
      <c r="L274" s="196"/>
    </row>
    <row r="275" spans="2:12" x14ac:dyDescent="0.25">
      <c r="B275" s="192" t="e">
        <v>#NUM!</v>
      </c>
      <c r="C275" s="192" t="e">
        <v>#NUM!</v>
      </c>
      <c r="D275" s="192" t="e">
        <v>#NUM!</v>
      </c>
      <c r="E275" s="192" t="e">
        <v>#NUM!</v>
      </c>
      <c r="F275" s="193"/>
      <c r="G275" s="194"/>
      <c r="H275" s="195"/>
      <c r="I275" s="41"/>
      <c r="J275" s="41"/>
      <c r="K275" s="196"/>
      <c r="L275" s="196"/>
    </row>
    <row r="276" spans="2:12" x14ac:dyDescent="0.25">
      <c r="B276" s="192" t="e">
        <v>#NUM!</v>
      </c>
      <c r="C276" s="192" t="e">
        <v>#NUM!</v>
      </c>
      <c r="D276" s="192" t="e">
        <v>#NUM!</v>
      </c>
      <c r="E276" s="192" t="e">
        <v>#NUM!</v>
      </c>
      <c r="F276" s="193"/>
      <c r="G276" s="194"/>
      <c r="H276" s="195"/>
      <c r="I276" s="41"/>
      <c r="J276" s="41"/>
      <c r="K276" s="196"/>
      <c r="L276" s="196"/>
    </row>
    <row r="277" spans="2:12" x14ac:dyDescent="0.25">
      <c r="B277" s="192" t="e">
        <v>#NUM!</v>
      </c>
      <c r="C277" s="192" t="e">
        <v>#NUM!</v>
      </c>
      <c r="D277" s="192" t="e">
        <v>#NUM!</v>
      </c>
      <c r="E277" s="192" t="e">
        <v>#NUM!</v>
      </c>
      <c r="F277" s="193"/>
      <c r="G277" s="194"/>
      <c r="H277" s="195"/>
      <c r="I277" s="41"/>
      <c r="J277" s="41"/>
      <c r="K277" s="196"/>
      <c r="L277" s="196"/>
    </row>
    <row r="278" spans="2:12" x14ac:dyDescent="0.25">
      <c r="B278" s="192" t="e">
        <v>#NUM!</v>
      </c>
      <c r="C278" s="192" t="e">
        <v>#NUM!</v>
      </c>
      <c r="D278" s="192" t="e">
        <v>#NUM!</v>
      </c>
      <c r="E278" s="192" t="e">
        <v>#NUM!</v>
      </c>
      <c r="F278" s="193"/>
      <c r="G278" s="194"/>
      <c r="H278" s="195"/>
      <c r="I278" s="41"/>
      <c r="J278" s="41"/>
      <c r="K278" s="196"/>
      <c r="L278" s="196"/>
    </row>
    <row r="279" spans="2:12" x14ac:dyDescent="0.25">
      <c r="B279" s="192" t="e">
        <v>#NUM!</v>
      </c>
      <c r="C279" s="192" t="e">
        <v>#NUM!</v>
      </c>
      <c r="D279" s="192" t="e">
        <v>#NUM!</v>
      </c>
      <c r="E279" s="192" t="e">
        <v>#NUM!</v>
      </c>
      <c r="F279" s="193"/>
      <c r="G279" s="194"/>
      <c r="H279" s="195"/>
      <c r="I279" s="41"/>
      <c r="J279" s="41"/>
      <c r="K279" s="196"/>
      <c r="L279" s="196"/>
    </row>
    <row r="280" spans="2:12" x14ac:dyDescent="0.25">
      <c r="B280" s="192" t="e">
        <v>#NUM!</v>
      </c>
      <c r="C280" s="192" t="e">
        <v>#NUM!</v>
      </c>
      <c r="D280" s="192" t="e">
        <v>#NUM!</v>
      </c>
      <c r="E280" s="192" t="e">
        <v>#NUM!</v>
      </c>
      <c r="F280" s="193"/>
      <c r="G280" s="194"/>
      <c r="H280" s="195"/>
      <c r="I280" s="41"/>
      <c r="J280" s="41"/>
      <c r="K280" s="196"/>
      <c r="L280" s="196"/>
    </row>
    <row r="281" spans="2:12" x14ac:dyDescent="0.25">
      <c r="B281" s="192" t="e">
        <v>#NUM!</v>
      </c>
      <c r="C281" s="192" t="e">
        <v>#NUM!</v>
      </c>
      <c r="D281" s="192" t="e">
        <v>#NUM!</v>
      </c>
      <c r="E281" s="192" t="e">
        <v>#NUM!</v>
      </c>
      <c r="F281" s="193"/>
      <c r="G281" s="194"/>
      <c r="H281" s="195"/>
      <c r="I281" s="41"/>
      <c r="J281" s="41"/>
      <c r="K281" s="196"/>
      <c r="L281" s="196"/>
    </row>
    <row r="282" spans="2:12" x14ac:dyDescent="0.25">
      <c r="B282" s="192" t="e">
        <v>#NUM!</v>
      </c>
      <c r="C282" s="192" t="e">
        <v>#NUM!</v>
      </c>
      <c r="D282" s="192" t="e">
        <v>#NUM!</v>
      </c>
      <c r="E282" s="192" t="e">
        <v>#NUM!</v>
      </c>
      <c r="F282" s="193"/>
      <c r="G282" s="194"/>
      <c r="H282" s="195"/>
      <c r="I282" s="41"/>
      <c r="J282" s="41"/>
      <c r="K282" s="196"/>
      <c r="L282" s="196"/>
    </row>
    <row r="283" spans="2:12" x14ac:dyDescent="0.25">
      <c r="B283" s="192" t="e">
        <v>#NUM!</v>
      </c>
      <c r="C283" s="192" t="e">
        <v>#NUM!</v>
      </c>
      <c r="D283" s="192" t="e">
        <v>#NUM!</v>
      </c>
      <c r="E283" s="192" t="e">
        <v>#NUM!</v>
      </c>
      <c r="F283" s="193"/>
      <c r="G283" s="194"/>
      <c r="H283" s="195"/>
      <c r="I283" s="41"/>
      <c r="J283" s="41"/>
      <c r="K283" s="196"/>
      <c r="L283" s="196"/>
    </row>
    <row r="284" spans="2:12" x14ac:dyDescent="0.25">
      <c r="B284" s="192" t="e">
        <v>#NUM!</v>
      </c>
      <c r="C284" s="192" t="e">
        <v>#NUM!</v>
      </c>
      <c r="D284" s="192" t="e">
        <v>#NUM!</v>
      </c>
      <c r="E284" s="192" t="e">
        <v>#NUM!</v>
      </c>
      <c r="F284" s="193"/>
      <c r="G284" s="194"/>
      <c r="H284" s="195"/>
      <c r="I284" s="41"/>
      <c r="J284" s="41"/>
      <c r="K284" s="196"/>
      <c r="L284" s="196"/>
    </row>
    <row r="285" spans="2:12" x14ac:dyDescent="0.25">
      <c r="B285" s="192" t="e">
        <v>#NUM!</v>
      </c>
      <c r="C285" s="192" t="e">
        <v>#NUM!</v>
      </c>
      <c r="D285" s="192" t="e">
        <v>#NUM!</v>
      </c>
      <c r="E285" s="192" t="e">
        <v>#NUM!</v>
      </c>
      <c r="F285" s="193"/>
      <c r="G285" s="194"/>
      <c r="H285" s="195"/>
      <c r="I285" s="41"/>
      <c r="J285" s="41"/>
      <c r="K285" s="196"/>
      <c r="L285" s="196"/>
    </row>
    <row r="286" spans="2:12" x14ac:dyDescent="0.25">
      <c r="B286" s="192" t="e">
        <v>#NUM!</v>
      </c>
      <c r="C286" s="192" t="e">
        <v>#NUM!</v>
      </c>
      <c r="D286" s="192" t="e">
        <v>#NUM!</v>
      </c>
      <c r="E286" s="192" t="e">
        <v>#NUM!</v>
      </c>
      <c r="F286" s="193"/>
      <c r="G286" s="194"/>
      <c r="H286" s="195"/>
      <c r="I286" s="41"/>
      <c r="J286" s="41"/>
      <c r="K286" s="196"/>
      <c r="L286" s="196"/>
    </row>
    <row r="287" spans="2:12" x14ac:dyDescent="0.25">
      <c r="B287" s="192" t="e">
        <v>#NUM!</v>
      </c>
      <c r="C287" s="192" t="e">
        <v>#NUM!</v>
      </c>
      <c r="D287" s="192" t="e">
        <v>#NUM!</v>
      </c>
      <c r="E287" s="192" t="e">
        <v>#NUM!</v>
      </c>
      <c r="F287" s="193"/>
      <c r="G287" s="194"/>
      <c r="H287" s="195"/>
      <c r="I287" s="41"/>
      <c r="J287" s="41"/>
      <c r="K287" s="196"/>
      <c r="L287" s="196"/>
    </row>
    <row r="288" spans="2:12" x14ac:dyDescent="0.25">
      <c r="B288" s="192" t="e">
        <v>#NUM!</v>
      </c>
      <c r="C288" s="192" t="e">
        <v>#NUM!</v>
      </c>
      <c r="D288" s="192" t="e">
        <v>#NUM!</v>
      </c>
      <c r="E288" s="192" t="e">
        <v>#NUM!</v>
      </c>
      <c r="F288" s="193"/>
      <c r="G288" s="194"/>
      <c r="H288" s="195"/>
      <c r="I288" s="41"/>
      <c r="J288" s="41"/>
      <c r="K288" s="196"/>
      <c r="L288" s="196"/>
    </row>
    <row r="289" spans="2:12" x14ac:dyDescent="0.25">
      <c r="B289" s="192" t="e">
        <v>#NUM!</v>
      </c>
      <c r="C289" s="192" t="e">
        <v>#NUM!</v>
      </c>
      <c r="D289" s="192" t="e">
        <v>#NUM!</v>
      </c>
      <c r="E289" s="192" t="e">
        <v>#NUM!</v>
      </c>
      <c r="F289" s="193"/>
      <c r="G289" s="194"/>
      <c r="H289" s="195"/>
      <c r="I289" s="41"/>
      <c r="J289" s="41"/>
      <c r="K289" s="196"/>
      <c r="L289" s="196"/>
    </row>
    <row r="290" spans="2:12" x14ac:dyDescent="0.25">
      <c r="B290" s="192" t="e">
        <v>#NUM!</v>
      </c>
      <c r="C290" s="192" t="e">
        <v>#NUM!</v>
      </c>
      <c r="D290" s="192" t="e">
        <v>#NUM!</v>
      </c>
      <c r="E290" s="192" t="e">
        <v>#NUM!</v>
      </c>
      <c r="F290" s="193"/>
      <c r="G290" s="194"/>
      <c r="H290" s="195"/>
      <c r="I290" s="41"/>
      <c r="J290" s="41"/>
      <c r="K290" s="196"/>
      <c r="L290" s="196"/>
    </row>
    <row r="291" spans="2:12" x14ac:dyDescent="0.25">
      <c r="B291" s="192" t="e">
        <v>#NUM!</v>
      </c>
      <c r="C291" s="192" t="e">
        <v>#NUM!</v>
      </c>
      <c r="D291" s="192" t="e">
        <v>#NUM!</v>
      </c>
      <c r="E291" s="192" t="e">
        <v>#NUM!</v>
      </c>
      <c r="F291" s="193"/>
      <c r="G291" s="194"/>
      <c r="H291" s="195"/>
      <c r="I291" s="41"/>
      <c r="J291" s="41"/>
      <c r="K291" s="196"/>
      <c r="L291" s="196"/>
    </row>
    <row r="292" spans="2:12" x14ac:dyDescent="0.25">
      <c r="B292" s="192" t="e">
        <v>#NUM!</v>
      </c>
      <c r="C292" s="192" t="e">
        <v>#NUM!</v>
      </c>
      <c r="D292" s="192" t="e">
        <v>#NUM!</v>
      </c>
      <c r="E292" s="192" t="e">
        <v>#NUM!</v>
      </c>
      <c r="F292" s="193"/>
      <c r="G292" s="194"/>
      <c r="H292" s="195"/>
      <c r="I292" s="41"/>
      <c r="J292" s="41"/>
      <c r="K292" s="196"/>
      <c r="L292" s="196"/>
    </row>
    <row r="293" spans="2:12" x14ac:dyDescent="0.25">
      <c r="B293" s="192" t="e">
        <v>#NUM!</v>
      </c>
      <c r="C293" s="192" t="e">
        <v>#NUM!</v>
      </c>
      <c r="D293" s="192" t="e">
        <v>#NUM!</v>
      </c>
      <c r="E293" s="192" t="e">
        <v>#NUM!</v>
      </c>
      <c r="F293" s="193"/>
      <c r="G293" s="194"/>
      <c r="H293" s="195"/>
      <c r="I293" s="41"/>
      <c r="J293" s="41"/>
      <c r="K293" s="196"/>
      <c r="L293" s="196"/>
    </row>
    <row r="294" spans="2:12" x14ac:dyDescent="0.25">
      <c r="B294" s="192" t="e">
        <v>#NUM!</v>
      </c>
      <c r="C294" s="192" t="e">
        <v>#NUM!</v>
      </c>
      <c r="D294" s="192" t="e">
        <v>#NUM!</v>
      </c>
      <c r="E294" s="192" t="e">
        <v>#NUM!</v>
      </c>
      <c r="F294" s="193"/>
      <c r="G294" s="194"/>
      <c r="H294" s="195"/>
      <c r="I294" s="41"/>
      <c r="J294" s="41"/>
      <c r="K294" s="196"/>
      <c r="L294" s="196"/>
    </row>
    <row r="295" spans="2:12" x14ac:dyDescent="0.25">
      <c r="B295" s="192" t="e">
        <v>#NUM!</v>
      </c>
      <c r="C295" s="192" t="e">
        <v>#NUM!</v>
      </c>
      <c r="D295" s="192" t="e">
        <v>#NUM!</v>
      </c>
      <c r="E295" s="192" t="e">
        <v>#NUM!</v>
      </c>
      <c r="F295" s="193"/>
      <c r="G295" s="194"/>
      <c r="H295" s="195"/>
      <c r="I295" s="41"/>
      <c r="J295" s="41"/>
      <c r="K295" s="196"/>
      <c r="L295" s="196"/>
    </row>
    <row r="296" spans="2:12" x14ac:dyDescent="0.25">
      <c r="B296" s="192" t="e">
        <v>#NUM!</v>
      </c>
      <c r="C296" s="192" t="e">
        <v>#NUM!</v>
      </c>
      <c r="D296" s="192" t="e">
        <v>#NUM!</v>
      </c>
      <c r="E296" s="192" t="e">
        <v>#NUM!</v>
      </c>
      <c r="F296" s="193"/>
      <c r="G296" s="194"/>
      <c r="H296" s="195"/>
      <c r="I296" s="41"/>
      <c r="J296" s="41"/>
      <c r="K296" s="196"/>
      <c r="L296" s="196"/>
    </row>
    <row r="297" spans="2:12" x14ac:dyDescent="0.25">
      <c r="B297" s="192" t="e">
        <v>#NUM!</v>
      </c>
      <c r="C297" s="192" t="e">
        <v>#NUM!</v>
      </c>
      <c r="D297" s="192" t="e">
        <v>#NUM!</v>
      </c>
      <c r="E297" s="192" t="e">
        <v>#NUM!</v>
      </c>
      <c r="F297" s="193"/>
      <c r="G297" s="194"/>
      <c r="H297" s="195"/>
      <c r="I297" s="41"/>
      <c r="J297" s="41"/>
      <c r="K297" s="196"/>
      <c r="L297" s="196"/>
    </row>
    <row r="298" spans="2:12" x14ac:dyDescent="0.25">
      <c r="B298" s="192" t="e">
        <v>#NUM!</v>
      </c>
      <c r="C298" s="192" t="e">
        <v>#NUM!</v>
      </c>
      <c r="D298" s="192" t="e">
        <v>#NUM!</v>
      </c>
      <c r="E298" s="192" t="e">
        <v>#NUM!</v>
      </c>
      <c r="F298" s="193"/>
      <c r="G298" s="194"/>
      <c r="H298" s="195"/>
      <c r="I298" s="41"/>
      <c r="J298" s="41"/>
      <c r="K298" s="196"/>
      <c r="L298" s="196"/>
    </row>
    <row r="299" spans="2:12" x14ac:dyDescent="0.25">
      <c r="B299" s="192" t="e">
        <v>#NUM!</v>
      </c>
      <c r="C299" s="192" t="e">
        <v>#NUM!</v>
      </c>
      <c r="D299" s="192" t="e">
        <v>#NUM!</v>
      </c>
      <c r="E299" s="192" t="e">
        <v>#NUM!</v>
      </c>
      <c r="F299" s="193"/>
      <c r="G299" s="194"/>
      <c r="H299" s="195"/>
      <c r="I299" s="41"/>
      <c r="J299" s="41"/>
      <c r="K299" s="196"/>
      <c r="L299" s="196"/>
    </row>
    <row r="300" spans="2:12" x14ac:dyDescent="0.25">
      <c r="B300" s="192" t="e">
        <v>#NUM!</v>
      </c>
      <c r="C300" s="192" t="e">
        <v>#NUM!</v>
      </c>
      <c r="D300" s="192" t="e">
        <v>#NUM!</v>
      </c>
      <c r="E300" s="192" t="e">
        <v>#NUM!</v>
      </c>
      <c r="F300" s="193"/>
      <c r="G300" s="194"/>
      <c r="H300" s="195"/>
      <c r="I300" s="41"/>
      <c r="J300" s="41"/>
      <c r="K300" s="196"/>
      <c r="L300" s="196"/>
    </row>
    <row r="301" spans="2:12" x14ac:dyDescent="0.25">
      <c r="B301" s="192" t="e">
        <v>#NUM!</v>
      </c>
      <c r="C301" s="192" t="e">
        <v>#NUM!</v>
      </c>
      <c r="D301" s="192" t="e">
        <v>#NUM!</v>
      </c>
      <c r="E301" s="192" t="e">
        <v>#NUM!</v>
      </c>
      <c r="F301" s="193"/>
      <c r="G301" s="194"/>
      <c r="H301" s="195"/>
      <c r="I301" s="41"/>
      <c r="J301" s="41"/>
      <c r="K301" s="196"/>
      <c r="L301" s="196"/>
    </row>
    <row r="302" spans="2:12" x14ac:dyDescent="0.25">
      <c r="B302" s="192" t="e">
        <v>#NUM!</v>
      </c>
      <c r="C302" s="192" t="e">
        <v>#NUM!</v>
      </c>
      <c r="D302" s="192" t="e">
        <v>#NUM!</v>
      </c>
      <c r="E302" s="192" t="e">
        <v>#NUM!</v>
      </c>
      <c r="F302" s="193"/>
      <c r="G302" s="194"/>
      <c r="H302" s="195"/>
      <c r="I302" s="41"/>
      <c r="J302" s="41"/>
      <c r="K302" s="196"/>
      <c r="L302" s="196"/>
    </row>
    <row r="303" spans="2:12" x14ac:dyDescent="0.25">
      <c r="B303" s="192" t="e">
        <v>#NUM!</v>
      </c>
      <c r="C303" s="192" t="e">
        <v>#NUM!</v>
      </c>
      <c r="D303" s="192" t="e">
        <v>#NUM!</v>
      </c>
      <c r="E303" s="192" t="e">
        <v>#NUM!</v>
      </c>
      <c r="F303" s="193"/>
      <c r="G303" s="194"/>
      <c r="H303" s="195"/>
      <c r="I303" s="41"/>
      <c r="J303" s="41"/>
      <c r="K303" s="196"/>
      <c r="L303" s="196"/>
    </row>
    <row r="304" spans="2:12" x14ac:dyDescent="0.25">
      <c r="B304" s="192" t="e">
        <v>#NUM!</v>
      </c>
      <c r="C304" s="192" t="e">
        <v>#NUM!</v>
      </c>
      <c r="D304" s="192" t="e">
        <v>#NUM!</v>
      </c>
      <c r="E304" s="192" t="e">
        <v>#NUM!</v>
      </c>
      <c r="F304" s="193"/>
      <c r="G304" s="194"/>
      <c r="H304" s="195"/>
      <c r="I304" s="41"/>
      <c r="J304" s="41"/>
      <c r="K304" s="196"/>
      <c r="L304" s="196"/>
    </row>
    <row r="305" spans="2:12" x14ac:dyDescent="0.25">
      <c r="B305" s="192" t="e">
        <v>#NUM!</v>
      </c>
      <c r="C305" s="192" t="e">
        <v>#NUM!</v>
      </c>
      <c r="D305" s="192" t="e">
        <v>#NUM!</v>
      </c>
      <c r="E305" s="192" t="e">
        <v>#NUM!</v>
      </c>
      <c r="F305" s="193"/>
      <c r="G305" s="194"/>
      <c r="H305" s="195"/>
      <c r="I305" s="41"/>
      <c r="J305" s="41"/>
      <c r="K305" s="196"/>
      <c r="L305" s="196"/>
    </row>
    <row r="306" spans="2:12" x14ac:dyDescent="0.25">
      <c r="B306" s="192" t="e">
        <v>#NUM!</v>
      </c>
      <c r="C306" s="192" t="e">
        <v>#NUM!</v>
      </c>
      <c r="D306" s="192" t="e">
        <v>#NUM!</v>
      </c>
      <c r="E306" s="192" t="e">
        <v>#NUM!</v>
      </c>
      <c r="F306" s="193"/>
      <c r="G306" s="194"/>
      <c r="H306" s="195"/>
      <c r="I306" s="41"/>
      <c r="J306" s="41"/>
      <c r="K306" s="196"/>
      <c r="L306" s="196"/>
    </row>
    <row r="307" spans="2:12" x14ac:dyDescent="0.25">
      <c r="B307" s="192" t="e">
        <v>#NUM!</v>
      </c>
      <c r="C307" s="192" t="e">
        <v>#NUM!</v>
      </c>
      <c r="D307" s="192" t="e">
        <v>#NUM!</v>
      </c>
      <c r="E307" s="192" t="e">
        <v>#NUM!</v>
      </c>
      <c r="F307" s="193"/>
      <c r="G307" s="194"/>
      <c r="H307" s="195"/>
      <c r="I307" s="41"/>
      <c r="J307" s="41"/>
      <c r="K307" s="196"/>
      <c r="L307" s="196"/>
    </row>
    <row r="308" spans="2:12" x14ac:dyDescent="0.25">
      <c r="B308" s="192" t="e">
        <v>#NUM!</v>
      </c>
      <c r="C308" s="192" t="e">
        <v>#NUM!</v>
      </c>
      <c r="D308" s="192" t="e">
        <v>#NUM!</v>
      </c>
      <c r="E308" s="192" t="e">
        <v>#NUM!</v>
      </c>
      <c r="F308" s="193"/>
      <c r="G308" s="194"/>
      <c r="H308" s="195"/>
      <c r="I308" s="41"/>
      <c r="J308" s="41"/>
      <c r="K308" s="196"/>
      <c r="L308" s="196"/>
    </row>
    <row r="309" spans="2:12" x14ac:dyDescent="0.25">
      <c r="B309" s="192" t="e">
        <v>#NUM!</v>
      </c>
      <c r="C309" s="192" t="e">
        <v>#NUM!</v>
      </c>
      <c r="D309" s="192" t="e">
        <v>#NUM!</v>
      </c>
      <c r="E309" s="192" t="e">
        <v>#NUM!</v>
      </c>
      <c r="F309" s="193"/>
      <c r="G309" s="194"/>
      <c r="H309" s="195"/>
      <c r="I309" s="41"/>
      <c r="J309" s="41"/>
      <c r="K309" s="196"/>
      <c r="L309" s="196"/>
    </row>
    <row r="310" spans="2:12" x14ac:dyDescent="0.25">
      <c r="B310" s="192" t="e">
        <v>#NUM!</v>
      </c>
      <c r="C310" s="192" t="e">
        <v>#NUM!</v>
      </c>
      <c r="D310" s="192" t="e">
        <v>#NUM!</v>
      </c>
      <c r="E310" s="192" t="e">
        <v>#NUM!</v>
      </c>
      <c r="F310" s="193"/>
      <c r="G310" s="194"/>
      <c r="H310" s="195"/>
      <c r="I310" s="41"/>
      <c r="J310" s="41"/>
      <c r="K310" s="196"/>
      <c r="L310" s="196"/>
    </row>
    <row r="311" spans="2:12" x14ac:dyDescent="0.25">
      <c r="B311" s="192" t="e">
        <v>#NUM!</v>
      </c>
      <c r="C311" s="192" t="e">
        <v>#NUM!</v>
      </c>
      <c r="D311" s="192" t="e">
        <v>#NUM!</v>
      </c>
      <c r="E311" s="192" t="e">
        <v>#NUM!</v>
      </c>
      <c r="F311" s="193"/>
      <c r="G311" s="194"/>
      <c r="H311" s="195"/>
      <c r="I311" s="41"/>
      <c r="J311" s="41"/>
      <c r="K311" s="196"/>
      <c r="L311" s="196"/>
    </row>
    <row r="312" spans="2:12" x14ac:dyDescent="0.25">
      <c r="B312" s="192" t="e">
        <v>#NUM!</v>
      </c>
      <c r="C312" s="192" t="e">
        <v>#NUM!</v>
      </c>
      <c r="D312" s="192" t="e">
        <v>#NUM!</v>
      </c>
      <c r="E312" s="192" t="e">
        <v>#NUM!</v>
      </c>
      <c r="F312" s="193"/>
      <c r="G312" s="194"/>
      <c r="H312" s="195"/>
      <c r="I312" s="41"/>
      <c r="J312" s="41"/>
      <c r="K312" s="196"/>
      <c r="L312" s="196"/>
    </row>
    <row r="313" spans="2:12" x14ac:dyDescent="0.25">
      <c r="B313" s="192" t="e">
        <v>#NUM!</v>
      </c>
      <c r="C313" s="192" t="e">
        <v>#NUM!</v>
      </c>
      <c r="D313" s="192" t="e">
        <v>#NUM!</v>
      </c>
      <c r="E313" s="192" t="e">
        <v>#NUM!</v>
      </c>
      <c r="F313" s="193"/>
      <c r="G313" s="194"/>
      <c r="H313" s="195"/>
      <c r="I313" s="41"/>
      <c r="J313" s="41"/>
      <c r="K313" s="196"/>
      <c r="L313" s="196"/>
    </row>
    <row r="314" spans="2:12" x14ac:dyDescent="0.25">
      <c r="B314" s="192" t="e">
        <v>#NUM!</v>
      </c>
      <c r="C314" s="192" t="e">
        <v>#NUM!</v>
      </c>
      <c r="D314" s="192" t="e">
        <v>#NUM!</v>
      </c>
      <c r="E314" s="192" t="e">
        <v>#NUM!</v>
      </c>
      <c r="F314" s="193"/>
      <c r="G314" s="194"/>
      <c r="H314" s="195"/>
      <c r="I314" s="41"/>
      <c r="J314" s="41"/>
      <c r="K314" s="196"/>
      <c r="L314" s="196"/>
    </row>
    <row r="315" spans="2:12" x14ac:dyDescent="0.25">
      <c r="B315" s="192" t="e">
        <v>#NUM!</v>
      </c>
      <c r="C315" s="192" t="e">
        <v>#NUM!</v>
      </c>
      <c r="D315" s="192" t="e">
        <v>#NUM!</v>
      </c>
      <c r="E315" s="192" t="e">
        <v>#NUM!</v>
      </c>
      <c r="F315" s="193"/>
      <c r="G315" s="194"/>
      <c r="H315" s="195"/>
      <c r="I315" s="41"/>
      <c r="J315" s="41"/>
      <c r="K315" s="196"/>
      <c r="L315" s="196"/>
    </row>
    <row r="316" spans="2:12" x14ac:dyDescent="0.25">
      <c r="B316" s="192" t="e">
        <v>#NUM!</v>
      </c>
      <c r="C316" s="192" t="e">
        <v>#NUM!</v>
      </c>
      <c r="D316" s="192" t="e">
        <v>#NUM!</v>
      </c>
      <c r="E316" s="192" t="e">
        <v>#NUM!</v>
      </c>
      <c r="F316" s="193"/>
      <c r="G316" s="194"/>
      <c r="H316" s="195"/>
      <c r="I316" s="41"/>
      <c r="J316" s="41"/>
      <c r="K316" s="196"/>
      <c r="L316" s="196"/>
    </row>
    <row r="317" spans="2:12" x14ac:dyDescent="0.25">
      <c r="B317" s="192" t="e">
        <v>#NUM!</v>
      </c>
      <c r="C317" s="192" t="e">
        <v>#NUM!</v>
      </c>
      <c r="D317" s="192" t="e">
        <v>#NUM!</v>
      </c>
      <c r="E317" s="192" t="e">
        <v>#NUM!</v>
      </c>
      <c r="F317" s="193"/>
      <c r="G317" s="194"/>
      <c r="H317" s="195"/>
      <c r="I317" s="41"/>
      <c r="J317" s="41"/>
      <c r="K317" s="196"/>
      <c r="L317" s="196"/>
    </row>
    <row r="318" spans="2:12" x14ac:dyDescent="0.25">
      <c r="B318" s="192" t="e">
        <v>#NUM!</v>
      </c>
      <c r="C318" s="192" t="e">
        <v>#NUM!</v>
      </c>
      <c r="D318" s="192" t="e">
        <v>#NUM!</v>
      </c>
      <c r="E318" s="192" t="e">
        <v>#NUM!</v>
      </c>
      <c r="F318" s="193"/>
      <c r="G318" s="194"/>
      <c r="H318" s="195"/>
      <c r="I318" s="41"/>
      <c r="J318" s="41"/>
      <c r="K318" s="196"/>
      <c r="L318" s="196"/>
    </row>
    <row r="319" spans="2:12" x14ac:dyDescent="0.25">
      <c r="B319" s="192" t="e">
        <v>#NUM!</v>
      </c>
      <c r="C319" s="192" t="e">
        <v>#NUM!</v>
      </c>
      <c r="D319" s="192" t="e">
        <v>#NUM!</v>
      </c>
      <c r="E319" s="192" t="e">
        <v>#NUM!</v>
      </c>
      <c r="F319" s="193"/>
      <c r="G319" s="194"/>
      <c r="H319" s="195"/>
      <c r="I319" s="41"/>
      <c r="J319" s="41"/>
      <c r="K319" s="196"/>
      <c r="L319" s="196"/>
    </row>
    <row r="320" spans="2:12" x14ac:dyDescent="0.25">
      <c r="B320" s="192" t="e">
        <v>#NUM!</v>
      </c>
      <c r="C320" s="192" t="e">
        <v>#NUM!</v>
      </c>
      <c r="D320" s="192" t="e">
        <v>#NUM!</v>
      </c>
      <c r="E320" s="192" t="e">
        <v>#NUM!</v>
      </c>
      <c r="F320" s="193"/>
      <c r="G320" s="194"/>
      <c r="H320" s="195"/>
      <c r="I320" s="41"/>
      <c r="J320" s="41"/>
      <c r="K320" s="196"/>
      <c r="L320" s="196"/>
    </row>
    <row r="321" spans="2:12" x14ac:dyDescent="0.25">
      <c r="B321" s="192" t="e">
        <v>#NUM!</v>
      </c>
      <c r="C321" s="192" t="e">
        <v>#NUM!</v>
      </c>
      <c r="D321" s="192" t="e">
        <v>#NUM!</v>
      </c>
      <c r="E321" s="192" t="e">
        <v>#NUM!</v>
      </c>
      <c r="F321" s="193"/>
      <c r="G321" s="194"/>
      <c r="H321" s="195"/>
      <c r="I321" s="41"/>
      <c r="J321" s="41"/>
      <c r="K321" s="196"/>
      <c r="L321" s="196"/>
    </row>
    <row r="322" spans="2:12" x14ac:dyDescent="0.25">
      <c r="B322" s="192" t="e">
        <v>#NUM!</v>
      </c>
      <c r="C322" s="192" t="e">
        <v>#NUM!</v>
      </c>
      <c r="D322" s="192" t="e">
        <v>#NUM!</v>
      </c>
      <c r="E322" s="192" t="e">
        <v>#NUM!</v>
      </c>
      <c r="F322" s="193"/>
      <c r="G322" s="194"/>
      <c r="H322" s="195"/>
      <c r="I322" s="41"/>
      <c r="J322" s="41"/>
      <c r="K322" s="196"/>
      <c r="L322" s="196"/>
    </row>
    <row r="323" spans="2:12" x14ac:dyDescent="0.25">
      <c r="B323" s="192" t="e">
        <v>#NUM!</v>
      </c>
      <c r="C323" s="192" t="e">
        <v>#NUM!</v>
      </c>
      <c r="D323" s="192" t="e">
        <v>#NUM!</v>
      </c>
      <c r="E323" s="192" t="e">
        <v>#NUM!</v>
      </c>
      <c r="F323" s="193"/>
      <c r="G323" s="194"/>
      <c r="H323" s="195"/>
      <c r="I323" s="41"/>
      <c r="J323" s="41"/>
      <c r="K323" s="196"/>
      <c r="L323" s="196"/>
    </row>
    <row r="324" spans="2:12" x14ac:dyDescent="0.25">
      <c r="B324" s="192" t="e">
        <v>#NUM!</v>
      </c>
      <c r="C324" s="192" t="e">
        <v>#NUM!</v>
      </c>
      <c r="D324" s="192" t="e">
        <v>#NUM!</v>
      </c>
      <c r="E324" s="192" t="e">
        <v>#NUM!</v>
      </c>
      <c r="F324" s="193"/>
      <c r="G324" s="194"/>
      <c r="H324" s="195"/>
      <c r="I324" s="41"/>
      <c r="J324" s="41"/>
      <c r="K324" s="196"/>
      <c r="L324" s="196"/>
    </row>
    <row r="325" spans="2:12" x14ac:dyDescent="0.25">
      <c r="B325" s="192" t="e">
        <v>#NUM!</v>
      </c>
      <c r="C325" s="192" t="e">
        <v>#NUM!</v>
      </c>
      <c r="D325" s="192" t="e">
        <v>#NUM!</v>
      </c>
      <c r="E325" s="192" t="e">
        <v>#NUM!</v>
      </c>
      <c r="F325" s="193"/>
      <c r="G325" s="194"/>
      <c r="H325" s="195"/>
      <c r="I325" s="41"/>
      <c r="J325" s="41"/>
      <c r="K325" s="196"/>
      <c r="L325" s="196"/>
    </row>
    <row r="326" spans="2:12" x14ac:dyDescent="0.25">
      <c r="B326" s="192" t="e">
        <v>#NUM!</v>
      </c>
      <c r="C326" s="192" t="e">
        <v>#NUM!</v>
      </c>
      <c r="D326" s="192" t="e">
        <v>#NUM!</v>
      </c>
      <c r="E326" s="192" t="e">
        <v>#NUM!</v>
      </c>
      <c r="F326" s="193"/>
      <c r="G326" s="194"/>
      <c r="H326" s="195"/>
      <c r="I326" s="41"/>
      <c r="J326" s="41"/>
      <c r="K326" s="196"/>
      <c r="L326" s="196"/>
    </row>
    <row r="327" spans="2:12" x14ac:dyDescent="0.25">
      <c r="B327" s="192" t="e">
        <v>#NUM!</v>
      </c>
      <c r="C327" s="192" t="e">
        <v>#NUM!</v>
      </c>
      <c r="D327" s="192" t="e">
        <v>#NUM!</v>
      </c>
      <c r="E327" s="192" t="e">
        <v>#NUM!</v>
      </c>
      <c r="F327" s="193"/>
      <c r="G327" s="194"/>
      <c r="H327" s="195"/>
      <c r="I327" s="41"/>
      <c r="J327" s="41"/>
      <c r="K327" s="196"/>
      <c r="L327" s="196"/>
    </row>
    <row r="328" spans="2:12" x14ac:dyDescent="0.25">
      <c r="B328" s="192" t="e">
        <v>#NUM!</v>
      </c>
      <c r="C328" s="192" t="e">
        <v>#NUM!</v>
      </c>
      <c r="D328" s="192" t="e">
        <v>#NUM!</v>
      </c>
      <c r="E328" s="192" t="e">
        <v>#NUM!</v>
      </c>
      <c r="F328" s="193"/>
      <c r="G328" s="194"/>
      <c r="H328" s="195"/>
      <c r="I328" s="41"/>
      <c r="J328" s="41"/>
      <c r="K328" s="196"/>
      <c r="L328" s="196"/>
    </row>
    <row r="329" spans="2:12" x14ac:dyDescent="0.25">
      <c r="B329" s="192" t="e">
        <v>#NUM!</v>
      </c>
      <c r="C329" s="192" t="e">
        <v>#NUM!</v>
      </c>
      <c r="D329" s="192" t="e">
        <v>#NUM!</v>
      </c>
      <c r="E329" s="192" t="e">
        <v>#NUM!</v>
      </c>
      <c r="F329" s="193"/>
      <c r="G329" s="194"/>
      <c r="H329" s="195"/>
      <c r="I329" s="41"/>
      <c r="J329" s="41"/>
      <c r="K329" s="196"/>
      <c r="L329" s="196"/>
    </row>
    <row r="330" spans="2:12" x14ac:dyDescent="0.25">
      <c r="B330" s="192" t="e">
        <v>#NUM!</v>
      </c>
      <c r="C330" s="192" t="e">
        <v>#NUM!</v>
      </c>
      <c r="D330" s="192" t="e">
        <v>#NUM!</v>
      </c>
      <c r="E330" s="192" t="e">
        <v>#NUM!</v>
      </c>
      <c r="F330" s="193"/>
      <c r="G330" s="194"/>
      <c r="H330" s="195"/>
      <c r="I330" s="41"/>
      <c r="J330" s="41"/>
      <c r="K330" s="196"/>
      <c r="L330" s="196"/>
    </row>
    <row r="331" spans="2:12" x14ac:dyDescent="0.25">
      <c r="B331" s="192" t="e">
        <v>#NUM!</v>
      </c>
      <c r="C331" s="192" t="e">
        <v>#NUM!</v>
      </c>
      <c r="D331" s="192" t="e">
        <v>#NUM!</v>
      </c>
      <c r="E331" s="192" t="e">
        <v>#NUM!</v>
      </c>
      <c r="F331" s="193"/>
      <c r="G331" s="194"/>
      <c r="H331" s="195"/>
      <c r="I331" s="41"/>
      <c r="J331" s="41"/>
      <c r="K331" s="196"/>
      <c r="L331" s="196"/>
    </row>
    <row r="332" spans="2:12" x14ac:dyDescent="0.25">
      <c r="B332" s="192" t="e">
        <v>#NUM!</v>
      </c>
      <c r="C332" s="192" t="e">
        <v>#NUM!</v>
      </c>
      <c r="D332" s="192" t="e">
        <v>#NUM!</v>
      </c>
      <c r="E332" s="192" t="e">
        <v>#NUM!</v>
      </c>
      <c r="F332" s="193"/>
      <c r="G332" s="194"/>
      <c r="H332" s="195"/>
      <c r="I332" s="41"/>
      <c r="J332" s="41"/>
      <c r="K332" s="196"/>
      <c r="L332" s="196"/>
    </row>
    <row r="333" spans="2:12" x14ac:dyDescent="0.25">
      <c r="B333" s="192" t="e">
        <v>#NUM!</v>
      </c>
      <c r="C333" s="192" t="e">
        <v>#NUM!</v>
      </c>
      <c r="D333" s="192" t="e">
        <v>#NUM!</v>
      </c>
      <c r="E333" s="192" t="e">
        <v>#NUM!</v>
      </c>
      <c r="F333" s="193"/>
      <c r="G333" s="194"/>
      <c r="H333" s="195"/>
      <c r="I333" s="41"/>
      <c r="J333" s="41"/>
      <c r="K333" s="196"/>
      <c r="L333" s="196"/>
    </row>
    <row r="334" spans="2:12" x14ac:dyDescent="0.25">
      <c r="B334" s="192" t="e">
        <v>#NUM!</v>
      </c>
      <c r="C334" s="192" t="e">
        <v>#NUM!</v>
      </c>
      <c r="D334" s="192" t="e">
        <v>#NUM!</v>
      </c>
      <c r="E334" s="192" t="e">
        <v>#NUM!</v>
      </c>
      <c r="F334" s="193"/>
      <c r="G334" s="194"/>
      <c r="H334" s="195"/>
      <c r="I334" s="41"/>
      <c r="J334" s="41"/>
      <c r="K334" s="196"/>
      <c r="L334" s="196"/>
    </row>
    <row r="335" spans="2:12" x14ac:dyDescent="0.25">
      <c r="B335" s="192" t="e">
        <v>#NUM!</v>
      </c>
      <c r="C335" s="192" t="e">
        <v>#NUM!</v>
      </c>
      <c r="D335" s="192" t="e">
        <v>#NUM!</v>
      </c>
      <c r="E335" s="192" t="e">
        <v>#NUM!</v>
      </c>
      <c r="F335" s="193"/>
      <c r="G335" s="194"/>
      <c r="H335" s="195"/>
      <c r="I335" s="41"/>
      <c r="J335" s="41"/>
      <c r="K335" s="196"/>
      <c r="L335" s="196"/>
    </row>
    <row r="336" spans="2:12" x14ac:dyDescent="0.25">
      <c r="B336" s="192" t="e">
        <v>#NUM!</v>
      </c>
      <c r="C336" s="192" t="e">
        <v>#NUM!</v>
      </c>
      <c r="D336" s="192" t="e">
        <v>#NUM!</v>
      </c>
      <c r="E336" s="192" t="e">
        <v>#NUM!</v>
      </c>
      <c r="F336" s="193"/>
      <c r="G336" s="194"/>
      <c r="H336" s="195"/>
      <c r="I336" s="41"/>
      <c r="J336" s="41"/>
      <c r="K336" s="196"/>
      <c r="L336" s="196"/>
    </row>
    <row r="337" spans="2:12" x14ac:dyDescent="0.25">
      <c r="B337" s="192" t="e">
        <v>#NUM!</v>
      </c>
      <c r="C337" s="192" t="e">
        <v>#NUM!</v>
      </c>
      <c r="D337" s="192" t="e">
        <v>#NUM!</v>
      </c>
      <c r="E337" s="192" t="e">
        <v>#NUM!</v>
      </c>
      <c r="F337" s="193"/>
      <c r="G337" s="194"/>
      <c r="H337" s="195"/>
      <c r="I337" s="41"/>
      <c r="J337" s="41"/>
      <c r="K337" s="196"/>
      <c r="L337" s="196"/>
    </row>
    <row r="338" spans="2:12" x14ac:dyDescent="0.25">
      <c r="B338" s="192" t="e">
        <v>#NUM!</v>
      </c>
      <c r="C338" s="192" t="e">
        <v>#NUM!</v>
      </c>
      <c r="D338" s="192" t="e">
        <v>#NUM!</v>
      </c>
      <c r="E338" s="192" t="e">
        <v>#NUM!</v>
      </c>
      <c r="F338" s="193"/>
      <c r="G338" s="194"/>
      <c r="H338" s="195"/>
      <c r="I338" s="41"/>
      <c r="J338" s="41"/>
      <c r="K338" s="196"/>
      <c r="L338" s="196"/>
    </row>
    <row r="339" spans="2:12" x14ac:dyDescent="0.25">
      <c r="B339" s="192" t="e">
        <v>#NUM!</v>
      </c>
      <c r="C339" s="192" t="e">
        <v>#NUM!</v>
      </c>
      <c r="D339" s="192" t="e">
        <v>#NUM!</v>
      </c>
      <c r="E339" s="192" t="e">
        <v>#NUM!</v>
      </c>
      <c r="F339" s="193"/>
      <c r="G339" s="194"/>
      <c r="H339" s="195"/>
      <c r="I339" s="41"/>
      <c r="J339" s="41"/>
      <c r="K339" s="196"/>
      <c r="L339" s="196"/>
    </row>
    <row r="340" spans="2:12" x14ac:dyDescent="0.25">
      <c r="B340" s="192" t="e">
        <v>#NUM!</v>
      </c>
      <c r="C340" s="192" t="e">
        <v>#NUM!</v>
      </c>
      <c r="D340" s="192" t="e">
        <v>#NUM!</v>
      </c>
      <c r="E340" s="192" t="e">
        <v>#NUM!</v>
      </c>
      <c r="F340" s="193"/>
      <c r="G340" s="194"/>
      <c r="H340" s="195"/>
      <c r="I340" s="41"/>
      <c r="J340" s="41"/>
      <c r="K340" s="196"/>
      <c r="L340" s="196"/>
    </row>
    <row r="341" spans="2:12" x14ac:dyDescent="0.25">
      <c r="B341" s="192" t="e">
        <v>#NUM!</v>
      </c>
      <c r="C341" s="192" t="e">
        <v>#NUM!</v>
      </c>
      <c r="D341" s="192" t="e">
        <v>#NUM!</v>
      </c>
      <c r="E341" s="192" t="e">
        <v>#NUM!</v>
      </c>
      <c r="F341" s="193"/>
      <c r="G341" s="194"/>
      <c r="H341" s="195"/>
      <c r="I341" s="41"/>
      <c r="J341" s="41"/>
      <c r="K341" s="196"/>
      <c r="L341" s="196"/>
    </row>
    <row r="342" spans="2:12" x14ac:dyDescent="0.25">
      <c r="B342" s="192" t="e">
        <v>#NUM!</v>
      </c>
      <c r="C342" s="192" t="e">
        <v>#NUM!</v>
      </c>
      <c r="D342" s="192" t="e">
        <v>#NUM!</v>
      </c>
      <c r="E342" s="192" t="e">
        <v>#NUM!</v>
      </c>
      <c r="F342" s="193"/>
      <c r="G342" s="194"/>
      <c r="H342" s="195"/>
      <c r="I342" s="41"/>
      <c r="J342" s="41"/>
      <c r="K342" s="196"/>
      <c r="L342" s="196"/>
    </row>
    <row r="343" spans="2:12" x14ac:dyDescent="0.25">
      <c r="B343" s="192" t="e">
        <v>#NUM!</v>
      </c>
      <c r="C343" s="192" t="e">
        <v>#NUM!</v>
      </c>
      <c r="D343" s="192" t="e">
        <v>#NUM!</v>
      </c>
      <c r="E343" s="192" t="e">
        <v>#NUM!</v>
      </c>
      <c r="F343" s="193"/>
      <c r="G343" s="194"/>
      <c r="H343" s="195"/>
      <c r="I343" s="41"/>
      <c r="J343" s="41"/>
      <c r="K343" s="196"/>
      <c r="L343" s="196"/>
    </row>
    <row r="344" spans="2:12" x14ac:dyDescent="0.25">
      <c r="B344" s="192" t="e">
        <v>#NUM!</v>
      </c>
      <c r="C344" s="192" t="e">
        <v>#NUM!</v>
      </c>
      <c r="D344" s="192" t="e">
        <v>#NUM!</v>
      </c>
      <c r="E344" s="192" t="e">
        <v>#NUM!</v>
      </c>
      <c r="F344" s="193"/>
      <c r="G344" s="194"/>
      <c r="H344" s="195"/>
      <c r="I344" s="41"/>
      <c r="J344" s="41"/>
      <c r="K344" s="196"/>
      <c r="L344" s="196"/>
    </row>
    <row r="345" spans="2:12" x14ac:dyDescent="0.25">
      <c r="B345" s="192" t="e">
        <v>#NUM!</v>
      </c>
      <c r="C345" s="192" t="e">
        <v>#NUM!</v>
      </c>
      <c r="D345" s="192" t="e">
        <v>#NUM!</v>
      </c>
      <c r="E345" s="192" t="e">
        <v>#NUM!</v>
      </c>
      <c r="F345" s="193"/>
      <c r="G345" s="194"/>
      <c r="H345" s="195"/>
      <c r="I345" s="41"/>
      <c r="J345" s="41"/>
      <c r="K345" s="196"/>
      <c r="L345" s="196"/>
    </row>
    <row r="346" spans="2:12" x14ac:dyDescent="0.25">
      <c r="B346" s="192" t="e">
        <v>#NUM!</v>
      </c>
      <c r="C346" s="192" t="e">
        <v>#NUM!</v>
      </c>
      <c r="D346" s="192" t="e">
        <v>#NUM!</v>
      </c>
      <c r="E346" s="192" t="e">
        <v>#NUM!</v>
      </c>
      <c r="F346" s="193"/>
      <c r="G346" s="194"/>
      <c r="H346" s="195"/>
      <c r="I346" s="41"/>
      <c r="J346" s="41"/>
      <c r="K346" s="196"/>
      <c r="L346" s="196"/>
    </row>
    <row r="347" spans="2:12" x14ac:dyDescent="0.25">
      <c r="B347" s="192" t="e">
        <v>#NUM!</v>
      </c>
      <c r="C347" s="192" t="e">
        <v>#NUM!</v>
      </c>
      <c r="D347" s="192" t="e">
        <v>#NUM!</v>
      </c>
      <c r="E347" s="192" t="e">
        <v>#NUM!</v>
      </c>
      <c r="F347" s="193"/>
      <c r="G347" s="194"/>
      <c r="H347" s="195"/>
      <c r="I347" s="41"/>
      <c r="J347" s="41"/>
      <c r="K347" s="196"/>
      <c r="L347" s="196"/>
    </row>
    <row r="348" spans="2:12" x14ac:dyDescent="0.25">
      <c r="B348" s="192" t="e">
        <v>#NUM!</v>
      </c>
      <c r="C348" s="192" t="e">
        <v>#NUM!</v>
      </c>
      <c r="D348" s="192" t="e">
        <v>#NUM!</v>
      </c>
      <c r="E348" s="192" t="e">
        <v>#NUM!</v>
      </c>
      <c r="F348" s="193"/>
      <c r="G348" s="194"/>
      <c r="H348" s="195"/>
      <c r="I348" s="41"/>
      <c r="J348" s="41"/>
      <c r="K348" s="196"/>
      <c r="L348" s="196"/>
    </row>
    <row r="349" spans="2:12" x14ac:dyDescent="0.25">
      <c r="B349" s="192" t="e">
        <v>#NUM!</v>
      </c>
      <c r="C349" s="192" t="e">
        <v>#NUM!</v>
      </c>
      <c r="D349" s="192" t="e">
        <v>#NUM!</v>
      </c>
      <c r="E349" s="192" t="e">
        <v>#NUM!</v>
      </c>
      <c r="F349" s="193"/>
      <c r="G349" s="194"/>
      <c r="H349" s="195"/>
      <c r="I349" s="41"/>
      <c r="J349" s="41"/>
      <c r="K349" s="196"/>
      <c r="L349" s="196"/>
    </row>
    <row r="350" spans="2:12" x14ac:dyDescent="0.25">
      <c r="B350" s="192" t="e">
        <v>#NUM!</v>
      </c>
      <c r="C350" s="192" t="e">
        <v>#NUM!</v>
      </c>
      <c r="D350" s="192" t="e">
        <v>#NUM!</v>
      </c>
      <c r="E350" s="192" t="e">
        <v>#NUM!</v>
      </c>
      <c r="F350" s="193"/>
      <c r="G350" s="194"/>
      <c r="H350" s="195"/>
      <c r="I350" s="41"/>
      <c r="J350" s="41"/>
      <c r="K350" s="196"/>
      <c r="L350" s="196"/>
    </row>
    <row r="351" spans="2:12" x14ac:dyDescent="0.25">
      <c r="B351" s="192" t="e">
        <v>#NUM!</v>
      </c>
      <c r="C351" s="192" t="e">
        <v>#NUM!</v>
      </c>
      <c r="D351" s="192" t="e">
        <v>#NUM!</v>
      </c>
      <c r="E351" s="192" t="e">
        <v>#NUM!</v>
      </c>
      <c r="F351" s="193"/>
      <c r="G351" s="194"/>
      <c r="H351" s="195"/>
      <c r="I351" s="41"/>
      <c r="J351" s="41"/>
      <c r="K351" s="196"/>
      <c r="L351" s="196"/>
    </row>
    <row r="352" spans="2:12" x14ac:dyDescent="0.25">
      <c r="B352" s="192" t="e">
        <v>#NUM!</v>
      </c>
      <c r="C352" s="192" t="e">
        <v>#NUM!</v>
      </c>
      <c r="D352" s="192" t="e">
        <v>#NUM!</v>
      </c>
      <c r="E352" s="192" t="e">
        <v>#NUM!</v>
      </c>
      <c r="F352" s="193"/>
      <c r="G352" s="194"/>
      <c r="H352" s="195"/>
      <c r="I352" s="41"/>
      <c r="J352" s="41"/>
      <c r="K352" s="196"/>
      <c r="L352" s="196"/>
    </row>
    <row r="353" spans="2:12" x14ac:dyDescent="0.25">
      <c r="B353" s="192" t="e">
        <v>#NUM!</v>
      </c>
      <c r="C353" s="192" t="e">
        <v>#NUM!</v>
      </c>
      <c r="D353" s="192" t="e">
        <v>#NUM!</v>
      </c>
      <c r="E353" s="192" t="e">
        <v>#NUM!</v>
      </c>
      <c r="F353" s="193"/>
      <c r="G353" s="194"/>
      <c r="H353" s="195"/>
      <c r="I353" s="41"/>
      <c r="J353" s="41"/>
      <c r="K353" s="196"/>
      <c r="L353" s="196"/>
    </row>
    <row r="354" spans="2:12" x14ac:dyDescent="0.25">
      <c r="B354" s="192" t="e">
        <v>#NUM!</v>
      </c>
      <c r="C354" s="192" t="e">
        <v>#NUM!</v>
      </c>
      <c r="D354" s="192" t="e">
        <v>#NUM!</v>
      </c>
      <c r="E354" s="192" t="e">
        <v>#NUM!</v>
      </c>
      <c r="F354" s="193"/>
      <c r="G354" s="194"/>
      <c r="H354" s="195"/>
      <c r="I354" s="41"/>
      <c r="J354" s="41"/>
      <c r="K354" s="196"/>
      <c r="L354" s="196"/>
    </row>
    <row r="355" spans="2:12" x14ac:dyDescent="0.25">
      <c r="B355" s="192" t="e">
        <v>#NUM!</v>
      </c>
      <c r="C355" s="192" t="e">
        <v>#NUM!</v>
      </c>
      <c r="D355" s="192" t="e">
        <v>#NUM!</v>
      </c>
      <c r="E355" s="192" t="e">
        <v>#NUM!</v>
      </c>
      <c r="F355" s="193"/>
      <c r="G355" s="194"/>
      <c r="H355" s="195"/>
      <c r="I355" s="41"/>
      <c r="J355" s="41"/>
      <c r="K355" s="196"/>
      <c r="L355" s="196"/>
    </row>
    <row r="356" spans="2:12" x14ac:dyDescent="0.25">
      <c r="B356" s="192" t="e">
        <v>#NUM!</v>
      </c>
      <c r="C356" s="192" t="e">
        <v>#NUM!</v>
      </c>
      <c r="D356" s="192" t="e">
        <v>#NUM!</v>
      </c>
      <c r="E356" s="192" t="e">
        <v>#NUM!</v>
      </c>
      <c r="F356" s="193"/>
      <c r="G356" s="194"/>
      <c r="H356" s="195"/>
      <c r="I356" s="41"/>
      <c r="J356" s="41"/>
      <c r="K356" s="196"/>
      <c r="L356" s="196"/>
    </row>
    <row r="357" spans="2:12" x14ac:dyDescent="0.25">
      <c r="B357" s="192" t="e">
        <v>#NUM!</v>
      </c>
      <c r="C357" s="192" t="e">
        <v>#NUM!</v>
      </c>
      <c r="D357" s="192" t="e">
        <v>#NUM!</v>
      </c>
      <c r="E357" s="192" t="e">
        <v>#NUM!</v>
      </c>
      <c r="F357" s="193"/>
      <c r="G357" s="194"/>
      <c r="H357" s="195"/>
      <c r="I357" s="41"/>
      <c r="J357" s="41"/>
      <c r="K357" s="196"/>
      <c r="L357" s="196"/>
    </row>
    <row r="358" spans="2:12" x14ac:dyDescent="0.25">
      <c r="B358" s="192" t="e">
        <v>#NUM!</v>
      </c>
      <c r="C358" s="192" t="e">
        <v>#NUM!</v>
      </c>
      <c r="D358" s="192" t="e">
        <v>#NUM!</v>
      </c>
      <c r="E358" s="192" t="e">
        <v>#NUM!</v>
      </c>
      <c r="F358" s="193"/>
      <c r="G358" s="194"/>
      <c r="H358" s="195"/>
      <c r="I358" s="41"/>
      <c r="J358" s="41"/>
      <c r="K358" s="196"/>
      <c r="L358" s="196"/>
    </row>
    <row r="359" spans="2:12" x14ac:dyDescent="0.25">
      <c r="B359" s="192" t="e">
        <v>#NUM!</v>
      </c>
      <c r="C359" s="192" t="e">
        <v>#NUM!</v>
      </c>
      <c r="D359" s="192" t="e">
        <v>#NUM!</v>
      </c>
      <c r="E359" s="192" t="e">
        <v>#NUM!</v>
      </c>
      <c r="F359" s="193"/>
      <c r="G359" s="194"/>
      <c r="H359" s="195"/>
      <c r="I359" s="41"/>
      <c r="J359" s="41"/>
      <c r="K359" s="196"/>
      <c r="L359" s="196"/>
    </row>
    <row r="360" spans="2:12" x14ac:dyDescent="0.25">
      <c r="B360" s="192" t="e">
        <v>#NUM!</v>
      </c>
      <c r="C360" s="192" t="e">
        <v>#NUM!</v>
      </c>
      <c r="D360" s="192" t="e">
        <v>#NUM!</v>
      </c>
      <c r="E360" s="192" t="e">
        <v>#NUM!</v>
      </c>
      <c r="F360" s="193"/>
      <c r="G360" s="194"/>
      <c r="H360" s="195"/>
      <c r="I360" s="41"/>
      <c r="J360" s="41"/>
      <c r="K360" s="196"/>
      <c r="L360" s="196"/>
    </row>
    <row r="361" spans="2:12" x14ac:dyDescent="0.25">
      <c r="B361" s="192" t="e">
        <v>#NUM!</v>
      </c>
      <c r="C361" s="192" t="e">
        <v>#NUM!</v>
      </c>
      <c r="D361" s="192" t="e">
        <v>#NUM!</v>
      </c>
      <c r="E361" s="192" t="e">
        <v>#NUM!</v>
      </c>
      <c r="F361" s="193"/>
      <c r="G361" s="194"/>
      <c r="H361" s="195"/>
      <c r="I361" s="41"/>
      <c r="J361" s="41"/>
      <c r="K361" s="196"/>
      <c r="L361" s="196"/>
    </row>
    <row r="362" spans="2:12" x14ac:dyDescent="0.25">
      <c r="B362" s="192" t="e">
        <v>#NUM!</v>
      </c>
      <c r="C362" s="192" t="e">
        <v>#NUM!</v>
      </c>
      <c r="D362" s="192" t="e">
        <v>#NUM!</v>
      </c>
      <c r="E362" s="192" t="e">
        <v>#NUM!</v>
      </c>
      <c r="F362" s="193"/>
      <c r="G362" s="194"/>
      <c r="H362" s="195"/>
      <c r="I362" s="41"/>
      <c r="J362" s="41"/>
      <c r="K362" s="196"/>
      <c r="L362" s="196"/>
    </row>
    <row r="363" spans="2:12" x14ac:dyDescent="0.25">
      <c r="B363" s="192" t="e">
        <v>#NUM!</v>
      </c>
      <c r="C363" s="192" t="e">
        <v>#NUM!</v>
      </c>
      <c r="D363" s="192" t="e">
        <v>#NUM!</v>
      </c>
      <c r="E363" s="192" t="e">
        <v>#NUM!</v>
      </c>
      <c r="F363" s="193"/>
      <c r="G363" s="194"/>
      <c r="H363" s="195"/>
      <c r="I363" s="41"/>
      <c r="J363" s="41"/>
      <c r="K363" s="196"/>
      <c r="L363" s="196"/>
    </row>
    <row r="364" spans="2:12" x14ac:dyDescent="0.25">
      <c r="B364" s="192" t="e">
        <v>#NUM!</v>
      </c>
      <c r="C364" s="192" t="e">
        <v>#NUM!</v>
      </c>
      <c r="D364" s="192" t="e">
        <v>#NUM!</v>
      </c>
      <c r="E364" s="192" t="e">
        <v>#NUM!</v>
      </c>
      <c r="F364" s="193"/>
      <c r="G364" s="194"/>
      <c r="H364" s="195"/>
      <c r="I364" s="41"/>
      <c r="J364" s="41"/>
      <c r="K364" s="196"/>
      <c r="L364" s="196"/>
    </row>
    <row r="365" spans="2:12" x14ac:dyDescent="0.25">
      <c r="B365" s="192" t="e">
        <v>#NUM!</v>
      </c>
      <c r="C365" s="192" t="e">
        <v>#NUM!</v>
      </c>
      <c r="D365" s="192" t="e">
        <v>#NUM!</v>
      </c>
      <c r="E365" s="192" t="e">
        <v>#NUM!</v>
      </c>
      <c r="F365" s="193"/>
      <c r="G365" s="194"/>
      <c r="H365" s="195"/>
      <c r="I365" s="41"/>
      <c r="J365" s="41"/>
      <c r="K365" s="196"/>
      <c r="L365" s="196"/>
    </row>
    <row r="366" spans="2:12" x14ac:dyDescent="0.25">
      <c r="B366" s="192" t="e">
        <v>#NUM!</v>
      </c>
      <c r="C366" s="192" t="e">
        <v>#NUM!</v>
      </c>
      <c r="D366" s="192" t="e">
        <v>#NUM!</v>
      </c>
      <c r="E366" s="192" t="e">
        <v>#NUM!</v>
      </c>
      <c r="F366" s="193"/>
      <c r="G366" s="194"/>
      <c r="H366" s="195"/>
      <c r="I366" s="41"/>
      <c r="J366" s="41"/>
      <c r="K366" s="196"/>
      <c r="L366" s="196"/>
    </row>
    <row r="367" spans="2:12" x14ac:dyDescent="0.25">
      <c r="B367" s="192" t="e">
        <v>#NUM!</v>
      </c>
      <c r="C367" s="192" t="e">
        <v>#NUM!</v>
      </c>
      <c r="D367" s="192" t="e">
        <v>#NUM!</v>
      </c>
      <c r="E367" s="192" t="e">
        <v>#NUM!</v>
      </c>
      <c r="F367" s="193"/>
      <c r="G367" s="194"/>
      <c r="H367" s="195"/>
      <c r="I367" s="41"/>
      <c r="J367" s="41"/>
      <c r="K367" s="196"/>
      <c r="L367" s="196"/>
    </row>
    <row r="368" spans="2:12" x14ac:dyDescent="0.25">
      <c r="B368" s="192" t="e">
        <v>#NUM!</v>
      </c>
      <c r="C368" s="192" t="e">
        <v>#NUM!</v>
      </c>
      <c r="D368" s="192" t="e">
        <v>#NUM!</v>
      </c>
      <c r="E368" s="192" t="e">
        <v>#NUM!</v>
      </c>
      <c r="F368" s="193"/>
      <c r="G368" s="194"/>
      <c r="H368" s="195"/>
      <c r="I368" s="41"/>
      <c r="J368" s="41"/>
      <c r="K368" s="196"/>
      <c r="L368" s="196"/>
    </row>
    <row r="369" spans="2:12" x14ac:dyDescent="0.25">
      <c r="B369" s="192" t="e">
        <v>#NUM!</v>
      </c>
      <c r="C369" s="192" t="e">
        <v>#NUM!</v>
      </c>
      <c r="D369" s="192" t="e">
        <v>#NUM!</v>
      </c>
      <c r="E369" s="192" t="e">
        <v>#NUM!</v>
      </c>
      <c r="F369" s="193"/>
      <c r="G369" s="194"/>
      <c r="H369" s="195"/>
      <c r="I369" s="41"/>
      <c r="J369" s="41"/>
      <c r="K369" s="196"/>
      <c r="L369" s="196"/>
    </row>
    <row r="370" spans="2:12" x14ac:dyDescent="0.25">
      <c r="B370" s="192" t="e">
        <v>#NUM!</v>
      </c>
      <c r="C370" s="192" t="e">
        <v>#NUM!</v>
      </c>
      <c r="D370" s="192" t="e">
        <v>#NUM!</v>
      </c>
      <c r="E370" s="192" t="e">
        <v>#NUM!</v>
      </c>
      <c r="F370" s="193"/>
      <c r="G370" s="194"/>
      <c r="H370" s="195"/>
      <c r="I370" s="41"/>
      <c r="J370" s="41"/>
      <c r="K370" s="196"/>
      <c r="L370" s="196"/>
    </row>
    <row r="371" spans="2:12" x14ac:dyDescent="0.25">
      <c r="B371" s="192" t="e">
        <v>#NUM!</v>
      </c>
      <c r="C371" s="192" t="e">
        <v>#NUM!</v>
      </c>
      <c r="D371" s="192" t="e">
        <v>#NUM!</v>
      </c>
      <c r="E371" s="192" t="e">
        <v>#NUM!</v>
      </c>
      <c r="F371" s="193"/>
      <c r="G371" s="194"/>
      <c r="H371" s="195"/>
      <c r="I371" s="41"/>
      <c r="J371" s="41"/>
      <c r="K371" s="196"/>
      <c r="L371" s="196"/>
    </row>
    <row r="372" spans="2:12" x14ac:dyDescent="0.25">
      <c r="B372" s="192" t="e">
        <v>#NUM!</v>
      </c>
      <c r="C372" s="192" t="e">
        <v>#NUM!</v>
      </c>
      <c r="D372" s="192" t="e">
        <v>#NUM!</v>
      </c>
      <c r="E372" s="192" t="e">
        <v>#NUM!</v>
      </c>
      <c r="F372" s="193"/>
      <c r="G372" s="194"/>
      <c r="H372" s="195"/>
      <c r="I372" s="41"/>
      <c r="J372" s="41"/>
      <c r="K372" s="196"/>
      <c r="L372" s="196"/>
    </row>
    <row r="373" spans="2:12" x14ac:dyDescent="0.25">
      <c r="B373" s="192" t="e">
        <v>#NUM!</v>
      </c>
      <c r="C373" s="192" t="e">
        <v>#NUM!</v>
      </c>
      <c r="D373" s="192" t="e">
        <v>#NUM!</v>
      </c>
      <c r="E373" s="192" t="e">
        <v>#NUM!</v>
      </c>
      <c r="F373" s="193"/>
      <c r="G373" s="194"/>
      <c r="H373" s="195"/>
      <c r="I373" s="41"/>
      <c r="J373" s="41"/>
      <c r="K373" s="196"/>
      <c r="L373" s="196"/>
    </row>
    <row r="374" spans="2:12" x14ac:dyDescent="0.25">
      <c r="B374" s="192" t="e">
        <v>#NUM!</v>
      </c>
      <c r="C374" s="192" t="e">
        <v>#NUM!</v>
      </c>
      <c r="D374" s="192" t="e">
        <v>#NUM!</v>
      </c>
      <c r="E374" s="192" t="e">
        <v>#NUM!</v>
      </c>
      <c r="F374" s="193"/>
      <c r="G374" s="194"/>
      <c r="H374" s="195"/>
      <c r="I374" s="41"/>
      <c r="J374" s="41"/>
      <c r="K374" s="196"/>
      <c r="L374" s="196"/>
    </row>
    <row r="375" spans="2:12" x14ac:dyDescent="0.25">
      <c r="B375" s="192" t="e">
        <v>#NUM!</v>
      </c>
      <c r="C375" s="192" t="e">
        <v>#NUM!</v>
      </c>
      <c r="D375" s="192" t="e">
        <v>#NUM!</v>
      </c>
      <c r="E375" s="192" t="e">
        <v>#NUM!</v>
      </c>
      <c r="F375" s="193"/>
      <c r="G375" s="194"/>
      <c r="H375" s="195"/>
      <c r="I375" s="41"/>
      <c r="J375" s="41"/>
      <c r="K375" s="196"/>
      <c r="L375" s="196"/>
    </row>
    <row r="376" spans="2:12" x14ac:dyDescent="0.25">
      <c r="B376" s="192" t="e">
        <v>#NUM!</v>
      </c>
      <c r="C376" s="192" t="e">
        <v>#NUM!</v>
      </c>
      <c r="D376" s="192" t="e">
        <v>#NUM!</v>
      </c>
      <c r="E376" s="192" t="e">
        <v>#NUM!</v>
      </c>
      <c r="F376" s="193"/>
      <c r="G376" s="194"/>
      <c r="H376" s="195"/>
      <c r="I376" s="41"/>
      <c r="J376" s="41"/>
      <c r="K376" s="196"/>
      <c r="L376" s="196"/>
    </row>
    <row r="377" spans="2:12" x14ac:dyDescent="0.25">
      <c r="B377" s="192" t="e">
        <v>#NUM!</v>
      </c>
      <c r="C377" s="192" t="e">
        <v>#NUM!</v>
      </c>
      <c r="D377" s="192" t="e">
        <v>#NUM!</v>
      </c>
      <c r="E377" s="192" t="e">
        <v>#NUM!</v>
      </c>
      <c r="F377" s="193"/>
      <c r="G377" s="194"/>
      <c r="H377" s="195"/>
      <c r="I377" s="41"/>
      <c r="J377" s="41"/>
      <c r="K377" s="196"/>
      <c r="L377" s="196"/>
    </row>
    <row r="378" spans="2:12" x14ac:dyDescent="0.25">
      <c r="B378" s="192" t="e">
        <v>#NUM!</v>
      </c>
      <c r="C378" s="192" t="e">
        <v>#NUM!</v>
      </c>
      <c r="D378" s="192" t="e">
        <v>#NUM!</v>
      </c>
      <c r="E378" s="192" t="e">
        <v>#NUM!</v>
      </c>
      <c r="F378" s="193"/>
      <c r="G378" s="194"/>
      <c r="H378" s="195"/>
      <c r="I378" s="41"/>
      <c r="J378" s="41"/>
      <c r="K378" s="196"/>
      <c r="L378" s="196"/>
    </row>
    <row r="379" spans="2:12" x14ac:dyDescent="0.25">
      <c r="B379" s="192" t="e">
        <v>#NUM!</v>
      </c>
      <c r="C379" s="192" t="e">
        <v>#NUM!</v>
      </c>
      <c r="D379" s="192" t="e">
        <v>#NUM!</v>
      </c>
      <c r="E379" s="192" t="e">
        <v>#NUM!</v>
      </c>
      <c r="F379" s="193"/>
      <c r="G379" s="194"/>
      <c r="H379" s="195"/>
      <c r="I379" s="41"/>
      <c r="J379" s="41"/>
      <c r="K379" s="196"/>
      <c r="L379" s="196"/>
    </row>
    <row r="380" spans="2:12" x14ac:dyDescent="0.25">
      <c r="B380" s="192" t="e">
        <v>#NUM!</v>
      </c>
      <c r="C380" s="192" t="e">
        <v>#NUM!</v>
      </c>
      <c r="D380" s="192" t="e">
        <v>#NUM!</v>
      </c>
      <c r="E380" s="192" t="e">
        <v>#NUM!</v>
      </c>
      <c r="F380" s="193"/>
      <c r="G380" s="194"/>
      <c r="H380" s="195"/>
      <c r="I380" s="41"/>
      <c r="J380" s="41"/>
      <c r="K380" s="196"/>
      <c r="L380" s="196"/>
    </row>
    <row r="381" spans="2:12" x14ac:dyDescent="0.25">
      <c r="B381" s="192" t="e">
        <v>#NUM!</v>
      </c>
      <c r="C381" s="192" t="e">
        <v>#NUM!</v>
      </c>
      <c r="D381" s="192" t="e">
        <v>#NUM!</v>
      </c>
      <c r="E381" s="192" t="e">
        <v>#NUM!</v>
      </c>
      <c r="F381" s="193"/>
      <c r="G381" s="194"/>
      <c r="H381" s="195"/>
      <c r="I381" s="41"/>
      <c r="J381" s="41"/>
      <c r="K381" s="196"/>
      <c r="L381" s="196"/>
    </row>
    <row r="382" spans="2:12" x14ac:dyDescent="0.25">
      <c r="B382" s="192" t="e">
        <v>#NUM!</v>
      </c>
      <c r="C382" s="192" t="e">
        <v>#NUM!</v>
      </c>
      <c r="D382" s="192" t="e">
        <v>#NUM!</v>
      </c>
      <c r="E382" s="192" t="e">
        <v>#NUM!</v>
      </c>
      <c r="F382" s="193"/>
      <c r="G382" s="194"/>
      <c r="H382" s="195"/>
      <c r="I382" s="41"/>
      <c r="J382" s="41"/>
      <c r="K382" s="196"/>
      <c r="L382" s="196"/>
    </row>
    <row r="383" spans="2:12" x14ac:dyDescent="0.25">
      <c r="B383" s="192" t="e">
        <v>#NUM!</v>
      </c>
      <c r="C383" s="192" t="e">
        <v>#NUM!</v>
      </c>
      <c r="D383" s="192" t="e">
        <v>#NUM!</v>
      </c>
      <c r="E383" s="192" t="e">
        <v>#NUM!</v>
      </c>
      <c r="F383" s="193"/>
      <c r="G383" s="194"/>
      <c r="H383" s="195"/>
      <c r="I383" s="41"/>
      <c r="J383" s="41"/>
      <c r="K383" s="196"/>
      <c r="L383" s="196"/>
    </row>
    <row r="384" spans="2:12" x14ac:dyDescent="0.25">
      <c r="B384" s="192" t="e">
        <v>#NUM!</v>
      </c>
      <c r="C384" s="192" t="e">
        <v>#NUM!</v>
      </c>
      <c r="D384" s="192" t="e">
        <v>#NUM!</v>
      </c>
      <c r="E384" s="192" t="e">
        <v>#NUM!</v>
      </c>
      <c r="F384" s="193"/>
      <c r="G384" s="194"/>
      <c r="H384" s="195"/>
      <c r="I384" s="41"/>
      <c r="J384" s="41"/>
      <c r="K384" s="196"/>
      <c r="L384" s="196"/>
    </row>
    <row r="385" spans="2:12" x14ac:dyDescent="0.25">
      <c r="B385" s="192" t="e">
        <v>#NUM!</v>
      </c>
      <c r="C385" s="192" t="e">
        <v>#NUM!</v>
      </c>
      <c r="D385" s="192" t="e">
        <v>#NUM!</v>
      </c>
      <c r="E385" s="192" t="e">
        <v>#NUM!</v>
      </c>
      <c r="F385" s="193"/>
      <c r="G385" s="194"/>
      <c r="H385" s="195"/>
      <c r="I385" s="41"/>
      <c r="J385" s="41"/>
      <c r="K385" s="196"/>
      <c r="L385" s="196"/>
    </row>
    <row r="386" spans="2:12" x14ac:dyDescent="0.25">
      <c r="B386" s="192" t="e">
        <v>#NUM!</v>
      </c>
      <c r="C386" s="192" t="e">
        <v>#NUM!</v>
      </c>
      <c r="D386" s="192" t="e">
        <v>#NUM!</v>
      </c>
      <c r="E386" s="192" t="e">
        <v>#NUM!</v>
      </c>
      <c r="F386" s="193"/>
      <c r="G386" s="194"/>
      <c r="H386" s="195"/>
      <c r="I386" s="41"/>
      <c r="J386" s="41"/>
      <c r="K386" s="196"/>
      <c r="L386" s="196"/>
    </row>
    <row r="387" spans="2:12" x14ac:dyDescent="0.25">
      <c r="B387" s="192" t="e">
        <v>#NUM!</v>
      </c>
      <c r="C387" s="192" t="e">
        <v>#NUM!</v>
      </c>
      <c r="D387" s="192" t="e">
        <v>#NUM!</v>
      </c>
      <c r="E387" s="192" t="e">
        <v>#NUM!</v>
      </c>
      <c r="F387" s="193"/>
      <c r="G387" s="194"/>
      <c r="H387" s="195"/>
      <c r="I387" s="41"/>
      <c r="J387" s="41"/>
      <c r="K387" s="196"/>
      <c r="L387" s="196"/>
    </row>
    <row r="388" spans="2:12" x14ac:dyDescent="0.25">
      <c r="B388" s="192" t="e">
        <v>#NUM!</v>
      </c>
      <c r="C388" s="192" t="e">
        <v>#NUM!</v>
      </c>
      <c r="D388" s="192" t="e">
        <v>#NUM!</v>
      </c>
      <c r="E388" s="192" t="e">
        <v>#NUM!</v>
      </c>
      <c r="F388" s="193"/>
      <c r="G388" s="194"/>
      <c r="H388" s="195"/>
      <c r="I388" s="41"/>
      <c r="J388" s="41"/>
      <c r="K388" s="196"/>
      <c r="L388" s="196"/>
    </row>
    <row r="389" spans="2:12" x14ac:dyDescent="0.25">
      <c r="B389" s="192" t="e">
        <v>#NUM!</v>
      </c>
      <c r="C389" s="192" t="e">
        <v>#NUM!</v>
      </c>
      <c r="D389" s="192" t="e">
        <v>#NUM!</v>
      </c>
      <c r="E389" s="192" t="e">
        <v>#NUM!</v>
      </c>
      <c r="F389" s="193"/>
      <c r="G389" s="194"/>
      <c r="H389" s="195"/>
      <c r="I389" s="41"/>
      <c r="J389" s="41"/>
      <c r="K389" s="196"/>
      <c r="L389" s="196"/>
    </row>
    <row r="390" spans="2:12" x14ac:dyDescent="0.25">
      <c r="B390" s="192" t="e">
        <v>#NUM!</v>
      </c>
      <c r="C390" s="192" t="e">
        <v>#NUM!</v>
      </c>
      <c r="D390" s="192" t="e">
        <v>#NUM!</v>
      </c>
      <c r="E390" s="192" t="e">
        <v>#NUM!</v>
      </c>
      <c r="F390" s="193"/>
      <c r="G390" s="194"/>
      <c r="H390" s="195"/>
      <c r="I390" s="41"/>
      <c r="J390" s="41"/>
      <c r="K390" s="196"/>
      <c r="L390" s="196"/>
    </row>
    <row r="391" spans="2:12" x14ac:dyDescent="0.25">
      <c r="B391" s="192" t="e">
        <v>#NUM!</v>
      </c>
      <c r="C391" s="192" t="e">
        <v>#NUM!</v>
      </c>
      <c r="D391" s="192" t="e">
        <v>#NUM!</v>
      </c>
      <c r="E391" s="192" t="e">
        <v>#NUM!</v>
      </c>
      <c r="F391" s="193"/>
      <c r="G391" s="194"/>
      <c r="H391" s="195"/>
      <c r="I391" s="41"/>
      <c r="J391" s="41"/>
      <c r="K391" s="196"/>
      <c r="L391" s="196"/>
    </row>
    <row r="392" spans="2:12" x14ac:dyDescent="0.25">
      <c r="B392" s="192" t="e">
        <v>#NUM!</v>
      </c>
      <c r="C392" s="192" t="e">
        <v>#NUM!</v>
      </c>
      <c r="D392" s="192" t="e">
        <v>#NUM!</v>
      </c>
      <c r="E392" s="192" t="e">
        <v>#NUM!</v>
      </c>
      <c r="F392" s="193"/>
      <c r="G392" s="194"/>
      <c r="H392" s="195"/>
      <c r="I392" s="41"/>
      <c r="J392" s="41"/>
      <c r="K392" s="196"/>
      <c r="L392" s="196"/>
    </row>
    <row r="393" spans="2:12" x14ac:dyDescent="0.25">
      <c r="B393" s="192" t="e">
        <v>#NUM!</v>
      </c>
      <c r="C393" s="192" t="e">
        <v>#NUM!</v>
      </c>
      <c r="D393" s="192" t="e">
        <v>#NUM!</v>
      </c>
      <c r="E393" s="192" t="e">
        <v>#NUM!</v>
      </c>
      <c r="F393" s="193"/>
      <c r="G393" s="194"/>
      <c r="H393" s="195"/>
      <c r="I393" s="41"/>
      <c r="J393" s="41"/>
      <c r="K393" s="196"/>
      <c r="L393" s="196"/>
    </row>
    <row r="394" spans="2:12" x14ac:dyDescent="0.25">
      <c r="B394" s="192" t="e">
        <v>#NUM!</v>
      </c>
      <c r="C394" s="192" t="e">
        <v>#NUM!</v>
      </c>
      <c r="D394" s="192" t="e">
        <v>#NUM!</v>
      </c>
      <c r="E394" s="192" t="e">
        <v>#NUM!</v>
      </c>
      <c r="F394" s="193"/>
      <c r="G394" s="194"/>
      <c r="H394" s="195"/>
      <c r="I394" s="41"/>
      <c r="J394" s="41"/>
      <c r="K394" s="196"/>
      <c r="L394" s="196"/>
    </row>
    <row r="395" spans="2:12" x14ac:dyDescent="0.25">
      <c r="B395" s="192" t="e">
        <v>#NUM!</v>
      </c>
      <c r="C395" s="192" t="e">
        <v>#NUM!</v>
      </c>
      <c r="D395" s="192" t="e">
        <v>#NUM!</v>
      </c>
      <c r="E395" s="192" t="e">
        <v>#NUM!</v>
      </c>
      <c r="F395" s="193"/>
      <c r="G395" s="194"/>
      <c r="H395" s="195"/>
      <c r="I395" s="41"/>
      <c r="J395" s="41"/>
      <c r="K395" s="196"/>
      <c r="L395" s="196"/>
    </row>
    <row r="396" spans="2:12" x14ac:dyDescent="0.25">
      <c r="B396" s="192" t="e">
        <v>#NUM!</v>
      </c>
      <c r="C396" s="192" t="e">
        <v>#NUM!</v>
      </c>
      <c r="D396" s="192" t="e">
        <v>#NUM!</v>
      </c>
      <c r="E396" s="192" t="e">
        <v>#NUM!</v>
      </c>
      <c r="F396" s="193"/>
      <c r="G396" s="194"/>
      <c r="H396" s="195"/>
      <c r="I396" s="41"/>
      <c r="J396" s="41"/>
      <c r="K396" s="196"/>
      <c r="L396" s="196"/>
    </row>
    <row r="397" spans="2:12" x14ac:dyDescent="0.25">
      <c r="B397" s="192" t="e">
        <v>#NUM!</v>
      </c>
      <c r="C397" s="192" t="e">
        <v>#NUM!</v>
      </c>
      <c r="D397" s="192" t="e">
        <v>#NUM!</v>
      </c>
      <c r="E397" s="192" t="e">
        <v>#NUM!</v>
      </c>
      <c r="F397" s="193"/>
      <c r="G397" s="194"/>
      <c r="H397" s="195"/>
      <c r="I397" s="41"/>
      <c r="J397" s="41"/>
      <c r="K397" s="196"/>
      <c r="L397" s="196"/>
    </row>
    <row r="398" spans="2:12" x14ac:dyDescent="0.25">
      <c r="B398" s="192" t="e">
        <v>#NUM!</v>
      </c>
      <c r="C398" s="192" t="e">
        <v>#NUM!</v>
      </c>
      <c r="D398" s="192" t="e">
        <v>#NUM!</v>
      </c>
      <c r="E398" s="192" t="e">
        <v>#NUM!</v>
      </c>
      <c r="F398" s="193"/>
      <c r="G398" s="194"/>
      <c r="H398" s="195"/>
      <c r="I398" s="41"/>
      <c r="J398" s="41"/>
      <c r="K398" s="196"/>
      <c r="L398" s="196"/>
    </row>
    <row r="399" spans="2:12" x14ac:dyDescent="0.25">
      <c r="B399" s="192" t="e">
        <v>#NUM!</v>
      </c>
      <c r="C399" s="192" t="e">
        <v>#NUM!</v>
      </c>
      <c r="D399" s="192" t="e">
        <v>#NUM!</v>
      </c>
      <c r="E399" s="192" t="e">
        <v>#NUM!</v>
      </c>
      <c r="F399" s="193"/>
      <c r="G399" s="194"/>
      <c r="H399" s="195"/>
      <c r="I399" s="41"/>
      <c r="J399" s="41"/>
      <c r="K399" s="196"/>
      <c r="L399" s="196"/>
    </row>
    <row r="400" spans="2:12" x14ac:dyDescent="0.25">
      <c r="B400" s="192" t="e">
        <v>#NUM!</v>
      </c>
      <c r="C400" s="192" t="e">
        <v>#NUM!</v>
      </c>
      <c r="D400" s="192" t="e">
        <v>#NUM!</v>
      </c>
      <c r="E400" s="192" t="e">
        <v>#NUM!</v>
      </c>
      <c r="F400" s="193"/>
      <c r="G400" s="194"/>
      <c r="H400" s="195"/>
      <c r="I400" s="41"/>
      <c r="J400" s="41"/>
      <c r="K400" s="196"/>
      <c r="L400" s="196"/>
    </row>
    <row r="401" spans="2:12" x14ac:dyDescent="0.25">
      <c r="B401" s="192" t="e">
        <v>#NUM!</v>
      </c>
      <c r="C401" s="192" t="e">
        <v>#NUM!</v>
      </c>
      <c r="D401" s="192" t="e">
        <v>#NUM!</v>
      </c>
      <c r="E401" s="192" t="e">
        <v>#NUM!</v>
      </c>
      <c r="F401" s="193"/>
      <c r="G401" s="194"/>
      <c r="H401" s="195"/>
      <c r="I401" s="41"/>
      <c r="J401" s="41"/>
      <c r="K401" s="196"/>
      <c r="L401" s="196"/>
    </row>
    <row r="402" spans="2:12" x14ac:dyDescent="0.25">
      <c r="B402" s="192" t="e">
        <v>#NUM!</v>
      </c>
      <c r="C402" s="192" t="e">
        <v>#NUM!</v>
      </c>
      <c r="D402" s="192" t="e">
        <v>#NUM!</v>
      </c>
      <c r="E402" s="192" t="e">
        <v>#NUM!</v>
      </c>
      <c r="F402" s="193"/>
      <c r="G402" s="194"/>
      <c r="H402" s="195"/>
      <c r="I402" s="41"/>
      <c r="J402" s="41"/>
      <c r="K402" s="196"/>
      <c r="L402" s="196"/>
    </row>
    <row r="403" spans="2:12" x14ac:dyDescent="0.25">
      <c r="B403" s="192" t="e">
        <v>#NUM!</v>
      </c>
      <c r="C403" s="192" t="e">
        <v>#NUM!</v>
      </c>
      <c r="D403" s="192" t="e">
        <v>#NUM!</v>
      </c>
      <c r="E403" s="192" t="e">
        <v>#NUM!</v>
      </c>
      <c r="F403" s="193"/>
      <c r="G403" s="194"/>
      <c r="H403" s="195"/>
      <c r="I403" s="41"/>
      <c r="J403" s="41"/>
      <c r="K403" s="196"/>
      <c r="L403" s="196"/>
    </row>
    <row r="404" spans="2:12" x14ac:dyDescent="0.25">
      <c r="B404" s="192" t="e">
        <v>#NUM!</v>
      </c>
      <c r="C404" s="192" t="e">
        <v>#NUM!</v>
      </c>
      <c r="D404" s="192" t="e">
        <v>#NUM!</v>
      </c>
      <c r="E404" s="192" t="e">
        <v>#NUM!</v>
      </c>
      <c r="F404" s="193"/>
      <c r="G404" s="194"/>
      <c r="H404" s="195"/>
      <c r="I404" s="41"/>
      <c r="J404" s="41"/>
      <c r="K404" s="196"/>
      <c r="L404" s="196"/>
    </row>
    <row r="405" spans="2:12" x14ac:dyDescent="0.25">
      <c r="B405" s="192" t="e">
        <v>#NUM!</v>
      </c>
      <c r="C405" s="192" t="e">
        <v>#NUM!</v>
      </c>
      <c r="D405" s="192" t="e">
        <v>#NUM!</v>
      </c>
      <c r="E405" s="192" t="e">
        <v>#NUM!</v>
      </c>
      <c r="F405" s="193"/>
      <c r="G405" s="194"/>
      <c r="H405" s="195"/>
      <c r="I405" s="41"/>
      <c r="J405" s="41"/>
      <c r="K405" s="196"/>
      <c r="L405" s="196"/>
    </row>
    <row r="406" spans="2:12" x14ac:dyDescent="0.25">
      <c r="B406" s="192" t="e">
        <v>#NUM!</v>
      </c>
      <c r="C406" s="192" t="e">
        <v>#NUM!</v>
      </c>
      <c r="D406" s="192" t="e">
        <v>#NUM!</v>
      </c>
      <c r="E406" s="192" t="e">
        <v>#NUM!</v>
      </c>
      <c r="F406" s="193"/>
      <c r="G406" s="194"/>
      <c r="H406" s="195"/>
      <c r="I406" s="41"/>
      <c r="J406" s="41"/>
      <c r="K406" s="196"/>
      <c r="L406" s="196"/>
    </row>
    <row r="407" spans="2:12" x14ac:dyDescent="0.25">
      <c r="B407" s="192" t="e">
        <v>#NUM!</v>
      </c>
      <c r="C407" s="192" t="e">
        <v>#NUM!</v>
      </c>
      <c r="D407" s="192" t="e">
        <v>#NUM!</v>
      </c>
      <c r="E407" s="192" t="e">
        <v>#NUM!</v>
      </c>
      <c r="F407" s="193"/>
      <c r="G407" s="194"/>
      <c r="H407" s="195"/>
      <c r="I407" s="41"/>
      <c r="J407" s="41"/>
      <c r="K407" s="196"/>
      <c r="L407" s="196"/>
    </row>
    <row r="408" spans="2:12" x14ac:dyDescent="0.25">
      <c r="B408" s="192" t="e">
        <v>#NUM!</v>
      </c>
      <c r="C408" s="192" t="e">
        <v>#NUM!</v>
      </c>
      <c r="D408" s="192" t="e">
        <v>#NUM!</v>
      </c>
      <c r="E408" s="192" t="e">
        <v>#NUM!</v>
      </c>
      <c r="F408" s="193"/>
      <c r="G408" s="194"/>
      <c r="H408" s="195"/>
      <c r="I408" s="41"/>
      <c r="J408" s="41"/>
      <c r="K408" s="196"/>
      <c r="L408" s="196"/>
    </row>
    <row r="409" spans="2:12" x14ac:dyDescent="0.25">
      <c r="B409" s="192" t="e">
        <v>#NUM!</v>
      </c>
      <c r="C409" s="192" t="e">
        <v>#NUM!</v>
      </c>
      <c r="D409" s="192" t="e">
        <v>#NUM!</v>
      </c>
      <c r="E409" s="192" t="e">
        <v>#NUM!</v>
      </c>
      <c r="F409" s="193"/>
      <c r="G409" s="194"/>
      <c r="H409" s="195"/>
      <c r="I409" s="41"/>
      <c r="J409" s="41"/>
      <c r="K409" s="196"/>
      <c r="L409" s="196"/>
    </row>
    <row r="410" spans="2:12" x14ac:dyDescent="0.25">
      <c r="B410" s="192" t="e">
        <v>#NUM!</v>
      </c>
      <c r="C410" s="192" t="e">
        <v>#NUM!</v>
      </c>
      <c r="D410" s="192" t="e">
        <v>#NUM!</v>
      </c>
      <c r="E410" s="192" t="e">
        <v>#NUM!</v>
      </c>
      <c r="F410" s="193"/>
      <c r="G410" s="194"/>
      <c r="H410" s="195"/>
      <c r="I410" s="41"/>
      <c r="J410" s="41"/>
      <c r="K410" s="196"/>
      <c r="L410" s="196"/>
    </row>
    <row r="411" spans="2:12" x14ac:dyDescent="0.25">
      <c r="B411" s="192" t="e">
        <v>#NUM!</v>
      </c>
      <c r="C411" s="192" t="e">
        <v>#NUM!</v>
      </c>
      <c r="D411" s="192" t="e">
        <v>#NUM!</v>
      </c>
      <c r="E411" s="192" t="e">
        <v>#NUM!</v>
      </c>
      <c r="F411" s="193"/>
      <c r="G411" s="194"/>
      <c r="H411" s="195"/>
      <c r="I411" s="41"/>
      <c r="J411" s="41"/>
      <c r="K411" s="196"/>
      <c r="L411" s="196"/>
    </row>
    <row r="412" spans="2:12" x14ac:dyDescent="0.25">
      <c r="B412" s="192" t="e">
        <v>#NUM!</v>
      </c>
      <c r="C412" s="192" t="e">
        <v>#NUM!</v>
      </c>
      <c r="D412" s="192" t="e">
        <v>#NUM!</v>
      </c>
      <c r="E412" s="192" t="e">
        <v>#NUM!</v>
      </c>
      <c r="F412" s="193"/>
      <c r="G412" s="194"/>
      <c r="H412" s="195"/>
      <c r="I412" s="41"/>
      <c r="J412" s="41"/>
      <c r="K412" s="196"/>
      <c r="L412" s="196"/>
    </row>
    <row r="413" spans="2:12" x14ac:dyDescent="0.25">
      <c r="B413" s="192" t="e">
        <v>#NUM!</v>
      </c>
      <c r="C413" s="192" t="e">
        <v>#NUM!</v>
      </c>
      <c r="D413" s="192" t="e">
        <v>#NUM!</v>
      </c>
      <c r="E413" s="192" t="e">
        <v>#NUM!</v>
      </c>
      <c r="F413" s="193"/>
      <c r="G413" s="194"/>
      <c r="H413" s="195"/>
      <c r="I413" s="41"/>
      <c r="J413" s="41"/>
      <c r="K413" s="196"/>
      <c r="L413" s="196"/>
    </row>
    <row r="414" spans="2:12" x14ac:dyDescent="0.25">
      <c r="B414" s="192" t="e">
        <v>#NUM!</v>
      </c>
      <c r="C414" s="192" t="e">
        <v>#NUM!</v>
      </c>
      <c r="D414" s="192" t="e">
        <v>#NUM!</v>
      </c>
      <c r="E414" s="192" t="e">
        <v>#NUM!</v>
      </c>
      <c r="F414" s="193"/>
      <c r="G414" s="194"/>
      <c r="H414" s="195"/>
      <c r="I414" s="41"/>
      <c r="J414" s="41"/>
      <c r="K414" s="196"/>
      <c r="L414" s="196"/>
    </row>
    <row r="415" spans="2:12" x14ac:dyDescent="0.25">
      <c r="B415" s="192" t="e">
        <v>#NUM!</v>
      </c>
      <c r="C415" s="192" t="e">
        <v>#NUM!</v>
      </c>
      <c r="D415" s="192" t="e">
        <v>#NUM!</v>
      </c>
      <c r="E415" s="192" t="e">
        <v>#NUM!</v>
      </c>
      <c r="F415" s="193"/>
      <c r="G415" s="194"/>
      <c r="H415" s="195"/>
      <c r="I415" s="41"/>
      <c r="J415" s="41"/>
      <c r="K415" s="196"/>
      <c r="L415" s="196"/>
    </row>
    <row r="416" spans="2:12" x14ac:dyDescent="0.25">
      <c r="B416" s="192" t="e">
        <v>#NUM!</v>
      </c>
      <c r="C416" s="192" t="e">
        <v>#NUM!</v>
      </c>
      <c r="D416" s="192" t="e">
        <v>#NUM!</v>
      </c>
      <c r="E416" s="192" t="e">
        <v>#NUM!</v>
      </c>
      <c r="F416" s="193"/>
      <c r="G416" s="194"/>
      <c r="H416" s="195"/>
      <c r="I416" s="41"/>
      <c r="J416" s="41"/>
      <c r="K416" s="196"/>
      <c r="L416" s="196"/>
    </row>
    <row r="417" spans="2:12" x14ac:dyDescent="0.25">
      <c r="B417" s="192" t="e">
        <v>#NUM!</v>
      </c>
      <c r="C417" s="192" t="e">
        <v>#NUM!</v>
      </c>
      <c r="D417" s="192" t="e">
        <v>#NUM!</v>
      </c>
      <c r="E417" s="192" t="e">
        <v>#NUM!</v>
      </c>
      <c r="F417" s="193"/>
      <c r="G417" s="194"/>
      <c r="H417" s="195"/>
      <c r="I417" s="41"/>
      <c r="J417" s="41"/>
      <c r="K417" s="196"/>
      <c r="L417" s="196"/>
    </row>
    <row r="418" spans="2:12" x14ac:dyDescent="0.25">
      <c r="B418" s="192" t="e">
        <v>#NUM!</v>
      </c>
      <c r="C418" s="192" t="e">
        <v>#NUM!</v>
      </c>
      <c r="D418" s="192" t="e">
        <v>#NUM!</v>
      </c>
      <c r="E418" s="192" t="e">
        <v>#NUM!</v>
      </c>
      <c r="F418" s="193"/>
      <c r="G418" s="194"/>
      <c r="H418" s="195"/>
      <c r="I418" s="41"/>
      <c r="J418" s="41"/>
      <c r="K418" s="196"/>
      <c r="L418" s="196"/>
    </row>
    <row r="419" spans="2:12" x14ac:dyDescent="0.25">
      <c r="B419" s="192" t="e">
        <v>#NUM!</v>
      </c>
      <c r="C419" s="192" t="e">
        <v>#NUM!</v>
      </c>
      <c r="D419" s="192" t="e">
        <v>#NUM!</v>
      </c>
      <c r="E419" s="192" t="e">
        <v>#NUM!</v>
      </c>
      <c r="F419" s="193"/>
      <c r="G419" s="194"/>
      <c r="H419" s="195"/>
      <c r="I419" s="41"/>
      <c r="J419" s="41"/>
      <c r="K419" s="196"/>
      <c r="L419" s="196"/>
    </row>
    <row r="420" spans="2:12" x14ac:dyDescent="0.25">
      <c r="B420" s="192" t="e">
        <v>#NUM!</v>
      </c>
      <c r="C420" s="192" t="e">
        <v>#NUM!</v>
      </c>
      <c r="D420" s="192" t="e">
        <v>#NUM!</v>
      </c>
      <c r="E420" s="192" t="e">
        <v>#NUM!</v>
      </c>
      <c r="F420" s="193"/>
      <c r="G420" s="194"/>
      <c r="H420" s="195"/>
      <c r="I420" s="41"/>
      <c r="J420" s="41"/>
      <c r="K420" s="196"/>
      <c r="L420" s="196"/>
    </row>
    <row r="421" spans="2:12" x14ac:dyDescent="0.25">
      <c r="B421" s="192" t="e">
        <v>#NUM!</v>
      </c>
      <c r="C421" s="192" t="e">
        <v>#NUM!</v>
      </c>
      <c r="D421" s="192" t="e">
        <v>#NUM!</v>
      </c>
      <c r="E421" s="192" t="e">
        <v>#NUM!</v>
      </c>
      <c r="F421" s="193"/>
      <c r="G421" s="194"/>
      <c r="H421" s="195"/>
      <c r="I421" s="41"/>
      <c r="J421" s="41"/>
      <c r="K421" s="196"/>
      <c r="L421" s="196"/>
    </row>
    <row r="422" spans="2:12" x14ac:dyDescent="0.25">
      <c r="B422" s="192" t="e">
        <v>#NUM!</v>
      </c>
      <c r="C422" s="192" t="e">
        <v>#NUM!</v>
      </c>
      <c r="D422" s="192" t="e">
        <v>#NUM!</v>
      </c>
      <c r="E422" s="192" t="e">
        <v>#NUM!</v>
      </c>
      <c r="F422" s="193"/>
      <c r="G422" s="194"/>
      <c r="H422" s="195"/>
      <c r="I422" s="41"/>
      <c r="J422" s="41"/>
      <c r="K422" s="196"/>
      <c r="L422" s="196"/>
    </row>
    <row r="423" spans="2:12" x14ac:dyDescent="0.25">
      <c r="B423" s="192" t="e">
        <v>#NUM!</v>
      </c>
      <c r="C423" s="192" t="e">
        <v>#NUM!</v>
      </c>
      <c r="D423" s="192" t="e">
        <v>#NUM!</v>
      </c>
      <c r="E423" s="192" t="e">
        <v>#NUM!</v>
      </c>
      <c r="F423" s="193"/>
      <c r="G423" s="194"/>
      <c r="H423" s="195"/>
      <c r="I423" s="41"/>
      <c r="J423" s="41"/>
      <c r="K423" s="196"/>
      <c r="L423" s="196"/>
    </row>
    <row r="424" spans="2:12" x14ac:dyDescent="0.25">
      <c r="B424" s="192" t="e">
        <v>#NUM!</v>
      </c>
      <c r="C424" s="192" t="e">
        <v>#NUM!</v>
      </c>
      <c r="D424" s="192" t="e">
        <v>#NUM!</v>
      </c>
      <c r="E424" s="192" t="e">
        <v>#NUM!</v>
      </c>
      <c r="F424" s="193"/>
      <c r="G424" s="194"/>
      <c r="H424" s="195"/>
      <c r="I424" s="41"/>
      <c r="J424" s="41"/>
      <c r="K424" s="196"/>
      <c r="L424" s="196"/>
    </row>
    <row r="425" spans="2:12" x14ac:dyDescent="0.25">
      <c r="B425" s="192" t="e">
        <v>#NUM!</v>
      </c>
      <c r="C425" s="192" t="e">
        <v>#NUM!</v>
      </c>
      <c r="D425" s="192" t="e">
        <v>#NUM!</v>
      </c>
      <c r="E425" s="192" t="e">
        <v>#NUM!</v>
      </c>
      <c r="F425" s="193"/>
      <c r="G425" s="194"/>
      <c r="H425" s="195"/>
      <c r="I425" s="41"/>
      <c r="J425" s="41"/>
      <c r="K425" s="196"/>
      <c r="L425" s="196"/>
    </row>
    <row r="426" spans="2:12" x14ac:dyDescent="0.25">
      <c r="B426" s="192" t="e">
        <v>#NUM!</v>
      </c>
      <c r="C426" s="192" t="e">
        <v>#NUM!</v>
      </c>
      <c r="D426" s="192" t="e">
        <v>#NUM!</v>
      </c>
      <c r="E426" s="192" t="e">
        <v>#NUM!</v>
      </c>
      <c r="F426" s="193"/>
      <c r="G426" s="194"/>
      <c r="H426" s="195"/>
      <c r="I426" s="41"/>
      <c r="J426" s="41"/>
      <c r="K426" s="196"/>
      <c r="L426" s="196"/>
    </row>
    <row r="427" spans="2:12" x14ac:dyDescent="0.25">
      <c r="B427" s="192" t="e">
        <v>#NUM!</v>
      </c>
      <c r="C427" s="192" t="e">
        <v>#NUM!</v>
      </c>
      <c r="D427" s="192" t="e">
        <v>#NUM!</v>
      </c>
      <c r="E427" s="192" t="e">
        <v>#NUM!</v>
      </c>
      <c r="F427" s="193"/>
      <c r="G427" s="194"/>
      <c r="H427" s="195"/>
      <c r="I427" s="41"/>
      <c r="J427" s="41"/>
      <c r="K427" s="196"/>
      <c r="L427" s="196"/>
    </row>
    <row r="428" spans="2:12" x14ac:dyDescent="0.25">
      <c r="B428" s="192" t="e">
        <v>#NUM!</v>
      </c>
      <c r="C428" s="192" t="e">
        <v>#NUM!</v>
      </c>
      <c r="D428" s="192" t="e">
        <v>#NUM!</v>
      </c>
      <c r="E428" s="192" t="e">
        <v>#NUM!</v>
      </c>
      <c r="F428" s="193"/>
      <c r="G428" s="194"/>
      <c r="H428" s="195"/>
      <c r="I428" s="41"/>
      <c r="J428" s="41"/>
      <c r="K428" s="196"/>
      <c r="L428" s="196"/>
    </row>
    <row r="429" spans="2:12" x14ac:dyDescent="0.25">
      <c r="B429" s="192" t="e">
        <v>#NUM!</v>
      </c>
      <c r="C429" s="192" t="e">
        <v>#NUM!</v>
      </c>
      <c r="D429" s="192" t="e">
        <v>#NUM!</v>
      </c>
      <c r="E429" s="192" t="e">
        <v>#NUM!</v>
      </c>
      <c r="F429" s="193"/>
      <c r="G429" s="194"/>
      <c r="H429" s="195"/>
      <c r="I429" s="41"/>
      <c r="J429" s="41"/>
      <c r="K429" s="196"/>
      <c r="L429" s="196"/>
    </row>
    <row r="430" spans="2:12" x14ac:dyDescent="0.25">
      <c r="B430" s="192" t="e">
        <v>#NUM!</v>
      </c>
      <c r="C430" s="192" t="e">
        <v>#NUM!</v>
      </c>
      <c r="D430" s="192" t="e">
        <v>#NUM!</v>
      </c>
      <c r="E430" s="192" t="e">
        <v>#NUM!</v>
      </c>
      <c r="F430" s="193"/>
      <c r="G430" s="194"/>
      <c r="H430" s="195"/>
      <c r="I430" s="41"/>
      <c r="J430" s="41"/>
      <c r="K430" s="196"/>
      <c r="L430" s="196"/>
    </row>
    <row r="431" spans="2:12" x14ac:dyDescent="0.25">
      <c r="B431" s="192" t="e">
        <v>#NUM!</v>
      </c>
      <c r="C431" s="192" t="e">
        <v>#NUM!</v>
      </c>
      <c r="D431" s="192" t="e">
        <v>#NUM!</v>
      </c>
      <c r="E431" s="192" t="e">
        <v>#NUM!</v>
      </c>
      <c r="F431" s="193"/>
      <c r="G431" s="194"/>
      <c r="H431" s="195"/>
      <c r="I431" s="41"/>
      <c r="J431" s="41"/>
      <c r="K431" s="196"/>
      <c r="L431" s="196"/>
    </row>
    <row r="432" spans="2:12" x14ac:dyDescent="0.25">
      <c r="B432" s="192" t="e">
        <v>#NUM!</v>
      </c>
      <c r="C432" s="192" t="e">
        <v>#NUM!</v>
      </c>
      <c r="D432" s="192" t="e">
        <v>#NUM!</v>
      </c>
      <c r="E432" s="192" t="e">
        <v>#NUM!</v>
      </c>
      <c r="F432" s="193"/>
      <c r="G432" s="194"/>
      <c r="H432" s="195"/>
      <c r="I432" s="41"/>
      <c r="J432" s="41"/>
      <c r="K432" s="196"/>
      <c r="L432" s="196"/>
    </row>
    <row r="433" spans="2:12" x14ac:dyDescent="0.25">
      <c r="B433" s="192" t="e">
        <v>#NUM!</v>
      </c>
      <c r="C433" s="192" t="e">
        <v>#NUM!</v>
      </c>
      <c r="D433" s="192" t="e">
        <v>#NUM!</v>
      </c>
      <c r="E433" s="192" t="e">
        <v>#NUM!</v>
      </c>
      <c r="F433" s="193"/>
      <c r="G433" s="194"/>
      <c r="H433" s="195"/>
      <c r="I433" s="41"/>
      <c r="J433" s="41"/>
      <c r="K433" s="196"/>
      <c r="L433" s="196"/>
    </row>
    <row r="434" spans="2:12" x14ac:dyDescent="0.25">
      <c r="B434" s="192" t="e">
        <v>#NUM!</v>
      </c>
      <c r="C434" s="192" t="e">
        <v>#NUM!</v>
      </c>
      <c r="D434" s="192" t="e">
        <v>#NUM!</v>
      </c>
      <c r="E434" s="192" t="e">
        <v>#NUM!</v>
      </c>
      <c r="F434" s="193"/>
      <c r="G434" s="194"/>
      <c r="H434" s="195"/>
      <c r="I434" s="41"/>
      <c r="J434" s="41"/>
      <c r="K434" s="196"/>
      <c r="L434" s="196"/>
    </row>
    <row r="435" spans="2:12" x14ac:dyDescent="0.25">
      <c r="B435" s="192" t="e">
        <v>#NUM!</v>
      </c>
      <c r="C435" s="192" t="e">
        <v>#NUM!</v>
      </c>
      <c r="D435" s="192" t="e">
        <v>#NUM!</v>
      </c>
      <c r="E435" s="192" t="e">
        <v>#NUM!</v>
      </c>
      <c r="F435" s="193"/>
      <c r="G435" s="194"/>
      <c r="H435" s="195"/>
      <c r="I435" s="41"/>
      <c r="J435" s="41"/>
      <c r="K435" s="196"/>
      <c r="L435" s="196"/>
    </row>
    <row r="436" spans="2:12" x14ac:dyDescent="0.25">
      <c r="B436" s="192" t="e">
        <v>#NUM!</v>
      </c>
      <c r="C436" s="192" t="e">
        <v>#NUM!</v>
      </c>
      <c r="D436" s="192" t="e">
        <v>#NUM!</v>
      </c>
      <c r="E436" s="192" t="e">
        <v>#NUM!</v>
      </c>
      <c r="F436" s="193"/>
      <c r="G436" s="194"/>
      <c r="H436" s="195"/>
      <c r="I436" s="41"/>
      <c r="J436" s="41"/>
      <c r="K436" s="196"/>
      <c r="L436" s="196"/>
    </row>
    <row r="437" spans="2:12" x14ac:dyDescent="0.25">
      <c r="B437" s="192" t="e">
        <v>#NUM!</v>
      </c>
      <c r="C437" s="192" t="e">
        <v>#NUM!</v>
      </c>
      <c r="D437" s="192" t="e">
        <v>#NUM!</v>
      </c>
      <c r="E437" s="192" t="e">
        <v>#NUM!</v>
      </c>
      <c r="F437" s="193"/>
      <c r="G437" s="194"/>
      <c r="H437" s="195"/>
      <c r="I437" s="41"/>
      <c r="J437" s="41"/>
      <c r="K437" s="196"/>
      <c r="L437" s="196"/>
    </row>
    <row r="438" spans="2:12" x14ac:dyDescent="0.25">
      <c r="B438" s="192" t="e">
        <v>#NUM!</v>
      </c>
      <c r="C438" s="192" t="e">
        <v>#NUM!</v>
      </c>
      <c r="D438" s="192" t="e">
        <v>#NUM!</v>
      </c>
      <c r="E438" s="192" t="e">
        <v>#NUM!</v>
      </c>
      <c r="F438" s="193"/>
      <c r="G438" s="194"/>
      <c r="H438" s="195"/>
      <c r="I438" s="41"/>
      <c r="J438" s="41"/>
      <c r="K438" s="196"/>
      <c r="L438" s="196"/>
    </row>
    <row r="439" spans="2:12" x14ac:dyDescent="0.25">
      <c r="B439" s="192" t="e">
        <v>#NUM!</v>
      </c>
      <c r="C439" s="192" t="e">
        <v>#NUM!</v>
      </c>
      <c r="D439" s="192" t="e">
        <v>#NUM!</v>
      </c>
      <c r="E439" s="192" t="e">
        <v>#NUM!</v>
      </c>
      <c r="F439" s="193"/>
      <c r="G439" s="194"/>
      <c r="H439" s="195"/>
      <c r="I439" s="41"/>
      <c r="J439" s="41"/>
      <c r="K439" s="196"/>
      <c r="L439" s="196"/>
    </row>
    <row r="440" spans="2:12" x14ac:dyDescent="0.25">
      <c r="B440" s="192" t="e">
        <v>#NUM!</v>
      </c>
      <c r="C440" s="192" t="e">
        <v>#NUM!</v>
      </c>
      <c r="D440" s="192" t="e">
        <v>#NUM!</v>
      </c>
      <c r="E440" s="192" t="e">
        <v>#NUM!</v>
      </c>
      <c r="F440" s="193"/>
      <c r="G440" s="194"/>
      <c r="H440" s="195"/>
      <c r="I440" s="41"/>
      <c r="J440" s="41"/>
      <c r="K440" s="196"/>
      <c r="L440" s="196"/>
    </row>
    <row r="441" spans="2:12" x14ac:dyDescent="0.25">
      <c r="B441" s="192" t="e">
        <v>#NUM!</v>
      </c>
      <c r="C441" s="192" t="e">
        <v>#NUM!</v>
      </c>
      <c r="D441" s="192" t="e">
        <v>#NUM!</v>
      </c>
      <c r="E441" s="192" t="e">
        <v>#NUM!</v>
      </c>
      <c r="F441" s="193"/>
      <c r="G441" s="194"/>
      <c r="H441" s="195"/>
      <c r="I441" s="41"/>
      <c r="J441" s="41"/>
      <c r="K441" s="196"/>
      <c r="L441" s="196"/>
    </row>
    <row r="442" spans="2:12" x14ac:dyDescent="0.25">
      <c r="B442" s="192" t="e">
        <v>#NUM!</v>
      </c>
      <c r="C442" s="192" t="e">
        <v>#NUM!</v>
      </c>
      <c r="D442" s="192" t="e">
        <v>#NUM!</v>
      </c>
      <c r="E442" s="192" t="e">
        <v>#NUM!</v>
      </c>
      <c r="F442" s="193"/>
      <c r="G442" s="194"/>
      <c r="H442" s="195"/>
      <c r="I442" s="41"/>
      <c r="J442" s="41"/>
      <c r="K442" s="196"/>
      <c r="L442" s="196"/>
    </row>
    <row r="443" spans="2:12" x14ac:dyDescent="0.25">
      <c r="B443" s="192" t="e">
        <v>#NUM!</v>
      </c>
      <c r="C443" s="192" t="e">
        <v>#NUM!</v>
      </c>
      <c r="D443" s="192" t="e">
        <v>#NUM!</v>
      </c>
      <c r="E443" s="192" t="e">
        <v>#NUM!</v>
      </c>
      <c r="F443" s="193"/>
      <c r="G443" s="194"/>
      <c r="H443" s="195"/>
      <c r="I443" s="41"/>
      <c r="J443" s="41"/>
      <c r="K443" s="196"/>
      <c r="L443" s="196"/>
    </row>
    <row r="444" spans="2:12" x14ac:dyDescent="0.25">
      <c r="B444" s="192" t="e">
        <v>#NUM!</v>
      </c>
      <c r="C444" s="192" t="e">
        <v>#NUM!</v>
      </c>
      <c r="D444" s="192" t="e">
        <v>#NUM!</v>
      </c>
      <c r="E444" s="192" t="e">
        <v>#NUM!</v>
      </c>
      <c r="F444" s="193"/>
      <c r="G444" s="194"/>
      <c r="H444" s="195"/>
      <c r="I444" s="41"/>
      <c r="J444" s="41"/>
      <c r="K444" s="196"/>
      <c r="L444" s="196"/>
    </row>
    <row r="445" spans="2:12" x14ac:dyDescent="0.25">
      <c r="B445" s="192" t="e">
        <v>#NUM!</v>
      </c>
      <c r="C445" s="192" t="e">
        <v>#NUM!</v>
      </c>
      <c r="D445" s="192" t="e">
        <v>#NUM!</v>
      </c>
      <c r="E445" s="192" t="e">
        <v>#NUM!</v>
      </c>
      <c r="F445" s="193"/>
      <c r="G445" s="194"/>
      <c r="H445" s="195"/>
      <c r="I445" s="41"/>
      <c r="J445" s="41"/>
      <c r="K445" s="196"/>
      <c r="L445" s="196"/>
    </row>
    <row r="446" spans="2:12" x14ac:dyDescent="0.25">
      <c r="B446" s="192" t="e">
        <v>#NUM!</v>
      </c>
      <c r="C446" s="192" t="e">
        <v>#NUM!</v>
      </c>
      <c r="D446" s="192" t="e">
        <v>#NUM!</v>
      </c>
      <c r="E446" s="192" t="e">
        <v>#NUM!</v>
      </c>
      <c r="F446" s="193"/>
      <c r="G446" s="194"/>
      <c r="H446" s="195"/>
      <c r="I446" s="41"/>
      <c r="J446" s="41"/>
      <c r="K446" s="196"/>
      <c r="L446" s="196"/>
    </row>
    <row r="447" spans="2:12" x14ac:dyDescent="0.25">
      <c r="B447" s="192" t="e">
        <v>#NUM!</v>
      </c>
      <c r="C447" s="192" t="e">
        <v>#NUM!</v>
      </c>
      <c r="D447" s="192" t="e">
        <v>#NUM!</v>
      </c>
      <c r="E447" s="192" t="e">
        <v>#NUM!</v>
      </c>
      <c r="F447" s="193"/>
      <c r="G447" s="194"/>
      <c r="H447" s="195"/>
      <c r="I447" s="41"/>
      <c r="J447" s="41"/>
      <c r="K447" s="196"/>
      <c r="L447" s="196"/>
    </row>
    <row r="448" spans="2:12" x14ac:dyDescent="0.25">
      <c r="B448" s="192" t="e">
        <v>#NUM!</v>
      </c>
      <c r="C448" s="192" t="e">
        <v>#NUM!</v>
      </c>
      <c r="D448" s="192" t="e">
        <v>#NUM!</v>
      </c>
      <c r="E448" s="192" t="e">
        <v>#NUM!</v>
      </c>
      <c r="F448" s="193"/>
      <c r="G448" s="194"/>
      <c r="H448" s="195"/>
      <c r="I448" s="41"/>
      <c r="J448" s="41"/>
      <c r="K448" s="196"/>
      <c r="L448" s="196"/>
    </row>
    <row r="449" spans="2:12" x14ac:dyDescent="0.25">
      <c r="B449" s="192" t="e">
        <v>#NUM!</v>
      </c>
      <c r="C449" s="192" t="e">
        <v>#NUM!</v>
      </c>
      <c r="D449" s="192" t="e">
        <v>#NUM!</v>
      </c>
      <c r="E449" s="192" t="e">
        <v>#NUM!</v>
      </c>
      <c r="F449" s="193"/>
      <c r="G449" s="194"/>
      <c r="H449" s="195"/>
      <c r="I449" s="41"/>
      <c r="J449" s="41"/>
      <c r="K449" s="196"/>
      <c r="L449" s="196"/>
    </row>
    <row r="450" spans="2:12" x14ac:dyDescent="0.25">
      <c r="B450" s="192" t="e">
        <v>#NUM!</v>
      </c>
      <c r="C450" s="192" t="e">
        <v>#NUM!</v>
      </c>
      <c r="D450" s="192" t="e">
        <v>#NUM!</v>
      </c>
      <c r="E450" s="192" t="e">
        <v>#NUM!</v>
      </c>
      <c r="F450" s="193"/>
      <c r="G450" s="194"/>
      <c r="H450" s="195"/>
      <c r="I450" s="41"/>
      <c r="J450" s="41"/>
      <c r="K450" s="196"/>
      <c r="L450" s="196"/>
    </row>
    <row r="451" spans="2:12" x14ac:dyDescent="0.25">
      <c r="B451" s="192" t="e">
        <v>#NUM!</v>
      </c>
      <c r="C451" s="192" t="e">
        <v>#NUM!</v>
      </c>
      <c r="D451" s="192" t="e">
        <v>#NUM!</v>
      </c>
      <c r="E451" s="192" t="e">
        <v>#NUM!</v>
      </c>
      <c r="F451" s="193"/>
      <c r="G451" s="194"/>
      <c r="H451" s="195"/>
      <c r="I451" s="41"/>
      <c r="J451" s="41"/>
      <c r="K451" s="196"/>
      <c r="L451" s="196"/>
    </row>
    <row r="452" spans="2:12" x14ac:dyDescent="0.25">
      <c r="B452" s="192" t="e">
        <v>#NUM!</v>
      </c>
      <c r="C452" s="192" t="e">
        <v>#NUM!</v>
      </c>
      <c r="D452" s="192" t="e">
        <v>#NUM!</v>
      </c>
      <c r="E452" s="192" t="e">
        <v>#NUM!</v>
      </c>
      <c r="F452" s="193"/>
      <c r="G452" s="194"/>
      <c r="H452" s="195"/>
      <c r="I452" s="41"/>
      <c r="J452" s="41"/>
      <c r="K452" s="196"/>
      <c r="L452" s="196"/>
    </row>
    <row r="453" spans="2:12" x14ac:dyDescent="0.25">
      <c r="B453" s="192" t="e">
        <v>#NUM!</v>
      </c>
      <c r="C453" s="192" t="e">
        <v>#NUM!</v>
      </c>
      <c r="D453" s="192" t="e">
        <v>#NUM!</v>
      </c>
      <c r="E453" s="192" t="e">
        <v>#NUM!</v>
      </c>
      <c r="F453" s="193"/>
      <c r="G453" s="194"/>
      <c r="H453" s="195"/>
      <c r="I453" s="41"/>
      <c r="J453" s="41"/>
      <c r="K453" s="196"/>
      <c r="L453" s="196"/>
    </row>
    <row r="454" spans="2:12" x14ac:dyDescent="0.25">
      <c r="B454" s="192" t="e">
        <v>#NUM!</v>
      </c>
      <c r="C454" s="192" t="e">
        <v>#NUM!</v>
      </c>
      <c r="D454" s="192" t="e">
        <v>#NUM!</v>
      </c>
      <c r="E454" s="192" t="e">
        <v>#NUM!</v>
      </c>
      <c r="F454" s="193"/>
      <c r="G454" s="194"/>
      <c r="H454" s="195"/>
      <c r="I454" s="41"/>
      <c r="J454" s="41"/>
      <c r="K454" s="196"/>
      <c r="L454" s="196"/>
    </row>
    <row r="455" spans="2:12" x14ac:dyDescent="0.25">
      <c r="B455" s="192" t="e">
        <v>#NUM!</v>
      </c>
      <c r="C455" s="192" t="e">
        <v>#NUM!</v>
      </c>
      <c r="D455" s="192" t="e">
        <v>#NUM!</v>
      </c>
      <c r="E455" s="192" t="e">
        <v>#NUM!</v>
      </c>
      <c r="F455" s="193"/>
      <c r="G455" s="194"/>
      <c r="H455" s="195"/>
      <c r="I455" s="41"/>
      <c r="J455" s="41"/>
      <c r="K455" s="196"/>
      <c r="L455" s="196"/>
    </row>
    <row r="456" spans="2:12" x14ac:dyDescent="0.25">
      <c r="B456" s="192" t="e">
        <v>#NUM!</v>
      </c>
      <c r="C456" s="192" t="e">
        <v>#NUM!</v>
      </c>
      <c r="D456" s="192" t="e">
        <v>#NUM!</v>
      </c>
      <c r="E456" s="192" t="e">
        <v>#NUM!</v>
      </c>
      <c r="F456" s="193"/>
      <c r="G456" s="194"/>
      <c r="H456" s="195"/>
      <c r="I456" s="41"/>
      <c r="J456" s="41"/>
      <c r="K456" s="196"/>
      <c r="L456" s="196"/>
    </row>
    <row r="457" spans="2:12" x14ac:dyDescent="0.25">
      <c r="B457" s="192" t="e">
        <v>#NUM!</v>
      </c>
      <c r="C457" s="192" t="e">
        <v>#NUM!</v>
      </c>
      <c r="D457" s="192" t="e">
        <v>#NUM!</v>
      </c>
      <c r="E457" s="192" t="e">
        <v>#NUM!</v>
      </c>
      <c r="F457" s="193"/>
      <c r="G457" s="194"/>
      <c r="H457" s="195"/>
      <c r="I457" s="41"/>
      <c r="J457" s="41"/>
      <c r="K457" s="196"/>
      <c r="L457" s="196"/>
    </row>
    <row r="458" spans="2:12" x14ac:dyDescent="0.25">
      <c r="B458" s="192" t="e">
        <v>#NUM!</v>
      </c>
      <c r="C458" s="192" t="e">
        <v>#NUM!</v>
      </c>
      <c r="D458" s="192" t="e">
        <v>#NUM!</v>
      </c>
      <c r="E458" s="192" t="e">
        <v>#NUM!</v>
      </c>
      <c r="F458" s="193"/>
      <c r="G458" s="194"/>
      <c r="H458" s="195"/>
      <c r="I458" s="41"/>
      <c r="J458" s="41"/>
      <c r="K458" s="196"/>
      <c r="L458" s="196"/>
    </row>
    <row r="459" spans="2:12" x14ac:dyDescent="0.25">
      <c r="B459" s="192" t="e">
        <v>#NUM!</v>
      </c>
      <c r="C459" s="192" t="e">
        <v>#NUM!</v>
      </c>
      <c r="D459" s="192" t="e">
        <v>#NUM!</v>
      </c>
      <c r="E459" s="192" t="e">
        <v>#NUM!</v>
      </c>
      <c r="F459" s="193"/>
      <c r="G459" s="194"/>
      <c r="H459" s="195"/>
      <c r="I459" s="41"/>
      <c r="J459" s="41"/>
      <c r="K459" s="196"/>
      <c r="L459" s="196"/>
    </row>
    <row r="460" spans="2:12" x14ac:dyDescent="0.25">
      <c r="B460" s="192" t="e">
        <v>#NUM!</v>
      </c>
      <c r="C460" s="192" t="e">
        <v>#NUM!</v>
      </c>
      <c r="D460" s="192" t="e">
        <v>#NUM!</v>
      </c>
      <c r="E460" s="192" t="e">
        <v>#NUM!</v>
      </c>
      <c r="F460" s="193"/>
      <c r="G460" s="194"/>
      <c r="H460" s="195"/>
      <c r="I460" s="41"/>
      <c r="J460" s="41"/>
      <c r="K460" s="196"/>
      <c r="L460" s="196"/>
    </row>
    <row r="461" spans="2:12" x14ac:dyDescent="0.25">
      <c r="B461" s="192" t="e">
        <v>#NUM!</v>
      </c>
      <c r="C461" s="192" t="e">
        <v>#NUM!</v>
      </c>
      <c r="D461" s="192" t="e">
        <v>#NUM!</v>
      </c>
      <c r="E461" s="192" t="e">
        <v>#NUM!</v>
      </c>
      <c r="F461" s="193"/>
      <c r="G461" s="194"/>
      <c r="H461" s="195"/>
      <c r="I461" s="41"/>
      <c r="J461" s="41"/>
      <c r="K461" s="196"/>
      <c r="L461" s="196"/>
    </row>
    <row r="462" spans="2:12" x14ac:dyDescent="0.25">
      <c r="B462" s="192" t="e">
        <v>#NUM!</v>
      </c>
      <c r="C462" s="192" t="e">
        <v>#NUM!</v>
      </c>
      <c r="D462" s="192" t="e">
        <v>#NUM!</v>
      </c>
      <c r="E462" s="192" t="e">
        <v>#NUM!</v>
      </c>
      <c r="F462" s="193"/>
      <c r="G462" s="194"/>
      <c r="H462" s="195"/>
      <c r="I462" s="41"/>
      <c r="J462" s="41"/>
      <c r="K462" s="196"/>
      <c r="L462" s="196"/>
    </row>
    <row r="463" spans="2:12" x14ac:dyDescent="0.25">
      <c r="B463" s="192" t="e">
        <v>#NUM!</v>
      </c>
      <c r="C463" s="192" t="e">
        <v>#NUM!</v>
      </c>
      <c r="D463" s="192" t="e">
        <v>#NUM!</v>
      </c>
      <c r="E463" s="192" t="e">
        <v>#NUM!</v>
      </c>
      <c r="F463" s="193"/>
      <c r="G463" s="194"/>
      <c r="H463" s="195"/>
      <c r="I463" s="41"/>
      <c r="J463" s="41"/>
      <c r="K463" s="196"/>
      <c r="L463" s="196"/>
    </row>
    <row r="464" spans="2:12" x14ac:dyDescent="0.25">
      <c r="B464" s="192" t="e">
        <v>#NUM!</v>
      </c>
      <c r="C464" s="192" t="e">
        <v>#NUM!</v>
      </c>
      <c r="D464" s="192" t="e">
        <v>#NUM!</v>
      </c>
      <c r="E464" s="192" t="e">
        <v>#NUM!</v>
      </c>
      <c r="F464" s="193"/>
      <c r="G464" s="194"/>
      <c r="H464" s="195"/>
      <c r="I464" s="41"/>
      <c r="J464" s="41"/>
      <c r="K464" s="196"/>
      <c r="L464" s="196"/>
    </row>
    <row r="465" spans="2:12" x14ac:dyDescent="0.25">
      <c r="B465" s="192" t="e">
        <v>#NUM!</v>
      </c>
      <c r="C465" s="192" t="e">
        <v>#NUM!</v>
      </c>
      <c r="D465" s="192" t="e">
        <v>#NUM!</v>
      </c>
      <c r="E465" s="192" t="e">
        <v>#NUM!</v>
      </c>
      <c r="F465" s="193"/>
      <c r="G465" s="194"/>
      <c r="H465" s="195"/>
      <c r="I465" s="41"/>
      <c r="J465" s="41"/>
      <c r="K465" s="196"/>
      <c r="L465" s="196"/>
    </row>
    <row r="466" spans="2:12" x14ac:dyDescent="0.25">
      <c r="B466" s="192" t="e">
        <v>#NUM!</v>
      </c>
      <c r="C466" s="192" t="e">
        <v>#NUM!</v>
      </c>
      <c r="D466" s="192" t="e">
        <v>#NUM!</v>
      </c>
      <c r="E466" s="192" t="e">
        <v>#NUM!</v>
      </c>
      <c r="F466" s="193"/>
      <c r="G466" s="194"/>
      <c r="H466" s="195"/>
      <c r="I466" s="41"/>
      <c r="J466" s="41"/>
      <c r="K466" s="196"/>
      <c r="L466" s="196"/>
    </row>
    <row r="467" spans="2:12" x14ac:dyDescent="0.25">
      <c r="B467" s="192" t="e">
        <v>#NUM!</v>
      </c>
      <c r="C467" s="192" t="e">
        <v>#NUM!</v>
      </c>
      <c r="D467" s="192" t="e">
        <v>#NUM!</v>
      </c>
      <c r="E467" s="192" t="e">
        <v>#NUM!</v>
      </c>
      <c r="F467" s="193"/>
      <c r="G467" s="194"/>
      <c r="H467" s="195"/>
      <c r="I467" s="41"/>
      <c r="J467" s="41"/>
      <c r="K467" s="196"/>
      <c r="L467" s="196"/>
    </row>
    <row r="468" spans="2:12" x14ac:dyDescent="0.25">
      <c r="B468" s="192" t="e">
        <v>#NUM!</v>
      </c>
      <c r="C468" s="192" t="e">
        <v>#NUM!</v>
      </c>
      <c r="D468" s="192" t="e">
        <v>#NUM!</v>
      </c>
      <c r="E468" s="192" t="e">
        <v>#NUM!</v>
      </c>
      <c r="F468" s="193"/>
      <c r="G468" s="194"/>
      <c r="H468" s="195"/>
      <c r="I468" s="41"/>
      <c r="J468" s="41"/>
      <c r="K468" s="196"/>
      <c r="L468" s="196"/>
    </row>
    <row r="469" spans="2:12" x14ac:dyDescent="0.25">
      <c r="B469" s="192" t="e">
        <v>#NUM!</v>
      </c>
      <c r="C469" s="192" t="e">
        <v>#NUM!</v>
      </c>
      <c r="D469" s="192" t="e">
        <v>#NUM!</v>
      </c>
      <c r="E469" s="192" t="e">
        <v>#NUM!</v>
      </c>
      <c r="F469" s="193"/>
      <c r="G469" s="194"/>
      <c r="H469" s="195"/>
      <c r="I469" s="41"/>
      <c r="J469" s="41"/>
      <c r="K469" s="196"/>
      <c r="L469" s="196"/>
    </row>
    <row r="470" spans="2:12" x14ac:dyDescent="0.25">
      <c r="B470" s="192" t="e">
        <v>#NUM!</v>
      </c>
      <c r="C470" s="192" t="e">
        <v>#NUM!</v>
      </c>
      <c r="D470" s="192" t="e">
        <v>#NUM!</v>
      </c>
      <c r="E470" s="192" t="e">
        <v>#NUM!</v>
      </c>
      <c r="F470" s="193"/>
      <c r="G470" s="194"/>
      <c r="H470" s="195"/>
      <c r="I470" s="41"/>
      <c r="J470" s="41"/>
      <c r="K470" s="196"/>
      <c r="L470" s="196"/>
    </row>
    <row r="471" spans="2:12" x14ac:dyDescent="0.25">
      <c r="B471" s="192" t="e">
        <v>#NUM!</v>
      </c>
      <c r="C471" s="192" t="e">
        <v>#NUM!</v>
      </c>
      <c r="D471" s="192" t="e">
        <v>#NUM!</v>
      </c>
      <c r="E471" s="192" t="e">
        <v>#NUM!</v>
      </c>
      <c r="F471" s="193"/>
      <c r="G471" s="194"/>
      <c r="H471" s="195"/>
      <c r="I471" s="41"/>
      <c r="J471" s="41"/>
      <c r="K471" s="196"/>
      <c r="L471" s="196"/>
    </row>
    <row r="472" spans="2:12" x14ac:dyDescent="0.25">
      <c r="B472" s="192" t="e">
        <v>#NUM!</v>
      </c>
      <c r="C472" s="192" t="e">
        <v>#NUM!</v>
      </c>
      <c r="D472" s="192" t="e">
        <v>#NUM!</v>
      </c>
      <c r="E472" s="192" t="e">
        <v>#NUM!</v>
      </c>
      <c r="F472" s="193"/>
      <c r="G472" s="194"/>
      <c r="H472" s="195"/>
      <c r="I472" s="41"/>
      <c r="J472" s="41"/>
      <c r="K472" s="196"/>
      <c r="L472" s="196"/>
    </row>
    <row r="473" spans="2:12" x14ac:dyDescent="0.25">
      <c r="B473" s="192" t="e">
        <v>#NUM!</v>
      </c>
      <c r="C473" s="192" t="e">
        <v>#NUM!</v>
      </c>
      <c r="D473" s="192" t="e">
        <v>#NUM!</v>
      </c>
      <c r="E473" s="192" t="e">
        <v>#NUM!</v>
      </c>
      <c r="F473" s="193"/>
      <c r="G473" s="194"/>
      <c r="H473" s="195"/>
      <c r="I473" s="41"/>
      <c r="J473" s="41"/>
      <c r="K473" s="196"/>
      <c r="L473" s="196"/>
    </row>
    <row r="474" spans="2:12" x14ac:dyDescent="0.25">
      <c r="B474" s="192" t="e">
        <v>#NUM!</v>
      </c>
      <c r="C474" s="192" t="e">
        <v>#NUM!</v>
      </c>
      <c r="D474" s="192" t="e">
        <v>#NUM!</v>
      </c>
      <c r="E474" s="192" t="e">
        <v>#NUM!</v>
      </c>
      <c r="F474" s="193"/>
      <c r="G474" s="194"/>
      <c r="H474" s="195"/>
      <c r="I474" s="41"/>
      <c r="J474" s="41"/>
      <c r="K474" s="196"/>
      <c r="L474" s="196"/>
    </row>
    <row r="475" spans="2:12" x14ac:dyDescent="0.25">
      <c r="B475" s="192" t="e">
        <v>#NUM!</v>
      </c>
      <c r="C475" s="192" t="e">
        <v>#NUM!</v>
      </c>
      <c r="D475" s="192" t="e">
        <v>#NUM!</v>
      </c>
      <c r="E475" s="192" t="e">
        <v>#NUM!</v>
      </c>
      <c r="F475" s="193"/>
      <c r="G475" s="194"/>
      <c r="H475" s="195"/>
      <c r="I475" s="41"/>
      <c r="J475" s="41"/>
      <c r="K475" s="196"/>
      <c r="L475" s="196"/>
    </row>
    <row r="476" spans="2:12" x14ac:dyDescent="0.25">
      <c r="B476" s="192" t="e">
        <v>#NUM!</v>
      </c>
      <c r="C476" s="192" t="e">
        <v>#NUM!</v>
      </c>
      <c r="D476" s="192" t="e">
        <v>#NUM!</v>
      </c>
      <c r="E476" s="192" t="e">
        <v>#NUM!</v>
      </c>
      <c r="F476" s="193"/>
      <c r="G476" s="194"/>
      <c r="H476" s="195"/>
      <c r="I476" s="41"/>
      <c r="J476" s="41"/>
      <c r="K476" s="196"/>
      <c r="L476" s="196"/>
    </row>
    <row r="477" spans="2:12" x14ac:dyDescent="0.25">
      <c r="B477" s="192" t="e">
        <v>#NUM!</v>
      </c>
      <c r="C477" s="192" t="e">
        <v>#NUM!</v>
      </c>
      <c r="D477" s="192" t="e">
        <v>#NUM!</v>
      </c>
      <c r="E477" s="192" t="e">
        <v>#NUM!</v>
      </c>
      <c r="F477" s="193"/>
      <c r="G477" s="194"/>
      <c r="H477" s="195"/>
      <c r="I477" s="41"/>
      <c r="J477" s="41"/>
      <c r="K477" s="196"/>
      <c r="L477" s="196"/>
    </row>
    <row r="478" spans="2:12" x14ac:dyDescent="0.25">
      <c r="B478" s="192" t="e">
        <v>#NUM!</v>
      </c>
      <c r="C478" s="192" t="e">
        <v>#NUM!</v>
      </c>
      <c r="D478" s="192" t="e">
        <v>#NUM!</v>
      </c>
      <c r="E478" s="192" t="e">
        <v>#NUM!</v>
      </c>
      <c r="F478" s="193"/>
      <c r="G478" s="194"/>
      <c r="H478" s="195"/>
      <c r="I478" s="41"/>
      <c r="J478" s="41"/>
      <c r="K478" s="196"/>
      <c r="L478" s="196"/>
    </row>
    <row r="479" spans="2:12" x14ac:dyDescent="0.25">
      <c r="B479" s="192" t="e">
        <v>#NUM!</v>
      </c>
      <c r="C479" s="192" t="e">
        <v>#NUM!</v>
      </c>
      <c r="D479" s="192" t="e">
        <v>#NUM!</v>
      </c>
      <c r="E479" s="192" t="e">
        <v>#NUM!</v>
      </c>
      <c r="F479" s="193"/>
      <c r="G479" s="194"/>
      <c r="H479" s="195"/>
      <c r="I479" s="41"/>
      <c r="J479" s="41"/>
      <c r="K479" s="196"/>
      <c r="L479" s="196"/>
    </row>
    <row r="480" spans="2:12" x14ac:dyDescent="0.25">
      <c r="B480" s="192" t="e">
        <v>#NUM!</v>
      </c>
      <c r="C480" s="192" t="e">
        <v>#NUM!</v>
      </c>
      <c r="D480" s="192" t="e">
        <v>#NUM!</v>
      </c>
      <c r="E480" s="192" t="e">
        <v>#NUM!</v>
      </c>
      <c r="F480" s="193"/>
      <c r="G480" s="194"/>
      <c r="H480" s="195"/>
      <c r="I480" s="41"/>
      <c r="J480" s="41"/>
      <c r="K480" s="196"/>
      <c r="L480" s="196"/>
    </row>
    <row r="481" spans="2:12" x14ac:dyDescent="0.25">
      <c r="B481" s="192" t="e">
        <v>#NUM!</v>
      </c>
      <c r="C481" s="192" t="e">
        <v>#NUM!</v>
      </c>
      <c r="D481" s="192" t="e">
        <v>#NUM!</v>
      </c>
      <c r="E481" s="192" t="e">
        <v>#NUM!</v>
      </c>
      <c r="F481" s="193"/>
      <c r="G481" s="194"/>
      <c r="H481" s="195"/>
      <c r="I481" s="41"/>
      <c r="J481" s="41"/>
      <c r="K481" s="196"/>
      <c r="L481" s="196"/>
    </row>
    <row r="482" spans="2:12" x14ac:dyDescent="0.25">
      <c r="B482" s="192" t="e">
        <v>#NUM!</v>
      </c>
      <c r="C482" s="192" t="e">
        <v>#NUM!</v>
      </c>
      <c r="D482" s="192" t="e">
        <v>#NUM!</v>
      </c>
      <c r="E482" s="192" t="e">
        <v>#NUM!</v>
      </c>
      <c r="F482" s="193"/>
      <c r="G482" s="194"/>
      <c r="H482" s="195"/>
      <c r="I482" s="41"/>
      <c r="J482" s="41"/>
      <c r="K482" s="196"/>
      <c r="L482" s="196"/>
    </row>
    <row r="483" spans="2:12" x14ac:dyDescent="0.25">
      <c r="B483" s="192" t="e">
        <v>#NUM!</v>
      </c>
      <c r="C483" s="192" t="e">
        <v>#NUM!</v>
      </c>
      <c r="D483" s="192" t="e">
        <v>#NUM!</v>
      </c>
      <c r="E483" s="192" t="e">
        <v>#NUM!</v>
      </c>
      <c r="F483" s="193"/>
      <c r="G483" s="194"/>
      <c r="H483" s="195"/>
      <c r="I483" s="41"/>
      <c r="J483" s="41"/>
      <c r="K483" s="196"/>
      <c r="L483" s="196"/>
    </row>
    <row r="484" spans="2:12" x14ac:dyDescent="0.25">
      <c r="B484" s="192" t="e">
        <v>#NUM!</v>
      </c>
      <c r="C484" s="192" t="e">
        <v>#NUM!</v>
      </c>
      <c r="D484" s="192" t="e">
        <v>#NUM!</v>
      </c>
      <c r="E484" s="192" t="e">
        <v>#NUM!</v>
      </c>
      <c r="F484" s="193"/>
      <c r="G484" s="194"/>
      <c r="H484" s="195"/>
      <c r="I484" s="41"/>
      <c r="J484" s="41"/>
      <c r="K484" s="196"/>
      <c r="L484" s="196"/>
    </row>
    <row r="485" spans="2:12" x14ac:dyDescent="0.25">
      <c r="B485" s="192" t="e">
        <v>#NUM!</v>
      </c>
      <c r="C485" s="192" t="e">
        <v>#NUM!</v>
      </c>
      <c r="D485" s="192" t="e">
        <v>#NUM!</v>
      </c>
      <c r="E485" s="192" t="e">
        <v>#NUM!</v>
      </c>
      <c r="F485" s="193"/>
      <c r="G485" s="194"/>
      <c r="H485" s="195"/>
      <c r="I485" s="41"/>
      <c r="J485" s="41"/>
      <c r="K485" s="196"/>
      <c r="L485" s="196"/>
    </row>
    <row r="486" spans="2:12" x14ac:dyDescent="0.25">
      <c r="B486" s="192" t="e">
        <v>#NUM!</v>
      </c>
      <c r="C486" s="192" t="e">
        <v>#NUM!</v>
      </c>
      <c r="D486" s="192" t="e">
        <v>#NUM!</v>
      </c>
      <c r="E486" s="192" t="e">
        <v>#NUM!</v>
      </c>
      <c r="F486" s="193"/>
      <c r="G486" s="194"/>
      <c r="H486" s="195"/>
      <c r="I486" s="41"/>
      <c r="J486" s="41"/>
      <c r="K486" s="196"/>
      <c r="L486" s="196"/>
    </row>
    <row r="487" spans="2:12" x14ac:dyDescent="0.25">
      <c r="B487" s="192" t="e">
        <v>#NUM!</v>
      </c>
      <c r="C487" s="192" t="e">
        <v>#NUM!</v>
      </c>
      <c r="D487" s="192" t="e">
        <v>#NUM!</v>
      </c>
      <c r="E487" s="192" t="e">
        <v>#NUM!</v>
      </c>
      <c r="F487" s="193"/>
      <c r="G487" s="194"/>
      <c r="H487" s="195"/>
      <c r="I487" s="41"/>
      <c r="J487" s="41"/>
      <c r="K487" s="196"/>
      <c r="L487" s="196"/>
    </row>
    <row r="488" spans="2:12" x14ac:dyDescent="0.25">
      <c r="B488" s="192" t="e">
        <v>#NUM!</v>
      </c>
      <c r="C488" s="192" t="e">
        <v>#NUM!</v>
      </c>
      <c r="D488" s="192" t="e">
        <v>#NUM!</v>
      </c>
      <c r="E488" s="192" t="e">
        <v>#NUM!</v>
      </c>
      <c r="F488" s="193"/>
      <c r="G488" s="194"/>
      <c r="H488" s="195"/>
      <c r="I488" s="41"/>
      <c r="J488" s="41"/>
      <c r="K488" s="196"/>
      <c r="L488" s="196"/>
    </row>
    <row r="489" spans="2:12" x14ac:dyDescent="0.25">
      <c r="B489" s="192" t="e">
        <v>#NUM!</v>
      </c>
      <c r="C489" s="192" t="e">
        <v>#NUM!</v>
      </c>
      <c r="D489" s="192" t="e">
        <v>#NUM!</v>
      </c>
      <c r="E489" s="192" t="e">
        <v>#NUM!</v>
      </c>
      <c r="F489" s="193"/>
      <c r="G489" s="194"/>
      <c r="H489" s="195"/>
      <c r="I489" s="41"/>
      <c r="J489" s="41"/>
      <c r="K489" s="196"/>
      <c r="L489" s="196"/>
    </row>
    <row r="490" spans="2:12" x14ac:dyDescent="0.25">
      <c r="B490" s="192" t="e">
        <v>#NUM!</v>
      </c>
      <c r="C490" s="192" t="e">
        <v>#NUM!</v>
      </c>
      <c r="D490" s="192" t="e">
        <v>#NUM!</v>
      </c>
      <c r="E490" s="192" t="e">
        <v>#NUM!</v>
      </c>
      <c r="F490" s="193"/>
      <c r="G490" s="194"/>
      <c r="H490" s="195"/>
      <c r="I490" s="41"/>
      <c r="J490" s="41"/>
      <c r="K490" s="196"/>
      <c r="L490" s="196"/>
    </row>
    <row r="491" spans="2:12" x14ac:dyDescent="0.25">
      <c r="B491" s="192" t="e">
        <v>#NUM!</v>
      </c>
      <c r="C491" s="192" t="e">
        <v>#NUM!</v>
      </c>
      <c r="D491" s="192" t="e">
        <v>#NUM!</v>
      </c>
      <c r="E491" s="192" t="e">
        <v>#NUM!</v>
      </c>
      <c r="F491" s="193"/>
      <c r="G491" s="194"/>
      <c r="H491" s="195"/>
      <c r="I491" s="41"/>
      <c r="J491" s="41"/>
      <c r="K491" s="196"/>
      <c r="L491" s="196"/>
    </row>
    <row r="492" spans="2:12" x14ac:dyDescent="0.25">
      <c r="B492" s="192" t="e">
        <v>#NUM!</v>
      </c>
      <c r="C492" s="192" t="e">
        <v>#NUM!</v>
      </c>
      <c r="D492" s="192" t="e">
        <v>#NUM!</v>
      </c>
      <c r="E492" s="192" t="e">
        <v>#NUM!</v>
      </c>
      <c r="F492" s="193"/>
      <c r="G492" s="194"/>
      <c r="H492" s="195"/>
      <c r="I492" s="41"/>
      <c r="J492" s="41"/>
      <c r="K492" s="196"/>
      <c r="L492" s="196"/>
    </row>
    <row r="493" spans="2:12" x14ac:dyDescent="0.25">
      <c r="B493" s="192" t="e">
        <v>#NUM!</v>
      </c>
      <c r="C493" s="192" t="e">
        <v>#NUM!</v>
      </c>
      <c r="D493" s="192" t="e">
        <v>#NUM!</v>
      </c>
      <c r="E493" s="192" t="e">
        <v>#NUM!</v>
      </c>
      <c r="F493" s="193"/>
      <c r="G493" s="194"/>
      <c r="H493" s="195"/>
      <c r="I493" s="41"/>
      <c r="J493" s="41"/>
      <c r="K493" s="196"/>
      <c r="L493" s="196"/>
    </row>
    <row r="494" spans="2:12" x14ac:dyDescent="0.25">
      <c r="B494" s="192" t="e">
        <v>#NUM!</v>
      </c>
      <c r="C494" s="192" t="e">
        <v>#NUM!</v>
      </c>
      <c r="D494" s="192" t="e">
        <v>#NUM!</v>
      </c>
      <c r="E494" s="192" t="e">
        <v>#NUM!</v>
      </c>
      <c r="F494" s="193"/>
      <c r="G494" s="194"/>
      <c r="H494" s="195"/>
      <c r="I494" s="41"/>
      <c r="J494" s="41"/>
      <c r="K494" s="196"/>
      <c r="L494" s="196"/>
    </row>
    <row r="495" spans="2:12" x14ac:dyDescent="0.25">
      <c r="B495" s="192" t="e">
        <v>#NUM!</v>
      </c>
      <c r="C495" s="192" t="e">
        <v>#NUM!</v>
      </c>
      <c r="D495" s="192" t="e">
        <v>#NUM!</v>
      </c>
      <c r="E495" s="192" t="e">
        <v>#NUM!</v>
      </c>
      <c r="F495" s="193"/>
      <c r="G495" s="194"/>
      <c r="H495" s="195"/>
      <c r="I495" s="41"/>
      <c r="J495" s="41"/>
      <c r="K495" s="196"/>
      <c r="L495" s="196"/>
    </row>
    <row r="496" spans="2:12" x14ac:dyDescent="0.25">
      <c r="B496" s="192" t="e">
        <v>#NUM!</v>
      </c>
      <c r="C496" s="192" t="e">
        <v>#NUM!</v>
      </c>
      <c r="D496" s="192" t="e">
        <v>#NUM!</v>
      </c>
      <c r="E496" s="192" t="e">
        <v>#NUM!</v>
      </c>
      <c r="F496" s="193"/>
      <c r="G496" s="194"/>
      <c r="H496" s="195"/>
      <c r="I496" s="41"/>
      <c r="J496" s="41"/>
      <c r="K496" s="196"/>
      <c r="L496" s="196"/>
    </row>
    <row r="497" spans="2:12" x14ac:dyDescent="0.25">
      <c r="B497" s="192" t="e">
        <v>#NUM!</v>
      </c>
      <c r="C497" s="192" t="e">
        <v>#NUM!</v>
      </c>
      <c r="D497" s="192" t="e">
        <v>#NUM!</v>
      </c>
      <c r="E497" s="192" t="e">
        <v>#NUM!</v>
      </c>
      <c r="F497" s="193"/>
      <c r="G497" s="194"/>
      <c r="H497" s="195"/>
      <c r="I497" s="41"/>
      <c r="J497" s="41"/>
      <c r="K497" s="196"/>
      <c r="L497" s="196"/>
    </row>
    <row r="498" spans="2:12" x14ac:dyDescent="0.25">
      <c r="B498" s="192" t="e">
        <v>#NUM!</v>
      </c>
      <c r="C498" s="192" t="e">
        <v>#NUM!</v>
      </c>
      <c r="D498" s="192" t="e">
        <v>#NUM!</v>
      </c>
      <c r="E498" s="192" t="e">
        <v>#NUM!</v>
      </c>
      <c r="F498" s="193"/>
      <c r="G498" s="194"/>
      <c r="H498" s="195"/>
      <c r="I498" s="41"/>
      <c r="J498" s="41"/>
      <c r="K498" s="196"/>
      <c r="L498" s="196"/>
    </row>
    <row r="499" spans="2:12" x14ac:dyDescent="0.25">
      <c r="B499" s="192" t="e">
        <v>#NUM!</v>
      </c>
      <c r="C499" s="192" t="e">
        <v>#NUM!</v>
      </c>
      <c r="D499" s="192" t="e">
        <v>#NUM!</v>
      </c>
      <c r="E499" s="192" t="e">
        <v>#NUM!</v>
      </c>
      <c r="F499" s="193"/>
      <c r="G499" s="194"/>
      <c r="H499" s="195"/>
      <c r="I499" s="41"/>
      <c r="J499" s="41"/>
      <c r="K499" s="196"/>
      <c r="L499" s="196"/>
    </row>
    <row r="500" spans="2:12" x14ac:dyDescent="0.25">
      <c r="B500" s="192" t="e">
        <v>#NUM!</v>
      </c>
      <c r="C500" s="192" t="e">
        <v>#NUM!</v>
      </c>
      <c r="D500" s="192" t="e">
        <v>#NUM!</v>
      </c>
      <c r="E500" s="192" t="e">
        <v>#NUM!</v>
      </c>
      <c r="F500" s="193"/>
      <c r="G500" s="194"/>
      <c r="H500" s="195"/>
      <c r="I500" s="41"/>
      <c r="J500" s="41"/>
      <c r="K500" s="196"/>
      <c r="L500" s="196"/>
    </row>
    <row r="501" spans="2:12" x14ac:dyDescent="0.25">
      <c r="B501" s="192" t="e">
        <v>#NUM!</v>
      </c>
      <c r="C501" s="192" t="e">
        <v>#NUM!</v>
      </c>
      <c r="D501" s="192" t="e">
        <v>#NUM!</v>
      </c>
      <c r="E501" s="192" t="e">
        <v>#NUM!</v>
      </c>
      <c r="F501" s="193"/>
      <c r="G501" s="194"/>
      <c r="H501" s="195"/>
      <c r="I501" s="41"/>
      <c r="J501" s="41"/>
      <c r="K501" s="196"/>
      <c r="L501" s="196"/>
    </row>
    <row r="502" spans="2:12" x14ac:dyDescent="0.25">
      <c r="B502" s="192" t="e">
        <v>#NUM!</v>
      </c>
      <c r="C502" s="192" t="e">
        <v>#NUM!</v>
      </c>
      <c r="D502" s="192" t="e">
        <v>#NUM!</v>
      </c>
      <c r="E502" s="192" t="e">
        <v>#NUM!</v>
      </c>
      <c r="F502" s="193"/>
      <c r="G502" s="194"/>
      <c r="H502" s="195"/>
      <c r="I502" s="41"/>
      <c r="J502" s="41"/>
      <c r="K502" s="196"/>
      <c r="L502" s="196"/>
    </row>
    <row r="503" spans="2:12" x14ac:dyDescent="0.25">
      <c r="B503" s="192" t="e">
        <v>#NUM!</v>
      </c>
      <c r="C503" s="192" t="e">
        <v>#NUM!</v>
      </c>
      <c r="D503" s="192" t="e">
        <v>#NUM!</v>
      </c>
      <c r="E503" s="192" t="e">
        <v>#NUM!</v>
      </c>
      <c r="F503" s="193"/>
      <c r="G503" s="194"/>
      <c r="H503" s="195"/>
      <c r="I503" s="41"/>
      <c r="J503" s="41"/>
      <c r="K503" s="196"/>
      <c r="L503" s="196"/>
    </row>
    <row r="504" spans="2:12" x14ac:dyDescent="0.25">
      <c r="B504" s="192" t="e">
        <v>#NUM!</v>
      </c>
      <c r="C504" s="192" t="e">
        <v>#NUM!</v>
      </c>
      <c r="D504" s="192" t="e">
        <v>#NUM!</v>
      </c>
      <c r="E504" s="192" t="e">
        <v>#NUM!</v>
      </c>
      <c r="F504" s="193"/>
      <c r="G504" s="194"/>
      <c r="H504" s="195"/>
      <c r="I504" s="41"/>
      <c r="J504" s="41"/>
      <c r="K504" s="196"/>
      <c r="L504" s="196"/>
    </row>
    <row r="505" spans="2:12" x14ac:dyDescent="0.25">
      <c r="B505" s="192" t="e">
        <v>#NUM!</v>
      </c>
      <c r="C505" s="192" t="e">
        <v>#NUM!</v>
      </c>
      <c r="D505" s="192" t="e">
        <v>#NUM!</v>
      </c>
      <c r="E505" s="192" t="e">
        <v>#NUM!</v>
      </c>
      <c r="F505" s="193"/>
      <c r="G505" s="194"/>
      <c r="H505" s="195"/>
      <c r="I505" s="41"/>
      <c r="J505" s="41"/>
      <c r="K505" s="196"/>
      <c r="L505" s="196"/>
    </row>
    <row r="506" spans="2:12" x14ac:dyDescent="0.25">
      <c r="B506" s="192" t="e">
        <v>#NUM!</v>
      </c>
      <c r="C506" s="192" t="e">
        <v>#NUM!</v>
      </c>
      <c r="D506" s="192" t="e">
        <v>#NUM!</v>
      </c>
      <c r="E506" s="192" t="e">
        <v>#NUM!</v>
      </c>
      <c r="F506" s="193"/>
      <c r="G506" s="194"/>
      <c r="H506" s="195"/>
      <c r="I506" s="41"/>
      <c r="J506" s="41"/>
      <c r="K506" s="196"/>
      <c r="L506" s="196"/>
    </row>
    <row r="507" spans="2:12" x14ac:dyDescent="0.25">
      <c r="B507" s="192" t="e">
        <v>#NUM!</v>
      </c>
      <c r="C507" s="192" t="e">
        <v>#NUM!</v>
      </c>
      <c r="D507" s="192" t="e">
        <v>#NUM!</v>
      </c>
      <c r="E507" s="192" t="e">
        <v>#NUM!</v>
      </c>
      <c r="F507" s="193"/>
      <c r="G507" s="194"/>
      <c r="H507" s="195"/>
      <c r="I507" s="41"/>
      <c r="J507" s="41"/>
      <c r="K507" s="196"/>
      <c r="L507" s="196"/>
    </row>
    <row r="508" spans="2:12" x14ac:dyDescent="0.25">
      <c r="B508" s="192" t="e">
        <v>#NUM!</v>
      </c>
      <c r="C508" s="192" t="e">
        <v>#NUM!</v>
      </c>
      <c r="D508" s="192" t="e">
        <v>#NUM!</v>
      </c>
      <c r="E508" s="192" t="e">
        <v>#NUM!</v>
      </c>
      <c r="F508" s="193"/>
      <c r="G508" s="194"/>
      <c r="H508" s="195"/>
      <c r="I508" s="41"/>
      <c r="J508" s="41"/>
      <c r="K508" s="196"/>
      <c r="L508" s="196"/>
    </row>
    <row r="509" spans="2:12" x14ac:dyDescent="0.25">
      <c r="B509" s="192" t="e">
        <v>#NUM!</v>
      </c>
      <c r="C509" s="192" t="e">
        <v>#NUM!</v>
      </c>
      <c r="D509" s="192" t="e">
        <v>#NUM!</v>
      </c>
      <c r="E509" s="192" t="e">
        <v>#NUM!</v>
      </c>
      <c r="F509" s="193"/>
      <c r="G509" s="194"/>
      <c r="H509" s="195"/>
      <c r="I509" s="41"/>
      <c r="J509" s="41"/>
      <c r="K509" s="196"/>
      <c r="L509" s="196"/>
    </row>
    <row r="510" spans="2:12" x14ac:dyDescent="0.25">
      <c r="B510" s="192" t="e">
        <v>#NUM!</v>
      </c>
      <c r="C510" s="192" t="e">
        <v>#NUM!</v>
      </c>
      <c r="D510" s="192" t="e">
        <v>#NUM!</v>
      </c>
      <c r="E510" s="192" t="e">
        <v>#NUM!</v>
      </c>
      <c r="F510" s="193"/>
      <c r="G510" s="194"/>
      <c r="H510" s="195"/>
      <c r="I510" s="41"/>
      <c r="J510" s="41"/>
      <c r="K510" s="196"/>
      <c r="L510" s="196"/>
    </row>
    <row r="511" spans="2:12" x14ac:dyDescent="0.25">
      <c r="B511" s="192" t="e">
        <v>#NUM!</v>
      </c>
      <c r="C511" s="192" t="e">
        <v>#NUM!</v>
      </c>
      <c r="D511" s="192" t="e">
        <v>#NUM!</v>
      </c>
      <c r="E511" s="192" t="e">
        <v>#NUM!</v>
      </c>
      <c r="F511" s="193"/>
      <c r="G511" s="194"/>
      <c r="H511" s="195"/>
      <c r="I511" s="41"/>
      <c r="J511" s="41"/>
      <c r="K511" s="196"/>
      <c r="L511" s="196"/>
    </row>
    <row r="512" spans="2:12" x14ac:dyDescent="0.25">
      <c r="B512" s="192" t="e">
        <v>#NUM!</v>
      </c>
      <c r="C512" s="192" t="e">
        <v>#NUM!</v>
      </c>
      <c r="D512" s="192" t="e">
        <v>#NUM!</v>
      </c>
      <c r="E512" s="192" t="e">
        <v>#NUM!</v>
      </c>
      <c r="F512" s="193"/>
      <c r="G512" s="194"/>
      <c r="H512" s="195"/>
      <c r="I512" s="41"/>
      <c r="J512" s="41"/>
      <c r="K512" s="196"/>
      <c r="L512" s="196"/>
    </row>
    <row r="513" spans="2:12" x14ac:dyDescent="0.25">
      <c r="B513" s="192" t="e">
        <v>#NUM!</v>
      </c>
      <c r="C513" s="192" t="e">
        <v>#NUM!</v>
      </c>
      <c r="D513" s="192" t="e">
        <v>#NUM!</v>
      </c>
      <c r="E513" s="192" t="e">
        <v>#NUM!</v>
      </c>
      <c r="F513" s="193"/>
      <c r="G513" s="194"/>
      <c r="H513" s="195"/>
      <c r="I513" s="41"/>
      <c r="J513" s="41"/>
      <c r="K513" s="196"/>
      <c r="L513" s="196"/>
    </row>
    <row r="514" spans="2:12" x14ac:dyDescent="0.25">
      <c r="B514" s="192" t="e">
        <v>#NUM!</v>
      </c>
      <c r="C514" s="192" t="e">
        <v>#NUM!</v>
      </c>
      <c r="D514" s="192" t="e">
        <v>#NUM!</v>
      </c>
      <c r="E514" s="192" t="e">
        <v>#NUM!</v>
      </c>
      <c r="F514" s="193"/>
      <c r="G514" s="194"/>
      <c r="H514" s="195"/>
      <c r="I514" s="41"/>
      <c r="J514" s="41"/>
      <c r="K514" s="196"/>
      <c r="L514" s="196"/>
    </row>
    <row r="515" spans="2:12" x14ac:dyDescent="0.25">
      <c r="B515" s="192" t="e">
        <v>#NUM!</v>
      </c>
      <c r="C515" s="192" t="e">
        <v>#NUM!</v>
      </c>
      <c r="D515" s="192" t="e">
        <v>#NUM!</v>
      </c>
      <c r="E515" s="192" t="e">
        <v>#NUM!</v>
      </c>
      <c r="F515" s="193"/>
      <c r="G515" s="194"/>
      <c r="H515" s="195"/>
      <c r="I515" s="41"/>
      <c r="J515" s="41"/>
      <c r="K515" s="196"/>
      <c r="L515" s="196"/>
    </row>
    <row r="516" spans="2:12" x14ac:dyDescent="0.25">
      <c r="B516" s="192" t="e">
        <v>#NUM!</v>
      </c>
      <c r="C516" s="192" t="e">
        <v>#NUM!</v>
      </c>
      <c r="D516" s="192" t="e">
        <v>#NUM!</v>
      </c>
      <c r="E516" s="192" t="e">
        <v>#NUM!</v>
      </c>
      <c r="F516" s="193"/>
      <c r="G516" s="194"/>
      <c r="H516" s="195"/>
      <c r="I516" s="41"/>
      <c r="J516" s="41"/>
      <c r="K516" s="196"/>
      <c r="L516" s="196"/>
    </row>
    <row r="517" spans="2:12" x14ac:dyDescent="0.25">
      <c r="B517" s="192" t="e">
        <v>#NUM!</v>
      </c>
      <c r="C517" s="192" t="e">
        <v>#NUM!</v>
      </c>
      <c r="D517" s="192" t="e">
        <v>#NUM!</v>
      </c>
      <c r="E517" s="192" t="e">
        <v>#NUM!</v>
      </c>
      <c r="F517" s="193"/>
      <c r="G517" s="194"/>
      <c r="H517" s="195"/>
      <c r="I517" s="41"/>
      <c r="J517" s="41"/>
      <c r="K517" s="196"/>
      <c r="L517" s="196"/>
    </row>
    <row r="518" spans="2:12" x14ac:dyDescent="0.25">
      <c r="B518" s="192" t="e">
        <v>#NUM!</v>
      </c>
      <c r="C518" s="192" t="e">
        <v>#NUM!</v>
      </c>
      <c r="D518" s="192" t="e">
        <v>#NUM!</v>
      </c>
      <c r="E518" s="192" t="e">
        <v>#NUM!</v>
      </c>
      <c r="F518" s="193"/>
      <c r="G518" s="194"/>
      <c r="H518" s="195"/>
      <c r="I518" s="41"/>
      <c r="J518" s="41"/>
      <c r="K518" s="196"/>
      <c r="L518" s="196"/>
    </row>
    <row r="519" spans="2:12" x14ac:dyDescent="0.25">
      <c r="B519" s="192" t="e">
        <v>#NUM!</v>
      </c>
      <c r="C519" s="192" t="e">
        <v>#NUM!</v>
      </c>
      <c r="D519" s="192" t="e">
        <v>#NUM!</v>
      </c>
      <c r="E519" s="192" t="e">
        <v>#NUM!</v>
      </c>
      <c r="F519" s="193"/>
      <c r="G519" s="194"/>
      <c r="H519" s="195"/>
      <c r="I519" s="41"/>
      <c r="J519" s="41"/>
      <c r="K519" s="196"/>
      <c r="L519" s="196"/>
    </row>
    <row r="520" spans="2:12" x14ac:dyDescent="0.25">
      <c r="B520" s="192" t="e">
        <v>#NUM!</v>
      </c>
      <c r="C520" s="192" t="e">
        <v>#NUM!</v>
      </c>
      <c r="D520" s="192" t="e">
        <v>#NUM!</v>
      </c>
      <c r="E520" s="192" t="e">
        <v>#NUM!</v>
      </c>
      <c r="F520" s="193"/>
      <c r="G520" s="194"/>
      <c r="H520" s="195"/>
      <c r="I520" s="41"/>
      <c r="J520" s="41"/>
      <c r="K520" s="196"/>
      <c r="L520" s="196"/>
    </row>
    <row r="521" spans="2:12" x14ac:dyDescent="0.25">
      <c r="B521" s="192" t="e">
        <v>#NUM!</v>
      </c>
      <c r="C521" s="192" t="e">
        <v>#NUM!</v>
      </c>
      <c r="D521" s="192" t="e">
        <v>#NUM!</v>
      </c>
      <c r="E521" s="192" t="e">
        <v>#NUM!</v>
      </c>
      <c r="F521" s="193"/>
      <c r="G521" s="194"/>
      <c r="H521" s="195"/>
      <c r="I521" s="41"/>
      <c r="J521" s="41"/>
      <c r="K521" s="196"/>
      <c r="L521" s="196"/>
    </row>
    <row r="522" spans="2:12" x14ac:dyDescent="0.25">
      <c r="B522" s="192" t="e">
        <v>#NUM!</v>
      </c>
      <c r="C522" s="192" t="e">
        <v>#NUM!</v>
      </c>
      <c r="D522" s="192" t="e">
        <v>#NUM!</v>
      </c>
      <c r="E522" s="192" t="e">
        <v>#NUM!</v>
      </c>
      <c r="F522" s="193"/>
      <c r="G522" s="194"/>
      <c r="H522" s="195"/>
      <c r="I522" s="41"/>
      <c r="J522" s="41"/>
      <c r="K522" s="196"/>
      <c r="L522" s="196"/>
    </row>
    <row r="523" spans="2:12" x14ac:dyDescent="0.25">
      <c r="B523" s="192" t="e">
        <v>#NUM!</v>
      </c>
      <c r="C523" s="192" t="e">
        <v>#NUM!</v>
      </c>
      <c r="D523" s="192" t="e">
        <v>#NUM!</v>
      </c>
      <c r="E523" s="192" t="e">
        <v>#NUM!</v>
      </c>
      <c r="F523" s="193"/>
      <c r="G523" s="194"/>
      <c r="H523" s="195"/>
      <c r="I523" s="41"/>
      <c r="J523" s="41"/>
      <c r="K523" s="196"/>
      <c r="L523" s="196"/>
    </row>
    <row r="524" spans="2:12" x14ac:dyDescent="0.25">
      <c r="B524" s="192" t="e">
        <v>#NUM!</v>
      </c>
      <c r="C524" s="192" t="e">
        <v>#NUM!</v>
      </c>
      <c r="D524" s="192" t="e">
        <v>#NUM!</v>
      </c>
      <c r="E524" s="192" t="e">
        <v>#NUM!</v>
      </c>
      <c r="F524" s="193"/>
      <c r="G524" s="194"/>
      <c r="H524" s="195"/>
      <c r="I524" s="41"/>
      <c r="J524" s="41"/>
      <c r="K524" s="196"/>
      <c r="L524" s="196"/>
    </row>
    <row r="525" spans="2:12" x14ac:dyDescent="0.25">
      <c r="B525" s="192" t="e">
        <v>#NUM!</v>
      </c>
      <c r="C525" s="192" t="e">
        <v>#NUM!</v>
      </c>
      <c r="D525" s="192" t="e">
        <v>#NUM!</v>
      </c>
      <c r="E525" s="192" t="e">
        <v>#NUM!</v>
      </c>
      <c r="F525" s="193"/>
      <c r="G525" s="194"/>
      <c r="H525" s="195"/>
      <c r="I525" s="41"/>
      <c r="J525" s="41"/>
      <c r="K525" s="196"/>
      <c r="L525" s="196"/>
    </row>
    <row r="526" spans="2:12" x14ac:dyDescent="0.25">
      <c r="B526" s="192" t="e">
        <v>#NUM!</v>
      </c>
      <c r="C526" s="192" t="e">
        <v>#NUM!</v>
      </c>
      <c r="D526" s="192" t="e">
        <v>#NUM!</v>
      </c>
      <c r="E526" s="192" t="e">
        <v>#NUM!</v>
      </c>
      <c r="F526" s="193"/>
      <c r="G526" s="194"/>
      <c r="H526" s="195"/>
      <c r="I526" s="41"/>
      <c r="J526" s="41"/>
      <c r="K526" s="196"/>
      <c r="L526" s="196"/>
    </row>
    <row r="527" spans="2:12" x14ac:dyDescent="0.25">
      <c r="B527" s="192" t="e">
        <v>#NUM!</v>
      </c>
      <c r="C527" s="192" t="e">
        <v>#NUM!</v>
      </c>
      <c r="D527" s="192" t="e">
        <v>#NUM!</v>
      </c>
      <c r="E527" s="192" t="e">
        <v>#NUM!</v>
      </c>
      <c r="F527" s="193"/>
      <c r="G527" s="194"/>
      <c r="H527" s="195"/>
      <c r="I527" s="41"/>
      <c r="J527" s="41"/>
      <c r="K527" s="196"/>
      <c r="L527" s="196"/>
    </row>
    <row r="528" spans="2:12" x14ac:dyDescent="0.25">
      <c r="B528" s="192" t="e">
        <v>#NUM!</v>
      </c>
      <c r="C528" s="192" t="e">
        <v>#NUM!</v>
      </c>
      <c r="D528" s="192" t="e">
        <v>#NUM!</v>
      </c>
      <c r="E528" s="192" t="e">
        <v>#NUM!</v>
      </c>
      <c r="F528" s="193"/>
      <c r="G528" s="194"/>
      <c r="H528" s="195"/>
      <c r="I528" s="41"/>
      <c r="J528" s="41"/>
      <c r="K528" s="196"/>
      <c r="L528" s="196"/>
    </row>
    <row r="529" spans="2:12" x14ac:dyDescent="0.25">
      <c r="B529" s="192" t="e">
        <v>#NUM!</v>
      </c>
      <c r="C529" s="192" t="e">
        <v>#NUM!</v>
      </c>
      <c r="D529" s="192" t="e">
        <v>#NUM!</v>
      </c>
      <c r="E529" s="192" t="e">
        <v>#NUM!</v>
      </c>
      <c r="F529" s="193"/>
      <c r="G529" s="194"/>
      <c r="H529" s="195"/>
      <c r="I529" s="41"/>
      <c r="J529" s="41"/>
      <c r="K529" s="196"/>
      <c r="L529" s="196"/>
    </row>
    <row r="530" spans="2:12" x14ac:dyDescent="0.25">
      <c r="B530" s="192" t="e">
        <v>#NUM!</v>
      </c>
      <c r="C530" s="192" t="e">
        <v>#NUM!</v>
      </c>
      <c r="D530" s="192" t="e">
        <v>#NUM!</v>
      </c>
      <c r="E530" s="192" t="e">
        <v>#NUM!</v>
      </c>
      <c r="F530" s="193"/>
      <c r="G530" s="194"/>
      <c r="H530" s="195"/>
      <c r="I530" s="41"/>
      <c r="J530" s="41"/>
      <c r="K530" s="196"/>
      <c r="L530" s="196"/>
    </row>
    <row r="531" spans="2:12" x14ac:dyDescent="0.25">
      <c r="B531" s="192" t="e">
        <v>#NUM!</v>
      </c>
      <c r="C531" s="192" t="e">
        <v>#NUM!</v>
      </c>
      <c r="D531" s="192" t="e">
        <v>#NUM!</v>
      </c>
      <c r="E531" s="192" t="e">
        <v>#NUM!</v>
      </c>
      <c r="F531" s="193"/>
      <c r="G531" s="194"/>
      <c r="H531" s="195"/>
      <c r="I531" s="41"/>
      <c r="J531" s="41"/>
      <c r="K531" s="196"/>
      <c r="L531" s="196"/>
    </row>
    <row r="532" spans="2:12" x14ac:dyDescent="0.25">
      <c r="B532" s="192" t="e">
        <v>#NUM!</v>
      </c>
      <c r="C532" s="192" t="e">
        <v>#NUM!</v>
      </c>
      <c r="D532" s="192" t="e">
        <v>#NUM!</v>
      </c>
      <c r="E532" s="192" t="e">
        <v>#NUM!</v>
      </c>
      <c r="F532" s="193"/>
      <c r="G532" s="194"/>
      <c r="H532" s="195"/>
      <c r="I532" s="41"/>
      <c r="J532" s="41"/>
      <c r="K532" s="196"/>
      <c r="L532" s="196"/>
    </row>
    <row r="533" spans="2:12" x14ac:dyDescent="0.25">
      <c r="B533" s="192" t="e">
        <v>#NUM!</v>
      </c>
      <c r="C533" s="192" t="e">
        <v>#NUM!</v>
      </c>
      <c r="D533" s="192" t="e">
        <v>#NUM!</v>
      </c>
      <c r="E533" s="192" t="e">
        <v>#NUM!</v>
      </c>
      <c r="F533" s="193"/>
      <c r="G533" s="194"/>
      <c r="H533" s="195"/>
      <c r="I533" s="41"/>
      <c r="J533" s="41"/>
      <c r="K533" s="196"/>
      <c r="L533" s="196"/>
    </row>
    <row r="534" spans="2:12" x14ac:dyDescent="0.25">
      <c r="B534" s="192" t="e">
        <v>#NUM!</v>
      </c>
      <c r="C534" s="192" t="e">
        <v>#NUM!</v>
      </c>
      <c r="D534" s="192" t="e">
        <v>#NUM!</v>
      </c>
      <c r="E534" s="192" t="e">
        <v>#NUM!</v>
      </c>
      <c r="F534" s="193"/>
      <c r="G534" s="194"/>
      <c r="H534" s="195"/>
      <c r="I534" s="41"/>
      <c r="J534" s="41"/>
      <c r="K534" s="196"/>
      <c r="L534" s="196"/>
    </row>
    <row r="535" spans="2:12" x14ac:dyDescent="0.25">
      <c r="B535" s="192" t="e">
        <v>#NUM!</v>
      </c>
      <c r="C535" s="192" t="e">
        <v>#NUM!</v>
      </c>
      <c r="D535" s="192" t="e">
        <v>#NUM!</v>
      </c>
      <c r="E535" s="192" t="e">
        <v>#NUM!</v>
      </c>
      <c r="F535" s="193"/>
      <c r="G535" s="194"/>
      <c r="H535" s="195"/>
      <c r="I535" s="41"/>
      <c r="J535" s="41"/>
      <c r="K535" s="196"/>
      <c r="L535" s="196"/>
    </row>
    <row r="536" spans="2:12" x14ac:dyDescent="0.25">
      <c r="B536" s="192" t="e">
        <v>#NUM!</v>
      </c>
      <c r="C536" s="192" t="e">
        <v>#NUM!</v>
      </c>
      <c r="D536" s="192" t="e">
        <v>#NUM!</v>
      </c>
      <c r="E536" s="192" t="e">
        <v>#NUM!</v>
      </c>
      <c r="F536" s="193"/>
      <c r="G536" s="194"/>
      <c r="H536" s="195"/>
      <c r="I536" s="41"/>
      <c r="J536" s="41"/>
      <c r="K536" s="196"/>
      <c r="L536" s="196"/>
    </row>
    <row r="537" spans="2:12" x14ac:dyDescent="0.25">
      <c r="B537" s="192" t="e">
        <v>#NUM!</v>
      </c>
      <c r="C537" s="192" t="e">
        <v>#NUM!</v>
      </c>
      <c r="D537" s="192" t="e">
        <v>#NUM!</v>
      </c>
      <c r="E537" s="192" t="e">
        <v>#NUM!</v>
      </c>
      <c r="F537" s="193"/>
      <c r="G537" s="194"/>
      <c r="H537" s="195"/>
      <c r="I537" s="41"/>
      <c r="J537" s="41"/>
      <c r="K537" s="196"/>
      <c r="L537" s="196"/>
    </row>
    <row r="538" spans="2:12" x14ac:dyDescent="0.25">
      <c r="B538" s="192" t="e">
        <v>#NUM!</v>
      </c>
      <c r="C538" s="192" t="e">
        <v>#NUM!</v>
      </c>
      <c r="D538" s="192" t="e">
        <v>#NUM!</v>
      </c>
      <c r="E538" s="192" t="e">
        <v>#NUM!</v>
      </c>
      <c r="F538" s="193"/>
      <c r="G538" s="194"/>
      <c r="H538" s="195"/>
      <c r="I538" s="41"/>
      <c r="J538" s="41"/>
      <c r="K538" s="196"/>
      <c r="L538" s="196"/>
    </row>
    <row r="539" spans="2:12" x14ac:dyDescent="0.25">
      <c r="B539" s="192" t="e">
        <v>#NUM!</v>
      </c>
      <c r="C539" s="192" t="e">
        <v>#NUM!</v>
      </c>
      <c r="D539" s="192" t="e">
        <v>#NUM!</v>
      </c>
      <c r="E539" s="192" t="e">
        <v>#NUM!</v>
      </c>
      <c r="F539" s="193"/>
      <c r="G539" s="194"/>
      <c r="H539" s="195"/>
      <c r="I539" s="41"/>
      <c r="J539" s="41"/>
      <c r="K539" s="196"/>
      <c r="L539" s="196"/>
    </row>
    <row r="540" spans="2:12" x14ac:dyDescent="0.25">
      <c r="B540" s="192" t="e">
        <v>#NUM!</v>
      </c>
      <c r="C540" s="192" t="e">
        <v>#NUM!</v>
      </c>
      <c r="D540" s="192" t="e">
        <v>#NUM!</v>
      </c>
      <c r="E540" s="192" t="e">
        <v>#NUM!</v>
      </c>
      <c r="F540" s="193"/>
      <c r="G540" s="194"/>
      <c r="H540" s="195"/>
      <c r="I540" s="41"/>
      <c r="J540" s="41"/>
      <c r="K540" s="196"/>
      <c r="L540" s="196"/>
    </row>
    <row r="541" spans="2:12" x14ac:dyDescent="0.25">
      <c r="B541" s="192" t="e">
        <v>#NUM!</v>
      </c>
      <c r="C541" s="192" t="e">
        <v>#NUM!</v>
      </c>
      <c r="D541" s="192" t="e">
        <v>#NUM!</v>
      </c>
      <c r="E541" s="192" t="e">
        <v>#NUM!</v>
      </c>
      <c r="F541" s="193"/>
      <c r="G541" s="194"/>
      <c r="H541" s="195"/>
      <c r="I541" s="41"/>
      <c r="J541" s="41"/>
      <c r="K541" s="196"/>
      <c r="L541" s="196"/>
    </row>
    <row r="542" spans="2:12" x14ac:dyDescent="0.25">
      <c r="B542" s="192" t="e">
        <v>#NUM!</v>
      </c>
      <c r="C542" s="192" t="e">
        <v>#NUM!</v>
      </c>
      <c r="D542" s="192" t="e">
        <v>#NUM!</v>
      </c>
      <c r="E542" s="192" t="e">
        <v>#NUM!</v>
      </c>
      <c r="F542" s="193"/>
      <c r="G542" s="194"/>
      <c r="H542" s="195"/>
      <c r="I542" s="41"/>
      <c r="J542" s="41"/>
      <c r="K542" s="196"/>
      <c r="L542" s="196"/>
    </row>
    <row r="543" spans="2:12" x14ac:dyDescent="0.25">
      <c r="B543" s="192" t="e">
        <v>#NUM!</v>
      </c>
      <c r="C543" s="192" t="e">
        <v>#NUM!</v>
      </c>
      <c r="D543" s="192" t="e">
        <v>#NUM!</v>
      </c>
      <c r="E543" s="192" t="e">
        <v>#NUM!</v>
      </c>
      <c r="F543" s="193"/>
      <c r="G543" s="194"/>
      <c r="H543" s="195"/>
      <c r="I543" s="41"/>
      <c r="J543" s="41"/>
      <c r="K543" s="196"/>
      <c r="L543" s="196"/>
    </row>
    <row r="544" spans="2:12" x14ac:dyDescent="0.25">
      <c r="B544" s="192" t="e">
        <v>#NUM!</v>
      </c>
      <c r="C544" s="192" t="e">
        <v>#NUM!</v>
      </c>
      <c r="D544" s="192" t="e">
        <v>#NUM!</v>
      </c>
      <c r="E544" s="192" t="e">
        <v>#NUM!</v>
      </c>
      <c r="F544" s="193"/>
      <c r="G544" s="194"/>
      <c r="H544" s="195"/>
      <c r="I544" s="41"/>
      <c r="J544" s="41"/>
      <c r="K544" s="196"/>
      <c r="L544" s="196"/>
    </row>
    <row r="545" spans="2:12" x14ac:dyDescent="0.25">
      <c r="B545" s="192" t="e">
        <v>#NUM!</v>
      </c>
      <c r="C545" s="192" t="e">
        <v>#NUM!</v>
      </c>
      <c r="D545" s="192" t="e">
        <v>#NUM!</v>
      </c>
      <c r="E545" s="192" t="e">
        <v>#NUM!</v>
      </c>
      <c r="F545" s="193"/>
      <c r="G545" s="194"/>
      <c r="H545" s="195"/>
      <c r="I545" s="41"/>
      <c r="J545" s="41"/>
      <c r="K545" s="196"/>
      <c r="L545" s="196"/>
    </row>
    <row r="546" spans="2:12" x14ac:dyDescent="0.25">
      <c r="B546" s="192" t="e">
        <v>#NUM!</v>
      </c>
      <c r="C546" s="192" t="e">
        <v>#NUM!</v>
      </c>
      <c r="D546" s="192" t="e">
        <v>#NUM!</v>
      </c>
      <c r="E546" s="192" t="e">
        <v>#NUM!</v>
      </c>
      <c r="F546" s="193"/>
      <c r="G546" s="194"/>
      <c r="H546" s="195"/>
      <c r="I546" s="41"/>
      <c r="J546" s="41"/>
      <c r="K546" s="196"/>
      <c r="L546" s="196"/>
    </row>
    <row r="547" spans="2:12" x14ac:dyDescent="0.25">
      <c r="B547" s="192" t="e">
        <v>#NUM!</v>
      </c>
      <c r="C547" s="192" t="e">
        <v>#NUM!</v>
      </c>
      <c r="D547" s="192" t="e">
        <v>#NUM!</v>
      </c>
      <c r="E547" s="192" t="e">
        <v>#NUM!</v>
      </c>
      <c r="F547" s="193"/>
      <c r="G547" s="194"/>
      <c r="H547" s="195"/>
      <c r="I547" s="41"/>
      <c r="J547" s="41"/>
      <c r="K547" s="196"/>
      <c r="L547" s="196"/>
    </row>
    <row r="548" spans="2:12" x14ac:dyDescent="0.25">
      <c r="B548" s="192" t="e">
        <v>#NUM!</v>
      </c>
      <c r="C548" s="192" t="e">
        <v>#NUM!</v>
      </c>
      <c r="D548" s="192" t="e">
        <v>#NUM!</v>
      </c>
      <c r="E548" s="192" t="e">
        <v>#NUM!</v>
      </c>
      <c r="F548" s="193"/>
      <c r="G548" s="194"/>
      <c r="H548" s="195"/>
      <c r="I548" s="41"/>
      <c r="J548" s="41"/>
      <c r="K548" s="196"/>
      <c r="L548" s="196"/>
    </row>
    <row r="549" spans="2:12" x14ac:dyDescent="0.25">
      <c r="B549" s="192" t="e">
        <v>#NUM!</v>
      </c>
      <c r="C549" s="192" t="e">
        <v>#NUM!</v>
      </c>
      <c r="D549" s="192" t="e">
        <v>#NUM!</v>
      </c>
      <c r="E549" s="192" t="e">
        <v>#NUM!</v>
      </c>
      <c r="F549" s="193"/>
      <c r="G549" s="194"/>
      <c r="H549" s="195"/>
      <c r="I549" s="41"/>
      <c r="J549" s="41"/>
      <c r="K549" s="196"/>
      <c r="L549" s="196"/>
    </row>
    <row r="550" spans="2:12" x14ac:dyDescent="0.25">
      <c r="B550" s="192" t="e">
        <v>#NUM!</v>
      </c>
      <c r="C550" s="192" t="e">
        <v>#NUM!</v>
      </c>
      <c r="D550" s="192" t="e">
        <v>#NUM!</v>
      </c>
      <c r="E550" s="192" t="e">
        <v>#NUM!</v>
      </c>
      <c r="F550" s="193"/>
      <c r="G550" s="194"/>
      <c r="H550" s="195"/>
      <c r="I550" s="41"/>
      <c r="J550" s="41"/>
      <c r="K550" s="196"/>
      <c r="L550" s="196"/>
    </row>
    <row r="551" spans="2:12" x14ac:dyDescent="0.25">
      <c r="B551" s="192" t="e">
        <v>#NUM!</v>
      </c>
      <c r="C551" s="192" t="e">
        <v>#NUM!</v>
      </c>
      <c r="D551" s="192" t="e">
        <v>#NUM!</v>
      </c>
      <c r="E551" s="192" t="e">
        <v>#NUM!</v>
      </c>
      <c r="F551" s="193"/>
      <c r="G551" s="194"/>
      <c r="H551" s="195"/>
      <c r="I551" s="41"/>
      <c r="J551" s="41"/>
      <c r="K551" s="196"/>
      <c r="L551" s="196"/>
    </row>
    <row r="552" spans="2:12" x14ac:dyDescent="0.25">
      <c r="B552" s="192" t="e">
        <v>#NUM!</v>
      </c>
      <c r="C552" s="192" t="e">
        <v>#NUM!</v>
      </c>
      <c r="D552" s="192" t="e">
        <v>#NUM!</v>
      </c>
      <c r="E552" s="192" t="e">
        <v>#NUM!</v>
      </c>
      <c r="F552" s="193"/>
      <c r="G552" s="194"/>
      <c r="H552" s="195"/>
      <c r="I552" s="41"/>
      <c r="J552" s="41"/>
      <c r="K552" s="196"/>
      <c r="L552" s="196"/>
    </row>
    <row r="553" spans="2:12" x14ac:dyDescent="0.25">
      <c r="B553" s="192" t="e">
        <v>#NUM!</v>
      </c>
      <c r="C553" s="192" t="e">
        <v>#NUM!</v>
      </c>
      <c r="D553" s="192" t="e">
        <v>#NUM!</v>
      </c>
      <c r="E553" s="192" t="e">
        <v>#NUM!</v>
      </c>
      <c r="F553" s="193"/>
      <c r="G553" s="194"/>
      <c r="H553" s="195"/>
      <c r="I553" s="41"/>
      <c r="J553" s="41"/>
      <c r="K553" s="196"/>
      <c r="L553" s="196"/>
    </row>
    <row r="554" spans="2:12" x14ac:dyDescent="0.25">
      <c r="B554" s="192" t="e">
        <v>#NUM!</v>
      </c>
      <c r="C554" s="192" t="e">
        <v>#NUM!</v>
      </c>
      <c r="D554" s="192" t="e">
        <v>#NUM!</v>
      </c>
      <c r="E554" s="192" t="e">
        <v>#NUM!</v>
      </c>
      <c r="F554" s="193"/>
      <c r="G554" s="194"/>
      <c r="H554" s="195"/>
      <c r="I554" s="41"/>
      <c r="J554" s="41"/>
      <c r="K554" s="196"/>
      <c r="L554" s="196"/>
    </row>
    <row r="555" spans="2:12" x14ac:dyDescent="0.25">
      <c r="B555" s="192" t="e">
        <v>#NUM!</v>
      </c>
      <c r="C555" s="192" t="e">
        <v>#NUM!</v>
      </c>
      <c r="D555" s="192" t="e">
        <v>#NUM!</v>
      </c>
      <c r="E555" s="192" t="e">
        <v>#NUM!</v>
      </c>
      <c r="F555" s="193"/>
      <c r="G555" s="194"/>
      <c r="H555" s="195"/>
      <c r="I555" s="41"/>
      <c r="J555" s="41"/>
      <c r="K555" s="196"/>
      <c r="L555" s="196"/>
    </row>
    <row r="556" spans="2:12" x14ac:dyDescent="0.25">
      <c r="B556" s="192" t="e">
        <v>#NUM!</v>
      </c>
      <c r="C556" s="192" t="e">
        <v>#NUM!</v>
      </c>
      <c r="D556" s="192" t="e">
        <v>#NUM!</v>
      </c>
      <c r="E556" s="192" t="e">
        <v>#NUM!</v>
      </c>
      <c r="F556" s="193"/>
      <c r="G556" s="194"/>
      <c r="H556" s="195"/>
      <c r="I556" s="41"/>
      <c r="J556" s="41"/>
      <c r="K556" s="196"/>
      <c r="L556" s="196"/>
    </row>
    <row r="557" spans="2:12" x14ac:dyDescent="0.25">
      <c r="B557" s="192" t="e">
        <v>#NUM!</v>
      </c>
      <c r="C557" s="192" t="e">
        <v>#NUM!</v>
      </c>
      <c r="D557" s="192" t="e">
        <v>#NUM!</v>
      </c>
      <c r="E557" s="192" t="e">
        <v>#NUM!</v>
      </c>
      <c r="F557" s="193"/>
      <c r="G557" s="194"/>
      <c r="H557" s="195"/>
      <c r="I557" s="41"/>
      <c r="J557" s="41"/>
      <c r="K557" s="196"/>
      <c r="L557" s="196"/>
    </row>
    <row r="558" spans="2:12" x14ac:dyDescent="0.25">
      <c r="B558" s="192" t="e">
        <v>#NUM!</v>
      </c>
      <c r="C558" s="192" t="e">
        <v>#NUM!</v>
      </c>
      <c r="D558" s="192" t="e">
        <v>#NUM!</v>
      </c>
      <c r="E558" s="192" t="e">
        <v>#NUM!</v>
      </c>
      <c r="F558" s="193"/>
      <c r="G558" s="194"/>
      <c r="H558" s="195"/>
      <c r="I558" s="41"/>
      <c r="J558" s="41"/>
      <c r="K558" s="196"/>
      <c r="L558" s="196"/>
    </row>
    <row r="559" spans="2:12" x14ac:dyDescent="0.25">
      <c r="B559" s="192" t="e">
        <v>#NUM!</v>
      </c>
      <c r="C559" s="192" t="e">
        <v>#NUM!</v>
      </c>
      <c r="D559" s="192" t="e">
        <v>#NUM!</v>
      </c>
      <c r="E559" s="192" t="e">
        <v>#NUM!</v>
      </c>
      <c r="F559" s="193"/>
      <c r="G559" s="194"/>
      <c r="H559" s="195"/>
      <c r="I559" s="41"/>
      <c r="J559" s="41"/>
      <c r="K559" s="196"/>
      <c r="L559" s="196"/>
    </row>
    <row r="560" spans="2:12" x14ac:dyDescent="0.25">
      <c r="B560" s="192" t="e">
        <v>#NUM!</v>
      </c>
      <c r="C560" s="192" t="e">
        <v>#NUM!</v>
      </c>
      <c r="D560" s="192" t="e">
        <v>#NUM!</v>
      </c>
      <c r="E560" s="192" t="e">
        <v>#NUM!</v>
      </c>
      <c r="F560" s="193"/>
      <c r="G560" s="194"/>
      <c r="H560" s="195"/>
      <c r="I560" s="41"/>
      <c r="J560" s="41"/>
      <c r="K560" s="196"/>
      <c r="L560" s="196"/>
    </row>
    <row r="561" spans="2:12" x14ac:dyDescent="0.25">
      <c r="B561" s="192" t="e">
        <v>#NUM!</v>
      </c>
      <c r="C561" s="192" t="e">
        <v>#NUM!</v>
      </c>
      <c r="D561" s="192" t="e">
        <v>#NUM!</v>
      </c>
      <c r="E561" s="192" t="e">
        <v>#NUM!</v>
      </c>
      <c r="F561" s="193"/>
      <c r="G561" s="194"/>
      <c r="H561" s="195"/>
      <c r="I561" s="41"/>
      <c r="J561" s="41"/>
      <c r="K561" s="196"/>
      <c r="L561" s="196"/>
    </row>
    <row r="562" spans="2:12" x14ac:dyDescent="0.25">
      <c r="B562" s="192" t="e">
        <v>#NUM!</v>
      </c>
      <c r="C562" s="192" t="e">
        <v>#NUM!</v>
      </c>
      <c r="D562" s="192" t="e">
        <v>#NUM!</v>
      </c>
      <c r="E562" s="192" t="e">
        <v>#NUM!</v>
      </c>
      <c r="F562" s="193"/>
      <c r="G562" s="194"/>
      <c r="H562" s="195"/>
      <c r="I562" s="41"/>
      <c r="J562" s="41"/>
      <c r="K562" s="196"/>
      <c r="L562" s="196"/>
    </row>
    <row r="563" spans="2:12" x14ac:dyDescent="0.25">
      <c r="B563" s="192" t="e">
        <v>#NUM!</v>
      </c>
      <c r="C563" s="192" t="e">
        <v>#NUM!</v>
      </c>
      <c r="D563" s="192" t="e">
        <v>#NUM!</v>
      </c>
      <c r="E563" s="192" t="e">
        <v>#NUM!</v>
      </c>
      <c r="F563" s="193"/>
      <c r="G563" s="194"/>
      <c r="H563" s="195"/>
      <c r="I563" s="41"/>
      <c r="J563" s="41"/>
      <c r="K563" s="196"/>
      <c r="L563" s="196"/>
    </row>
    <row r="564" spans="2:12" x14ac:dyDescent="0.25">
      <c r="B564" s="192" t="e">
        <v>#NUM!</v>
      </c>
      <c r="C564" s="192" t="e">
        <v>#NUM!</v>
      </c>
      <c r="D564" s="192" t="e">
        <v>#NUM!</v>
      </c>
      <c r="E564" s="192" t="e">
        <v>#NUM!</v>
      </c>
      <c r="F564" s="193"/>
      <c r="G564" s="194"/>
      <c r="H564" s="195"/>
      <c r="I564" s="41"/>
      <c r="J564" s="41"/>
      <c r="K564" s="196"/>
      <c r="L564" s="196"/>
    </row>
    <row r="565" spans="2:12" x14ac:dyDescent="0.25">
      <c r="B565" s="192" t="e">
        <v>#NUM!</v>
      </c>
      <c r="C565" s="192" t="e">
        <v>#NUM!</v>
      </c>
      <c r="D565" s="192" t="e">
        <v>#NUM!</v>
      </c>
      <c r="E565" s="192" t="e">
        <v>#NUM!</v>
      </c>
      <c r="F565" s="193"/>
      <c r="G565" s="194"/>
      <c r="H565" s="195"/>
      <c r="I565" s="41"/>
      <c r="J565" s="41"/>
      <c r="K565" s="196"/>
      <c r="L565" s="196"/>
    </row>
    <row r="566" spans="2:12" x14ac:dyDescent="0.25">
      <c r="B566" s="192" t="e">
        <v>#NUM!</v>
      </c>
      <c r="C566" s="192" t="e">
        <v>#NUM!</v>
      </c>
      <c r="D566" s="192" t="e">
        <v>#NUM!</v>
      </c>
      <c r="E566" s="192" t="e">
        <v>#NUM!</v>
      </c>
      <c r="F566" s="193"/>
      <c r="G566" s="194"/>
      <c r="H566" s="195"/>
      <c r="I566" s="41"/>
      <c r="J566" s="41"/>
      <c r="K566" s="196"/>
      <c r="L566" s="196"/>
    </row>
    <row r="567" spans="2:12" x14ac:dyDescent="0.25">
      <c r="B567" s="192" t="e">
        <v>#NUM!</v>
      </c>
      <c r="C567" s="192" t="e">
        <v>#NUM!</v>
      </c>
      <c r="D567" s="192" t="e">
        <v>#NUM!</v>
      </c>
      <c r="E567" s="192" t="e">
        <v>#NUM!</v>
      </c>
      <c r="F567" s="193"/>
      <c r="G567" s="194"/>
      <c r="H567" s="195"/>
      <c r="I567" s="41"/>
      <c r="J567" s="41"/>
      <c r="K567" s="196"/>
      <c r="L567" s="196"/>
    </row>
    <row r="568" spans="2:12" x14ac:dyDescent="0.25">
      <c r="B568" s="192" t="e">
        <v>#NUM!</v>
      </c>
      <c r="C568" s="192" t="e">
        <v>#NUM!</v>
      </c>
      <c r="D568" s="192" t="e">
        <v>#NUM!</v>
      </c>
      <c r="E568" s="192" t="e">
        <v>#NUM!</v>
      </c>
      <c r="F568" s="193"/>
      <c r="G568" s="194"/>
      <c r="H568" s="195"/>
      <c r="I568" s="41"/>
      <c r="J568" s="41"/>
      <c r="K568" s="196"/>
      <c r="L568" s="196"/>
    </row>
    <row r="569" spans="2:12" x14ac:dyDescent="0.25">
      <c r="B569" s="192" t="e">
        <v>#NUM!</v>
      </c>
      <c r="C569" s="192" t="e">
        <v>#NUM!</v>
      </c>
      <c r="D569" s="192" t="e">
        <v>#NUM!</v>
      </c>
      <c r="E569" s="192" t="e">
        <v>#NUM!</v>
      </c>
      <c r="F569" s="193"/>
      <c r="G569" s="194"/>
      <c r="H569" s="195"/>
      <c r="I569" s="41"/>
      <c r="J569" s="41"/>
      <c r="K569" s="196"/>
      <c r="L569" s="196"/>
    </row>
    <row r="570" spans="2:12" x14ac:dyDescent="0.25">
      <c r="B570" s="192" t="e">
        <v>#NUM!</v>
      </c>
      <c r="C570" s="192" t="e">
        <v>#NUM!</v>
      </c>
      <c r="D570" s="192" t="e">
        <v>#NUM!</v>
      </c>
      <c r="E570" s="192" t="e">
        <v>#NUM!</v>
      </c>
      <c r="F570" s="193"/>
      <c r="G570" s="194"/>
      <c r="H570" s="195"/>
      <c r="I570" s="41"/>
      <c r="J570" s="41"/>
      <c r="K570" s="196"/>
      <c r="L570" s="196"/>
    </row>
    <row r="571" spans="2:12" x14ac:dyDescent="0.25">
      <c r="B571" s="192" t="e">
        <v>#NUM!</v>
      </c>
      <c r="C571" s="192" t="e">
        <v>#NUM!</v>
      </c>
      <c r="D571" s="192" t="e">
        <v>#NUM!</v>
      </c>
      <c r="E571" s="192" t="e">
        <v>#NUM!</v>
      </c>
      <c r="F571" s="193"/>
      <c r="G571" s="194"/>
      <c r="H571" s="195"/>
      <c r="I571" s="41"/>
      <c r="J571" s="41"/>
      <c r="K571" s="196"/>
      <c r="L571" s="196"/>
    </row>
    <row r="572" spans="2:12" x14ac:dyDescent="0.25">
      <c r="B572" s="192" t="e">
        <v>#NUM!</v>
      </c>
      <c r="C572" s="192" t="e">
        <v>#NUM!</v>
      </c>
      <c r="D572" s="192" t="e">
        <v>#NUM!</v>
      </c>
      <c r="E572" s="192" t="e">
        <v>#NUM!</v>
      </c>
      <c r="F572" s="193"/>
      <c r="G572" s="194"/>
      <c r="H572" s="195"/>
      <c r="I572" s="41"/>
      <c r="J572" s="41"/>
      <c r="K572" s="196"/>
      <c r="L572" s="196"/>
    </row>
    <row r="573" spans="2:12" x14ac:dyDescent="0.25">
      <c r="B573" s="192" t="e">
        <v>#NUM!</v>
      </c>
      <c r="C573" s="192" t="e">
        <v>#NUM!</v>
      </c>
      <c r="D573" s="192" t="e">
        <v>#NUM!</v>
      </c>
      <c r="E573" s="192" t="e">
        <v>#NUM!</v>
      </c>
      <c r="F573" s="193"/>
      <c r="G573" s="194"/>
      <c r="H573" s="195"/>
      <c r="I573" s="41"/>
      <c r="J573" s="41"/>
      <c r="K573" s="196"/>
      <c r="L573" s="196"/>
    </row>
    <row r="574" spans="2:12" x14ac:dyDescent="0.25">
      <c r="B574" s="192" t="e">
        <v>#NUM!</v>
      </c>
      <c r="C574" s="192" t="e">
        <v>#NUM!</v>
      </c>
      <c r="D574" s="192" t="e">
        <v>#NUM!</v>
      </c>
      <c r="E574" s="192" t="e">
        <v>#NUM!</v>
      </c>
      <c r="F574" s="193"/>
      <c r="G574" s="194"/>
      <c r="H574" s="195"/>
      <c r="I574" s="41"/>
      <c r="J574" s="41"/>
      <c r="K574" s="196"/>
      <c r="L574" s="196"/>
    </row>
    <row r="575" spans="2:12" x14ac:dyDescent="0.25">
      <c r="B575" s="192" t="e">
        <v>#NUM!</v>
      </c>
      <c r="C575" s="192" t="e">
        <v>#NUM!</v>
      </c>
      <c r="D575" s="192" t="e">
        <v>#NUM!</v>
      </c>
      <c r="E575" s="192" t="e">
        <v>#NUM!</v>
      </c>
      <c r="F575" s="193"/>
      <c r="G575" s="194"/>
      <c r="H575" s="195"/>
      <c r="I575" s="41"/>
      <c r="J575" s="41"/>
      <c r="K575" s="196"/>
      <c r="L575" s="196"/>
    </row>
    <row r="576" spans="2:12" x14ac:dyDescent="0.25">
      <c r="B576" s="192" t="e">
        <v>#NUM!</v>
      </c>
      <c r="C576" s="192" t="e">
        <v>#NUM!</v>
      </c>
      <c r="D576" s="192" t="e">
        <v>#NUM!</v>
      </c>
      <c r="E576" s="192" t="e">
        <v>#NUM!</v>
      </c>
      <c r="F576" s="193"/>
      <c r="G576" s="194"/>
      <c r="H576" s="195"/>
      <c r="I576" s="41"/>
      <c r="J576" s="41"/>
      <c r="K576" s="196"/>
      <c r="L576" s="196"/>
    </row>
    <row r="577" spans="2:12" x14ac:dyDescent="0.25">
      <c r="B577" s="192" t="e">
        <v>#NUM!</v>
      </c>
      <c r="C577" s="192" t="e">
        <v>#NUM!</v>
      </c>
      <c r="D577" s="192" t="e">
        <v>#NUM!</v>
      </c>
      <c r="E577" s="192" t="e">
        <v>#NUM!</v>
      </c>
      <c r="F577" s="193"/>
      <c r="G577" s="194"/>
      <c r="H577" s="195"/>
      <c r="I577" s="41"/>
      <c r="J577" s="41"/>
      <c r="K577" s="196"/>
      <c r="L577" s="196"/>
    </row>
    <row r="578" spans="2:12" x14ac:dyDescent="0.25">
      <c r="B578" s="192" t="e">
        <v>#NUM!</v>
      </c>
      <c r="C578" s="192" t="e">
        <v>#NUM!</v>
      </c>
      <c r="D578" s="192" t="e">
        <v>#NUM!</v>
      </c>
      <c r="E578" s="192" t="e">
        <v>#NUM!</v>
      </c>
      <c r="F578" s="193"/>
      <c r="G578" s="194"/>
      <c r="H578" s="195"/>
      <c r="I578" s="41"/>
      <c r="J578" s="41"/>
      <c r="K578" s="196"/>
      <c r="L578" s="196"/>
    </row>
    <row r="579" spans="2:12" x14ac:dyDescent="0.25">
      <c r="B579" s="192" t="e">
        <v>#NUM!</v>
      </c>
      <c r="C579" s="192" t="e">
        <v>#NUM!</v>
      </c>
      <c r="D579" s="192" t="e">
        <v>#NUM!</v>
      </c>
      <c r="E579" s="192" t="e">
        <v>#NUM!</v>
      </c>
      <c r="F579" s="193"/>
      <c r="G579" s="194"/>
      <c r="H579" s="195"/>
      <c r="I579" s="41"/>
      <c r="J579" s="41"/>
      <c r="K579" s="196"/>
      <c r="L579" s="196"/>
    </row>
    <row r="580" spans="2:12" x14ac:dyDescent="0.25">
      <c r="B580" s="192" t="e">
        <v>#NUM!</v>
      </c>
      <c r="C580" s="192" t="e">
        <v>#NUM!</v>
      </c>
      <c r="D580" s="192" t="e">
        <v>#NUM!</v>
      </c>
      <c r="E580" s="192" t="e">
        <v>#NUM!</v>
      </c>
      <c r="F580" s="193"/>
      <c r="G580" s="194"/>
      <c r="H580" s="195"/>
      <c r="I580" s="41"/>
      <c r="J580" s="41"/>
      <c r="K580" s="196"/>
      <c r="L580" s="196"/>
    </row>
    <row r="581" spans="2:12" x14ac:dyDescent="0.25">
      <c r="B581" s="192" t="e">
        <v>#NUM!</v>
      </c>
      <c r="C581" s="192" t="e">
        <v>#NUM!</v>
      </c>
      <c r="D581" s="192" t="e">
        <v>#NUM!</v>
      </c>
      <c r="E581" s="192" t="e">
        <v>#NUM!</v>
      </c>
      <c r="F581" s="193"/>
      <c r="G581" s="194"/>
      <c r="H581" s="195"/>
      <c r="I581" s="41"/>
      <c r="J581" s="41"/>
      <c r="K581" s="196"/>
      <c r="L581" s="196"/>
    </row>
    <row r="582" spans="2:12" x14ac:dyDescent="0.25">
      <c r="B582" s="192" t="e">
        <v>#NUM!</v>
      </c>
      <c r="C582" s="192" t="e">
        <v>#NUM!</v>
      </c>
      <c r="D582" s="192" t="e">
        <v>#NUM!</v>
      </c>
      <c r="E582" s="192" t="e">
        <v>#NUM!</v>
      </c>
      <c r="F582" s="193"/>
      <c r="G582" s="194"/>
      <c r="H582" s="195"/>
      <c r="I582" s="41"/>
      <c r="J582" s="41"/>
      <c r="K582" s="196"/>
      <c r="L582" s="196"/>
    </row>
    <row r="583" spans="2:12" x14ac:dyDescent="0.25">
      <c r="B583" s="192" t="e">
        <v>#NUM!</v>
      </c>
      <c r="C583" s="192" t="e">
        <v>#NUM!</v>
      </c>
      <c r="D583" s="192" t="e">
        <v>#NUM!</v>
      </c>
      <c r="E583" s="192" t="e">
        <v>#NUM!</v>
      </c>
      <c r="F583" s="193"/>
      <c r="G583" s="194"/>
      <c r="H583" s="195"/>
      <c r="I583" s="41"/>
      <c r="J583" s="41"/>
      <c r="K583" s="196"/>
      <c r="L583" s="196"/>
    </row>
    <row r="584" spans="2:12" x14ac:dyDescent="0.25">
      <c r="B584" s="192" t="e">
        <v>#NUM!</v>
      </c>
      <c r="C584" s="192" t="e">
        <v>#NUM!</v>
      </c>
      <c r="D584" s="192" t="e">
        <v>#NUM!</v>
      </c>
      <c r="E584" s="192" t="e">
        <v>#NUM!</v>
      </c>
      <c r="F584" s="193"/>
      <c r="G584" s="194"/>
      <c r="H584" s="195"/>
      <c r="I584" s="41"/>
      <c r="J584" s="41"/>
      <c r="K584" s="196"/>
      <c r="L584" s="196"/>
    </row>
    <row r="585" spans="2:12" x14ac:dyDescent="0.25">
      <c r="B585" s="192" t="e">
        <v>#NUM!</v>
      </c>
      <c r="C585" s="192" t="e">
        <v>#NUM!</v>
      </c>
      <c r="D585" s="192" t="e">
        <v>#NUM!</v>
      </c>
      <c r="E585" s="192" t="e">
        <v>#NUM!</v>
      </c>
      <c r="F585" s="193"/>
      <c r="G585" s="194"/>
      <c r="H585" s="195"/>
      <c r="I585" s="41"/>
      <c r="J585" s="41"/>
      <c r="K585" s="196"/>
      <c r="L585" s="196"/>
    </row>
    <row r="586" spans="2:12" x14ac:dyDescent="0.25">
      <c r="B586" s="192" t="e">
        <v>#NUM!</v>
      </c>
      <c r="C586" s="192" t="e">
        <v>#NUM!</v>
      </c>
      <c r="D586" s="192" t="e">
        <v>#NUM!</v>
      </c>
      <c r="E586" s="192" t="e">
        <v>#NUM!</v>
      </c>
      <c r="F586" s="193"/>
      <c r="G586" s="194"/>
      <c r="H586" s="195"/>
      <c r="I586" s="41"/>
      <c r="J586" s="41"/>
      <c r="K586" s="196"/>
      <c r="L586" s="196"/>
    </row>
    <row r="587" spans="2:12" x14ac:dyDescent="0.25">
      <c r="B587" s="192" t="e">
        <v>#NUM!</v>
      </c>
      <c r="C587" s="192" t="e">
        <v>#NUM!</v>
      </c>
      <c r="D587" s="192" t="e">
        <v>#NUM!</v>
      </c>
      <c r="E587" s="192" t="e">
        <v>#NUM!</v>
      </c>
      <c r="F587" s="193"/>
      <c r="G587" s="194"/>
      <c r="H587" s="195"/>
      <c r="I587" s="41"/>
      <c r="J587" s="41"/>
      <c r="K587" s="196"/>
      <c r="L587" s="196"/>
    </row>
    <row r="588" spans="2:12" x14ac:dyDescent="0.25">
      <c r="B588" s="192" t="e">
        <v>#NUM!</v>
      </c>
      <c r="C588" s="192" t="e">
        <v>#NUM!</v>
      </c>
      <c r="D588" s="192" t="e">
        <v>#NUM!</v>
      </c>
      <c r="E588" s="192" t="e">
        <v>#NUM!</v>
      </c>
      <c r="F588" s="193"/>
      <c r="G588" s="194"/>
      <c r="H588" s="195"/>
      <c r="I588" s="41"/>
      <c r="J588" s="41"/>
      <c r="K588" s="196"/>
      <c r="L588" s="196"/>
    </row>
    <row r="589" spans="2:12" x14ac:dyDescent="0.25">
      <c r="B589" s="192" t="e">
        <v>#NUM!</v>
      </c>
      <c r="C589" s="192" t="e">
        <v>#NUM!</v>
      </c>
      <c r="D589" s="192" t="e">
        <v>#NUM!</v>
      </c>
      <c r="E589" s="192" t="e">
        <v>#NUM!</v>
      </c>
      <c r="F589" s="193"/>
      <c r="G589" s="194"/>
      <c r="H589" s="195"/>
      <c r="I589" s="41"/>
      <c r="J589" s="41"/>
      <c r="K589" s="196"/>
      <c r="L589" s="196"/>
    </row>
    <row r="590" spans="2:12" x14ac:dyDescent="0.25">
      <c r="B590" s="192" t="e">
        <v>#NUM!</v>
      </c>
      <c r="C590" s="192" t="e">
        <v>#NUM!</v>
      </c>
      <c r="D590" s="192" t="e">
        <v>#NUM!</v>
      </c>
      <c r="E590" s="192" t="e">
        <v>#NUM!</v>
      </c>
      <c r="F590" s="193"/>
      <c r="G590" s="194"/>
      <c r="H590" s="195"/>
      <c r="I590" s="41"/>
      <c r="J590" s="41"/>
      <c r="K590" s="196"/>
      <c r="L590" s="196"/>
    </row>
    <row r="591" spans="2:12" x14ac:dyDescent="0.25">
      <c r="B591" s="192" t="e">
        <v>#NUM!</v>
      </c>
      <c r="C591" s="192" t="e">
        <v>#NUM!</v>
      </c>
      <c r="D591" s="192" t="e">
        <v>#NUM!</v>
      </c>
      <c r="E591" s="192" t="e">
        <v>#NUM!</v>
      </c>
      <c r="F591" s="193"/>
      <c r="G591" s="194"/>
      <c r="H591" s="195"/>
      <c r="I591" s="41"/>
      <c r="J591" s="41"/>
      <c r="K591" s="196"/>
      <c r="L591" s="196"/>
    </row>
    <row r="592" spans="2:12" x14ac:dyDescent="0.25">
      <c r="B592" s="192" t="e">
        <v>#NUM!</v>
      </c>
      <c r="C592" s="192" t="e">
        <v>#NUM!</v>
      </c>
      <c r="D592" s="192" t="e">
        <v>#NUM!</v>
      </c>
      <c r="E592" s="192" t="e">
        <v>#NUM!</v>
      </c>
      <c r="F592" s="193"/>
      <c r="G592" s="194"/>
      <c r="H592" s="195"/>
      <c r="I592" s="41"/>
      <c r="J592" s="41"/>
      <c r="K592" s="196"/>
      <c r="L592" s="196"/>
    </row>
    <row r="593" spans="2:12" x14ac:dyDescent="0.25">
      <c r="B593" s="192" t="e">
        <v>#NUM!</v>
      </c>
      <c r="C593" s="192" t="e">
        <v>#NUM!</v>
      </c>
      <c r="D593" s="192" t="e">
        <v>#NUM!</v>
      </c>
      <c r="E593" s="192" t="e">
        <v>#NUM!</v>
      </c>
      <c r="F593" s="193"/>
      <c r="G593" s="194"/>
      <c r="H593" s="195"/>
      <c r="I593" s="41"/>
      <c r="J593" s="41"/>
      <c r="K593" s="196"/>
      <c r="L593" s="196"/>
    </row>
    <row r="594" spans="2:12" x14ac:dyDescent="0.25">
      <c r="B594" s="192" t="e">
        <v>#NUM!</v>
      </c>
      <c r="C594" s="192" t="e">
        <v>#NUM!</v>
      </c>
      <c r="D594" s="192" t="e">
        <v>#NUM!</v>
      </c>
      <c r="E594" s="192" t="e">
        <v>#NUM!</v>
      </c>
      <c r="F594" s="193"/>
      <c r="G594" s="194"/>
      <c r="H594" s="195"/>
      <c r="I594" s="41"/>
      <c r="J594" s="41"/>
      <c r="K594" s="196"/>
      <c r="L594" s="196"/>
    </row>
    <row r="595" spans="2:12" x14ac:dyDescent="0.25">
      <c r="B595" s="192" t="e">
        <v>#NUM!</v>
      </c>
      <c r="C595" s="192" t="e">
        <v>#NUM!</v>
      </c>
      <c r="D595" s="192" t="e">
        <v>#NUM!</v>
      </c>
      <c r="E595" s="192" t="e">
        <v>#NUM!</v>
      </c>
      <c r="F595" s="193"/>
      <c r="G595" s="194"/>
      <c r="H595" s="195"/>
      <c r="I595" s="41"/>
      <c r="J595" s="41"/>
      <c r="K595" s="196"/>
      <c r="L595" s="196"/>
    </row>
    <row r="596" spans="2:12" x14ac:dyDescent="0.25">
      <c r="B596" s="192" t="e">
        <v>#NUM!</v>
      </c>
      <c r="C596" s="192" t="e">
        <v>#NUM!</v>
      </c>
      <c r="D596" s="192" t="e">
        <v>#NUM!</v>
      </c>
      <c r="E596" s="192" t="e">
        <v>#NUM!</v>
      </c>
      <c r="F596" s="193"/>
      <c r="G596" s="194"/>
      <c r="H596" s="195"/>
      <c r="I596" s="41"/>
      <c r="J596" s="41"/>
      <c r="K596" s="196"/>
      <c r="L596" s="196"/>
    </row>
    <row r="597" spans="2:12" x14ac:dyDescent="0.25">
      <c r="B597" s="192" t="e">
        <v>#NUM!</v>
      </c>
      <c r="C597" s="192" t="e">
        <v>#NUM!</v>
      </c>
      <c r="D597" s="192" t="e">
        <v>#NUM!</v>
      </c>
      <c r="E597" s="192" t="e">
        <v>#NUM!</v>
      </c>
      <c r="F597" s="193"/>
      <c r="G597" s="194"/>
      <c r="H597" s="195"/>
      <c r="I597" s="41"/>
      <c r="J597" s="41"/>
      <c r="K597" s="196"/>
      <c r="L597" s="196"/>
    </row>
    <row r="598" spans="2:12" x14ac:dyDescent="0.25">
      <c r="B598" s="192" t="e">
        <v>#NUM!</v>
      </c>
      <c r="C598" s="192" t="e">
        <v>#NUM!</v>
      </c>
      <c r="D598" s="192" t="e">
        <v>#NUM!</v>
      </c>
      <c r="E598" s="192" t="e">
        <v>#NUM!</v>
      </c>
      <c r="F598" s="193"/>
      <c r="G598" s="194"/>
      <c r="H598" s="195"/>
      <c r="I598" s="41"/>
      <c r="J598" s="41"/>
      <c r="K598" s="196"/>
      <c r="L598" s="196"/>
    </row>
    <row r="599" spans="2:12" x14ac:dyDescent="0.25">
      <c r="B599" s="192" t="e">
        <v>#NUM!</v>
      </c>
      <c r="C599" s="192" t="e">
        <v>#NUM!</v>
      </c>
      <c r="D599" s="192" t="e">
        <v>#NUM!</v>
      </c>
      <c r="E599" s="192" t="e">
        <v>#NUM!</v>
      </c>
      <c r="F599" s="193"/>
      <c r="G599" s="194"/>
      <c r="H599" s="195"/>
      <c r="I599" s="41"/>
      <c r="J599" s="41"/>
      <c r="K599" s="196"/>
      <c r="L599" s="196"/>
    </row>
    <row r="600" spans="2:12" x14ac:dyDescent="0.25">
      <c r="B600" s="192" t="e">
        <v>#NUM!</v>
      </c>
      <c r="C600" s="192" t="e">
        <v>#NUM!</v>
      </c>
      <c r="D600" s="192" t="e">
        <v>#NUM!</v>
      </c>
      <c r="E600" s="192" t="e">
        <v>#NUM!</v>
      </c>
      <c r="F600" s="193"/>
      <c r="G600" s="194"/>
      <c r="H600" s="195"/>
      <c r="I600" s="41"/>
      <c r="J600" s="41"/>
      <c r="K600" s="196"/>
      <c r="L600" s="196"/>
    </row>
    <row r="601" spans="2:12" x14ac:dyDescent="0.25">
      <c r="B601" s="192" t="e">
        <v>#NUM!</v>
      </c>
      <c r="C601" s="192" t="e">
        <v>#NUM!</v>
      </c>
      <c r="D601" s="192" t="e">
        <v>#NUM!</v>
      </c>
      <c r="E601" s="192" t="e">
        <v>#NUM!</v>
      </c>
      <c r="F601" s="193"/>
      <c r="G601" s="194"/>
      <c r="H601" s="195"/>
      <c r="I601" s="41"/>
      <c r="J601" s="41"/>
      <c r="K601" s="196"/>
      <c r="L601" s="196"/>
    </row>
  </sheetData>
  <mergeCells count="606">
    <mergeCell ref="K599:L599"/>
    <mergeCell ref="K600:L600"/>
    <mergeCell ref="K601:L601"/>
    <mergeCell ref="K594:L594"/>
    <mergeCell ref="K595:L595"/>
    <mergeCell ref="K596:L596"/>
    <mergeCell ref="K597:L597"/>
    <mergeCell ref="K598:L598"/>
    <mergeCell ref="K589:L589"/>
    <mergeCell ref="K590:L590"/>
    <mergeCell ref="K591:L591"/>
    <mergeCell ref="K592:L592"/>
    <mergeCell ref="K593:L593"/>
    <mergeCell ref="K584:L584"/>
    <mergeCell ref="K585:L585"/>
    <mergeCell ref="K586:L586"/>
    <mergeCell ref="K587:L587"/>
    <mergeCell ref="K588:L588"/>
    <mergeCell ref="K579:L579"/>
    <mergeCell ref="K580:L580"/>
    <mergeCell ref="K581:L581"/>
    <mergeCell ref="K582:L582"/>
    <mergeCell ref="K583:L583"/>
    <mergeCell ref="K574:L574"/>
    <mergeCell ref="K575:L575"/>
    <mergeCell ref="K576:L576"/>
    <mergeCell ref="K577:L577"/>
    <mergeCell ref="K578:L578"/>
    <mergeCell ref="K569:L569"/>
    <mergeCell ref="K570:L570"/>
    <mergeCell ref="K571:L571"/>
    <mergeCell ref="K572:L572"/>
    <mergeCell ref="K573:L573"/>
    <mergeCell ref="K564:L564"/>
    <mergeCell ref="K565:L565"/>
    <mergeCell ref="K566:L566"/>
    <mergeCell ref="K567:L567"/>
    <mergeCell ref="K568:L568"/>
    <mergeCell ref="K559:L559"/>
    <mergeCell ref="K560:L560"/>
    <mergeCell ref="K561:L561"/>
    <mergeCell ref="K562:L562"/>
    <mergeCell ref="K563:L563"/>
    <mergeCell ref="K554:L554"/>
    <mergeCell ref="K555:L555"/>
    <mergeCell ref="K556:L556"/>
    <mergeCell ref="K557:L557"/>
    <mergeCell ref="K558:L558"/>
    <mergeCell ref="K549:L549"/>
    <mergeCell ref="K550:L550"/>
    <mergeCell ref="K551:L551"/>
    <mergeCell ref="K552:L552"/>
    <mergeCell ref="K553:L553"/>
    <mergeCell ref="K544:L544"/>
    <mergeCell ref="K545:L545"/>
    <mergeCell ref="K546:L546"/>
    <mergeCell ref="K547:L547"/>
    <mergeCell ref="K548:L548"/>
    <mergeCell ref="K539:L539"/>
    <mergeCell ref="K540:L540"/>
    <mergeCell ref="K541:L541"/>
    <mergeCell ref="K542:L542"/>
    <mergeCell ref="K543:L543"/>
    <mergeCell ref="K534:L534"/>
    <mergeCell ref="K535:L535"/>
    <mergeCell ref="K536:L536"/>
    <mergeCell ref="K537:L537"/>
    <mergeCell ref="K538:L538"/>
    <mergeCell ref="K529:L529"/>
    <mergeCell ref="K530:L530"/>
    <mergeCell ref="K531:L531"/>
    <mergeCell ref="K532:L532"/>
    <mergeCell ref="K533:L533"/>
    <mergeCell ref="K524:L524"/>
    <mergeCell ref="K525:L525"/>
    <mergeCell ref="K526:L526"/>
    <mergeCell ref="K527:L527"/>
    <mergeCell ref="K528:L528"/>
    <mergeCell ref="K519:L519"/>
    <mergeCell ref="K520:L520"/>
    <mergeCell ref="K521:L521"/>
    <mergeCell ref="K522:L522"/>
    <mergeCell ref="K523:L523"/>
    <mergeCell ref="K514:L514"/>
    <mergeCell ref="K515:L515"/>
    <mergeCell ref="K516:L516"/>
    <mergeCell ref="K517:L517"/>
    <mergeCell ref="K518:L518"/>
    <mergeCell ref="K509:L509"/>
    <mergeCell ref="K510:L510"/>
    <mergeCell ref="K511:L511"/>
    <mergeCell ref="K512:L512"/>
    <mergeCell ref="K513:L513"/>
    <mergeCell ref="K504:L504"/>
    <mergeCell ref="K505:L505"/>
    <mergeCell ref="K506:L506"/>
    <mergeCell ref="K507:L507"/>
    <mergeCell ref="K508:L508"/>
    <mergeCell ref="K499:L499"/>
    <mergeCell ref="K500:L500"/>
    <mergeCell ref="K501:L501"/>
    <mergeCell ref="K502:L502"/>
    <mergeCell ref="K503:L503"/>
    <mergeCell ref="K494:L494"/>
    <mergeCell ref="K495:L495"/>
    <mergeCell ref="K496:L496"/>
    <mergeCell ref="K497:L497"/>
    <mergeCell ref="K498:L498"/>
    <mergeCell ref="K489:L489"/>
    <mergeCell ref="K490:L490"/>
    <mergeCell ref="K491:L491"/>
    <mergeCell ref="K492:L492"/>
    <mergeCell ref="K493:L493"/>
    <mergeCell ref="K484:L484"/>
    <mergeCell ref="K485:L485"/>
    <mergeCell ref="K486:L486"/>
    <mergeCell ref="K487:L487"/>
    <mergeCell ref="K488:L488"/>
    <mergeCell ref="K479:L479"/>
    <mergeCell ref="K480:L480"/>
    <mergeCell ref="K481:L481"/>
    <mergeCell ref="K482:L482"/>
    <mergeCell ref="K483:L483"/>
    <mergeCell ref="K474:L474"/>
    <mergeCell ref="K475:L475"/>
    <mergeCell ref="K476:L476"/>
    <mergeCell ref="K477:L477"/>
    <mergeCell ref="K478:L478"/>
    <mergeCell ref="K469:L469"/>
    <mergeCell ref="K470:L470"/>
    <mergeCell ref="K471:L471"/>
    <mergeCell ref="K472:L472"/>
    <mergeCell ref="K473:L473"/>
    <mergeCell ref="K464:L464"/>
    <mergeCell ref="K465:L465"/>
    <mergeCell ref="K466:L466"/>
    <mergeCell ref="K467:L467"/>
    <mergeCell ref="K468:L468"/>
    <mergeCell ref="K459:L459"/>
    <mergeCell ref="K460:L460"/>
    <mergeCell ref="K461:L461"/>
    <mergeCell ref="K462:L462"/>
    <mergeCell ref="K463:L463"/>
    <mergeCell ref="K454:L454"/>
    <mergeCell ref="K455:L455"/>
    <mergeCell ref="K456:L456"/>
    <mergeCell ref="K457:L457"/>
    <mergeCell ref="K458:L458"/>
    <mergeCell ref="K449:L449"/>
    <mergeCell ref="K450:L450"/>
    <mergeCell ref="K451:L451"/>
    <mergeCell ref="K452:L452"/>
    <mergeCell ref="K453:L453"/>
    <mergeCell ref="K444:L444"/>
    <mergeCell ref="K445:L445"/>
    <mergeCell ref="K446:L446"/>
    <mergeCell ref="K447:L447"/>
    <mergeCell ref="K448:L448"/>
    <mergeCell ref="K439:L439"/>
    <mergeCell ref="K440:L440"/>
    <mergeCell ref="K441:L441"/>
    <mergeCell ref="K442:L442"/>
    <mergeCell ref="K443:L443"/>
    <mergeCell ref="K434:L434"/>
    <mergeCell ref="K435:L435"/>
    <mergeCell ref="K436:L436"/>
    <mergeCell ref="K437:L437"/>
    <mergeCell ref="K438:L438"/>
    <mergeCell ref="K429:L429"/>
    <mergeCell ref="K430:L430"/>
    <mergeCell ref="K431:L431"/>
    <mergeCell ref="K432:L432"/>
    <mergeCell ref="K433:L433"/>
    <mergeCell ref="K424:L424"/>
    <mergeCell ref="K425:L425"/>
    <mergeCell ref="K426:L426"/>
    <mergeCell ref="K427:L427"/>
    <mergeCell ref="K428:L428"/>
    <mergeCell ref="K419:L419"/>
    <mergeCell ref="K420:L420"/>
    <mergeCell ref="K421:L421"/>
    <mergeCell ref="K422:L422"/>
    <mergeCell ref="K423:L423"/>
    <mergeCell ref="K414:L414"/>
    <mergeCell ref="K415:L415"/>
    <mergeCell ref="K416:L416"/>
    <mergeCell ref="K417:L417"/>
    <mergeCell ref="K418:L418"/>
    <mergeCell ref="K409:L409"/>
    <mergeCell ref="K410:L410"/>
    <mergeCell ref="K411:L411"/>
    <mergeCell ref="K412:L412"/>
    <mergeCell ref="K413:L413"/>
    <mergeCell ref="K404:L404"/>
    <mergeCell ref="K405:L405"/>
    <mergeCell ref="K406:L406"/>
    <mergeCell ref="K407:L407"/>
    <mergeCell ref="K408:L408"/>
    <mergeCell ref="K399:L399"/>
    <mergeCell ref="K400:L400"/>
    <mergeCell ref="K401:L401"/>
    <mergeCell ref="K402:L402"/>
    <mergeCell ref="K403:L403"/>
    <mergeCell ref="K394:L394"/>
    <mergeCell ref="K395:L395"/>
    <mergeCell ref="K396:L396"/>
    <mergeCell ref="K397:L397"/>
    <mergeCell ref="K398:L398"/>
    <mergeCell ref="K389:L389"/>
    <mergeCell ref="K390:L390"/>
    <mergeCell ref="K391:L391"/>
    <mergeCell ref="K392:L392"/>
    <mergeCell ref="K393:L393"/>
    <mergeCell ref="K384:L384"/>
    <mergeCell ref="K385:L385"/>
    <mergeCell ref="K386:L386"/>
    <mergeCell ref="K387:L387"/>
    <mergeCell ref="K388:L388"/>
    <mergeCell ref="K379:L379"/>
    <mergeCell ref="K380:L380"/>
    <mergeCell ref="K381:L381"/>
    <mergeCell ref="K382:L382"/>
    <mergeCell ref="K383:L383"/>
    <mergeCell ref="K374:L374"/>
    <mergeCell ref="K375:L375"/>
    <mergeCell ref="K376:L376"/>
    <mergeCell ref="K377:L377"/>
    <mergeCell ref="K378:L378"/>
    <mergeCell ref="K369:L369"/>
    <mergeCell ref="K370:L370"/>
    <mergeCell ref="K371:L371"/>
    <mergeCell ref="K372:L372"/>
    <mergeCell ref="K373:L373"/>
    <mergeCell ref="K364:L364"/>
    <mergeCell ref="K365:L365"/>
    <mergeCell ref="K366:L366"/>
    <mergeCell ref="K367:L367"/>
    <mergeCell ref="K368:L368"/>
    <mergeCell ref="K359:L359"/>
    <mergeCell ref="K360:L360"/>
    <mergeCell ref="K361:L361"/>
    <mergeCell ref="K362:L362"/>
    <mergeCell ref="K363:L363"/>
    <mergeCell ref="K354:L354"/>
    <mergeCell ref="K355:L355"/>
    <mergeCell ref="K356:L356"/>
    <mergeCell ref="K357:L357"/>
    <mergeCell ref="K358:L358"/>
    <mergeCell ref="K349:L349"/>
    <mergeCell ref="K350:L350"/>
    <mergeCell ref="K351:L351"/>
    <mergeCell ref="K352:L352"/>
    <mergeCell ref="K353:L353"/>
    <mergeCell ref="K344:L344"/>
    <mergeCell ref="K345:L345"/>
    <mergeCell ref="K346:L346"/>
    <mergeCell ref="K347:L347"/>
    <mergeCell ref="K348:L348"/>
    <mergeCell ref="K339:L339"/>
    <mergeCell ref="K340:L340"/>
    <mergeCell ref="K341:L341"/>
    <mergeCell ref="K342:L342"/>
    <mergeCell ref="K343:L343"/>
    <mergeCell ref="K334:L334"/>
    <mergeCell ref="K335:L335"/>
    <mergeCell ref="K336:L336"/>
    <mergeCell ref="K337:L337"/>
    <mergeCell ref="K338:L338"/>
    <mergeCell ref="K329:L329"/>
    <mergeCell ref="K330:L330"/>
    <mergeCell ref="K331:L331"/>
    <mergeCell ref="K332:L332"/>
    <mergeCell ref="K333:L333"/>
    <mergeCell ref="K324:L324"/>
    <mergeCell ref="K325:L325"/>
    <mergeCell ref="K326:L326"/>
    <mergeCell ref="K327:L327"/>
    <mergeCell ref="K328:L328"/>
    <mergeCell ref="K319:L319"/>
    <mergeCell ref="K320:L320"/>
    <mergeCell ref="K321:L321"/>
    <mergeCell ref="K322:L322"/>
    <mergeCell ref="K323:L323"/>
    <mergeCell ref="K314:L314"/>
    <mergeCell ref="K315:L315"/>
    <mergeCell ref="K316:L316"/>
    <mergeCell ref="K317:L317"/>
    <mergeCell ref="K318:L318"/>
    <mergeCell ref="K309:L309"/>
    <mergeCell ref="K310:L310"/>
    <mergeCell ref="K311:L311"/>
    <mergeCell ref="K312:L312"/>
    <mergeCell ref="K313:L313"/>
    <mergeCell ref="K304:L304"/>
    <mergeCell ref="K305:L305"/>
    <mergeCell ref="K306:L306"/>
    <mergeCell ref="K307:L307"/>
    <mergeCell ref="K308:L308"/>
    <mergeCell ref="K299:L299"/>
    <mergeCell ref="K300:L300"/>
    <mergeCell ref="K301:L301"/>
    <mergeCell ref="K302:L302"/>
    <mergeCell ref="K303:L303"/>
    <mergeCell ref="K294:L294"/>
    <mergeCell ref="K295:L295"/>
    <mergeCell ref="K296:L296"/>
    <mergeCell ref="K297:L297"/>
    <mergeCell ref="K298:L298"/>
    <mergeCell ref="K289:L289"/>
    <mergeCell ref="K290:L290"/>
    <mergeCell ref="K291:L291"/>
    <mergeCell ref="K292:L292"/>
    <mergeCell ref="K293:L293"/>
    <mergeCell ref="K284:L284"/>
    <mergeCell ref="K285:L285"/>
    <mergeCell ref="K286:L286"/>
    <mergeCell ref="K287:L287"/>
    <mergeCell ref="K288:L288"/>
    <mergeCell ref="K279:L279"/>
    <mergeCell ref="K280:L280"/>
    <mergeCell ref="K281:L281"/>
    <mergeCell ref="K282:L282"/>
    <mergeCell ref="K283:L283"/>
    <mergeCell ref="K274:L274"/>
    <mergeCell ref="K275:L275"/>
    <mergeCell ref="K276:L276"/>
    <mergeCell ref="K277:L277"/>
    <mergeCell ref="K278:L278"/>
    <mergeCell ref="K269:L269"/>
    <mergeCell ref="K270:L270"/>
    <mergeCell ref="K271:L271"/>
    <mergeCell ref="K272:L272"/>
    <mergeCell ref="K273:L273"/>
    <mergeCell ref="K264:L264"/>
    <mergeCell ref="K265:L265"/>
    <mergeCell ref="K266:L266"/>
    <mergeCell ref="K267:L267"/>
    <mergeCell ref="K268:L268"/>
    <mergeCell ref="K259:L259"/>
    <mergeCell ref="K260:L260"/>
    <mergeCell ref="K261:L261"/>
    <mergeCell ref="K262:L262"/>
    <mergeCell ref="K263:L263"/>
    <mergeCell ref="K254:L254"/>
    <mergeCell ref="K255:L255"/>
    <mergeCell ref="K256:L256"/>
    <mergeCell ref="K257:L257"/>
    <mergeCell ref="K258:L258"/>
    <mergeCell ref="K249:L249"/>
    <mergeCell ref="K250:L250"/>
    <mergeCell ref="K251:L251"/>
    <mergeCell ref="K252:L252"/>
    <mergeCell ref="K253:L253"/>
    <mergeCell ref="K244:L244"/>
    <mergeCell ref="K245:L245"/>
    <mergeCell ref="K246:L246"/>
    <mergeCell ref="K247:L247"/>
    <mergeCell ref="K248:L248"/>
    <mergeCell ref="K239:L239"/>
    <mergeCell ref="K240:L240"/>
    <mergeCell ref="K241:L241"/>
    <mergeCell ref="K242:L242"/>
    <mergeCell ref="K243:L243"/>
    <mergeCell ref="K234:L234"/>
    <mergeCell ref="K235:L235"/>
    <mergeCell ref="K236:L236"/>
    <mergeCell ref="K237:L237"/>
    <mergeCell ref="K238:L238"/>
    <mergeCell ref="K229:L229"/>
    <mergeCell ref="K230:L230"/>
    <mergeCell ref="K231:L231"/>
    <mergeCell ref="K232:L232"/>
    <mergeCell ref="K233:L233"/>
    <mergeCell ref="K224:L224"/>
    <mergeCell ref="K225:L225"/>
    <mergeCell ref="K226:L226"/>
    <mergeCell ref="K227:L227"/>
    <mergeCell ref="K228:L228"/>
    <mergeCell ref="K219:L219"/>
    <mergeCell ref="K220:L220"/>
    <mergeCell ref="K221:L221"/>
    <mergeCell ref="K222:L222"/>
    <mergeCell ref="K223:L223"/>
    <mergeCell ref="K214:L214"/>
    <mergeCell ref="K215:L215"/>
    <mergeCell ref="K216:L216"/>
    <mergeCell ref="K217:L217"/>
    <mergeCell ref="K218:L218"/>
    <mergeCell ref="K209:L209"/>
    <mergeCell ref="K210:L210"/>
    <mergeCell ref="K211:L211"/>
    <mergeCell ref="K212:L212"/>
    <mergeCell ref="K213:L213"/>
    <mergeCell ref="K204:L204"/>
    <mergeCell ref="K205:L205"/>
    <mergeCell ref="K206:L206"/>
    <mergeCell ref="K207:L207"/>
    <mergeCell ref="K208:L208"/>
    <mergeCell ref="K199:L199"/>
    <mergeCell ref="K200:L200"/>
    <mergeCell ref="K201:L201"/>
    <mergeCell ref="K202:L202"/>
    <mergeCell ref="K203:L203"/>
    <mergeCell ref="K194:L194"/>
    <mergeCell ref="K195:L195"/>
    <mergeCell ref="K196:L196"/>
    <mergeCell ref="K197:L197"/>
    <mergeCell ref="K198:L198"/>
    <mergeCell ref="K189:L189"/>
    <mergeCell ref="K190:L190"/>
    <mergeCell ref="K191:L191"/>
    <mergeCell ref="K192:L192"/>
    <mergeCell ref="K193:L193"/>
    <mergeCell ref="K184:L184"/>
    <mergeCell ref="K185:L185"/>
    <mergeCell ref="K186:L186"/>
    <mergeCell ref="K187:L187"/>
    <mergeCell ref="K188:L188"/>
    <mergeCell ref="K179:L179"/>
    <mergeCell ref="K180:L180"/>
    <mergeCell ref="K181:L181"/>
    <mergeCell ref="K182:L182"/>
    <mergeCell ref="K183:L183"/>
    <mergeCell ref="K174:L174"/>
    <mergeCell ref="K175:L175"/>
    <mergeCell ref="K176:L176"/>
    <mergeCell ref="K177:L177"/>
    <mergeCell ref="K178:L178"/>
    <mergeCell ref="K169:L169"/>
    <mergeCell ref="K170:L170"/>
    <mergeCell ref="K171:L171"/>
    <mergeCell ref="K172:L172"/>
    <mergeCell ref="K173:L173"/>
    <mergeCell ref="K164:L164"/>
    <mergeCell ref="K165:L165"/>
    <mergeCell ref="K166:L166"/>
    <mergeCell ref="K167:L167"/>
    <mergeCell ref="K168:L168"/>
    <mergeCell ref="K159:L159"/>
    <mergeCell ref="K160:L160"/>
    <mergeCell ref="K161:L161"/>
    <mergeCell ref="K162:L162"/>
    <mergeCell ref="K163:L163"/>
    <mergeCell ref="K154:L154"/>
    <mergeCell ref="K155:L155"/>
    <mergeCell ref="K156:L156"/>
    <mergeCell ref="K157:L157"/>
    <mergeCell ref="K158:L158"/>
    <mergeCell ref="K149:L149"/>
    <mergeCell ref="K150:L150"/>
    <mergeCell ref="K151:L151"/>
    <mergeCell ref="K152:L152"/>
    <mergeCell ref="K153:L153"/>
    <mergeCell ref="K144:L144"/>
    <mergeCell ref="K145:L145"/>
    <mergeCell ref="K146:L146"/>
    <mergeCell ref="K147:L147"/>
    <mergeCell ref="K148:L148"/>
    <mergeCell ref="K139:L139"/>
    <mergeCell ref="K140:L140"/>
    <mergeCell ref="K141:L141"/>
    <mergeCell ref="K142:L142"/>
    <mergeCell ref="K143:L143"/>
    <mergeCell ref="K134:L134"/>
    <mergeCell ref="K135:L135"/>
    <mergeCell ref="K136:L136"/>
    <mergeCell ref="K137:L137"/>
    <mergeCell ref="K138:L138"/>
    <mergeCell ref="K129:L129"/>
    <mergeCell ref="K130:L130"/>
    <mergeCell ref="K131:L131"/>
    <mergeCell ref="K132:L132"/>
    <mergeCell ref="K133:L133"/>
    <mergeCell ref="K124:L124"/>
    <mergeCell ref="K125:L125"/>
    <mergeCell ref="K126:L126"/>
    <mergeCell ref="K127:L127"/>
    <mergeCell ref="K128:L128"/>
    <mergeCell ref="K119:L119"/>
    <mergeCell ref="K120:L120"/>
    <mergeCell ref="K121:L121"/>
    <mergeCell ref="K122:L122"/>
    <mergeCell ref="K123:L123"/>
    <mergeCell ref="K114:L114"/>
    <mergeCell ref="K115:L115"/>
    <mergeCell ref="K116:L116"/>
    <mergeCell ref="K117:L117"/>
    <mergeCell ref="K118:L118"/>
    <mergeCell ref="K109:L109"/>
    <mergeCell ref="K110:L110"/>
    <mergeCell ref="K111:L111"/>
    <mergeCell ref="K112:L112"/>
    <mergeCell ref="K113:L113"/>
    <mergeCell ref="K104:L104"/>
    <mergeCell ref="K105:L105"/>
    <mergeCell ref="K106:L106"/>
    <mergeCell ref="K107:L107"/>
    <mergeCell ref="K108:L108"/>
    <mergeCell ref="K99:L99"/>
    <mergeCell ref="K100:L100"/>
    <mergeCell ref="K101:L101"/>
    <mergeCell ref="K102:L102"/>
    <mergeCell ref="K103:L103"/>
    <mergeCell ref="K94:L94"/>
    <mergeCell ref="K95:L95"/>
    <mergeCell ref="K96:L96"/>
    <mergeCell ref="K97:L97"/>
    <mergeCell ref="K98:L98"/>
    <mergeCell ref="K89:L89"/>
    <mergeCell ref="K90:L90"/>
    <mergeCell ref="K91:L91"/>
    <mergeCell ref="K92:L92"/>
    <mergeCell ref="K93:L93"/>
    <mergeCell ref="K84:L84"/>
    <mergeCell ref="K85:L85"/>
    <mergeCell ref="K86:L86"/>
    <mergeCell ref="K87:L87"/>
    <mergeCell ref="K88:L88"/>
    <mergeCell ref="K79:L79"/>
    <mergeCell ref="K80:L80"/>
    <mergeCell ref="K81:L81"/>
    <mergeCell ref="K82:L82"/>
    <mergeCell ref="K83:L83"/>
    <mergeCell ref="K74:L74"/>
    <mergeCell ref="K75:L75"/>
    <mergeCell ref="K76:L76"/>
    <mergeCell ref="K77:L77"/>
    <mergeCell ref="K78:L78"/>
    <mergeCell ref="K69:L69"/>
    <mergeCell ref="K70:L70"/>
    <mergeCell ref="K71:L71"/>
    <mergeCell ref="K72:L72"/>
    <mergeCell ref="K73:L73"/>
    <mergeCell ref="K64:L64"/>
    <mergeCell ref="K65:L65"/>
    <mergeCell ref="K66:L66"/>
    <mergeCell ref="K67:L67"/>
    <mergeCell ref="K68:L68"/>
    <mergeCell ref="K59:L59"/>
    <mergeCell ref="K60:L60"/>
    <mergeCell ref="K61:L61"/>
    <mergeCell ref="K62:L62"/>
    <mergeCell ref="K63:L63"/>
    <mergeCell ref="K54:L54"/>
    <mergeCell ref="K55:L55"/>
    <mergeCell ref="K56:L56"/>
    <mergeCell ref="K57:L57"/>
    <mergeCell ref="K58:L58"/>
    <mergeCell ref="K49:L49"/>
    <mergeCell ref="K50:L50"/>
    <mergeCell ref="K51:L51"/>
    <mergeCell ref="K52:L52"/>
    <mergeCell ref="K53:L53"/>
    <mergeCell ref="K44:L44"/>
    <mergeCell ref="K45:L45"/>
    <mergeCell ref="K46:L46"/>
    <mergeCell ref="K47:L47"/>
    <mergeCell ref="K48:L48"/>
    <mergeCell ref="K39:L39"/>
    <mergeCell ref="K40:L40"/>
    <mergeCell ref="K41:L41"/>
    <mergeCell ref="K42:L42"/>
    <mergeCell ref="K43:L43"/>
    <mergeCell ref="C5:E5"/>
    <mergeCell ref="I1:J1"/>
    <mergeCell ref="B4:C4"/>
    <mergeCell ref="K5:L5"/>
    <mergeCell ref="G1:H1"/>
    <mergeCell ref="B2:C2"/>
    <mergeCell ref="D3:F3"/>
    <mergeCell ref="G4:H4"/>
    <mergeCell ref="C1:E1"/>
    <mergeCell ref="D2:G2"/>
    <mergeCell ref="K14:L14"/>
    <mergeCell ref="K8:L8"/>
    <mergeCell ref="K9:L9"/>
    <mergeCell ref="K11:L11"/>
    <mergeCell ref="K12:L12"/>
    <mergeCell ref="K13:L13"/>
    <mergeCell ref="F7:H7"/>
    <mergeCell ref="K7:L7"/>
    <mergeCell ref="K10:L10"/>
    <mergeCell ref="K26:L26"/>
    <mergeCell ref="K15:L15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38:L38"/>
    <mergeCell ref="K27:L27"/>
    <mergeCell ref="K28:L28"/>
    <mergeCell ref="K29:L29"/>
    <mergeCell ref="K30:L30"/>
    <mergeCell ref="K31:L31"/>
    <mergeCell ref="K32:L32"/>
    <mergeCell ref="K33:L33"/>
    <mergeCell ref="K34:L34"/>
    <mergeCell ref="K35:L35"/>
    <mergeCell ref="K36:L36"/>
    <mergeCell ref="K37:L37"/>
  </mergeCells>
  <conditionalFormatting sqref="B8:E601">
    <cfRule type="expression" dxfId="0" priority="1">
      <formula>ISERROR(B8)</formula>
    </cfRule>
  </conditionalFormatting>
  <pageMargins left="0.18" right="0.31" top="0.24" bottom="0.28999999999999998" header="0.18" footer="0.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FICHE CLIENTE</vt:lpstr>
      <vt:lpstr>FACTURE</vt:lpstr>
      <vt:lpstr>BASE CLIENTS</vt:lpstr>
      <vt:lpstr>BASE HOTESSE</vt:lpstr>
      <vt:lpstr>HOTESSE</vt:lpstr>
      <vt:lpstr>Baseclient</vt:lpstr>
      <vt:lpstr>Basehotesse</vt:lpstr>
      <vt:lpstr>Hotesses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pc</cp:lastModifiedBy>
  <cp:lastPrinted>2012-06-09T13:07:45Z</cp:lastPrinted>
  <dcterms:created xsi:type="dcterms:W3CDTF">2012-06-02T07:19:41Z</dcterms:created>
  <dcterms:modified xsi:type="dcterms:W3CDTF">2012-06-11T14:18:30Z</dcterms:modified>
</cp:coreProperties>
</file>