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https://altrangroup-my.sharepoint.com/personal/maelenn_fournier_altran_com/Documents/Bureau/"/>
    </mc:Choice>
  </mc:AlternateContent>
  <xr:revisionPtr revIDLastSave="22" documentId="13_ncr:1_{C4B755FC-1437-4B8C-B256-5015442D907C}" xr6:coauthVersionLast="47" xr6:coauthVersionMax="47" xr10:uidLastSave="{6C1F4465-B770-499E-9F60-F43589A04BD7}"/>
  <bookViews>
    <workbookView xWindow="22932" yWindow="-108" windowWidth="30936" windowHeight="16896" tabRatio="766" firstSheet="3" activeTab="3" xr2:uid="{00000000-000D-0000-FFFF-FFFF00000000}"/>
  </bookViews>
  <sheets>
    <sheet name="Identification impacts -" sheetId="23" state="hidden" r:id="rId1"/>
    <sheet name="Overview IS" sheetId="22" state="hidden" r:id="rId2"/>
    <sheet name="COST matrix IS" sheetId="21" state="hidden" r:id="rId3"/>
    <sheet name="planning" sheetId="6" r:id="rId4"/>
    <sheet name="List" sheetId="30" r:id="rId5"/>
    <sheet name="Liste" sheetId="20" state="hidden" r:id="rId6"/>
  </sheets>
  <definedNames>
    <definedName name="_xlnm._FilterDatabase" localSheetId="2" hidden="1">'COST matrix IS'!$E$6:$E$18</definedName>
    <definedName name="_xlnm._FilterDatabase" localSheetId="0" hidden="1">'Identification impacts -'!$A$3:$M$124</definedName>
    <definedName name="_xlnm._FilterDatabase" localSheetId="3" hidden="1">planning!$A$3:$BE$14</definedName>
    <definedName name="Avancement">Liste!$A$1:$A$5</definedName>
    <definedName name="_xlnm.Print_Area" localSheetId="1">'Overview IS'!$B$1:$G$19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K12" i="6" l="1"/>
  <c r="AL12" i="6"/>
  <c r="AM12" i="6"/>
  <c r="BC8" i="6" l="1"/>
  <c r="BB8" i="6"/>
  <c r="BA8" i="6"/>
  <c r="AZ8" i="6"/>
  <c r="AY8" i="6"/>
  <c r="AX8" i="6"/>
  <c r="AW8" i="6"/>
  <c r="AV8" i="6"/>
  <c r="AU8" i="6"/>
  <c r="AT8" i="6"/>
  <c r="AS8" i="6"/>
  <c r="AR8" i="6"/>
  <c r="AQ8" i="6"/>
  <c r="AP8" i="6"/>
  <c r="AO8" i="6"/>
  <c r="AN8" i="6"/>
  <c r="AM8" i="6"/>
  <c r="AL8" i="6"/>
  <c r="AK8" i="6"/>
  <c r="AJ8" i="6"/>
  <c r="AI8" i="6"/>
  <c r="AH8" i="6"/>
  <c r="AG8" i="6"/>
  <c r="AF8" i="6"/>
  <c r="AE8" i="6"/>
  <c r="AD8" i="6"/>
  <c r="AC8" i="6"/>
  <c r="AB8" i="6"/>
  <c r="AA8" i="6"/>
  <c r="Z8" i="6"/>
  <c r="Y8" i="6"/>
  <c r="X8" i="6"/>
  <c r="W8" i="6"/>
  <c r="V8" i="6"/>
  <c r="U8" i="6"/>
  <c r="V4" i="6"/>
  <c r="W4" i="6"/>
  <c r="X4" i="6"/>
  <c r="Y4" i="6"/>
  <c r="Z4" i="6"/>
  <c r="AA4" i="6"/>
  <c r="AB4" i="6"/>
  <c r="AC4" i="6"/>
  <c r="AD4" i="6"/>
  <c r="AE4" i="6"/>
  <c r="AF4" i="6"/>
  <c r="AG4" i="6"/>
  <c r="AH4" i="6"/>
  <c r="AI4" i="6"/>
  <c r="AJ4" i="6"/>
  <c r="AK4" i="6"/>
  <c r="AL4" i="6"/>
  <c r="AM4" i="6"/>
  <c r="AN4" i="6"/>
  <c r="AO4" i="6"/>
  <c r="AP4" i="6"/>
  <c r="AQ4" i="6"/>
  <c r="AR4" i="6"/>
  <c r="AS4" i="6"/>
  <c r="AT4" i="6"/>
  <c r="AU4" i="6"/>
  <c r="AV4" i="6"/>
  <c r="AW4" i="6"/>
  <c r="AX4" i="6"/>
  <c r="AY4" i="6"/>
  <c r="AZ4" i="6"/>
  <c r="BA4" i="6"/>
  <c r="BB4" i="6"/>
  <c r="BC4" i="6"/>
  <c r="U4" i="6"/>
  <c r="L14" i="6"/>
  <c r="M11" i="6"/>
  <c r="M10" i="6"/>
  <c r="L10" i="6"/>
  <c r="M7" i="6"/>
  <c r="M6" i="6"/>
  <c r="L6" i="6"/>
  <c r="L9" i="6"/>
  <c r="AW9" i="6" s="1"/>
  <c r="N8" i="6"/>
  <c r="O8" i="6" s="1"/>
  <c r="L5" i="6"/>
  <c r="X5" i="6" s="1"/>
  <c r="N4" i="6"/>
  <c r="O4" i="6" s="1"/>
  <c r="AY10" i="6" l="1"/>
  <c r="AZ10" i="6"/>
  <c r="BC6" i="6"/>
  <c r="AY6" i="6"/>
  <c r="AU6" i="6"/>
  <c r="AQ6" i="6"/>
  <c r="AM6" i="6"/>
  <c r="AI6" i="6"/>
  <c r="AE6" i="6"/>
  <c r="AA6" i="6"/>
  <c r="W6" i="6"/>
  <c r="AZ6" i="6"/>
  <c r="AV6" i="6"/>
  <c r="AR6" i="6"/>
  <c r="AN6" i="6"/>
  <c r="AJ6" i="6"/>
  <c r="AF6" i="6"/>
  <c r="AB6" i="6"/>
  <c r="X6" i="6"/>
  <c r="AG6" i="6"/>
  <c r="AW6" i="6"/>
  <c r="Z6" i="6"/>
  <c r="AH6" i="6"/>
  <c r="AP6" i="6"/>
  <c r="AX6" i="6"/>
  <c r="AI10" i="6"/>
  <c r="AQ10" i="6"/>
  <c r="U6" i="6"/>
  <c r="AC6" i="6"/>
  <c r="AK6" i="6"/>
  <c r="AS6" i="6"/>
  <c r="BA6" i="6"/>
  <c r="AB10" i="6"/>
  <c r="AJ10" i="6"/>
  <c r="AR10" i="6"/>
  <c r="Y6" i="6"/>
  <c r="AO6" i="6"/>
  <c r="X10" i="6"/>
  <c r="AF10" i="6"/>
  <c r="AN10" i="6"/>
  <c r="AV10" i="6"/>
  <c r="AA10" i="6"/>
  <c r="BA10" i="6"/>
  <c r="AW10" i="6"/>
  <c r="AS10" i="6"/>
  <c r="AO10" i="6"/>
  <c r="AK10" i="6"/>
  <c r="AG10" i="6"/>
  <c r="AC10" i="6"/>
  <c r="Y10" i="6"/>
  <c r="U10" i="6"/>
  <c r="BB10" i="6"/>
  <c r="AX10" i="6"/>
  <c r="AT10" i="6"/>
  <c r="AP10" i="6"/>
  <c r="AL10" i="6"/>
  <c r="AH10" i="6"/>
  <c r="AD10" i="6"/>
  <c r="Z10" i="6"/>
  <c r="V10" i="6"/>
  <c r="V6" i="6"/>
  <c r="AD6" i="6"/>
  <c r="AL6" i="6"/>
  <c r="AT6" i="6"/>
  <c r="BB6" i="6"/>
  <c r="W10" i="6"/>
  <c r="AE10" i="6"/>
  <c r="AM10" i="6"/>
  <c r="AU10" i="6"/>
  <c r="BC10" i="6"/>
  <c r="Y9" i="6"/>
  <c r="AO9" i="6"/>
  <c r="AK5" i="6"/>
  <c r="AZ9" i="6"/>
  <c r="AX5" i="6"/>
  <c r="AG5" i="6"/>
  <c r="AB9" i="6"/>
  <c r="AR9" i="6"/>
  <c r="BC9" i="6"/>
  <c r="N6" i="6"/>
  <c r="O6" i="6" s="1"/>
  <c r="AT5" i="6"/>
  <c r="Y5" i="6"/>
  <c r="AE9" i="6"/>
  <c r="AU9" i="6"/>
  <c r="AP5" i="6"/>
  <c r="W9" i="6"/>
  <c r="AM9" i="6"/>
  <c r="L11" i="6"/>
  <c r="N11" i="6" s="1"/>
  <c r="O11" i="6" s="1"/>
  <c r="BB9" i="6"/>
  <c r="AX9" i="6"/>
  <c r="AT9" i="6"/>
  <c r="AP9" i="6"/>
  <c r="AL9" i="6"/>
  <c r="AD9" i="6"/>
  <c r="Z9" i="6"/>
  <c r="V9" i="6"/>
  <c r="BA5" i="6"/>
  <c r="AW5" i="6"/>
  <c r="AS5" i="6"/>
  <c r="AO5" i="6"/>
  <c r="AJ5" i="6"/>
  <c r="AF5" i="6"/>
  <c r="U9" i="6"/>
  <c r="AA9" i="6"/>
  <c r="AK9" i="6"/>
  <c r="AQ9" i="6"/>
  <c r="AV9" i="6"/>
  <c r="BA9" i="6"/>
  <c r="N5" i="6"/>
  <c r="O5" i="6" s="1"/>
  <c r="AC5" i="6" s="1"/>
  <c r="BC5" i="6"/>
  <c r="BB5" i="6"/>
  <c r="AL5" i="6"/>
  <c r="U5" i="6"/>
  <c r="AZ5" i="6"/>
  <c r="AV5" i="6"/>
  <c r="AR5" i="6"/>
  <c r="AN5" i="6"/>
  <c r="AI5" i="6"/>
  <c r="W5" i="6"/>
  <c r="AY5" i="6"/>
  <c r="AU5" i="6"/>
  <c r="AQ5" i="6"/>
  <c r="AM5" i="6"/>
  <c r="AH5" i="6"/>
  <c r="Z5" i="6"/>
  <c r="V5" i="6"/>
  <c r="X9" i="6"/>
  <c r="AC9" i="6"/>
  <c r="AN9" i="6"/>
  <c r="AS9" i="6"/>
  <c r="AY9" i="6"/>
  <c r="L7" i="6"/>
  <c r="N10" i="6"/>
  <c r="O10" i="6" s="1"/>
  <c r="N9" i="6"/>
  <c r="O9" i="6" s="1"/>
  <c r="AH9" i="6" s="1"/>
  <c r="AD5" i="6" l="1"/>
  <c r="AA5" i="6"/>
  <c r="AZ11" i="6"/>
  <c r="AV11" i="6"/>
  <c r="AR11" i="6"/>
  <c r="AN11" i="6"/>
  <c r="AJ11" i="6"/>
  <c r="AF11" i="6"/>
  <c r="AB11" i="6"/>
  <c r="X11" i="6"/>
  <c r="BC11" i="6"/>
  <c r="AX11" i="6"/>
  <c r="AS11" i="6"/>
  <c r="AM11" i="6"/>
  <c r="AH11" i="6"/>
  <c r="AC11" i="6"/>
  <c r="W11" i="6"/>
  <c r="BB11" i="6"/>
  <c r="AW11" i="6"/>
  <c r="AQ11" i="6"/>
  <c r="AL11" i="6"/>
  <c r="AG11" i="6"/>
  <c r="AA11" i="6"/>
  <c r="V11" i="6"/>
  <c r="AT11" i="6"/>
  <c r="AI11" i="6"/>
  <c r="Y11" i="6"/>
  <c r="BA11" i="6"/>
  <c r="AU11" i="6"/>
  <c r="AP11" i="6"/>
  <c r="AK11" i="6"/>
  <c r="AE11" i="6"/>
  <c r="Z11" i="6"/>
  <c r="U11" i="6"/>
  <c r="AY11" i="6"/>
  <c r="AO11" i="6"/>
  <c r="AD11" i="6"/>
  <c r="AE5" i="6"/>
  <c r="AF9" i="6"/>
  <c r="AB5" i="6"/>
  <c r="AG9" i="6"/>
  <c r="AJ9" i="6"/>
  <c r="AI9" i="6"/>
  <c r="AZ7" i="6"/>
  <c r="AV7" i="6"/>
  <c r="AR7" i="6"/>
  <c r="AN7" i="6"/>
  <c r="AJ7" i="6"/>
  <c r="AF7" i="6"/>
  <c r="X7" i="6"/>
  <c r="BA7" i="6"/>
  <c r="AU7" i="6"/>
  <c r="AP7" i="6"/>
  <c r="AK7" i="6"/>
  <c r="Z7" i="6"/>
  <c r="U7" i="6"/>
  <c r="AY7" i="6"/>
  <c r="AT7" i="6"/>
  <c r="AO7" i="6"/>
  <c r="AI7" i="6"/>
  <c r="Y7" i="6"/>
  <c r="BB7" i="6"/>
  <c r="AW7" i="6"/>
  <c r="AQ7" i="6"/>
  <c r="AL7" i="6"/>
  <c r="AG7" i="6"/>
  <c r="V7" i="6"/>
  <c r="BC7" i="6"/>
  <c r="AX7" i="6"/>
  <c r="AS7" i="6"/>
  <c r="AM7" i="6"/>
  <c r="AH7" i="6"/>
  <c r="W7" i="6"/>
  <c r="N7" i="6"/>
  <c r="O7" i="6" s="1"/>
  <c r="AE7" i="6" s="1"/>
  <c r="AD7" i="6" l="1"/>
  <c r="AA7" i="6"/>
  <c r="AB7" i="6"/>
  <c r="AC7" i="6"/>
  <c r="E33" i="21" l="1"/>
  <c r="E27" i="21"/>
  <c r="E21" i="21"/>
  <c r="E14" i="21"/>
  <c r="M14" i="6"/>
  <c r="AB12" i="6"/>
  <c r="BB12" i="6"/>
  <c r="AY12" i="6"/>
  <c r="AJ12" i="6"/>
  <c r="AI12" i="6"/>
  <c r="BC12" i="6"/>
  <c r="AE12" i="6"/>
  <c r="AV12" i="6"/>
  <c r="AH12" i="6"/>
  <c r="AS12" i="6"/>
  <c r="AU12" i="6"/>
  <c r="W12" i="6"/>
  <c r="Z12" i="6"/>
  <c r="AC12" i="6"/>
  <c r="AA12" i="6"/>
  <c r="V12" i="6"/>
  <c r="BA12" i="6"/>
  <c r="AQ12" i="6"/>
  <c r="AX12" i="6"/>
  <c r="Y12" i="6"/>
  <c r="AO12" i="6"/>
  <c r="AW12" i="6"/>
  <c r="AD12" i="6"/>
  <c r="AP12" i="6"/>
  <c r="X12" i="6"/>
  <c r="AF12" i="6"/>
  <c r="AG12" i="6"/>
  <c r="AR12" i="6"/>
  <c r="AN12" i="6"/>
  <c r="U12" i="6"/>
  <c r="AZ12" i="6"/>
  <c r="AT12" i="6"/>
  <c r="L13" i="6"/>
  <c r="AG13" i="6" s="1"/>
  <c r="N12" i="6"/>
  <c r="O12" i="6" s="1"/>
  <c r="V13" i="6" l="1"/>
  <c r="AV13" i="6"/>
  <c r="AD13" i="6"/>
  <c r="AX13" i="6"/>
  <c r="AW14" i="6"/>
  <c r="AK14" i="6"/>
  <c r="AL14" i="6"/>
  <c r="AM14" i="6"/>
  <c r="N13" i="6"/>
  <c r="O13" i="6" s="1"/>
  <c r="AP13" i="6" s="1"/>
  <c r="Z13" i="6"/>
  <c r="AM13" i="6"/>
  <c r="BC13" i="6"/>
  <c r="AY13" i="6"/>
  <c r="AJ13" i="6"/>
  <c r="W13" i="6"/>
  <c r="AQ13" i="6"/>
  <c r="AA13" i="6"/>
  <c r="AT13" i="6"/>
  <c r="AU13" i="6"/>
  <c r="AS13" i="6"/>
  <c r="AK13" i="6"/>
  <c r="Y13" i="6"/>
  <c r="BB13" i="6"/>
  <c r="AF13" i="6"/>
  <c r="U13" i="6"/>
  <c r="AH13" i="6"/>
  <c r="X13" i="6"/>
  <c r="AZ13" i="6"/>
  <c r="AW13" i="6"/>
  <c r="AB13" i="6"/>
  <c r="AC13" i="6"/>
  <c r="AE13" i="6"/>
  <c r="AL13" i="6"/>
  <c r="BA13" i="6"/>
  <c r="AI13" i="6"/>
  <c r="AH14" i="6"/>
  <c r="U14" i="6"/>
  <c r="AX14" i="6"/>
  <c r="AY14" i="6"/>
  <c r="AF14" i="6"/>
  <c r="AV14" i="6"/>
  <c r="BC14" i="6"/>
  <c r="AU14" i="6"/>
  <c r="Y14" i="6"/>
  <c r="AN14" i="6"/>
  <c r="AJ14" i="6"/>
  <c r="AC14" i="6"/>
  <c r="AQ14" i="6"/>
  <c r="AO14" i="6"/>
  <c r="AZ14" i="6"/>
  <c r="AD14" i="6"/>
  <c r="BB14" i="6"/>
  <c r="X14" i="6"/>
  <c r="AA14" i="6"/>
  <c r="AP14" i="6"/>
  <c r="AR14" i="6"/>
  <c r="AB14" i="6"/>
  <c r="Z14" i="6"/>
  <c r="N14" i="6"/>
  <c r="O14" i="6" s="1"/>
  <c r="V14" i="6"/>
  <c r="AE14" i="6"/>
  <c r="W14" i="6"/>
  <c r="AI14" i="6"/>
  <c r="AT14" i="6"/>
  <c r="AS14" i="6"/>
  <c r="AG14" i="6"/>
  <c r="BA14" i="6"/>
  <c r="AN13" i="6" l="1"/>
  <c r="AO13" i="6"/>
  <c r="AR13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Administrateur</author>
    <author>FORTAS Sara</author>
  </authors>
  <commentList>
    <comment ref="L3" authorId="0" shapeId="0" xr:uid="{FCF5D211-803A-4BDB-8D48-6C2F9B730204}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Nom des chantiers à définir en fonction du retour des interviews</t>
        </r>
      </text>
    </comment>
    <comment ref="J14" authorId="1" shapeId="0" xr:uid="{B713D67F-DF8F-4E37-9586-C774EF0CA7E2}">
      <text>
        <r>
          <rPr>
            <b/>
            <sz val="9"/>
            <color indexed="81"/>
            <rFont val="Tahoma"/>
            <family val="2"/>
          </rPr>
          <t>FORTAS Sara:</t>
        </r>
        <r>
          <rPr>
            <sz val="9"/>
            <color indexed="81"/>
            <rFont val="Tahoma"/>
            <family val="2"/>
          </rPr>
          <t xml:space="preserve">
10% de l'effectif mais effectif à fiabiliser</t>
        </r>
      </text>
    </comment>
    <comment ref="G39" authorId="1" shapeId="0" xr:uid="{5692EE23-4A13-46D2-8DAB-E1A84A10A8B0}">
      <text>
        <r>
          <rPr>
            <b/>
            <sz val="9"/>
            <color indexed="81"/>
            <rFont val="Tahoma"/>
            <family val="2"/>
          </rPr>
          <t>FORTAS Sara:</t>
        </r>
        <r>
          <rPr>
            <sz val="9"/>
            <color indexed="81"/>
            <rFont val="Tahoma"/>
            <family val="2"/>
          </rPr>
          <t xml:space="preserve">
--&gt; Craintes sur le bruit et le confort</t>
        </r>
      </text>
    </comment>
    <comment ref="J116" authorId="1" shapeId="0" xr:uid="{4C7C9E51-E3EF-4E2D-8427-111B38044287}">
      <text>
        <r>
          <rPr>
            <b/>
            <sz val="9"/>
            <color indexed="81"/>
            <rFont val="Tahoma"/>
            <family val="2"/>
          </rPr>
          <t>FORTAS Sara:</t>
        </r>
        <r>
          <rPr>
            <sz val="9"/>
            <color indexed="81"/>
            <rFont val="Tahoma"/>
            <family val="2"/>
          </rPr>
          <t xml:space="preserve">
A enlever ?</t>
        </r>
      </text>
    </comment>
  </commentList>
</comments>
</file>

<file path=xl/sharedStrings.xml><?xml version="1.0" encoding="utf-8"?>
<sst xmlns="http://schemas.openxmlformats.org/spreadsheetml/2006/main" count="1108" uniqueCount="457">
  <si>
    <t>Chantier</t>
  </si>
  <si>
    <t>Détail de l'action</t>
  </si>
  <si>
    <t>Date cible</t>
  </si>
  <si>
    <t>En cours</t>
  </si>
  <si>
    <t>Date début sur la feuille de route</t>
  </si>
  <si>
    <t>Interfaces</t>
  </si>
  <si>
    <t>Phase</t>
  </si>
  <si>
    <t>Non Debuté</t>
  </si>
  <si>
    <t>En retard</t>
  </si>
  <si>
    <t>Cloturé</t>
  </si>
  <si>
    <t>Avancement</t>
  </si>
  <si>
    <t>Progress</t>
  </si>
  <si>
    <t xml:space="preserve">Commentaires
</t>
  </si>
  <si>
    <t>AQ Sol</t>
  </si>
  <si>
    <t>Chantier(TCD)</t>
  </si>
  <si>
    <t>Chantier 1: Sécuriser les données et les rendre accessibles</t>
  </si>
  <si>
    <t>Mettre en place le flux de sécurisation de la donnée et les outils associés</t>
  </si>
  <si>
    <t>Sécuriser la donnée (niveau 1)</t>
  </si>
  <si>
    <t>Harmoniser les outils</t>
  </si>
  <si>
    <t>Sécuriser la donnée (niveau 2)</t>
  </si>
  <si>
    <t>Impact analysis IS</t>
  </si>
  <si>
    <t xml:space="preserve">    Project:  PHARE FAWDON</t>
  </si>
  <si>
    <t>Impacted population: IS</t>
  </si>
  <si>
    <t>According to what you know and perceive of the future situation, what are the impacts you can anticipate in terms of Culture - Organisation - Skills - Technology ?</t>
  </si>
  <si>
    <t xml:space="preserve">Step 1 : Gap between the current and the targeted situation </t>
  </si>
  <si>
    <t xml:space="preserve">Step 2: 
Magnitude of the change for the impacted populations </t>
  </si>
  <si>
    <t xml:space="preserve">Step 3 : Facilitating and hindering factors  </t>
  </si>
  <si>
    <t>Type of impacts</t>
  </si>
  <si>
    <t xml:space="preserve">What might change? </t>
  </si>
  <si>
    <t>Current situation</t>
  </si>
  <si>
    <t>Targeted situation</t>
  </si>
  <si>
    <t>0= No impacts 
1= Minor
2= Significant
3= Breakthrough</t>
  </si>
  <si>
    <t xml:space="preserve"> Factors that might facilitate 
the change effort </t>
  </si>
  <si>
    <t xml:space="preserve"> Factors that might block the change effort  </t>
  </si>
  <si>
    <t>Culture</t>
  </si>
  <si>
    <t>Concerns about new technology and exposure to skills/knowledge gap</t>
  </si>
  <si>
    <t>Legacy systems and technology requires an outdated skill set</t>
  </si>
  <si>
    <t>New knowledge and skills required to manage and operate the systems</t>
  </si>
  <si>
    <t>Effective communications and training</t>
  </si>
  <si>
    <t>Unclear responsibilities and lack of training</t>
  </si>
  <si>
    <t>Feeling of degraded expert status and value in team</t>
  </si>
  <si>
    <t>Operational role has significant responsibility for Prodstar which will become obsolete</t>
  </si>
  <si>
    <t>Common skills and knowledge to support new technologies</t>
  </si>
  <si>
    <t>Work closely with individuals concerned and identify new responsibilities</t>
  </si>
  <si>
    <t>Delayed or sudden expectations/demands</t>
  </si>
  <si>
    <t>Total</t>
  </si>
  <si>
    <t>Organisation</t>
  </si>
  <si>
    <t>Introduce Account Manager roles in IS</t>
  </si>
  <si>
    <t>Applications team provide support</t>
  </si>
  <si>
    <t>Extend role of Project Managers to Account Managers</t>
  </si>
  <si>
    <t>Key involvement throughout the project</t>
  </si>
  <si>
    <t>Exclusion during key phases of the project</t>
  </si>
  <si>
    <t>Realignment of local IS roles and responsibilities</t>
  </si>
  <si>
    <t xml:space="preserve">IS organisation and Job Descriptions adapted for post-PHARE but roles and responsibilities to be effected. </t>
  </si>
  <si>
    <t>Clearly defined roles and responsibilities, supported by skills and knowledge</t>
  </si>
  <si>
    <t>Approved SLA, training (see skills)</t>
  </si>
  <si>
    <t>None anticipated as IS team committed to the change</t>
  </si>
  <si>
    <t>Reintegration of IT Technical Analyst into operational team</t>
  </si>
  <si>
    <t>IT Technical Analyst joined Fawdon IS in July 2009 and will be seconded full-time to the PHARE project</t>
  </si>
  <si>
    <t>IT Technical Analyst will perform an operational role</t>
  </si>
  <si>
    <t>Ongoing involvement in operational tasks.  Manage training and development plan.</t>
  </si>
  <si>
    <t>Exclusion from the operational role during project</t>
  </si>
  <si>
    <t>Relationship with central IS/IT teams</t>
  </si>
  <si>
    <t>Some networks and communications established</t>
  </si>
  <si>
    <t>Established networks and communications with all relevant central support functions</t>
  </si>
  <si>
    <t>Organise meetings and establish networks</t>
  </si>
  <si>
    <t>Out-of-hours support</t>
  </si>
  <si>
    <t>3 members of IS team share on-call support across all platforms on a best endeavor basis</t>
  </si>
  <si>
    <t>Align IS knowledge and skills to meet business need</t>
  </si>
  <si>
    <t>Full review of current out-of-hours support to meet business requirements</t>
  </si>
  <si>
    <t>Implementation without consultation</t>
  </si>
  <si>
    <t>User groups / evolution</t>
  </si>
  <si>
    <t>Minimal involvement in user groups and to make best use of evolutions</t>
  </si>
  <si>
    <t>Attendance at each user group with active follow up</t>
  </si>
  <si>
    <t>Encourage IS Account Managers to attend user groups and interface between users and central IS</t>
  </si>
  <si>
    <t>Skills</t>
  </si>
  <si>
    <t>Functional knowledge</t>
  </si>
  <si>
    <t>No current knowledge of Oracle EBS in Fawdon IS team</t>
  </si>
  <si>
    <t>IS Account Managers to have knowledge of Oracle EBS to be able to support users</t>
  </si>
  <si>
    <t>Time pressure to ensure correct level of training provided</t>
  </si>
  <si>
    <t>IT infrastructure and server management</t>
  </si>
  <si>
    <t>Knowledge and skills gap for new technologies</t>
  </si>
  <si>
    <t>IS Infrastructure team to have knowledge and skills to support infratsructure and servers</t>
  </si>
  <si>
    <t>Training and coaching from central IS teams</t>
  </si>
  <si>
    <t>Use of operational tools</t>
  </si>
  <si>
    <t>IS Service Delivery team to have knowledge and skills to manage operations</t>
  </si>
  <si>
    <t>Cascade knowledge and skills from Infratsructure support</t>
  </si>
  <si>
    <t>Technology</t>
  </si>
  <si>
    <t>IT infrastructure and network</t>
  </si>
  <si>
    <t>Legacy technologies in use</t>
  </si>
  <si>
    <t>Implementation of standard technologies and tools</t>
  </si>
  <si>
    <t>Job scheduling tools</t>
  </si>
  <si>
    <t>Legacy tools in use</t>
  </si>
  <si>
    <t>Monitoring tools</t>
  </si>
  <si>
    <t>Virtualisation / VMWare</t>
  </si>
  <si>
    <t>Technology not deployed at Fawdon</t>
  </si>
  <si>
    <t xml:space="preserve">What are the criteria that justify the need for change management actions ? </t>
  </si>
  <si>
    <t>Need to ensure that the account managers are comfortable and involved in key stages of the project.</t>
  </si>
  <si>
    <t>IMPACT ANALYSIS-OVERVIEW IS</t>
  </si>
  <si>
    <t>PHARE FAWDON</t>
  </si>
  <si>
    <t>Synthèse des retours de la phase interviews</t>
  </si>
  <si>
    <t>Storytelling à mettre en prérequis du global</t>
  </si>
  <si>
    <t>Plan d'actions</t>
  </si>
  <si>
    <t>Services</t>
  </si>
  <si>
    <t>Interlocuteurs</t>
  </si>
  <si>
    <t>Site d'origine</t>
  </si>
  <si>
    <t>Site(s) Futur(s)</t>
  </si>
  <si>
    <t>Description de l'impact</t>
  </si>
  <si>
    <t xml:space="preserve">Population(s) impactée(s) </t>
  </si>
  <si>
    <t>Risques identifiés</t>
  </si>
  <si>
    <t>Catégorie d'impact</t>
  </si>
  <si>
    <t>Criticité du risque</t>
  </si>
  <si>
    <t>Actions de remediation</t>
  </si>
  <si>
    <t>Urgence</t>
  </si>
  <si>
    <t>Chantiers</t>
  </si>
  <si>
    <t>Classe</t>
  </si>
  <si>
    <t>Service technique</t>
  </si>
  <si>
    <t>Jérôme Snella</t>
  </si>
  <si>
    <t>Saint-Maur</t>
  </si>
  <si>
    <t>Maintenance générale (eau, électricité, etc.) à assurer sur un site supplémentaire</t>
  </si>
  <si>
    <t>Risque de dégradation du service (réactivité, efficacité, etc.)</t>
  </si>
  <si>
    <t>Organisationnel</t>
  </si>
  <si>
    <t>Définir les bonnes pratiques d'intervention afin que le service technique puisse être bon du premier coup</t>
  </si>
  <si>
    <t>Lister les équipements de maintenance nécessitant d'être stockés sur le site de Diderot</t>
  </si>
  <si>
    <t>Prévoir une zone de stockage des outils de maintenance sur le site de Diderot</t>
  </si>
  <si>
    <t>Quantifier le déficit d'ETP au regard de l'activité</t>
  </si>
  <si>
    <t>Etudier la possibilité d'acquérir un véhicule d'intervention supplémentaire</t>
  </si>
  <si>
    <t>Proposer une solution de stationnement en cas de livraison de matériel</t>
  </si>
  <si>
    <t>Mettre en place des permanences maintenance sur le site de Diderot</t>
  </si>
  <si>
    <t>Identifier les futurs EPI (Equipier de Première Intervention) et organiser leurs formations</t>
  </si>
  <si>
    <t xml:space="preserve"> Vérifier si des personnes venant de Beaurepaire ont déjà reçu la formation EPI</t>
  </si>
  <si>
    <t>Vérifier si des personnes venant de Beaurepaire ont bien reçu la formation</t>
  </si>
  <si>
    <t>Vérifier le nombre réglementairement imposé pour les EPI</t>
  </si>
  <si>
    <t>Ligne pour araignée</t>
  </si>
  <si>
    <t>Métier</t>
  </si>
  <si>
    <t>Outils/Equipements</t>
  </si>
  <si>
    <t>RH</t>
  </si>
  <si>
    <t>Suzanne Faria</t>
  </si>
  <si>
    <t>Perte du service RH de proximité pour les équipes de Saint-Maur emménageant à Diderot</t>
  </si>
  <si>
    <t>IT, Juridique, Communication, Marketing, Présidence, Contrôle de gestion</t>
  </si>
  <si>
    <t>Risque de manque de capacité pour faire les entretiens à Diderot (peu de salles de réunion)</t>
  </si>
  <si>
    <t>Désigner une salle préférentielle pour les entretiens RH sur le site de Diderot</t>
  </si>
  <si>
    <t>Réunions - Salles</t>
  </si>
  <si>
    <t>Définir une charte de déroulement des entretiens</t>
  </si>
  <si>
    <t>Marketing</t>
  </si>
  <si>
    <t>Jérôme Haas</t>
  </si>
  <si>
    <t>Diderot</t>
  </si>
  <si>
    <t>Augmentation de la distance entre le Marketing (Diderot) et la R&amp;D (Beaurepaire)</t>
  </si>
  <si>
    <t>Marketing, R&amp;D</t>
  </si>
  <si>
    <t>Risque de complication de l'organisation des réunions inter-sites concernées/perte de temps en trajet</t>
  </si>
  <si>
    <t>Ré-organisation de certaines réunions (participants, fréquence et physique/distance)</t>
  </si>
  <si>
    <t>Réunions</t>
  </si>
  <si>
    <t>Changement du cadre de travail  (open space)</t>
  </si>
  <si>
    <t xml:space="preserve">Risque de réticence d'une partie de l'équipe </t>
  </si>
  <si>
    <t>Travailler sur les avantages et les règles du travail en open space pour déverrouiller les craintes existantes</t>
  </si>
  <si>
    <t>Open Space</t>
  </si>
  <si>
    <t xml:space="preserve">Déterminer le type d'équipement nécessaire pour les appels téléphoniques </t>
  </si>
  <si>
    <t>Changement des habitudes de travail : utilisation ponctuelle de bureaux individuels vides</t>
  </si>
  <si>
    <t xml:space="preserve">Risque que les personnes ne puissent pas s'isoler / organiser des 1:1 </t>
  </si>
  <si>
    <t>Sensibiliser les managers sur l'utilisation des espaces et des bureaux "dépersonnalisés"</t>
  </si>
  <si>
    <t>Définir les règles d'utilisation des bureaux individuels</t>
  </si>
  <si>
    <t>Perte d'une salle de réunion dédiée au service</t>
  </si>
  <si>
    <t>Risque de ne pas avoir suffisamment de salles de réunion</t>
  </si>
  <si>
    <t>Réserver une salle à l'année pour les réunions de service de tous les services si réunions planifiables (routinières).</t>
  </si>
  <si>
    <t>Définir des bonnes pratiques de réservation des salles de réunion (ex : réservation à l'avance des salles, annulation de la réservation si nécessaire, etc.)</t>
  </si>
  <si>
    <t>Augmentation du temps de trajet de certains collaborateurs</t>
  </si>
  <si>
    <t>Risque de démotivation voire de démissions de certains collaborateurs</t>
  </si>
  <si>
    <t>Définir avec les équipes les possibilités de flexibilité de travail en lien avec la politique RH du groupe</t>
  </si>
  <si>
    <t>Restauration/ Transport</t>
  </si>
  <si>
    <t>Contrôle de gestion</t>
  </si>
  <si>
    <t>Agathe Coplet</t>
  </si>
  <si>
    <t>Perte de la proximité avec la production</t>
  </si>
  <si>
    <t>Contrôle de gestion, Production</t>
  </si>
  <si>
    <t>Risque de réduction des interactions avec la production (participation à la réunion hebdomadaire et aux réunions mensuelles)</t>
  </si>
  <si>
    <t>Définir les impacts de la non-participation à ces réunions et définir un planning de participation si cela conduit à des impacts négatifs</t>
  </si>
  <si>
    <t>Risque de perte de la vision produit pour le contrôle de gestion</t>
  </si>
  <si>
    <t>Conserver des créneaux de "visite terrain" sur le temps passé à Saint-Maur</t>
  </si>
  <si>
    <t>Séparation du service (qui emménage à Diderot) et de l'assistante qui s'occupe du courrier (qui reste à St Maur)</t>
  </si>
  <si>
    <t>Risque de non distribution du courrier du contrôle de gestion</t>
  </si>
  <si>
    <t>Redéfinir les responsabilités autour de la réception du courrier</t>
  </si>
  <si>
    <t>Courrier</t>
  </si>
  <si>
    <t>Séparation du service Contrôle de gestion et de l'assistante de ce service</t>
  </si>
  <si>
    <t>Risque d'impact sur les activités de l'assistante du contrôle de gestion</t>
  </si>
  <si>
    <t>Evaluer l'impact de la scission de service sur les activités de l'assistante du contrôle de gestion</t>
  </si>
  <si>
    <t>Pic d'activité en fin d'année</t>
  </si>
  <si>
    <t>Risque d'impact sur l'activité lié au moment de l'emménagement</t>
  </si>
  <si>
    <t>Planifier une date adaptée pour ce service pour éviter de perturber l'activité</t>
  </si>
  <si>
    <t>Perte de la proximité avec la R&amp;D (Beaurepaire) pour la gestion de projets</t>
  </si>
  <si>
    <t>Contrôle de gestion, R&amp;D</t>
  </si>
  <si>
    <t>Risque de complexification de l'organisation des réunions avec la R&amp;D</t>
  </si>
  <si>
    <t>Conserver des bureaux de passage sur Beaurepaire pour accueillir le contrôle de gestion</t>
  </si>
  <si>
    <t>Bureaux de passage</t>
  </si>
  <si>
    <t>Partage d'un open space avec la Direction</t>
  </si>
  <si>
    <t>Contrôle de gestion, Direction</t>
  </si>
  <si>
    <t>Risque de bruit généré par la Direction (beaucoup de passage, bruit de l'imprimante, etc.)</t>
  </si>
  <si>
    <t>Travailler sur des bonnes pratiques en open space</t>
  </si>
  <si>
    <t>Optimiser l'aménagement de l'open space pour réduire l'impact flux/bruit</t>
  </si>
  <si>
    <t>Juridique</t>
  </si>
  <si>
    <t>Rémi Lévy</t>
  </si>
  <si>
    <t>Réduction de l'utilisation du format papier (impression de contrats, etc.)</t>
  </si>
  <si>
    <t>Risque de stockage insuffisant pour les documents papier</t>
  </si>
  <si>
    <t>Trier les archives en amont de l'emménagement pour identifier le besoin réel et ce qui peut être archivé en extérieur</t>
  </si>
  <si>
    <t>Capacité de stockage</t>
  </si>
  <si>
    <t>Sensibiliser sur les bonnes pratiques d'impression</t>
  </si>
  <si>
    <t>Définir des bonnes pratiques d'archivage (archivage électronique..)</t>
  </si>
  <si>
    <t>Risque d'impact négatif sur l'activité lié au moment de l'emménagement</t>
  </si>
  <si>
    <t>Affaires médicales - Vigilances</t>
  </si>
  <si>
    <t>Zahia Tamimount</t>
  </si>
  <si>
    <t>Beaurepaire</t>
  </si>
  <si>
    <t>Risque de démotivation de certains collaborateurs</t>
  </si>
  <si>
    <t>Accélération de l'archivage des documents en prévision de l'emménagement (lié à la faible capacité d'archivage sur le site Diderot)</t>
  </si>
  <si>
    <t>Augmentation mineure de la charge de travail du pôle opérationnel en amont de l'emménagement</t>
  </si>
  <si>
    <t>Définir les temps consacrés à cette activité en lien avec l'activité et y associer une charge</t>
  </si>
  <si>
    <t>Réduction du nombre de salles de réunion à leur étage</t>
  </si>
  <si>
    <t>Affaires médicales - PCC</t>
  </si>
  <si>
    <t>Arnaud Malet</t>
  </si>
  <si>
    <t>Augmentation du travail à distance (télétravail à développer) et des échanges téléphoniques entre collègues</t>
  </si>
  <si>
    <t>Risque d'avoir un open space bruyant</t>
  </si>
  <si>
    <t xml:space="preserve">S'assurer de la présence de box équipés pour travailler (tables + prises + écrans) </t>
  </si>
  <si>
    <t>Partage d'un bureau manager à 3 personnes</t>
  </si>
  <si>
    <t>Affaires médicales - PCC et Vigilances</t>
  </si>
  <si>
    <t>Risque d'avoir un bureau bruyant</t>
  </si>
  <si>
    <t>Eloignement des affaires médicales et du service R&amp;D</t>
  </si>
  <si>
    <t>Dégradation de mode de communication (physique à mail)</t>
  </si>
  <si>
    <t>Réduction de la capacité de stockage papier et archives sur le site de Diderot par rapport au site de Beaurepaire</t>
  </si>
  <si>
    <t>Risque de manque de place pour le stockage des archives (rapports, etc.)</t>
  </si>
  <si>
    <t>Définir la fréquence d'archivage extérieur des documents</t>
  </si>
  <si>
    <t>Changement de site des services de Beaurepaire et mélange de services venant de sites différents</t>
  </si>
  <si>
    <t>Affaires médicales, Affaires Réglementaires</t>
  </si>
  <si>
    <t>Risque de perte de la culture du site de Beaurepaire</t>
  </si>
  <si>
    <t xml:space="preserve">Sensibiliser la direction sur les craintes de la perte de culture site </t>
  </si>
  <si>
    <t>Affaires Réglementaires</t>
  </si>
  <si>
    <t>Frédérique Subil</t>
  </si>
  <si>
    <t>Scission du service Affaires réglementaires</t>
  </si>
  <si>
    <t>Risque de perte d'information entre les équipes de Diderot et de Beaurepaire</t>
  </si>
  <si>
    <t>Adapter les modes de communication, les flux d'information et les instances au sein de l'équipe AR</t>
  </si>
  <si>
    <t>Risque de perte de cohésion d'équipe</t>
  </si>
  <si>
    <t>Sensibiliser les managers sur le maintien de la cohésion</t>
  </si>
  <si>
    <t>Scission du service Affaires réglementaires et des flux documentaires</t>
  </si>
  <si>
    <t>Complexification du flux des certificats d'analyse (qui seront rédigés à Diderot et relus à Beaurepaire)</t>
  </si>
  <si>
    <t>Revoir les règles de gestion des documents originaux dans le but de faciliter les flux papier</t>
  </si>
  <si>
    <t>Pour l'équipe restant à Beaurepaire : perte de l'assistante sur place pour réceptionner/renvoyer les badges d'accès</t>
  </si>
  <si>
    <t>Identifier un nouveau contact badge</t>
  </si>
  <si>
    <t>Flux</t>
  </si>
  <si>
    <t>Définir un nouveau flux de remise des badges (ex : lors de l'intégration)</t>
  </si>
  <si>
    <t>Nécessité d'une capacité de stockage papier importante</t>
  </si>
  <si>
    <t>Risque de ne pas avoir suffisamment d'espace de stockage (papier et archives) sur le site de Diderot</t>
  </si>
  <si>
    <t>Définir les besoins en stockage</t>
  </si>
  <si>
    <t>S'assurer qu'il y a un nombre d'armoires suffisant dans les bureaux</t>
  </si>
  <si>
    <t>Conservation du cadre de travail en open space</t>
  </si>
  <si>
    <t>Assistante de direction AR</t>
  </si>
  <si>
    <t>Manque de confidentialité</t>
  </si>
  <si>
    <t>Identifier des solutions pour permettre l'isolement de façon ponctuelle et imprévue</t>
  </si>
  <si>
    <t>Sensibiliser les équipes à l'utilisation des box</t>
  </si>
  <si>
    <t>Horaires d'ouverture du site différents</t>
  </si>
  <si>
    <t>Affaires réglementaires</t>
  </si>
  <si>
    <t>Risque que les horaires ne soient pas adaptés aux horaires des services</t>
  </si>
  <si>
    <t>S'assurer que les heures d'ouverture sont adaptés à l'activité de tous les services</t>
  </si>
  <si>
    <t>Kimty Bui-Van</t>
  </si>
  <si>
    <t>Réduction du nombre de bureaux sur le site de Diderot</t>
  </si>
  <si>
    <t>Risque de manque de place dans les prochaines années  avec la perspective d'augmentation de l'effectif du service des Affaires Réglementaires</t>
  </si>
  <si>
    <t>Point d'alerte</t>
  </si>
  <si>
    <t>Assurer une permanence managériale sur Beaurepaire</t>
  </si>
  <si>
    <t>Augmentation de la distance entre les affaires réglementaires et les services de Saint-Maur</t>
  </si>
  <si>
    <t>Augmentation de la durée des trajets jusqu'à Saint-Maur lors de réunions sur ce site</t>
  </si>
  <si>
    <t>Adapter la charge de travail à ce changement</t>
  </si>
  <si>
    <t>Rationnaliser les réunions intersites</t>
  </si>
  <si>
    <t>Séparation du service affaires réglementaires entre les sites de Beaurepaire et de Diderot</t>
  </si>
  <si>
    <t>Risque d'impact sur les flux documentaires internes au service</t>
  </si>
  <si>
    <t>Etudier la possibilité de dématérialiser les signatures</t>
  </si>
  <si>
    <t>Etudier la possibilité de déléguer les signatures</t>
  </si>
  <si>
    <t>Prévoir l'utilisation du service de courrier interne pour les documents nécessitant d'être transférés entre les sites de Diderot et de Beaurepaire</t>
  </si>
  <si>
    <t>Mélange de services venant de Beaurepaire et de services venant du 58 sur le site de Diderot</t>
  </si>
  <si>
    <t>Services de Beaurepaire emménageant à Diderot</t>
  </si>
  <si>
    <t>Risque de perte de la culture/de l'esprit du site de Beaurepaire</t>
  </si>
  <si>
    <t>Communiquer sur le dress code et la tenue attendus et le justifier</t>
  </si>
  <si>
    <t>Travail en open space plus grands</t>
  </si>
  <si>
    <t>Risque d'avoir un environnement de travail bruyant</t>
  </si>
  <si>
    <t>Etablir des règles et bonnes pratiques de travail en open space</t>
  </si>
  <si>
    <t>Open space</t>
  </si>
  <si>
    <t>Eloignement du pharmacien responsable basé à Saint Maur</t>
  </si>
  <si>
    <t>Risque d'allongement du délai de circuit de signature si le service courrier n'est pas performant</t>
  </si>
  <si>
    <t>Affaires scientifiques</t>
  </si>
  <si>
    <t>Véronique Girault</t>
  </si>
  <si>
    <t>Assistante de direction Affaires Scientifiques</t>
  </si>
  <si>
    <t>Risque de démotivation et demande de réorientation au sein de l'entreprise</t>
  </si>
  <si>
    <t>Risque de réduction de la présence sur site entraînant une  surcharge de travail</t>
  </si>
  <si>
    <t>Cartographier les activités de l'assistante de direction et définir des priorités de travail</t>
  </si>
  <si>
    <t>Définir des règles d'organisation du poste de travail (garantir la confidentialité des données)</t>
  </si>
  <si>
    <t>Scission du service Affaires Scientifiques</t>
  </si>
  <si>
    <t>Complexification de l'organisation des réunions des Affaires Scientifiques</t>
  </si>
  <si>
    <t>IT applications</t>
  </si>
  <si>
    <t>Louis Rotondo</t>
  </si>
  <si>
    <t>Risque d'avoir des bureaux bruyants</t>
  </si>
  <si>
    <t>Sensibiliser aux bonnes pratiques de travail en open space (au niveau du site)</t>
  </si>
  <si>
    <t>Eloignement des archives papier qui restent à Saint-Maur</t>
  </si>
  <si>
    <t>Risque de ne pas avoir accès immédiatement aux archives en cas d'inspection</t>
  </si>
  <si>
    <t>Définir les documents à fournir en cas d'inspection</t>
  </si>
  <si>
    <t>Définir un processus de rapatriement des archives en cas d'inspection</t>
  </si>
  <si>
    <t>Création de réunions intersites avec les services de Saint-Maur</t>
  </si>
  <si>
    <t>Risque de ne pas avoir de local où travailler à Saint Maur</t>
  </si>
  <si>
    <t>Valider la présence d'un bureau de passage</t>
  </si>
  <si>
    <t>Peu de salles de réunions présentes sur le site de Diderot</t>
  </si>
  <si>
    <t>IT applications, services emménageant à Diderot</t>
  </si>
  <si>
    <t>Risque qu'il n'y ait pas de salle de réunion disponible sur le site de Diderot en cas de besoin</t>
  </si>
  <si>
    <t>Mettre en place un système de signalement des bureaux individuels vides (comme des salles de réunions)</t>
  </si>
  <si>
    <t>Présence sur site réduite de certains collaborateurs avec risque de surcharge de travail</t>
  </si>
  <si>
    <t>Perte de la proximité entre l'IT applications et l'IT support</t>
  </si>
  <si>
    <t>IT applications, IT support</t>
  </si>
  <si>
    <t>Réduction de la communication informelle entre les deux services avec risque de perte d'information</t>
  </si>
  <si>
    <t>Définir le niveau de risque et les informations transverses aux 2 équipes.</t>
  </si>
  <si>
    <t>Structurer les flux d'information entre les deux services</t>
  </si>
  <si>
    <t>Organiser une réunion mensuelle pour les deux services par Skype</t>
  </si>
  <si>
    <t>Perte de la proximité entre l'IT applications et l'AQ (Q/V)</t>
  </si>
  <si>
    <t>IT applications, AQ (Q/V)</t>
  </si>
  <si>
    <t>Risque d'allongement du délai de circuit de signature des Q/V</t>
  </si>
  <si>
    <t>Anticiper l'envoi par courrier interne des documents qualité papier entre les sites de Diderot et Saint-Maur pour signature AQ</t>
  </si>
  <si>
    <t>Etudier la possibilité de dématérialiser les documents AQ et/ou la signature AQ</t>
  </si>
  <si>
    <t>Etudier la possibilité de dématérialiser les documents qualité papier à signer par l'AQ</t>
  </si>
  <si>
    <t>Etudier la possibilité de dématérialiser la signature AQ des documents qualité papier</t>
  </si>
  <si>
    <t>Communication</t>
  </si>
  <si>
    <t>Greta Guzman</t>
  </si>
  <si>
    <t>L'envoi et la réception de colis s'effectuent sur le site de Saint-Maur</t>
  </si>
  <si>
    <t>Risque que les colis transitent par le 58 avant d'être récupérés par le service communication</t>
  </si>
  <si>
    <t>Transférer la réception/expédition de ces colis à Diderot (changement d'adresse)</t>
  </si>
  <si>
    <t>Si changement d'adresse impossible : Prévoir un espace de stockage de ces colis au 58</t>
  </si>
  <si>
    <t>Le studio photo/vidéo à Diderot se situe à proximité de la cafétéria</t>
  </si>
  <si>
    <t>Risque de bruit à proximité du local</t>
  </si>
  <si>
    <t>Evaluer l'insonorisation du local photo/vidéo</t>
  </si>
  <si>
    <t>Ajout d'un site sur lequel assurer une présence com</t>
  </si>
  <si>
    <t>Risque que le service communication ne soit pas assez visible sur l'ensemble des sites</t>
  </si>
  <si>
    <t>S'assurer d'avoir des bureaux de passage à Saint-Maur et à Beaurepaire</t>
  </si>
  <si>
    <t>Prévoir un local de stockage du matériel d'animation sur les autres sites</t>
  </si>
  <si>
    <t>Mettre en place un planning de présence sur les sites</t>
  </si>
  <si>
    <t>Tous les services emménageant à Diderot</t>
  </si>
  <si>
    <t>Saint-Maur/Beaurepaire</t>
  </si>
  <si>
    <t>Augmentation du nombre de réunions à distance (Skype)</t>
  </si>
  <si>
    <t>Risque de perte d'efficacité des réunions</t>
  </si>
  <si>
    <t>Définir et sensibiliser les équipes sur les bonnes pratiques de réunion (physique + distance)</t>
  </si>
  <si>
    <t>Ajout d'un site de transit du courrier interne</t>
  </si>
  <si>
    <t>Risque de dégradation du service impliquant un retard voire une perte lors de la distribution de documents importants et uniques</t>
  </si>
  <si>
    <t>Fiabiliser le service courrier</t>
  </si>
  <si>
    <t>Solutions de restauration et de stationnement non garanties</t>
  </si>
  <si>
    <t>Risque de frein à la motivation et à l'appropriation du site pour les équipes emménageant à Diderot</t>
  </si>
  <si>
    <t>Services restant à Beaurepaire (R&amp;D, PMO, AR - CMC)</t>
  </si>
  <si>
    <t>Réduction de l'effectif sur le site de Beaurepaire</t>
  </si>
  <si>
    <t>Site de Beaurepaire</t>
  </si>
  <si>
    <t>Risque de retrait du système de plateaux repas en place (si trop peu d'effectif sur le site)</t>
  </si>
  <si>
    <t>Service client</t>
  </si>
  <si>
    <t>Augmentation de la distance entre les services emménageant à Diderot et  le service client à Croissy</t>
  </si>
  <si>
    <t>Juridique, service client</t>
  </si>
  <si>
    <t>Risque d'allongement du temps de trajet entre le service client et les services du site de Diderot</t>
  </si>
  <si>
    <t>Impacts indirects</t>
  </si>
  <si>
    <t>R&amp;D</t>
  </si>
  <si>
    <t>Séparation sur deux sites des assistantes du service Affaires Scientifiques</t>
  </si>
  <si>
    <t>Assistante R&amp;D</t>
  </si>
  <si>
    <t>Augmentation de la charge de travail de l'assistante R&amp;D en rapport avec la maintenance du bâtiment de Beaurepaire</t>
  </si>
  <si>
    <t>Définir les activité de l'assistante R&amp;D en lien avec la maintenance du batiment et la charge associée</t>
  </si>
  <si>
    <t>Redéfinir les responsables de ces activités (ex : services généraux?)</t>
  </si>
  <si>
    <t>Supply</t>
  </si>
  <si>
    <t>Croissy</t>
  </si>
  <si>
    <t>Ajout d'un site pour la livraison des marchandises par la navette (qui s'effectue sur le site de St-Maur)</t>
  </si>
  <si>
    <t>Magasinier effectuant la navette &amp; services emménageant à Diderot</t>
  </si>
  <si>
    <t>Risque de perturbations des livraisons des marchandises</t>
  </si>
  <si>
    <t>Adapter le service de livraison des marchandises à la nouvelle organisation</t>
  </si>
  <si>
    <t>IT support</t>
  </si>
  <si>
    <t>Livraison du matériel informatique à assurer sur un site supplémentaire</t>
  </si>
  <si>
    <t>Risque de difficultés de stationnement pour livrer le matériel informatique sur le site de Diderot</t>
  </si>
  <si>
    <t>Ajout de matériel de téléconférence</t>
  </si>
  <si>
    <t>Risque d'augmentation de la charge lié aux pannes fréquentes</t>
  </si>
  <si>
    <t>Organiser une permanence IT sur le site de Diderot (a minima au début)</t>
  </si>
  <si>
    <t>Benchmarker le site de Croissy pour voir si le problème a été rencontré et à quelle fréquence</t>
  </si>
  <si>
    <t>Mettre en place un mode opératoire sur l'utilisation du nouveau matériel</t>
  </si>
  <si>
    <t>Coursier</t>
  </si>
  <si>
    <t>Eloignement du coursier basé à Croissy</t>
  </si>
  <si>
    <t>Affaires réglementaires, Présidence, Coursier</t>
  </si>
  <si>
    <t>Risque de non respect des délais de légalisation des documents réglementaires</t>
  </si>
  <si>
    <t>Optimiser le circuit du coursier pour conserver une efficacité optimale</t>
  </si>
  <si>
    <t>Vérifier les activités du coursier pour définir sa localisation (Croissy ou Diderot?)</t>
  </si>
  <si>
    <t>Trésorier</t>
  </si>
  <si>
    <t>Eloignement du trésorier et des personnes signataires des chèques</t>
  </si>
  <si>
    <t>Risque d'augmentation du délai d'obtention d'un chèque</t>
  </si>
  <si>
    <t>Identifier les services utilisant majoritairement des chèques et leurs besoins</t>
  </si>
  <si>
    <t>Placer le chéquier à proximité des services utilisant majoritairement des chèques</t>
  </si>
  <si>
    <t>Définir les régles de demandes de chèques</t>
  </si>
  <si>
    <t>Production</t>
  </si>
  <si>
    <t>Aniss Chefaier</t>
  </si>
  <si>
    <t>Eloignement de la direction et de la production</t>
  </si>
  <si>
    <t>Risque de perte de proximité de la production avec la direction</t>
  </si>
  <si>
    <t>S'assurer que la direction garde un lien avec l'activité opérationnelle (visites terrains, etc.)</t>
  </si>
  <si>
    <t>Eloignement du marketing et de la production</t>
  </si>
  <si>
    <t>Risque de perte d'information sur les données marketing (informations clients, communication informelle sur les produits)</t>
  </si>
  <si>
    <t>Conserver des réunions transversales incluant la production et le marketing</t>
  </si>
  <si>
    <t>Donner accès à la production à certaines données marketing</t>
  </si>
  <si>
    <t>STOP</t>
  </si>
  <si>
    <t>Chantier 2 : Enregistrer les données et Chantier 4 : Documenter les connaissances</t>
  </si>
  <si>
    <t>Mettre en place le processus au niveau du pôle</t>
  </si>
  <si>
    <t>Chantier 3 : Ancrer le processus de revue</t>
  </si>
  <si>
    <t>Ancrer le processus de revue</t>
  </si>
  <si>
    <t>Chantier 5 : Définir et Mettre en place la formation</t>
  </si>
  <si>
    <t>Mettre en place les formations</t>
  </si>
  <si>
    <t>Responsables</t>
  </si>
  <si>
    <t>Nom personne</t>
  </si>
  <si>
    <t>Mettre en place la documentation méthode, équipements et harmoniser l’enregistrement des données</t>
  </si>
  <si>
    <t>Chantier 6 : Communiquer les données</t>
  </si>
  <si>
    <t>Harmoniser les pratiques de communication</t>
  </si>
  <si>
    <t>Mettre en place le processus</t>
  </si>
  <si>
    <t>Priorités</t>
  </si>
  <si>
    <t>Statut documentation</t>
  </si>
  <si>
    <t>Axe</t>
  </si>
  <si>
    <t>QUESTIONS</t>
  </si>
  <si>
    <t>COMMENTS</t>
  </si>
  <si>
    <t>Processus / Procédures</t>
  </si>
  <si>
    <t>Les processus vont ils être revus/modifiés ?
Les procédures vont elles évoluées ?</t>
  </si>
  <si>
    <t>Cette question implique d'identifier les processus et de s'interroger sur les modifications potentielles de ces-derniers, voire leur suppression…
Lorsqu'elles existent, les procédures sont sujettes à des transformations occasionnées par le changement. Ces évolutions peuvent en rendre certaines caduques, en exiger de nouvelles ou bien en modifier certaines</t>
  </si>
  <si>
    <t>Organisation / Effectifs</t>
  </si>
  <si>
    <t>Les définitions de postes actuels vont elles évoluer ?</t>
  </si>
  <si>
    <t>Cette question a pour objectif de savoir si les postes actuels vont-être reconduits ou bien modifiés et de savoir si des nouveaux postes vont être créés (Besoins formatifs, évolution des compétences…)
Les effectifs vont-ils être modifiés (augmenter ou réduire) ?</t>
  </si>
  <si>
    <t>Rôles &amp; Resp</t>
  </si>
  <si>
    <t>Les rôles et responsabilités vont ils évoluer?
Les prérogatives de l'encadrement vont elles évoluer ?</t>
  </si>
  <si>
    <t>Rôles : Qui fait Quoi? Cette questions soulèvent la répartition des tâches dans l'entreprise. Cette dimension va-t-elle évoluer à l'occasion de la mise en œuvre du Changement ?
Responsabilités : Qui décide de quoi ? Qui a le pouvoir de... ? Ces questions soulèvent la répartition du pouvoir dans l'entreprise. Cette dimension va-t-elle évoluer à l'occasion de la mise en œuvre du Changement ?</t>
  </si>
  <si>
    <t>Pilotage</t>
  </si>
  <si>
    <t>Les instances de pilotage vont elles changer ?
Les indicateurs de pilotage de l'activité vont ils changer ?</t>
  </si>
  <si>
    <t>L'organisation à partir de laquelle sera évaluée la Performance va-elle changer ? Les changements induisent-ils la création de nouvelles instances, nouveaux indicateurs ? Quelles sont les conséquences sur les tableaux de bord actuels ?</t>
  </si>
  <si>
    <t>Outil</t>
  </si>
  <si>
    <t>Les outils en place vont ils être modifiés ?</t>
  </si>
  <si>
    <t>Les outils en place vont-ils évolués. De nouveaux outils vont-ils être mis en place ?</t>
  </si>
  <si>
    <t>Les valeurs culturelles vont elles être transformées ?</t>
  </si>
  <si>
    <t>Comment le changement risque-t-il d'aller à l'encontre de valeurs culturelles en vigueur ? (règles implicites régissant le comportement des individus au travail : respect de la hiérarchie, fonctionnement oral, non traçabilité de l'activité, culture économique ou d'entreprise...)</t>
  </si>
  <si>
    <t xml:space="preserve">Chantiers </t>
  </si>
  <si>
    <t>Sous chantiers</t>
  </si>
  <si>
    <t>T2</t>
  </si>
  <si>
    <t>T3</t>
  </si>
  <si>
    <t>T4</t>
  </si>
  <si>
    <t>T1</t>
  </si>
  <si>
    <t>Abandonné</t>
  </si>
  <si>
    <t>Service</t>
  </si>
  <si>
    <t>Geel</t>
  </si>
  <si>
    <t>NBO</t>
  </si>
  <si>
    <t>Lyon</t>
  </si>
  <si>
    <t>Frankfurt</t>
  </si>
  <si>
    <t>SHZ</t>
  </si>
  <si>
    <t>ELISA Sandwich</t>
  </si>
  <si>
    <t>complexe</t>
  </si>
  <si>
    <t>Method</t>
  </si>
  <si>
    <t>Nbre de semaine (formule)</t>
  </si>
  <si>
    <t>Nbre de semaine</t>
  </si>
  <si>
    <t>Site</t>
  </si>
  <si>
    <t>Fram</t>
  </si>
  <si>
    <t>Design</t>
  </si>
  <si>
    <t>Standardization</t>
  </si>
  <si>
    <t>simple</t>
  </si>
  <si>
    <t>Complexity</t>
  </si>
  <si>
    <t>Charges estimées 
(en semaine)</t>
  </si>
  <si>
    <t>NA</t>
  </si>
  <si>
    <t>SoloVPE</t>
  </si>
  <si>
    <t>SEC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</si>
</sst>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;@"/>
  </numFmts>
  <fonts count="65" x14ac:knownFonts="1">
    <font>
      <sz val="11"/>
      <color theme="1"/>
      <name val="Arial"/>
      <family val="2"/>
      <scheme val="minor"/>
    </font>
    <font>
      <sz val="10"/>
      <color theme="7"/>
      <name val="Calibri"/>
      <family val="2"/>
    </font>
    <font>
      <b/>
      <sz val="14"/>
      <color theme="0"/>
      <name val="Calibri"/>
      <family val="2"/>
    </font>
    <font>
      <b/>
      <sz val="10"/>
      <color theme="7"/>
      <name val="Calibri"/>
      <family val="2"/>
    </font>
    <font>
      <b/>
      <sz val="14"/>
      <color theme="7"/>
      <name val="Calibri"/>
      <family val="2"/>
    </font>
    <font>
      <sz val="10"/>
      <color theme="0" tint="-0.249977111117893"/>
      <name val="Calibri"/>
      <family val="2"/>
    </font>
    <font>
      <sz val="11"/>
      <color theme="1"/>
      <name val="Arial"/>
      <family val="2"/>
      <scheme val="minor"/>
    </font>
    <font>
      <sz val="11"/>
      <color rgb="FF006100"/>
      <name val="Arial"/>
      <family val="2"/>
      <scheme val="minor"/>
    </font>
    <font>
      <sz val="11"/>
      <color rgb="FF9C0006"/>
      <name val="Arial"/>
      <family val="2"/>
      <scheme val="minor"/>
    </font>
    <font>
      <sz val="11"/>
      <color rgb="FF9C6500"/>
      <name val="Arial"/>
      <family val="2"/>
      <scheme val="minor"/>
    </font>
    <font>
      <sz val="10"/>
      <color theme="0"/>
      <name val="Calibri"/>
      <family val="2"/>
    </font>
    <font>
      <b/>
      <sz val="11"/>
      <color theme="7"/>
      <name val="Calibri"/>
      <family val="2"/>
    </font>
    <font>
      <b/>
      <sz val="18"/>
      <name val="Calibri"/>
      <family val="2"/>
    </font>
    <font>
      <b/>
      <sz val="16"/>
      <name val="Calibri"/>
      <family val="2"/>
    </font>
    <font>
      <b/>
      <sz val="12"/>
      <color theme="7"/>
      <name val="Calibri"/>
      <family val="2"/>
    </font>
    <font>
      <b/>
      <sz val="12"/>
      <color rgb="FF464B69"/>
      <name val="Calibri"/>
      <family val="2"/>
    </font>
    <font>
      <b/>
      <sz val="16"/>
      <color rgb="FFFF0000"/>
      <name val="Calibri"/>
      <family val="2"/>
    </font>
    <font>
      <b/>
      <sz val="11"/>
      <color theme="0"/>
      <name val="Calibri"/>
      <family val="2"/>
    </font>
    <font>
      <sz val="11"/>
      <name val="Arial"/>
      <family val="2"/>
      <scheme val="minor"/>
    </font>
    <font>
      <b/>
      <sz val="8"/>
      <name val="Calibri"/>
      <family val="2"/>
    </font>
    <font>
      <b/>
      <sz val="8"/>
      <name val="Calibri"/>
      <family val="2"/>
    </font>
    <font>
      <sz val="10"/>
      <name val="Arial"/>
      <family val="2"/>
    </font>
    <font>
      <sz val="14"/>
      <name val="Calibri"/>
      <family val="2"/>
    </font>
    <font>
      <b/>
      <sz val="18"/>
      <name val="Arial"/>
      <family val="2"/>
    </font>
    <font>
      <b/>
      <sz val="14"/>
      <name val="Calibri"/>
      <family val="2"/>
    </font>
    <font>
      <b/>
      <sz val="10"/>
      <name val="Arial"/>
      <family val="2"/>
    </font>
    <font>
      <b/>
      <sz val="26"/>
      <name val="Calibri"/>
      <family val="2"/>
    </font>
    <font>
      <sz val="26"/>
      <name val="Arial"/>
      <family val="2"/>
    </font>
    <font>
      <b/>
      <sz val="16"/>
      <name val="Arial"/>
      <family val="2"/>
    </font>
    <font>
      <sz val="12"/>
      <name val="Arial"/>
      <family val="2"/>
    </font>
    <font>
      <sz val="16"/>
      <name val="Arial"/>
      <family val="2"/>
    </font>
    <font>
      <b/>
      <i/>
      <sz val="11"/>
      <color indexed="20"/>
      <name val="Arial"/>
      <family val="2"/>
    </font>
    <font>
      <sz val="11"/>
      <name val="Calibri"/>
      <family val="2"/>
    </font>
    <font>
      <b/>
      <sz val="12"/>
      <name val="Calibri"/>
      <family val="2"/>
    </font>
    <font>
      <b/>
      <sz val="14"/>
      <name val="Arial"/>
      <family val="2"/>
    </font>
    <font>
      <b/>
      <sz val="11"/>
      <name val="Calibri"/>
      <family val="2"/>
    </font>
    <font>
      <sz val="12"/>
      <name val="Calibri"/>
      <family val="2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indexed="18"/>
      <name val="Calibri"/>
      <family val="2"/>
    </font>
    <font>
      <sz val="11"/>
      <color indexed="12"/>
      <name val="Calibri"/>
      <family val="2"/>
    </font>
    <font>
      <sz val="14"/>
      <color indexed="55"/>
      <name val="Calibri"/>
      <family val="2"/>
    </font>
    <font>
      <sz val="20"/>
      <name val="Calibri"/>
      <family val="2"/>
    </font>
    <font>
      <b/>
      <sz val="12"/>
      <color indexed="8"/>
      <name val="Calibri"/>
      <family val="2"/>
    </font>
    <font>
      <b/>
      <sz val="14"/>
      <color indexed="8"/>
      <name val="Calibri"/>
      <family val="2"/>
    </font>
    <font>
      <sz val="14"/>
      <color indexed="10"/>
      <name val="Calibri"/>
      <family val="2"/>
    </font>
    <font>
      <b/>
      <i/>
      <sz val="12"/>
      <color rgb="FF7030A0"/>
      <name val="Arial"/>
      <family val="2"/>
      <scheme val="minor"/>
    </font>
    <font>
      <b/>
      <i/>
      <sz val="12"/>
      <color theme="0"/>
      <name val="Arial"/>
      <family val="2"/>
      <scheme val="minor"/>
    </font>
    <font>
      <b/>
      <i/>
      <sz val="11"/>
      <color theme="0"/>
      <name val="Arial"/>
      <family val="2"/>
      <scheme val="minor"/>
    </font>
    <font>
      <i/>
      <sz val="11"/>
      <name val="Arial"/>
      <family val="2"/>
      <scheme val="minor"/>
    </font>
    <font>
      <sz val="11"/>
      <color theme="8"/>
      <name val="Arial"/>
      <family val="2"/>
      <scheme val="minor"/>
    </font>
    <font>
      <i/>
      <sz val="11"/>
      <color theme="1"/>
      <name val="Arial"/>
      <family val="2"/>
      <scheme val="minor"/>
    </font>
    <font>
      <sz val="11"/>
      <color theme="0"/>
      <name val="Arial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8"/>
      <color theme="0"/>
      <name val="Calibri"/>
      <family val="2"/>
    </font>
    <font>
      <sz val="10"/>
      <name val="Times New Roman"/>
      <family val="1"/>
    </font>
    <font>
      <sz val="10"/>
      <name val="Times New Roman"/>
      <family val="1"/>
    </font>
    <font>
      <sz val="8"/>
      <color theme="1"/>
      <name val="Arial"/>
      <family val="2"/>
      <scheme val="minor"/>
    </font>
    <font>
      <b/>
      <sz val="8"/>
      <name val="Times New Roman"/>
      <family val="1"/>
    </font>
    <font>
      <sz val="8"/>
      <color rgb="FF9C6500"/>
      <name val="Arial"/>
      <family val="2"/>
      <scheme val="minor"/>
    </font>
    <font>
      <sz val="8"/>
      <name val="Times New Roman"/>
      <family val="1"/>
    </font>
    <font>
      <sz val="8"/>
      <color rgb="FF9C0006"/>
      <name val="Arial"/>
      <family val="2"/>
      <scheme val="minor"/>
    </font>
    <font>
      <sz val="8"/>
      <color rgb="FF006100"/>
      <name val="Arial"/>
      <family val="2"/>
      <scheme val="minor"/>
    </font>
    <font>
      <sz val="11"/>
      <color rgb="FF000000"/>
      <name val="Calibri"/>
    </font>
  </fonts>
  <fills count="2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B7B7"/>
        <bgColor indexed="64"/>
      </patternFill>
    </fill>
    <fill>
      <patternFill patternType="solid">
        <fgColor rgb="FFFFDDDD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E5DBF1"/>
        <bgColor indexed="64"/>
      </patternFill>
    </fill>
    <fill>
      <patternFill patternType="solid">
        <fgColor theme="2" tint="0.39997558519241921"/>
        <bgColor indexed="64"/>
      </patternFill>
    </fill>
  </fills>
  <borders count="42">
    <border>
      <left/>
      <right/>
      <top/>
      <bottom/>
      <diagonal/>
    </border>
    <border>
      <left style="medium">
        <color theme="1" tint="0.499984740745262"/>
      </left>
      <right style="thin">
        <color theme="0" tint="-0.249977111117893"/>
      </right>
      <top style="medium">
        <color theme="1" tint="0.499984740745262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medium">
        <color theme="1" tint="0.499984740745262"/>
      </top>
      <bottom/>
      <diagonal/>
    </border>
    <border>
      <left/>
      <right style="medium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medium">
        <color theme="1" tint="0.499984740745262"/>
      </left>
      <right/>
      <top style="medium">
        <color theme="1" tint="0.499984740745262"/>
      </top>
      <bottom style="medium">
        <color theme="1" tint="0.499984740745262"/>
      </bottom>
      <diagonal/>
    </border>
    <border>
      <left/>
      <right/>
      <top style="medium">
        <color theme="1" tint="0.499984740745262"/>
      </top>
      <bottom style="medium">
        <color theme="1" tint="0.499984740745262"/>
      </bottom>
      <diagonal/>
    </border>
    <border>
      <left/>
      <right style="thin">
        <color theme="0" tint="-0.249977111117893"/>
      </right>
      <top style="medium">
        <color theme="1" tint="0.499984740745262"/>
      </top>
      <bottom/>
      <diagonal/>
    </border>
    <border>
      <left style="thin">
        <color theme="0" tint="-0.249977111117893"/>
      </left>
      <right/>
      <top style="medium">
        <color theme="1" tint="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theme="1" tint="0.499984740745262"/>
      </left>
      <right style="hair">
        <color theme="1" tint="0.499984740745262"/>
      </right>
      <top style="medium">
        <color theme="1" tint="0.499984740745262"/>
      </top>
      <bottom style="hair">
        <color theme="1" tint="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rgb="FFA6A6A6"/>
      </left>
      <right style="thin">
        <color rgb="FFA6A6A6"/>
      </right>
      <top style="thin">
        <color rgb="FFA6A6A6"/>
      </top>
      <bottom style="thin">
        <color rgb="FFA6A6A6"/>
      </bottom>
      <diagonal/>
    </border>
    <border>
      <left style="thin">
        <color theme="0" tint="-0.34998626667073579"/>
      </left>
      <right style="thin">
        <color rgb="FFA6A6A6"/>
      </right>
      <top style="thin">
        <color theme="0" tint="-0.34998626667073579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8"/>
      </bottom>
      <diagonal/>
    </border>
    <border>
      <left/>
      <right style="thin">
        <color theme="0" tint="-0.499984740745262"/>
      </right>
      <top/>
      <bottom style="thin">
        <color theme="8"/>
      </bottom>
      <diagonal/>
    </border>
    <border>
      <left style="thin">
        <color theme="0" tint="-0.499984740745262"/>
      </left>
      <right/>
      <top/>
      <bottom style="thin">
        <color theme="9"/>
      </bottom>
      <diagonal/>
    </border>
    <border>
      <left/>
      <right/>
      <top/>
      <bottom style="thin">
        <color theme="9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/>
      <top/>
      <bottom/>
      <diagonal/>
    </border>
    <border>
      <left/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  <border>
      <left/>
      <right style="thin">
        <color theme="9"/>
      </right>
      <top/>
      <bottom/>
      <diagonal/>
    </border>
    <border>
      <left style="thin">
        <color theme="9"/>
      </left>
      <right/>
      <top/>
      <bottom style="thin">
        <color theme="9"/>
      </bottom>
      <diagonal/>
    </border>
    <border>
      <left/>
      <right style="thin">
        <color theme="9"/>
      </right>
      <top/>
      <bottom style="thin">
        <color theme="9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</borders>
  <cellStyleXfs count="9">
    <xf numFmtId="0" fontId="0" fillId="0" borderId="0"/>
    <xf numFmtId="9" fontId="6" fillId="0" borderId="0" applyFont="0" applyFill="0" applyBorder="0" applyAlignment="0" applyProtection="0"/>
    <xf numFmtId="0" fontId="7" fillId="10" borderId="0" applyNumberFormat="0" applyBorder="0" applyAlignment="0" applyProtection="0"/>
    <xf numFmtId="0" fontId="8" fillId="11" borderId="0" applyNumberFormat="0" applyBorder="0" applyAlignment="0" applyProtection="0"/>
    <xf numFmtId="0" fontId="9" fillId="12" borderId="0" applyNumberFormat="0" applyBorder="0" applyAlignment="0" applyProtection="0"/>
    <xf numFmtId="0" fontId="21" fillId="0" borderId="0"/>
    <xf numFmtId="0" fontId="56" fillId="0" borderId="0"/>
    <xf numFmtId="0" fontId="57" fillId="0" borderId="0"/>
    <xf numFmtId="0" fontId="64" fillId="0" borderId="0"/>
  </cellStyleXfs>
  <cellXfs count="190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 vertical="top" wrapText="1"/>
    </xf>
    <xf numFmtId="0" fontId="1" fillId="0" borderId="0" xfId="0" applyFont="1" applyAlignment="1">
      <alignment horizontal="center" vertical="top" wrapText="1"/>
    </xf>
    <xf numFmtId="0" fontId="3" fillId="0" borderId="0" xfId="0" applyFont="1" applyAlignment="1">
      <alignment vertical="top" wrapText="1"/>
    </xf>
    <xf numFmtId="0" fontId="3" fillId="0" borderId="0" xfId="0" applyFont="1" applyFill="1" applyAlignment="1">
      <alignment vertical="top" wrapText="1"/>
    </xf>
    <xf numFmtId="0" fontId="4" fillId="0" borderId="0" xfId="0" applyFont="1" applyAlignment="1">
      <alignment horizontal="center" vertical="top" wrapText="1"/>
    </xf>
    <xf numFmtId="0" fontId="1" fillId="0" borderId="0" xfId="0" applyFont="1" applyAlignment="1">
      <alignment horizontal="center" vertical="top" textRotation="90" wrapText="1"/>
    </xf>
    <xf numFmtId="0" fontId="1" fillId="0" borderId="0" xfId="0" applyFont="1" applyAlignment="1">
      <alignment vertical="top" textRotation="90" wrapText="1"/>
    </xf>
    <xf numFmtId="0" fontId="1" fillId="0" borderId="0" xfId="0" applyFont="1" applyAlignment="1">
      <alignment vertical="top" wrapText="1"/>
    </xf>
    <xf numFmtId="0" fontId="2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top" wrapText="1"/>
    </xf>
    <xf numFmtId="0" fontId="1" fillId="0" borderId="0" xfId="0" applyFont="1" applyAlignment="1">
      <alignment horizontal="left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top" wrapText="1"/>
    </xf>
    <xf numFmtId="0" fontId="3" fillId="0" borderId="0" xfId="0" applyFont="1" applyFill="1" applyAlignment="1">
      <alignment horizontal="center" vertical="top" wrapText="1"/>
    </xf>
    <xf numFmtId="9" fontId="3" fillId="0" borderId="9" xfId="1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1" fillId="7" borderId="12" xfId="0" applyFont="1" applyFill="1" applyBorder="1" applyAlignment="1">
      <alignment horizontal="left" vertical="center" wrapText="1"/>
    </xf>
    <xf numFmtId="0" fontId="1" fillId="0" borderId="15" xfId="0" applyFont="1" applyFill="1" applyBorder="1" applyAlignment="1">
      <alignment horizontal="left" vertical="top" wrapText="1"/>
    </xf>
    <xf numFmtId="0" fontId="2" fillId="4" borderId="12" xfId="0" applyFont="1" applyFill="1" applyBorder="1" applyAlignment="1">
      <alignment horizontal="center" vertical="top" wrapText="1"/>
    </xf>
    <xf numFmtId="0" fontId="2" fillId="8" borderId="1" xfId="0" applyFont="1" applyFill="1" applyBorder="1" applyAlignment="1">
      <alignment horizontal="center" vertical="top" wrapText="1"/>
    </xf>
    <xf numFmtId="0" fontId="2" fillId="6" borderId="6" xfId="0" applyFont="1" applyFill="1" applyBorder="1" applyAlignment="1">
      <alignment horizontal="center" vertical="top" wrapText="1"/>
    </xf>
    <xf numFmtId="0" fontId="2" fillId="6" borderId="2" xfId="0" applyFont="1" applyFill="1" applyBorder="1" applyAlignment="1">
      <alignment horizontal="center" vertical="top" wrapText="1"/>
    </xf>
    <xf numFmtId="0" fontId="2" fillId="9" borderId="1" xfId="0" applyFont="1" applyFill="1" applyBorder="1" applyAlignment="1">
      <alignment horizontal="center" vertical="top" wrapText="1"/>
    </xf>
    <xf numFmtId="0" fontId="2" fillId="9" borderId="6" xfId="0" applyFont="1" applyFill="1" applyBorder="1" applyAlignment="1">
      <alignment horizontal="center" vertical="top" wrapText="1"/>
    </xf>
    <xf numFmtId="0" fontId="14" fillId="0" borderId="0" xfId="0" applyFont="1" applyAlignment="1">
      <alignment horizontal="left" vertical="center" wrapText="1"/>
    </xf>
    <xf numFmtId="0" fontId="2" fillId="4" borderId="12" xfId="0" applyFont="1" applyFill="1" applyBorder="1" applyAlignment="1">
      <alignment horizontal="left" vertical="top" wrapText="1"/>
    </xf>
    <xf numFmtId="0" fontId="10" fillId="0" borderId="0" xfId="0" applyFont="1" applyAlignment="1">
      <alignment horizontal="center" vertical="center" wrapText="1"/>
    </xf>
    <xf numFmtId="0" fontId="16" fillId="0" borderId="0" xfId="0" applyFont="1" applyAlignment="1">
      <alignment horizontal="left" vertical="top" wrapText="1"/>
    </xf>
    <xf numFmtId="0" fontId="11" fillId="0" borderId="0" xfId="0" applyFont="1" applyAlignment="1">
      <alignment vertical="center" wrapText="1"/>
    </xf>
    <xf numFmtId="0" fontId="17" fillId="4" borderId="12" xfId="0" applyFont="1" applyFill="1" applyBorder="1" applyAlignment="1">
      <alignment vertical="top" wrapText="1"/>
    </xf>
    <xf numFmtId="0" fontId="19" fillId="0" borderId="0" xfId="0" applyFont="1" applyAlignment="1">
      <alignment horizontal="center" vertical="top" wrapText="1"/>
    </xf>
    <xf numFmtId="0" fontId="19" fillId="0" borderId="0" xfId="0" applyFont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top" wrapText="1"/>
    </xf>
    <xf numFmtId="0" fontId="1" fillId="5" borderId="9" xfId="0" applyNumberFormat="1" applyFont="1" applyFill="1" applyBorder="1" applyAlignment="1">
      <alignment horizontal="center" vertical="center"/>
    </xf>
    <xf numFmtId="0" fontId="20" fillId="14" borderId="17" xfId="0" applyFont="1" applyFill="1" applyBorder="1" applyAlignment="1">
      <alignment vertical="center" wrapText="1"/>
    </xf>
    <xf numFmtId="0" fontId="19" fillId="14" borderId="17" xfId="0" applyFont="1" applyFill="1" applyBorder="1" applyAlignment="1">
      <alignment vertical="center" wrapText="1"/>
    </xf>
    <xf numFmtId="0" fontId="15" fillId="15" borderId="16" xfId="0" applyFont="1" applyFill="1" applyBorder="1" applyAlignment="1">
      <alignment horizontal="left" vertical="center" wrapText="1" readingOrder="1"/>
    </xf>
    <xf numFmtId="0" fontId="11" fillId="15" borderId="12" xfId="0" applyFont="1" applyFill="1" applyBorder="1" applyAlignment="1">
      <alignment vertical="center" wrapText="1"/>
    </xf>
    <xf numFmtId="0" fontId="22" fillId="16" borderId="0" xfId="5" applyFont="1" applyFill="1" applyAlignment="1">
      <alignment wrapText="1"/>
    </xf>
    <xf numFmtId="0" fontId="24" fillId="0" borderId="0" xfId="5" applyFont="1" applyAlignment="1">
      <alignment horizontal="center" vertical="center" wrapText="1"/>
    </xf>
    <xf numFmtId="0" fontId="25" fillId="0" borderId="0" xfId="5" applyFont="1" applyAlignment="1">
      <alignment horizontal="center" vertical="center" wrapText="1"/>
    </xf>
    <xf numFmtId="0" fontId="25" fillId="0" borderId="0" xfId="5" applyFont="1" applyAlignment="1">
      <alignment wrapText="1"/>
    </xf>
    <xf numFmtId="0" fontId="25" fillId="0" borderId="21" xfId="5" applyFont="1" applyBorder="1" applyAlignment="1">
      <alignment wrapText="1"/>
    </xf>
    <xf numFmtId="0" fontId="26" fillId="0" borderId="0" xfId="5" applyFont="1" applyAlignment="1">
      <alignment horizontal="center" vertical="center" wrapText="1"/>
    </xf>
    <xf numFmtId="0" fontId="27" fillId="0" borderId="0" xfId="5" applyFont="1" applyAlignment="1">
      <alignment horizontal="center" vertical="center" wrapText="1"/>
    </xf>
    <xf numFmtId="0" fontId="29" fillId="0" borderId="0" xfId="5" applyFont="1" applyAlignment="1">
      <alignment horizontal="center" wrapText="1"/>
    </xf>
    <xf numFmtId="0" fontId="31" fillId="0" borderId="0" xfId="5" applyFont="1" applyAlignment="1">
      <alignment vertical="center"/>
    </xf>
    <xf numFmtId="0" fontId="21" fillId="0" borderId="0" xfId="5" applyAlignment="1">
      <alignment horizontal="center" wrapText="1"/>
    </xf>
    <xf numFmtId="0" fontId="32" fillId="0" borderId="0" xfId="5" applyFont="1" applyAlignment="1">
      <alignment vertical="center" wrapText="1"/>
    </xf>
    <xf numFmtId="0" fontId="33" fillId="0" borderId="0" xfId="5" applyFont="1" applyAlignment="1">
      <alignment wrapText="1"/>
    </xf>
    <xf numFmtId="0" fontId="24" fillId="18" borderId="18" xfId="5" applyFont="1" applyFill="1" applyBorder="1" applyAlignment="1">
      <alignment horizontal="center" vertical="center" wrapText="1"/>
    </xf>
    <xf numFmtId="0" fontId="36" fillId="0" borderId="0" xfId="5" applyFont="1" applyAlignment="1">
      <alignment wrapText="1"/>
    </xf>
    <xf numFmtId="0" fontId="37" fillId="0" borderId="8" xfId="5" applyFont="1" applyBorder="1" applyAlignment="1">
      <alignment horizontal="center" vertical="center" wrapText="1"/>
    </xf>
    <xf numFmtId="0" fontId="38" fillId="0" borderId="8" xfId="5" applyFont="1" applyBorder="1" applyAlignment="1">
      <alignment horizontal="center" vertical="center" wrapText="1"/>
    </xf>
    <xf numFmtId="49" fontId="39" fillId="0" borderId="8" xfId="5" applyNumberFormat="1" applyFont="1" applyBorder="1" applyAlignment="1">
      <alignment horizontal="center" vertical="center" wrapText="1"/>
    </xf>
    <xf numFmtId="1" fontId="35" fillId="0" borderId="8" xfId="5" applyNumberFormat="1" applyFont="1" applyBorder="1" applyAlignment="1">
      <alignment horizontal="center" vertical="center" wrapText="1"/>
    </xf>
    <xf numFmtId="0" fontId="40" fillId="0" borderId="8" xfId="5" applyFont="1" applyBorder="1" applyAlignment="1">
      <alignment horizontal="center" vertical="center" wrapText="1"/>
    </xf>
    <xf numFmtId="0" fontId="32" fillId="0" borderId="0" xfId="5" applyFont="1" applyAlignment="1">
      <alignment wrapText="1"/>
    </xf>
    <xf numFmtId="0" fontId="37" fillId="20" borderId="8" xfId="5" applyFont="1" applyFill="1" applyBorder="1" applyAlignment="1">
      <alignment horizontal="center" vertical="center" wrapText="1"/>
    </xf>
    <xf numFmtId="0" fontId="38" fillId="20" borderId="8" xfId="5" applyFont="1" applyFill="1" applyBorder="1" applyAlignment="1">
      <alignment horizontal="center" vertical="center" wrapText="1"/>
    </xf>
    <xf numFmtId="0" fontId="40" fillId="20" borderId="8" xfId="5" applyFont="1" applyFill="1" applyBorder="1" applyAlignment="1">
      <alignment horizontal="center" vertical="center" wrapText="1"/>
    </xf>
    <xf numFmtId="1" fontId="35" fillId="20" borderId="8" xfId="5" applyNumberFormat="1" applyFont="1" applyFill="1" applyBorder="1" applyAlignment="1">
      <alignment horizontal="center" vertical="center" wrapText="1"/>
    </xf>
    <xf numFmtId="0" fontId="32" fillId="20" borderId="0" xfId="5" applyFont="1" applyFill="1" applyAlignment="1">
      <alignment wrapText="1"/>
    </xf>
    <xf numFmtId="0" fontId="22" fillId="0" borderId="0" xfId="5" applyFont="1" applyAlignment="1">
      <alignment wrapText="1"/>
    </xf>
    <xf numFmtId="0" fontId="22" fillId="0" borderId="0" xfId="5" applyFont="1" applyAlignment="1">
      <alignment vertical="center" wrapText="1"/>
    </xf>
    <xf numFmtId="0" fontId="22" fillId="0" borderId="0" xfId="5" applyFont="1" applyAlignment="1">
      <alignment horizontal="left" wrapText="1"/>
    </xf>
    <xf numFmtId="0" fontId="22" fillId="0" borderId="0" xfId="5" applyFont="1"/>
    <xf numFmtId="0" fontId="41" fillId="0" borderId="0" xfId="5" applyFont="1" applyAlignment="1">
      <alignment horizontal="center" vertical="center" wrapText="1"/>
    </xf>
    <xf numFmtId="0" fontId="22" fillId="0" borderId="0" xfId="5" applyFont="1" applyAlignment="1">
      <alignment vertical="center"/>
    </xf>
    <xf numFmtId="0" fontId="22" fillId="0" borderId="0" xfId="5" applyFont="1" applyAlignment="1">
      <alignment horizontal="left"/>
    </xf>
    <xf numFmtId="0" fontId="22" fillId="0" borderId="21" xfId="5" applyFont="1" applyBorder="1"/>
    <xf numFmtId="0" fontId="42" fillId="0" borderId="0" xfId="5" applyFont="1" applyAlignment="1">
      <alignment horizontal="left" vertical="center"/>
    </xf>
    <xf numFmtId="0" fontId="42" fillId="0" borderId="0" xfId="5" applyFont="1" applyAlignment="1">
      <alignment vertical="center"/>
    </xf>
    <xf numFmtId="0" fontId="22" fillId="16" borderId="0" xfId="5" applyFont="1" applyFill="1"/>
    <xf numFmtId="0" fontId="22" fillId="0" borderId="0" xfId="5" applyFont="1" applyAlignment="1">
      <alignment vertical="top" wrapText="1"/>
    </xf>
    <xf numFmtId="0" fontId="43" fillId="0" borderId="8" xfId="5" applyFont="1" applyBorder="1" applyAlignment="1">
      <alignment horizontal="center" vertical="center" wrapText="1"/>
    </xf>
    <xf numFmtId="1" fontId="44" fillId="0" borderId="8" xfId="5" applyNumberFormat="1" applyFont="1" applyBorder="1" applyAlignment="1">
      <alignment horizontal="center" vertical="center" wrapText="1"/>
    </xf>
    <xf numFmtId="0" fontId="22" fillId="16" borderId="0" xfId="5" applyFont="1" applyFill="1" applyAlignment="1">
      <alignment vertical="top"/>
    </xf>
    <xf numFmtId="0" fontId="45" fillId="0" borderId="0" xfId="5" applyFont="1" applyAlignment="1">
      <alignment horizontal="center" vertical="center" wrapText="1"/>
    </xf>
    <xf numFmtId="0" fontId="45" fillId="0" borderId="0" xfId="5" applyFont="1" applyAlignment="1">
      <alignment vertical="center"/>
    </xf>
    <xf numFmtId="0" fontId="45" fillId="0" borderId="0" xfId="5" applyFont="1" applyAlignment="1">
      <alignment horizontal="left"/>
    </xf>
    <xf numFmtId="0" fontId="45" fillId="0" borderId="0" xfId="5" applyFont="1"/>
    <xf numFmtId="0" fontId="46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49" fillId="2" borderId="30" xfId="0" applyFont="1" applyFill="1" applyBorder="1" applyAlignment="1">
      <alignment horizontal="center" vertical="center"/>
    </xf>
    <xf numFmtId="0" fontId="49" fillId="13" borderId="30" xfId="0" applyFont="1" applyFill="1" applyBorder="1" applyAlignment="1">
      <alignment horizontal="center" vertical="center"/>
    </xf>
    <xf numFmtId="0" fontId="49" fillId="13" borderId="31" xfId="0" applyFont="1" applyFill="1" applyBorder="1" applyAlignment="1">
      <alignment horizontal="center" vertical="center"/>
    </xf>
    <xf numFmtId="0" fontId="49" fillId="22" borderId="32" xfId="0" applyFont="1" applyFill="1" applyBorder="1" applyAlignment="1">
      <alignment horizontal="center" vertical="center"/>
    </xf>
    <xf numFmtId="0" fontId="49" fillId="0" borderId="0" xfId="0" applyFon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33" xfId="0" quotePrefix="1" applyBorder="1" applyAlignment="1">
      <alignment vertical="center" wrapText="1"/>
    </xf>
    <xf numFmtId="0" fontId="0" fillId="0" borderId="34" xfId="0" applyBorder="1" applyAlignment="1">
      <alignment vertical="center" wrapText="1"/>
    </xf>
    <xf numFmtId="0" fontId="0" fillId="0" borderId="35" xfId="0" applyBorder="1" applyAlignment="1">
      <alignment vertical="center" wrapText="1"/>
    </xf>
    <xf numFmtId="0" fontId="0" fillId="0" borderId="36" xfId="0" applyBorder="1" applyAlignment="1">
      <alignment vertical="center" wrapText="1"/>
    </xf>
    <xf numFmtId="0" fontId="0" fillId="0" borderId="33" xfId="0" applyBorder="1" applyAlignment="1">
      <alignment vertical="center" wrapText="1"/>
    </xf>
    <xf numFmtId="20" fontId="0" fillId="0" borderId="0" xfId="0" applyNumberFormat="1" applyAlignment="1">
      <alignment vertical="center"/>
    </xf>
    <xf numFmtId="0" fontId="0" fillId="23" borderId="0" xfId="0" applyFill="1" applyAlignment="1">
      <alignment vertical="center" wrapText="1"/>
    </xf>
    <xf numFmtId="0" fontId="0" fillId="23" borderId="0" xfId="0" applyFill="1" applyAlignment="1">
      <alignment horizontal="center" vertical="center" wrapText="1"/>
    </xf>
    <xf numFmtId="0" fontId="0" fillId="23" borderId="33" xfId="0" quotePrefix="1" applyFill="1" applyBorder="1" applyAlignment="1">
      <alignment vertical="center" wrapText="1"/>
    </xf>
    <xf numFmtId="0" fontId="0" fillId="23" borderId="36" xfId="0" applyFill="1" applyBorder="1" applyAlignment="1">
      <alignment vertical="center" wrapText="1"/>
    </xf>
    <xf numFmtId="0" fontId="0" fillId="23" borderId="0" xfId="0" applyFill="1" applyAlignment="1">
      <alignment vertical="center"/>
    </xf>
    <xf numFmtId="0" fontId="0" fillId="0" borderId="0" xfId="0" quotePrefix="1" applyAlignment="1">
      <alignment vertical="center" wrapText="1"/>
    </xf>
    <xf numFmtId="0" fontId="0" fillId="23" borderId="0" xfId="0" quotePrefix="1" applyFill="1" applyAlignment="1">
      <alignment vertical="center" wrapText="1"/>
    </xf>
    <xf numFmtId="0" fontId="50" fillId="0" borderId="33" xfId="0" applyFont="1" applyBorder="1" applyAlignment="1">
      <alignment vertical="center" wrapText="1"/>
    </xf>
    <xf numFmtId="0" fontId="0" fillId="23" borderId="33" xfId="0" applyFill="1" applyBorder="1" applyAlignment="1">
      <alignment vertical="center" wrapText="1"/>
    </xf>
    <xf numFmtId="0" fontId="18" fillId="0" borderId="0" xfId="0" applyFont="1" applyAlignment="1">
      <alignment horizontal="center" vertical="center" wrapText="1"/>
    </xf>
    <xf numFmtId="20" fontId="0" fillId="0" borderId="0" xfId="0" applyNumberFormat="1" applyAlignment="1">
      <alignment vertical="center" wrapText="1"/>
    </xf>
    <xf numFmtId="0" fontId="18" fillId="0" borderId="0" xfId="0" applyFont="1" applyAlignment="1">
      <alignment vertical="center" wrapText="1"/>
    </xf>
    <xf numFmtId="0" fontId="18" fillId="0" borderId="36" xfId="0" applyFont="1" applyBorder="1" applyAlignment="1">
      <alignment vertical="center" wrapText="1"/>
    </xf>
    <xf numFmtId="0" fontId="18" fillId="0" borderId="0" xfId="0" applyFont="1" applyAlignment="1">
      <alignment vertical="center"/>
    </xf>
    <xf numFmtId="0" fontId="18" fillId="23" borderId="0" xfId="0" applyFont="1" applyFill="1" applyAlignment="1">
      <alignment horizontal="center" vertical="center" wrapText="1"/>
    </xf>
    <xf numFmtId="0" fontId="51" fillId="0" borderId="33" xfId="0" applyFont="1" applyBorder="1" applyAlignment="1">
      <alignment vertical="center" wrapText="1"/>
    </xf>
    <xf numFmtId="0" fontId="0" fillId="23" borderId="0" xfId="0" applyFill="1"/>
    <xf numFmtId="0" fontId="18" fillId="0" borderId="33" xfId="0" applyFont="1" applyBorder="1" applyAlignment="1">
      <alignment vertical="center" wrapText="1"/>
    </xf>
    <xf numFmtId="0" fontId="18" fillId="0" borderId="0" xfId="0" applyFont="1"/>
    <xf numFmtId="0" fontId="18" fillId="23" borderId="0" xfId="0" applyFont="1" applyFill="1" applyAlignment="1">
      <alignment vertical="center" wrapText="1"/>
    </xf>
    <xf numFmtId="0" fontId="18" fillId="23" borderId="33" xfId="0" applyFont="1" applyFill="1" applyBorder="1" applyAlignment="1">
      <alignment vertical="center" wrapText="1"/>
    </xf>
    <xf numFmtId="0" fontId="18" fillId="23" borderId="36" xfId="0" applyFont="1" applyFill="1" applyBorder="1" applyAlignment="1">
      <alignment vertical="center" wrapText="1"/>
    </xf>
    <xf numFmtId="0" fontId="0" fillId="0" borderId="37" xfId="0" applyBorder="1" applyAlignment="1">
      <alignment vertical="center" wrapText="1"/>
    </xf>
    <xf numFmtId="0" fontId="0" fillId="0" borderId="29" xfId="0" applyBorder="1" applyAlignment="1">
      <alignment vertical="center" wrapText="1"/>
    </xf>
    <xf numFmtId="0" fontId="0" fillId="0" borderId="38" xfId="0" applyBorder="1" applyAlignment="1">
      <alignment vertical="center" wrapText="1"/>
    </xf>
    <xf numFmtId="0" fontId="52" fillId="24" borderId="0" xfId="0" applyFont="1" applyFill="1" applyAlignment="1">
      <alignment horizontal="center"/>
    </xf>
    <xf numFmtId="2" fontId="52" fillId="24" borderId="0" xfId="0" applyNumberFormat="1" applyFont="1" applyFill="1" applyAlignment="1">
      <alignment horizontal="center"/>
    </xf>
    <xf numFmtId="0" fontId="0" fillId="24" borderId="0" xfId="0" applyFill="1" applyAlignment="1">
      <alignment vertical="center"/>
    </xf>
    <xf numFmtId="0" fontId="0" fillId="24" borderId="0" xfId="0" applyFill="1"/>
    <xf numFmtId="0" fontId="55" fillId="4" borderId="12" xfId="0" applyFont="1" applyFill="1" applyBorder="1" applyAlignment="1">
      <alignment horizontal="center" vertical="top" wrapText="1"/>
    </xf>
    <xf numFmtId="0" fontId="2" fillId="4" borderId="0" xfId="0" applyFont="1" applyFill="1" applyBorder="1" applyAlignment="1">
      <alignment horizontal="center" vertical="top" wrapText="1"/>
    </xf>
    <xf numFmtId="0" fontId="1" fillId="0" borderId="0" xfId="0" applyFont="1" applyFill="1" applyBorder="1" applyAlignment="1">
      <alignment horizontal="left" vertical="top" wrapText="1"/>
    </xf>
    <xf numFmtId="0" fontId="58" fillId="0" borderId="11" xfId="0" applyFont="1" applyBorder="1" applyAlignment="1">
      <alignment horizontal="center" vertical="center"/>
    </xf>
    <xf numFmtId="0" fontId="58" fillId="0" borderId="0" xfId="0" applyFont="1"/>
    <xf numFmtId="0" fontId="59" fillId="0" borderId="39" xfId="0" applyFont="1" applyBorder="1" applyAlignment="1" applyProtection="1">
      <alignment horizontal="center" vertical="center" wrapText="1"/>
      <protection hidden="1"/>
    </xf>
    <xf numFmtId="0" fontId="59" fillId="0" borderId="0" xfId="0" applyFont="1" applyFill="1" applyBorder="1" applyAlignment="1" applyProtection="1">
      <alignment horizontal="center" vertical="center" wrapText="1"/>
      <protection hidden="1"/>
    </xf>
    <xf numFmtId="0" fontId="60" fillId="12" borderId="11" xfId="4" applyFont="1" applyBorder="1" applyAlignment="1">
      <alignment horizontal="center" vertical="center" wrapText="1"/>
    </xf>
    <xf numFmtId="0" fontId="61" fillId="0" borderId="40" xfId="0" applyFont="1" applyBorder="1" applyAlignment="1" applyProtection="1">
      <alignment horizontal="left" vertical="center" wrapText="1"/>
      <protection hidden="1"/>
    </xf>
    <xf numFmtId="0" fontId="58" fillId="0" borderId="0" xfId="0" applyFont="1" applyAlignment="1">
      <alignment wrapText="1"/>
    </xf>
    <xf numFmtId="0" fontId="62" fillId="11" borderId="11" xfId="3" applyFont="1" applyBorder="1" applyAlignment="1">
      <alignment horizontal="center" vertical="center" wrapText="1"/>
    </xf>
    <xf numFmtId="0" fontId="61" fillId="0" borderId="41" xfId="0" applyFont="1" applyBorder="1" applyAlignment="1" applyProtection="1">
      <alignment horizontal="left" vertical="center" wrapText="1"/>
      <protection hidden="1"/>
    </xf>
    <xf numFmtId="0" fontId="63" fillId="10" borderId="11" xfId="2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top" wrapText="1"/>
    </xf>
    <xf numFmtId="14" fontId="2" fillId="9" borderId="6" xfId="0" applyNumberFormat="1" applyFont="1" applyFill="1" applyBorder="1" applyAlignment="1">
      <alignment horizontal="center" vertical="top" textRotation="90" wrapText="1"/>
    </xf>
    <xf numFmtId="14" fontId="1" fillId="7" borderId="9" xfId="0" applyNumberFormat="1" applyFont="1" applyFill="1" applyBorder="1" applyAlignment="1">
      <alignment horizontal="center" vertical="center"/>
    </xf>
    <xf numFmtId="14" fontId="1" fillId="0" borderId="9" xfId="0" applyNumberFormat="1" applyFont="1" applyFill="1" applyBorder="1" applyAlignment="1">
      <alignment horizontal="center" vertical="center"/>
    </xf>
    <xf numFmtId="0" fontId="0" fillId="5" borderId="0" xfId="0" applyFill="1"/>
    <xf numFmtId="14" fontId="1" fillId="5" borderId="9" xfId="0" applyNumberFormat="1" applyFont="1" applyFill="1" applyBorder="1" applyAlignment="1">
      <alignment horizontal="center" vertical="center"/>
    </xf>
    <xf numFmtId="0" fontId="15" fillId="25" borderId="16" xfId="0" applyFont="1" applyFill="1" applyBorder="1" applyAlignment="1">
      <alignment horizontal="left" vertical="center" wrapText="1" readingOrder="1"/>
    </xf>
    <xf numFmtId="0" fontId="11" fillId="25" borderId="12" xfId="0" applyFont="1" applyFill="1" applyBorder="1" applyAlignment="1">
      <alignment vertical="center" wrapText="1"/>
    </xf>
    <xf numFmtId="0" fontId="1" fillId="0" borderId="0" xfId="0" applyFont="1" applyFill="1" applyAlignment="1">
      <alignment vertical="top" wrapText="1"/>
    </xf>
    <xf numFmtId="0" fontId="3" fillId="26" borderId="0" xfId="0" applyFont="1" applyFill="1" applyAlignment="1">
      <alignment vertical="top" wrapText="1"/>
    </xf>
    <xf numFmtId="14" fontId="2" fillId="26" borderId="6" xfId="0" applyNumberFormat="1" applyFont="1" applyFill="1" applyBorder="1" applyAlignment="1">
      <alignment horizontal="center" vertical="top" textRotation="90" wrapText="1"/>
    </xf>
    <xf numFmtId="0" fontId="1" fillId="26" borderId="0" xfId="0" applyFont="1" applyFill="1" applyAlignment="1">
      <alignment vertical="top" wrapText="1"/>
    </xf>
    <xf numFmtId="164" fontId="3" fillId="0" borderId="9" xfId="0" applyNumberFormat="1" applyFont="1" applyFill="1" applyBorder="1" applyAlignment="1">
      <alignment horizontal="center" vertical="center" wrapText="1"/>
    </xf>
    <xf numFmtId="164" fontId="3" fillId="26" borderId="9" xfId="0" applyNumberFormat="1" applyFont="1" applyFill="1" applyBorder="1" applyAlignment="1">
      <alignment horizontal="center" vertical="center" wrapText="1"/>
    </xf>
    <xf numFmtId="0" fontId="47" fillId="3" borderId="26" xfId="0" applyFont="1" applyFill="1" applyBorder="1" applyAlignment="1">
      <alignment horizontal="center"/>
    </xf>
    <xf numFmtId="0" fontId="47" fillId="3" borderId="27" xfId="0" applyFont="1" applyFill="1" applyBorder="1" applyAlignment="1">
      <alignment horizontal="center"/>
    </xf>
    <xf numFmtId="0" fontId="48" fillId="21" borderId="28" xfId="0" applyFont="1" applyFill="1" applyBorder="1" applyAlignment="1">
      <alignment horizontal="center"/>
    </xf>
    <xf numFmtId="0" fontId="48" fillId="21" borderId="29" xfId="0" applyFont="1" applyFill="1" applyBorder="1" applyAlignment="1">
      <alignment horizontal="center"/>
    </xf>
    <xf numFmtId="0" fontId="22" fillId="0" borderId="18" xfId="5" applyFont="1" applyBorder="1" applyAlignment="1">
      <alignment horizontal="center" vertical="center" wrapText="1"/>
    </xf>
    <xf numFmtId="0" fontId="21" fillId="0" borderId="19" xfId="5" applyBorder="1"/>
    <xf numFmtId="0" fontId="21" fillId="0" borderId="20" xfId="5" applyBorder="1"/>
    <xf numFmtId="0" fontId="35" fillId="19" borderId="24" xfId="5" applyFont="1" applyFill="1" applyBorder="1" applyAlignment="1">
      <alignment horizontal="center" vertical="center" wrapText="1"/>
    </xf>
    <xf numFmtId="0" fontId="35" fillId="19" borderId="25" xfId="5" applyFont="1" applyFill="1" applyBorder="1" applyAlignment="1">
      <alignment horizontal="center" vertical="center" wrapText="1"/>
    </xf>
    <xf numFmtId="0" fontId="22" fillId="0" borderId="0" xfId="5" applyFont="1" applyAlignment="1">
      <alignment horizontal="center" vertical="center" wrapText="1"/>
    </xf>
    <xf numFmtId="0" fontId="12" fillId="0" borderId="18" xfId="5" applyFont="1" applyBorder="1" applyAlignment="1">
      <alignment horizontal="center" vertical="center" wrapText="1"/>
    </xf>
    <xf numFmtId="0" fontId="23" fillId="0" borderId="19" xfId="5" applyFont="1" applyBorder="1" applyAlignment="1">
      <alignment horizontal="center" vertical="center" wrapText="1"/>
    </xf>
    <xf numFmtId="0" fontId="23" fillId="0" borderId="19" xfId="5" applyFont="1" applyBorder="1" applyAlignment="1">
      <alignment wrapText="1"/>
    </xf>
    <xf numFmtId="0" fontId="23" fillId="0" borderId="20" xfId="5" applyFont="1" applyBorder="1" applyAlignment="1">
      <alignment wrapText="1"/>
    </xf>
    <xf numFmtId="0" fontId="13" fillId="0" borderId="0" xfId="5" applyFont="1" applyAlignment="1">
      <alignment horizontal="center" vertical="center" wrapText="1"/>
    </xf>
    <xf numFmtId="0" fontId="28" fillId="0" borderId="0" xfId="5" applyFont="1" applyAlignment="1">
      <alignment wrapText="1"/>
    </xf>
    <xf numFmtId="0" fontId="30" fillId="0" borderId="0" xfId="5" applyFont="1" applyAlignment="1">
      <alignment wrapText="1"/>
    </xf>
    <xf numFmtId="0" fontId="24" fillId="17" borderId="22" xfId="5" applyFont="1" applyFill="1" applyBorder="1" applyAlignment="1">
      <alignment horizontal="center" vertical="center" wrapText="1"/>
    </xf>
    <xf numFmtId="0" fontId="34" fillId="17" borderId="21" xfId="5" applyFont="1" applyFill="1" applyBorder="1" applyAlignment="1">
      <alignment horizontal="center" vertical="center" wrapText="1"/>
    </xf>
    <xf numFmtId="0" fontId="34" fillId="17" borderId="23" xfId="5" applyFont="1" applyFill="1" applyBorder="1" applyAlignment="1">
      <alignment horizontal="center" vertical="center" wrapText="1"/>
    </xf>
    <xf numFmtId="0" fontId="24" fillId="19" borderId="18" xfId="5" applyFont="1" applyFill="1" applyBorder="1" applyAlignment="1">
      <alignment horizontal="center" vertical="center" wrapText="1"/>
    </xf>
    <xf numFmtId="0" fontId="34" fillId="19" borderId="20" xfId="5" applyFont="1" applyFill="1" applyBorder="1" applyAlignment="1">
      <alignment wrapText="1"/>
    </xf>
    <xf numFmtId="0" fontId="35" fillId="17" borderId="24" xfId="5" applyFont="1" applyFill="1" applyBorder="1" applyAlignment="1">
      <alignment horizontal="center" vertical="center" wrapText="1"/>
    </xf>
    <xf numFmtId="0" fontId="35" fillId="17" borderId="25" xfId="5" applyFont="1" applyFill="1" applyBorder="1" applyAlignment="1">
      <alignment horizontal="center" vertical="center" wrapText="1"/>
    </xf>
    <xf numFmtId="0" fontId="35" fillId="18" borderId="24" xfId="5" applyFont="1" applyFill="1" applyBorder="1" applyAlignment="1">
      <alignment horizontal="center" vertical="center" wrapText="1"/>
    </xf>
    <xf numFmtId="0" fontId="35" fillId="18" borderId="25" xfId="5" applyFont="1" applyFill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top" wrapText="1"/>
    </xf>
    <xf numFmtId="0" fontId="2" fillId="9" borderId="4" xfId="0" applyFont="1" applyFill="1" applyBorder="1" applyAlignment="1">
      <alignment horizontal="center" vertical="center" wrapText="1"/>
    </xf>
    <xf numFmtId="0" fontId="2" fillId="9" borderId="5" xfId="0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0" fontId="12" fillId="14" borderId="13" xfId="0" applyFont="1" applyFill="1" applyBorder="1" applyAlignment="1">
      <alignment horizontal="center" vertical="center" textRotation="90" wrapText="1"/>
    </xf>
    <xf numFmtId="0" fontId="12" fillId="14" borderId="14" xfId="0" applyFont="1" applyFill="1" applyBorder="1" applyAlignment="1">
      <alignment horizontal="center" vertical="center" textRotation="90" wrapText="1"/>
    </xf>
    <xf numFmtId="14" fontId="0" fillId="0" borderId="0" xfId="0" applyNumberFormat="1"/>
  </cellXfs>
  <cellStyles count="9">
    <cellStyle name="Insatisfaisant" xfId="3" builtinId="27"/>
    <cellStyle name="Neutre" xfId="4" builtinId="28"/>
    <cellStyle name="Normal" xfId="0" builtinId="0"/>
    <cellStyle name="Normal 2" xfId="5" xr:uid="{3BEE2BD2-2B01-4032-8888-E70E880C071D}"/>
    <cellStyle name="Normal 3" xfId="6" xr:uid="{ECD86B25-C070-4C2D-BD50-93EE1F023CA6}"/>
    <cellStyle name="Normal 3 2" xfId="7" xr:uid="{EFFAB5DA-A6DF-4EFF-8656-8D9130E7D9E4}"/>
    <cellStyle name="Normal 4" xfId="8" xr:uid="{1D90388D-B68A-4017-AA08-C87FD0702523}"/>
    <cellStyle name="Pourcentage" xfId="1" builtinId="5"/>
    <cellStyle name="Satisfaisant" xfId="2" builtinId="26"/>
  </cellStyles>
  <dxfs count="95"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42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9999"/>
        </patternFill>
      </fill>
    </dxf>
    <dxf>
      <fill>
        <patternFill>
          <bgColor rgb="FFFF5050"/>
        </patternFill>
      </fill>
    </dxf>
    <dxf>
      <fill>
        <patternFill>
          <bgColor rgb="FFFF3300"/>
        </patternFill>
      </fill>
    </dxf>
    <dxf>
      <fill>
        <patternFill>
          <bgColor theme="0" tint="-0.14996795556505021"/>
        </patternFill>
      </fill>
    </dxf>
    <dxf>
      <fill>
        <patternFill>
          <bgColor rgb="FF99FF99"/>
        </patternFill>
      </fill>
    </dxf>
    <dxf>
      <fill>
        <patternFill>
          <bgColor theme="5" tint="0.39994506668294322"/>
        </patternFill>
      </fill>
    </dxf>
    <dxf>
      <fill>
        <patternFill>
          <bgColor rgb="FFFF6600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9999"/>
        </patternFill>
      </fill>
    </dxf>
    <dxf>
      <fill>
        <patternFill>
          <bgColor rgb="FFFF5050"/>
        </patternFill>
      </fill>
    </dxf>
    <dxf>
      <fill>
        <patternFill>
          <bgColor rgb="FFFF3300"/>
        </patternFill>
      </fill>
    </dxf>
    <dxf>
      <fill>
        <patternFill>
          <bgColor theme="0" tint="-0.14996795556505021"/>
        </patternFill>
      </fill>
    </dxf>
    <dxf>
      <fill>
        <patternFill>
          <bgColor rgb="FF99FF99"/>
        </patternFill>
      </fill>
    </dxf>
    <dxf>
      <fill>
        <patternFill>
          <bgColor theme="5" tint="0.39994506668294322"/>
        </patternFill>
      </fill>
    </dxf>
    <dxf>
      <fill>
        <patternFill>
          <bgColor rgb="FFFF6600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9999"/>
        </patternFill>
      </fill>
    </dxf>
    <dxf>
      <fill>
        <patternFill>
          <bgColor rgb="FFFF5050"/>
        </patternFill>
      </fill>
    </dxf>
    <dxf>
      <fill>
        <patternFill>
          <bgColor rgb="FFFF3300"/>
        </patternFill>
      </fill>
    </dxf>
    <dxf>
      <fill>
        <patternFill>
          <bgColor theme="0" tint="-0.14996795556505021"/>
        </patternFill>
      </fill>
    </dxf>
    <dxf>
      <fill>
        <patternFill>
          <bgColor rgb="FF99FF99"/>
        </patternFill>
      </fill>
    </dxf>
    <dxf>
      <fill>
        <patternFill>
          <bgColor theme="5" tint="0.39994506668294322"/>
        </patternFill>
      </fill>
    </dxf>
    <dxf>
      <fill>
        <patternFill>
          <bgColor rgb="FFFF6600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9999"/>
        </patternFill>
      </fill>
    </dxf>
    <dxf>
      <fill>
        <patternFill>
          <bgColor rgb="FFFF5050"/>
        </patternFill>
      </fill>
    </dxf>
    <dxf>
      <fill>
        <patternFill>
          <bgColor rgb="FFFF3300"/>
        </patternFill>
      </fill>
    </dxf>
    <dxf>
      <fill>
        <patternFill>
          <bgColor theme="0" tint="-0.14996795556505021"/>
        </patternFill>
      </fill>
    </dxf>
    <dxf>
      <fill>
        <patternFill>
          <bgColor rgb="FF99FF99"/>
        </patternFill>
      </fill>
    </dxf>
    <dxf>
      <fill>
        <patternFill>
          <bgColor theme="5" tint="0.39994506668294322"/>
        </patternFill>
      </fill>
    </dxf>
    <dxf>
      <fill>
        <patternFill>
          <bgColor rgb="FFFF6600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9999"/>
        </patternFill>
      </fill>
    </dxf>
    <dxf>
      <fill>
        <patternFill>
          <bgColor rgb="FFFF5050"/>
        </patternFill>
      </fill>
    </dxf>
    <dxf>
      <fill>
        <patternFill>
          <bgColor rgb="FFFF3300"/>
        </patternFill>
      </fill>
    </dxf>
    <dxf>
      <fill>
        <patternFill>
          <bgColor theme="0" tint="-0.14996795556505021"/>
        </patternFill>
      </fill>
    </dxf>
    <dxf>
      <fill>
        <patternFill>
          <bgColor rgb="FF99FF99"/>
        </patternFill>
      </fill>
    </dxf>
    <dxf>
      <fill>
        <patternFill>
          <bgColor theme="5" tint="0.39994506668294322"/>
        </patternFill>
      </fill>
    </dxf>
    <dxf>
      <fill>
        <patternFill>
          <bgColor rgb="FFFF6600"/>
        </patternFill>
      </fill>
    </dxf>
    <dxf>
      <fill>
        <patternFill>
          <bgColor theme="0" tint="-0.14996795556505021"/>
        </patternFill>
      </fill>
    </dxf>
    <dxf>
      <fill>
        <patternFill>
          <bgColor rgb="FF99FF99"/>
        </patternFill>
      </fill>
    </dxf>
    <dxf>
      <fill>
        <patternFill>
          <bgColor theme="5" tint="0.39994506668294322"/>
        </patternFill>
      </fill>
    </dxf>
    <dxf>
      <fill>
        <patternFill>
          <bgColor rgb="FFFF6600"/>
        </patternFill>
      </fill>
    </dxf>
    <dxf>
      <fill>
        <patternFill>
          <bgColor theme="0" tint="-0.14996795556505021"/>
        </patternFill>
      </fill>
    </dxf>
    <dxf>
      <fill>
        <patternFill>
          <bgColor rgb="FF99FF99"/>
        </patternFill>
      </fill>
    </dxf>
    <dxf>
      <fill>
        <patternFill>
          <bgColor theme="5" tint="0.39994506668294322"/>
        </patternFill>
      </fill>
    </dxf>
    <dxf>
      <fill>
        <patternFill>
          <bgColor rgb="FFFF6600"/>
        </patternFill>
      </fill>
    </dxf>
    <dxf>
      <fill>
        <patternFill>
          <bgColor theme="0" tint="-0.14996795556505021"/>
        </patternFill>
      </fill>
    </dxf>
    <dxf>
      <fill>
        <patternFill>
          <bgColor rgb="FF99FF99"/>
        </patternFill>
      </fill>
    </dxf>
    <dxf>
      <fill>
        <patternFill>
          <bgColor theme="5" tint="0.39994506668294322"/>
        </patternFill>
      </fill>
    </dxf>
    <dxf>
      <fill>
        <patternFill>
          <bgColor rgb="FFFF6600"/>
        </patternFill>
      </fill>
    </dxf>
    <dxf>
      <fill>
        <patternFill>
          <bgColor theme="0" tint="-0.14996795556505021"/>
        </patternFill>
      </fill>
    </dxf>
    <dxf>
      <fill>
        <patternFill>
          <bgColor rgb="FF99FF99"/>
        </patternFill>
      </fill>
    </dxf>
    <dxf>
      <fill>
        <patternFill>
          <bgColor theme="5" tint="0.39994506668294322"/>
        </patternFill>
      </fill>
    </dxf>
    <dxf>
      <fill>
        <patternFill>
          <bgColor rgb="FFFF6600"/>
        </patternFill>
      </fill>
    </dxf>
    <dxf>
      <fill>
        <patternFill>
          <bgColor theme="0" tint="-0.14996795556505021"/>
        </patternFill>
      </fill>
    </dxf>
    <dxf>
      <fill>
        <patternFill>
          <bgColor rgb="FF99FF99"/>
        </patternFill>
      </fill>
    </dxf>
    <dxf>
      <fill>
        <patternFill>
          <bgColor theme="5" tint="0.39994506668294322"/>
        </patternFill>
      </fill>
    </dxf>
    <dxf>
      <fill>
        <patternFill>
          <bgColor rgb="FFFF6600"/>
        </patternFill>
      </fill>
    </dxf>
    <dxf>
      <alignment horizontal="general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  <border diagonalUp="0" diagonalDown="0">
        <left/>
        <right style="thin">
          <color theme="9"/>
        </right>
        <top/>
        <bottom/>
        <vertical/>
        <horizontal/>
      </border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  <border diagonalUp="0" diagonalDown="0">
        <left style="thin">
          <color theme="9"/>
        </left>
        <right/>
        <top/>
        <bottom/>
        <vertical/>
        <horizontal/>
      </border>
    </dxf>
    <dxf>
      <numFmt numFmtId="0" formatCode="General"/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minor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9"/>
        </left>
        <right style="thin">
          <color theme="9"/>
        </right>
        <top/>
        <bottom/>
      </border>
    </dxf>
  </dxfs>
  <tableStyles count="0" defaultTableStyle="TableStyleMedium2" defaultPivotStyle="PivotStyleLight16"/>
  <colors>
    <mruColors>
      <color rgb="FFFFF1AB"/>
      <color rgb="FFE5DBF1"/>
      <color rgb="FFC9E7A7"/>
      <color rgb="FFFF9FE6"/>
      <color rgb="FFFF33CC"/>
      <color rgb="FFAB69C5"/>
      <color rgb="FFFFE775"/>
      <color rgb="FFD1EFFF"/>
      <color rgb="FFECE3F5"/>
      <color rgb="FFEEF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32530158756305011"/>
          <c:y val="0.16867536032944405"/>
          <c:w val="0.36626549118210089"/>
          <c:h val="0.61044416119227374"/>
        </c:manualLayout>
      </c:layout>
      <c:radarChart>
        <c:radarStyle val="marker"/>
        <c:varyColors val="1"/>
        <c:ser>
          <c:idx val="0"/>
          <c:order val="0"/>
          <c:spPr>
            <a:ln w="12700">
              <a:solidFill>
                <a:srgbClr val="DD0806"/>
              </a:solidFill>
              <a:prstDash val="solid"/>
            </a:ln>
          </c:spPr>
          <c:marker>
            <c:symbol val="square"/>
            <c:size val="12"/>
            <c:spPr>
              <a:noFill/>
              <a:ln w="9525">
                <a:noFill/>
              </a:ln>
            </c:spPr>
          </c:marker>
          <c:dPt>
            <c:idx val="0"/>
            <c:bubble3D val="0"/>
            <c:extLst>
              <c:ext xmlns:c16="http://schemas.microsoft.com/office/drawing/2014/chart" uri="{C3380CC4-5D6E-409C-BE32-E72D297353CC}">
                <c16:uniqueId val="{00000000-DAF9-4138-A4BE-C7D1B0F60F4F}"/>
              </c:ext>
            </c:extLst>
          </c:dPt>
          <c:dPt>
            <c:idx val="1"/>
            <c:bubble3D val="0"/>
            <c:extLst>
              <c:ext xmlns:c16="http://schemas.microsoft.com/office/drawing/2014/chart" uri="{C3380CC4-5D6E-409C-BE32-E72D297353CC}">
                <c16:uniqueId val="{00000001-DAF9-4138-A4BE-C7D1B0F60F4F}"/>
              </c:ext>
            </c:extLst>
          </c:dPt>
          <c:dPt>
            <c:idx val="2"/>
            <c:bubble3D val="0"/>
            <c:extLst>
              <c:ext xmlns:c16="http://schemas.microsoft.com/office/drawing/2014/chart" uri="{C3380CC4-5D6E-409C-BE32-E72D297353CC}">
                <c16:uniqueId val="{00000002-DAF9-4138-A4BE-C7D1B0F60F4F}"/>
              </c:ext>
            </c:extLst>
          </c:dPt>
          <c:dPt>
            <c:idx val="3"/>
            <c:bubble3D val="0"/>
            <c:extLst>
              <c:ext xmlns:c16="http://schemas.microsoft.com/office/drawing/2014/chart" uri="{C3380CC4-5D6E-409C-BE32-E72D297353CC}">
                <c16:uniqueId val="{00000003-DAF9-4138-A4BE-C7D1B0F60F4F}"/>
              </c:ext>
            </c:extLst>
          </c:dPt>
          <c:dLbls>
            <c:delete val="1"/>
          </c:dLbls>
          <c:cat>
            <c:strRef>
              <c:f>'Overview IS'!$B$15:$B$18</c:f>
              <c:strCache>
                <c:ptCount val="4"/>
                <c:pt idx="0">
                  <c:v>Culture</c:v>
                </c:pt>
                <c:pt idx="1">
                  <c:v>Organisation</c:v>
                </c:pt>
                <c:pt idx="2">
                  <c:v>Skills</c:v>
                </c:pt>
                <c:pt idx="3">
                  <c:v>Technology</c:v>
                </c:pt>
              </c:strCache>
            </c:strRef>
          </c:cat>
          <c:val>
            <c:numRef>
              <c:f>'Overview IS'!$C$15:$C$18</c:f>
              <c:numCache>
                <c:formatCode>0</c:formatCode>
                <c:ptCount val="4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AF9-4138-A4BE-C7D1B0F60F4F}"/>
            </c:ext>
          </c:extLst>
        </c:ser>
        <c:dLbls>
          <c:showLegendKey val="1"/>
          <c:showVal val="0"/>
          <c:showCatName val="1"/>
          <c:showSerName val="0"/>
          <c:showPercent val="0"/>
          <c:showBubbleSize val="0"/>
        </c:dLbls>
        <c:axId val="120665648"/>
        <c:axId val="1"/>
      </c:radarChart>
      <c:catAx>
        <c:axId val="120665648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0"/>
        <c:majorTickMark val="out"/>
        <c:minorTickMark val="none"/>
        <c:tickLblPos val="nextTo"/>
        <c:txPr>
          <a:bodyPr rot="0" vert="horz"/>
          <a:lstStyle/>
          <a:p>
            <a:pPr>
              <a:defRPr sz="14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0"/>
        <c:lblAlgn val="ctr"/>
        <c:lblOffset val="100"/>
        <c:noMultiLvlLbl val="0"/>
      </c:catAx>
      <c:valAx>
        <c:axId val="1"/>
        <c:scaling>
          <c:orientation val="minMax"/>
          <c:max val="4"/>
          <c:min val="0"/>
        </c:scaling>
        <c:delete val="0"/>
        <c:axPos val="l"/>
        <c:numFmt formatCode="General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0665648"/>
        <c:crosses val="autoZero"/>
        <c:crossBetween val="between"/>
        <c:majorUnit val="1"/>
        <c:minorUnit val="1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4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</xdr:row>
      <xdr:rowOff>60960</xdr:rowOff>
    </xdr:from>
    <xdr:to>
      <xdr:col>3</xdr:col>
      <xdr:colOff>952500</xdr:colOff>
      <xdr:row>12</xdr:row>
      <xdr:rowOff>45720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F3DC7A84-84FA-4F12-AA98-3948F666C6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4994F7-713B-4D5D-BBB9-2AC198A560BD}" name="Tableau2" displayName="Tableau2" ref="A3:M148" totalsRowShown="0" headerRowDxfId="94">
  <autoFilter ref="A3:M148" xr:uid="{00000000-0009-0000-0100-000002000000}"/>
  <tableColumns count="13">
    <tableColumn id="1" xr3:uid="{139890BC-66FE-48F3-957C-CE7034282D46}" name="Services" dataDxfId="93"/>
    <tableColumn id="2" xr3:uid="{6919D476-0E9A-48C0-9F72-491E21354466}" name="Interlocuteurs" dataDxfId="92"/>
    <tableColumn id="3" xr3:uid="{FBF89317-9122-4F1A-AFDC-E04A6353ED95}" name="Site d'origine" dataDxfId="91"/>
    <tableColumn id="4" xr3:uid="{766C8340-7ABE-46C9-B8F5-483624B5A920}" name="Site(s) Futur(s)" dataDxfId="90"/>
    <tableColumn id="5" xr3:uid="{1F5588A1-EC15-44EC-AADE-8E68BFDC66EA}" name="Description de l'impact" dataDxfId="89"/>
    <tableColumn id="6" xr3:uid="{4CBEAEC9-A6B6-43EA-9AD4-00EF83E625E4}" name="Population(s) impactée(s) " dataDxfId="88"/>
    <tableColumn id="7" xr3:uid="{E8B752B0-0140-4694-8B88-D75ABADF3385}" name="Risques identifiés" dataDxfId="87"/>
    <tableColumn id="8" xr3:uid="{3B244E16-9E90-486A-A016-2F02F653A7DC}" name="Catégorie d'impact" dataDxfId="86"/>
    <tableColumn id="9" xr3:uid="{C6D46C10-BD97-4E8A-9725-BB7A91DE313A}" name="Criticité du risque" dataDxfId="85"/>
    <tableColumn id="10" xr3:uid="{AEE5E593-D666-4796-AD89-66C543DC9865}" name="Actions de remediation" dataDxfId="84"/>
    <tableColumn id="11" xr3:uid="{7FE388EC-9EBD-4193-BC1C-DE9A2F8CEDB1}" name="Urgence" dataDxfId="83"/>
    <tableColumn id="12" xr3:uid="{19425510-6A59-47B7-B13A-E549660031D5}" name="Chantiers" dataDxfId="82"/>
    <tableColumn id="13" xr3:uid="{1969A5F3-0710-49E0-BB49-82A08187DDA2}" name="Classe" dataDxfId="8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1">
  <a:themeElements>
    <a:clrScheme name="Altran bureautique">
      <a:dk1>
        <a:sysClr val="windowText" lastClr="000000"/>
      </a:dk1>
      <a:lt1>
        <a:srgbClr val="FFFFFF"/>
      </a:lt1>
      <a:dk2>
        <a:srgbClr val="007EAF"/>
      </a:dk2>
      <a:lt2>
        <a:srgbClr val="5F509B"/>
      </a:lt2>
      <a:accent1>
        <a:srgbClr val="EB5F1E"/>
      </a:accent1>
      <a:accent2>
        <a:srgbClr val="FAEB46"/>
      </a:accent2>
      <a:accent3>
        <a:srgbClr val="E12364"/>
      </a:accent3>
      <a:accent4>
        <a:srgbClr val="464B69"/>
      </a:accent4>
      <a:accent5>
        <a:srgbClr val="00B4B9"/>
      </a:accent5>
      <a:accent6>
        <a:srgbClr val="5FC3EB"/>
      </a:accent6>
      <a:hlink>
        <a:srgbClr val="007EAF"/>
      </a:hlink>
      <a:folHlink>
        <a:srgbClr val="007EAF"/>
      </a:folHlink>
    </a:clrScheme>
    <a:fontScheme name="Arial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Thème1" id="{427921E9-8451-479E-B5C6-40009538F96F}" vid="{263A1AE8-10F6-4160-98D9-E3F2AE7D4F5E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5CC249-C9AD-4B46-8365-3229430C8B02}">
  <sheetPr>
    <tabColor theme="8" tint="0.59999389629810485"/>
  </sheetPr>
  <dimension ref="A1:S149"/>
  <sheetViews>
    <sheetView zoomScale="85" zoomScaleNormal="85" workbookViewId="0">
      <pane xSplit="1" ySplit="3" topLeftCell="B7" activePane="bottomRight" state="frozen"/>
      <selection activeCell="C16" sqref="C16"/>
      <selection pane="topRight" activeCell="C16" sqref="C16"/>
      <selection pane="bottomLeft" activeCell="C16" sqref="C16"/>
      <selection pane="bottomRight" activeCell="C16" sqref="C16"/>
    </sheetView>
  </sheetViews>
  <sheetFormatPr baseColWidth="10" defaultRowHeight="14" x14ac:dyDescent="0.3"/>
  <cols>
    <col min="1" max="1" width="17.5" customWidth="1"/>
    <col min="2" max="4" width="18.58203125" customWidth="1"/>
    <col min="5" max="5" width="40.6640625" customWidth="1"/>
    <col min="6" max="6" width="13.08203125" customWidth="1"/>
    <col min="7" max="7" width="44.33203125" customWidth="1"/>
    <col min="8" max="8" width="18.58203125" customWidth="1"/>
    <col min="9" max="9" width="16.33203125" style="86" customWidth="1"/>
    <col min="10" max="10" width="39.6640625" bestFit="1" customWidth="1"/>
    <col min="11" max="11" width="14" customWidth="1"/>
    <col min="12" max="12" width="21.1640625" customWidth="1"/>
    <col min="13" max="13" width="19" style="87" bestFit="1" customWidth="1"/>
  </cols>
  <sheetData>
    <row r="1" spans="1:19" ht="15.5" x14ac:dyDescent="0.35">
      <c r="A1" s="85" t="s">
        <v>100</v>
      </c>
      <c r="E1" t="s">
        <v>101</v>
      </c>
    </row>
    <row r="2" spans="1:19" ht="15.5" x14ac:dyDescent="0.35">
      <c r="A2" s="157"/>
      <c r="B2" s="157"/>
      <c r="C2" s="157"/>
      <c r="D2" s="157"/>
      <c r="E2" s="157"/>
      <c r="F2" s="157"/>
      <c r="G2" s="157"/>
      <c r="H2" s="157"/>
      <c r="I2" s="158"/>
      <c r="J2" s="159" t="s">
        <v>102</v>
      </c>
      <c r="K2" s="160"/>
      <c r="L2" s="160"/>
    </row>
    <row r="3" spans="1:19" s="92" customFormat="1" ht="20" customHeight="1" x14ac:dyDescent="0.3">
      <c r="A3" s="88" t="s">
        <v>103</v>
      </c>
      <c r="B3" s="88" t="s">
        <v>104</v>
      </c>
      <c r="C3" s="88" t="s">
        <v>105</v>
      </c>
      <c r="D3" s="88" t="s">
        <v>106</v>
      </c>
      <c r="E3" s="89" t="s">
        <v>107</v>
      </c>
      <c r="F3" s="89" t="s">
        <v>108</v>
      </c>
      <c r="G3" s="89" t="s">
        <v>109</v>
      </c>
      <c r="H3" s="89" t="s">
        <v>110</v>
      </c>
      <c r="I3" s="90" t="s">
        <v>111</v>
      </c>
      <c r="J3" s="91" t="s">
        <v>112</v>
      </c>
      <c r="K3" s="91" t="s">
        <v>113</v>
      </c>
      <c r="L3" s="91" t="s">
        <v>114</v>
      </c>
      <c r="M3" s="92" t="s">
        <v>115</v>
      </c>
    </row>
    <row r="4" spans="1:19" s="87" customFormat="1" ht="43.5" customHeight="1" x14ac:dyDescent="0.3">
      <c r="A4" s="93" t="s">
        <v>116</v>
      </c>
      <c r="B4" s="93" t="s">
        <v>117</v>
      </c>
      <c r="C4" s="93" t="s">
        <v>118</v>
      </c>
      <c r="D4" s="93" t="s">
        <v>118</v>
      </c>
      <c r="E4" s="93" t="s">
        <v>119</v>
      </c>
      <c r="F4" s="93" t="s">
        <v>116</v>
      </c>
      <c r="G4" s="93" t="s">
        <v>120</v>
      </c>
      <c r="H4" s="93" t="s">
        <v>121</v>
      </c>
      <c r="I4" s="94">
        <v>2.5</v>
      </c>
      <c r="J4" s="95" t="s">
        <v>122</v>
      </c>
      <c r="K4" s="96"/>
      <c r="L4" s="97"/>
    </row>
    <row r="5" spans="1:19" s="87" customFormat="1" ht="29" customHeight="1" x14ac:dyDescent="0.3">
      <c r="A5" s="93"/>
      <c r="B5" s="93"/>
      <c r="C5" s="93"/>
      <c r="D5" s="93"/>
      <c r="E5" s="93" t="s">
        <v>119</v>
      </c>
      <c r="F5" s="93"/>
      <c r="G5" s="93"/>
      <c r="H5" s="93"/>
      <c r="I5" s="94"/>
      <c r="J5" s="95" t="s">
        <v>123</v>
      </c>
      <c r="K5" s="93"/>
      <c r="L5" s="98"/>
    </row>
    <row r="6" spans="1:19" s="87" customFormat="1" ht="29" customHeight="1" x14ac:dyDescent="0.3">
      <c r="A6" s="93"/>
      <c r="B6" s="93"/>
      <c r="C6" s="93"/>
      <c r="D6" s="93"/>
      <c r="E6" s="93" t="s">
        <v>119</v>
      </c>
      <c r="F6" s="93"/>
      <c r="G6" s="93"/>
      <c r="H6" s="93"/>
      <c r="I6" s="94"/>
      <c r="J6" s="95" t="s">
        <v>124</v>
      </c>
      <c r="K6" s="93"/>
      <c r="L6" s="98"/>
    </row>
    <row r="7" spans="1:19" s="87" customFormat="1" ht="29" customHeight="1" x14ac:dyDescent="0.3">
      <c r="A7" s="93"/>
      <c r="B7" s="93"/>
      <c r="C7" s="93"/>
      <c r="D7" s="93"/>
      <c r="E7" s="93" t="s">
        <v>119</v>
      </c>
      <c r="F7" s="93"/>
      <c r="G7" s="93"/>
      <c r="H7" s="93"/>
      <c r="I7" s="94"/>
      <c r="J7" s="95" t="s">
        <v>125</v>
      </c>
      <c r="K7" s="93"/>
      <c r="L7" s="98"/>
    </row>
    <row r="8" spans="1:19" s="87" customFormat="1" ht="29" customHeight="1" x14ac:dyDescent="0.3">
      <c r="A8" s="93"/>
      <c r="B8" s="93"/>
      <c r="C8" s="93"/>
      <c r="D8" s="93"/>
      <c r="E8" s="93" t="s">
        <v>119</v>
      </c>
      <c r="F8" s="93"/>
      <c r="G8" s="93"/>
      <c r="H8" s="93"/>
      <c r="I8" s="94"/>
      <c r="J8" s="95" t="s">
        <v>126</v>
      </c>
      <c r="K8" s="93"/>
      <c r="L8" s="98"/>
    </row>
    <row r="9" spans="1:19" s="87" customFormat="1" ht="29" customHeight="1" x14ac:dyDescent="0.3">
      <c r="A9" s="93"/>
      <c r="B9" s="93"/>
      <c r="C9" s="93"/>
      <c r="D9" s="93"/>
      <c r="E9" s="93" t="s">
        <v>119</v>
      </c>
      <c r="F9" s="93"/>
      <c r="G9" s="93"/>
      <c r="H9" s="93"/>
      <c r="I9" s="94"/>
      <c r="J9" s="99" t="s">
        <v>127</v>
      </c>
      <c r="K9" s="93"/>
      <c r="L9" s="98"/>
    </row>
    <row r="10" spans="1:19" s="87" customFormat="1" ht="29" customHeight="1" x14ac:dyDescent="0.3">
      <c r="A10" s="93"/>
      <c r="B10" s="93"/>
      <c r="C10" s="93"/>
      <c r="D10" s="93"/>
      <c r="E10" s="93" t="s">
        <v>119</v>
      </c>
      <c r="F10" s="93"/>
      <c r="G10" s="93"/>
      <c r="H10" s="93"/>
      <c r="I10" s="94"/>
      <c r="J10" s="95" t="s">
        <v>128</v>
      </c>
      <c r="K10" s="93"/>
      <c r="L10" s="98"/>
    </row>
    <row r="11" spans="1:19" s="87" customFormat="1" ht="29" customHeight="1" x14ac:dyDescent="0.3">
      <c r="A11" s="93"/>
      <c r="B11" s="93"/>
      <c r="C11" s="93"/>
      <c r="D11" s="93"/>
      <c r="E11" s="93" t="s">
        <v>119</v>
      </c>
      <c r="F11" s="93"/>
      <c r="G11" s="93"/>
      <c r="H11" s="93"/>
      <c r="I11" s="94"/>
      <c r="J11" s="95" t="s">
        <v>129</v>
      </c>
      <c r="K11" s="93"/>
      <c r="L11" s="98"/>
    </row>
    <row r="12" spans="1:19" s="87" customFormat="1" ht="29" customHeight="1" x14ac:dyDescent="0.3">
      <c r="A12" s="93"/>
      <c r="B12" s="93"/>
      <c r="C12" s="93"/>
      <c r="D12" s="93"/>
      <c r="E12" s="93" t="s">
        <v>119</v>
      </c>
      <c r="F12" s="93"/>
      <c r="G12" s="93"/>
      <c r="H12" s="93"/>
      <c r="I12" s="94"/>
      <c r="J12" s="95" t="s">
        <v>130</v>
      </c>
      <c r="K12" s="93"/>
      <c r="L12" s="98"/>
    </row>
    <row r="13" spans="1:19" s="87" customFormat="1" ht="29" customHeight="1" x14ac:dyDescent="0.3">
      <c r="A13" s="93"/>
      <c r="B13" s="93"/>
      <c r="C13" s="93"/>
      <c r="D13" s="93"/>
      <c r="E13" s="93" t="s">
        <v>119</v>
      </c>
      <c r="F13" s="93"/>
      <c r="G13" s="93"/>
      <c r="H13" s="93"/>
      <c r="I13" s="94"/>
      <c r="J13" s="95" t="s">
        <v>131</v>
      </c>
      <c r="K13" s="93"/>
      <c r="L13" s="98"/>
      <c r="S13" s="100"/>
    </row>
    <row r="14" spans="1:19" s="87" customFormat="1" ht="29" customHeight="1" x14ac:dyDescent="0.3">
      <c r="A14" s="93"/>
      <c r="B14" s="93"/>
      <c r="C14" s="93"/>
      <c r="D14" s="93"/>
      <c r="E14" s="93" t="s">
        <v>119</v>
      </c>
      <c r="F14" s="93"/>
      <c r="G14" s="93"/>
      <c r="H14" s="93"/>
      <c r="I14" s="94"/>
      <c r="J14" s="95" t="s">
        <v>132</v>
      </c>
      <c r="K14" s="93"/>
      <c r="L14" s="98"/>
      <c r="S14" s="100"/>
    </row>
    <row r="15" spans="1:19" s="87" customFormat="1" ht="14.5" customHeight="1" x14ac:dyDescent="0.3">
      <c r="A15" s="101" t="s">
        <v>116</v>
      </c>
      <c r="B15" s="101"/>
      <c r="C15" s="101"/>
      <c r="D15" s="101"/>
      <c r="E15" s="101"/>
      <c r="F15" s="101"/>
      <c r="G15" s="101"/>
      <c r="H15" s="101" t="s">
        <v>34</v>
      </c>
      <c r="I15" s="102">
        <v>0</v>
      </c>
      <c r="J15" s="103"/>
      <c r="K15" s="101"/>
      <c r="L15" s="104"/>
      <c r="M15" s="105" t="s">
        <v>133</v>
      </c>
      <c r="S15" s="100"/>
    </row>
    <row r="16" spans="1:19" s="87" customFormat="1" ht="14.5" customHeight="1" x14ac:dyDescent="0.3">
      <c r="A16" s="101" t="s">
        <v>116</v>
      </c>
      <c r="B16" s="101"/>
      <c r="C16" s="101"/>
      <c r="D16" s="101"/>
      <c r="E16" s="101"/>
      <c r="F16" s="101"/>
      <c r="G16" s="101"/>
      <c r="H16" s="101" t="s">
        <v>134</v>
      </c>
      <c r="I16" s="102">
        <v>0</v>
      </c>
      <c r="J16" s="103"/>
      <c r="K16" s="101"/>
      <c r="L16" s="104"/>
      <c r="M16" s="105" t="s">
        <v>133</v>
      </c>
    </row>
    <row r="17" spans="1:13" s="87" customFormat="1" ht="14.5" customHeight="1" x14ac:dyDescent="0.3">
      <c r="A17" s="101" t="s">
        <v>116</v>
      </c>
      <c r="B17" s="101"/>
      <c r="C17" s="101"/>
      <c r="D17" s="101"/>
      <c r="E17" s="101"/>
      <c r="F17" s="101"/>
      <c r="G17" s="101"/>
      <c r="H17" s="101" t="s">
        <v>135</v>
      </c>
      <c r="I17" s="102">
        <v>0</v>
      </c>
      <c r="J17" s="103"/>
      <c r="K17" s="101"/>
      <c r="L17" s="104"/>
      <c r="M17" s="105" t="s">
        <v>133</v>
      </c>
    </row>
    <row r="18" spans="1:13" ht="43.5" customHeight="1" x14ac:dyDescent="0.3">
      <c r="A18" s="93" t="s">
        <v>136</v>
      </c>
      <c r="B18" s="93" t="s">
        <v>137</v>
      </c>
      <c r="C18" s="93" t="s">
        <v>118</v>
      </c>
      <c r="D18" s="93" t="s">
        <v>118</v>
      </c>
      <c r="E18" s="93" t="s">
        <v>138</v>
      </c>
      <c r="F18" s="106" t="s">
        <v>139</v>
      </c>
      <c r="G18" s="93" t="s">
        <v>140</v>
      </c>
      <c r="H18" s="93" t="s">
        <v>121</v>
      </c>
      <c r="I18" s="94">
        <v>1</v>
      </c>
      <c r="J18" s="95" t="s">
        <v>141</v>
      </c>
      <c r="K18" s="93"/>
      <c r="L18" s="98"/>
      <c r="M18" s="87" t="s">
        <v>142</v>
      </c>
    </row>
    <row r="19" spans="1:13" ht="29" customHeight="1" x14ac:dyDescent="0.3">
      <c r="A19" s="93"/>
      <c r="B19" s="93"/>
      <c r="C19" s="93"/>
      <c r="D19" s="93"/>
      <c r="E19" s="93" t="s">
        <v>138</v>
      </c>
      <c r="F19" s="106"/>
      <c r="G19" s="93"/>
      <c r="H19" s="93"/>
      <c r="I19" s="94"/>
      <c r="J19" s="95" t="s">
        <v>143</v>
      </c>
      <c r="K19" s="93"/>
      <c r="L19" s="98"/>
    </row>
    <row r="20" spans="1:13" ht="14.5" customHeight="1" x14ac:dyDescent="0.3">
      <c r="A20" s="101" t="s">
        <v>136</v>
      </c>
      <c r="B20" s="101"/>
      <c r="C20" s="101"/>
      <c r="D20" s="101"/>
      <c r="E20" s="101"/>
      <c r="F20" s="107"/>
      <c r="G20" s="101"/>
      <c r="H20" s="101" t="s">
        <v>34</v>
      </c>
      <c r="I20" s="102">
        <v>0</v>
      </c>
      <c r="J20" s="103"/>
      <c r="K20" s="101"/>
      <c r="L20" s="104"/>
      <c r="M20" s="105" t="s">
        <v>133</v>
      </c>
    </row>
    <row r="21" spans="1:13" ht="14.5" customHeight="1" x14ac:dyDescent="0.3">
      <c r="A21" s="101" t="s">
        <v>136</v>
      </c>
      <c r="B21" s="101"/>
      <c r="C21" s="101"/>
      <c r="D21" s="101"/>
      <c r="E21" s="101"/>
      <c r="F21" s="107"/>
      <c r="G21" s="101"/>
      <c r="H21" s="101" t="s">
        <v>134</v>
      </c>
      <c r="I21" s="102">
        <v>0</v>
      </c>
      <c r="J21" s="103"/>
      <c r="K21" s="101"/>
      <c r="L21" s="104"/>
      <c r="M21" s="105" t="s">
        <v>133</v>
      </c>
    </row>
    <row r="22" spans="1:13" ht="14.5" customHeight="1" x14ac:dyDescent="0.3">
      <c r="A22" s="101" t="s">
        <v>136</v>
      </c>
      <c r="B22" s="101"/>
      <c r="C22" s="101"/>
      <c r="D22" s="101"/>
      <c r="E22" s="101"/>
      <c r="F22" s="107"/>
      <c r="G22" s="101"/>
      <c r="H22" s="101" t="s">
        <v>135</v>
      </c>
      <c r="I22" s="102">
        <v>0</v>
      </c>
      <c r="J22" s="103"/>
      <c r="K22" s="101"/>
      <c r="L22" s="104"/>
      <c r="M22" s="105" t="s">
        <v>133</v>
      </c>
    </row>
    <row r="23" spans="1:13" ht="29" customHeight="1" x14ac:dyDescent="0.3">
      <c r="A23" s="93" t="s">
        <v>144</v>
      </c>
      <c r="B23" s="93" t="s">
        <v>145</v>
      </c>
      <c r="C23" s="93" t="s">
        <v>118</v>
      </c>
      <c r="D23" s="93" t="s">
        <v>146</v>
      </c>
      <c r="E23" s="93" t="s">
        <v>147</v>
      </c>
      <c r="F23" s="93" t="s">
        <v>148</v>
      </c>
      <c r="G23" s="93" t="s">
        <v>149</v>
      </c>
      <c r="H23" s="93" t="s">
        <v>121</v>
      </c>
      <c r="I23" s="94">
        <v>1</v>
      </c>
      <c r="J23" s="99" t="s">
        <v>150</v>
      </c>
      <c r="K23" s="93"/>
      <c r="L23" s="98"/>
      <c r="M23" s="87" t="s">
        <v>151</v>
      </c>
    </row>
    <row r="24" spans="1:13" ht="43.5" customHeight="1" x14ac:dyDescent="0.3">
      <c r="A24" s="93" t="s">
        <v>144</v>
      </c>
      <c r="B24" s="93" t="s">
        <v>145</v>
      </c>
      <c r="C24" s="93" t="s">
        <v>118</v>
      </c>
      <c r="D24" s="93" t="s">
        <v>146</v>
      </c>
      <c r="E24" s="93" t="s">
        <v>152</v>
      </c>
      <c r="F24" s="93" t="s">
        <v>144</v>
      </c>
      <c r="G24" s="93" t="s">
        <v>153</v>
      </c>
      <c r="H24" s="93" t="s">
        <v>34</v>
      </c>
      <c r="I24" s="94">
        <v>1</v>
      </c>
      <c r="J24" s="99" t="s">
        <v>154</v>
      </c>
      <c r="K24" s="93"/>
      <c r="L24" s="98"/>
      <c r="M24" s="87" t="s">
        <v>155</v>
      </c>
    </row>
    <row r="25" spans="1:13" ht="29" customHeight="1" x14ac:dyDescent="0.3">
      <c r="A25" s="93"/>
      <c r="B25" s="93"/>
      <c r="C25" s="93"/>
      <c r="D25" s="93"/>
      <c r="E25" s="93" t="s">
        <v>152</v>
      </c>
      <c r="F25" s="93"/>
      <c r="G25" s="93"/>
      <c r="H25" s="93"/>
      <c r="I25" s="94"/>
      <c r="J25" s="99" t="s">
        <v>156</v>
      </c>
      <c r="K25" s="93"/>
      <c r="L25" s="98"/>
    </row>
    <row r="26" spans="1:13" ht="29" customHeight="1" x14ac:dyDescent="0.3">
      <c r="A26" s="93" t="s">
        <v>144</v>
      </c>
      <c r="B26" s="93" t="s">
        <v>145</v>
      </c>
      <c r="C26" s="93" t="s">
        <v>118</v>
      </c>
      <c r="D26" s="93" t="s">
        <v>146</v>
      </c>
      <c r="E26" s="93" t="s">
        <v>157</v>
      </c>
      <c r="F26" s="93" t="s">
        <v>144</v>
      </c>
      <c r="G26" s="93" t="s">
        <v>158</v>
      </c>
      <c r="H26" s="93" t="s">
        <v>34</v>
      </c>
      <c r="I26" s="94">
        <v>1.5</v>
      </c>
      <c r="J26" s="99" t="s">
        <v>159</v>
      </c>
      <c r="K26" s="93"/>
      <c r="L26" s="98"/>
    </row>
    <row r="27" spans="1:13" ht="29" customHeight="1" x14ac:dyDescent="0.3">
      <c r="A27" s="93"/>
      <c r="B27" s="93"/>
      <c r="C27" s="93"/>
      <c r="D27" s="93"/>
      <c r="E27" s="93" t="s">
        <v>157</v>
      </c>
      <c r="F27" s="93"/>
      <c r="G27" s="93"/>
      <c r="H27" s="93"/>
      <c r="I27" s="94"/>
      <c r="J27" s="108" t="s">
        <v>160</v>
      </c>
      <c r="K27" s="93"/>
      <c r="L27" s="98"/>
    </row>
    <row r="28" spans="1:13" ht="43.5" customHeight="1" x14ac:dyDescent="0.3">
      <c r="A28" s="93" t="s">
        <v>144</v>
      </c>
      <c r="B28" s="93" t="s">
        <v>145</v>
      </c>
      <c r="C28" s="93" t="s">
        <v>118</v>
      </c>
      <c r="D28" s="93" t="s">
        <v>146</v>
      </c>
      <c r="E28" s="93" t="s">
        <v>161</v>
      </c>
      <c r="F28" s="93" t="s">
        <v>144</v>
      </c>
      <c r="G28" s="93" t="s">
        <v>162</v>
      </c>
      <c r="H28" s="93" t="s">
        <v>121</v>
      </c>
      <c r="I28" s="94">
        <v>2</v>
      </c>
      <c r="J28" s="99" t="s">
        <v>163</v>
      </c>
      <c r="K28" s="93"/>
      <c r="L28" s="98"/>
      <c r="M28" s="87" t="s">
        <v>142</v>
      </c>
    </row>
    <row r="29" spans="1:13" ht="58" customHeight="1" x14ac:dyDescent="0.3">
      <c r="A29" s="93"/>
      <c r="B29" s="93"/>
      <c r="C29" s="93"/>
      <c r="D29" s="93"/>
      <c r="E29" s="93" t="s">
        <v>161</v>
      </c>
      <c r="F29" s="93"/>
      <c r="G29" s="93"/>
      <c r="H29" s="93"/>
      <c r="I29" s="94"/>
      <c r="J29" s="99" t="s">
        <v>164</v>
      </c>
      <c r="K29" s="93"/>
      <c r="L29" s="98"/>
    </row>
    <row r="30" spans="1:13" ht="29" customHeight="1" x14ac:dyDescent="0.3">
      <c r="A30" s="93" t="s">
        <v>144</v>
      </c>
      <c r="B30" s="93" t="s">
        <v>145</v>
      </c>
      <c r="C30" s="93" t="s">
        <v>118</v>
      </c>
      <c r="D30" s="93" t="s">
        <v>146</v>
      </c>
      <c r="E30" s="93" t="s">
        <v>165</v>
      </c>
      <c r="F30" s="93" t="s">
        <v>144</v>
      </c>
      <c r="G30" s="93" t="s">
        <v>166</v>
      </c>
      <c r="H30" s="93" t="s">
        <v>34</v>
      </c>
      <c r="I30" s="94">
        <v>2</v>
      </c>
      <c r="J30" s="99" t="s">
        <v>167</v>
      </c>
      <c r="K30" s="93"/>
      <c r="L30" s="98"/>
      <c r="M30" s="87" t="s">
        <v>168</v>
      </c>
    </row>
    <row r="31" spans="1:13" ht="14.5" customHeight="1" x14ac:dyDescent="0.3">
      <c r="A31" s="101" t="s">
        <v>144</v>
      </c>
      <c r="B31" s="101"/>
      <c r="C31" s="101"/>
      <c r="D31" s="101"/>
      <c r="E31" s="101"/>
      <c r="F31" s="101"/>
      <c r="G31" s="101"/>
      <c r="H31" s="101" t="s">
        <v>134</v>
      </c>
      <c r="I31" s="102">
        <v>0</v>
      </c>
      <c r="J31" s="109"/>
      <c r="K31" s="101"/>
      <c r="L31" s="104"/>
      <c r="M31" s="105" t="s">
        <v>133</v>
      </c>
    </row>
    <row r="32" spans="1:13" ht="14.5" customHeight="1" x14ac:dyDescent="0.3">
      <c r="A32" s="101" t="s">
        <v>144</v>
      </c>
      <c r="B32" s="101"/>
      <c r="C32" s="101"/>
      <c r="D32" s="101"/>
      <c r="E32" s="101"/>
      <c r="F32" s="101"/>
      <c r="G32" s="101"/>
      <c r="H32" s="101" t="s">
        <v>135</v>
      </c>
      <c r="I32" s="102">
        <v>0</v>
      </c>
      <c r="J32" s="109"/>
      <c r="K32" s="101"/>
      <c r="L32" s="104"/>
      <c r="M32" s="105" t="s">
        <v>133</v>
      </c>
    </row>
    <row r="33" spans="1:13" ht="43.5" customHeight="1" x14ac:dyDescent="0.3">
      <c r="A33" s="93" t="s">
        <v>169</v>
      </c>
      <c r="B33" s="93" t="s">
        <v>170</v>
      </c>
      <c r="C33" s="93" t="s">
        <v>118</v>
      </c>
      <c r="D33" s="93" t="s">
        <v>146</v>
      </c>
      <c r="E33" s="93" t="s">
        <v>171</v>
      </c>
      <c r="F33" s="93" t="s">
        <v>172</v>
      </c>
      <c r="G33" s="93" t="s">
        <v>173</v>
      </c>
      <c r="H33" s="93" t="s">
        <v>121</v>
      </c>
      <c r="I33" s="94">
        <v>1.5</v>
      </c>
      <c r="J33" s="99" t="s">
        <v>174</v>
      </c>
      <c r="K33" s="93"/>
      <c r="L33" s="98"/>
      <c r="M33" s="87" t="s">
        <v>151</v>
      </c>
    </row>
    <row r="34" spans="1:13" ht="29" customHeight="1" x14ac:dyDescent="0.3">
      <c r="A34" s="93" t="s">
        <v>169</v>
      </c>
      <c r="B34" s="93" t="s">
        <v>170</v>
      </c>
      <c r="C34" s="93" t="s">
        <v>118</v>
      </c>
      <c r="D34" s="93" t="s">
        <v>146</v>
      </c>
      <c r="E34" s="93" t="s">
        <v>171</v>
      </c>
      <c r="F34" s="93" t="s">
        <v>169</v>
      </c>
      <c r="G34" s="93" t="s">
        <v>175</v>
      </c>
      <c r="H34" s="93" t="s">
        <v>34</v>
      </c>
      <c r="I34" s="94">
        <v>1.5</v>
      </c>
      <c r="J34" s="99" t="s">
        <v>176</v>
      </c>
      <c r="K34" s="93"/>
      <c r="L34" s="98"/>
    </row>
    <row r="35" spans="1:13" ht="43.5" customHeight="1" x14ac:dyDescent="0.3">
      <c r="A35" s="93" t="s">
        <v>169</v>
      </c>
      <c r="B35" s="93" t="s">
        <v>170</v>
      </c>
      <c r="C35" s="93" t="s">
        <v>118</v>
      </c>
      <c r="D35" s="93" t="s">
        <v>146</v>
      </c>
      <c r="E35" s="93" t="s">
        <v>177</v>
      </c>
      <c r="F35" s="93" t="s">
        <v>169</v>
      </c>
      <c r="G35" s="93" t="s">
        <v>178</v>
      </c>
      <c r="H35" s="93" t="s">
        <v>121</v>
      </c>
      <c r="I35" s="94">
        <v>1</v>
      </c>
      <c r="J35" s="99" t="s">
        <v>179</v>
      </c>
      <c r="K35" s="93"/>
      <c r="L35" s="98"/>
      <c r="M35" s="87" t="s">
        <v>180</v>
      </c>
    </row>
    <row r="36" spans="1:13" ht="29" customHeight="1" x14ac:dyDescent="0.3">
      <c r="A36" s="93" t="s">
        <v>169</v>
      </c>
      <c r="B36" s="93" t="s">
        <v>170</v>
      </c>
      <c r="C36" s="93" t="s">
        <v>118</v>
      </c>
      <c r="D36" s="93" t="s">
        <v>146</v>
      </c>
      <c r="E36" s="93" t="s">
        <v>181</v>
      </c>
      <c r="F36" s="93" t="s">
        <v>169</v>
      </c>
      <c r="G36" s="93" t="s">
        <v>182</v>
      </c>
      <c r="H36" s="93" t="s">
        <v>121</v>
      </c>
      <c r="I36" s="94">
        <v>1.5</v>
      </c>
      <c r="J36" s="99" t="s">
        <v>183</v>
      </c>
      <c r="K36" s="93"/>
      <c r="L36" s="98"/>
    </row>
    <row r="37" spans="1:13" ht="29" customHeight="1" x14ac:dyDescent="0.3">
      <c r="A37" s="93" t="s">
        <v>169</v>
      </c>
      <c r="B37" s="93" t="s">
        <v>170</v>
      </c>
      <c r="C37" s="93" t="s">
        <v>118</v>
      </c>
      <c r="D37" s="93" t="s">
        <v>146</v>
      </c>
      <c r="E37" s="93" t="s">
        <v>184</v>
      </c>
      <c r="F37" s="93" t="s">
        <v>169</v>
      </c>
      <c r="G37" s="93" t="s">
        <v>185</v>
      </c>
      <c r="H37" s="93" t="s">
        <v>121</v>
      </c>
      <c r="I37" s="94">
        <v>2</v>
      </c>
      <c r="J37" s="99" t="s">
        <v>186</v>
      </c>
      <c r="K37" s="93"/>
      <c r="L37" s="98"/>
      <c r="M37"/>
    </row>
    <row r="38" spans="1:13" ht="29" customHeight="1" x14ac:dyDescent="0.3">
      <c r="A38" s="93" t="s">
        <v>169</v>
      </c>
      <c r="B38" s="93" t="s">
        <v>170</v>
      </c>
      <c r="C38" s="93" t="s">
        <v>118</v>
      </c>
      <c r="D38" s="93" t="s">
        <v>146</v>
      </c>
      <c r="E38" s="93" t="s">
        <v>187</v>
      </c>
      <c r="F38" s="93" t="s">
        <v>188</v>
      </c>
      <c r="G38" s="93" t="s">
        <v>189</v>
      </c>
      <c r="H38" s="93" t="s">
        <v>121</v>
      </c>
      <c r="I38" s="94">
        <v>1</v>
      </c>
      <c r="J38" s="99" t="s">
        <v>190</v>
      </c>
      <c r="K38" s="93"/>
      <c r="L38" s="98"/>
      <c r="M38" s="87" t="s">
        <v>191</v>
      </c>
    </row>
    <row r="39" spans="1:13" ht="29" customHeight="1" x14ac:dyDescent="0.3">
      <c r="A39" s="93" t="s">
        <v>169</v>
      </c>
      <c r="B39" s="93" t="s">
        <v>170</v>
      </c>
      <c r="C39" s="93" t="s">
        <v>118</v>
      </c>
      <c r="D39" s="93" t="s">
        <v>146</v>
      </c>
      <c r="E39" s="93" t="s">
        <v>192</v>
      </c>
      <c r="F39" s="93" t="s">
        <v>193</v>
      </c>
      <c r="G39" s="93" t="s">
        <v>194</v>
      </c>
      <c r="H39" s="93" t="s">
        <v>34</v>
      </c>
      <c r="I39" s="94">
        <v>1.5</v>
      </c>
      <c r="J39" s="99" t="s">
        <v>195</v>
      </c>
      <c r="K39" s="93"/>
      <c r="L39" s="98"/>
      <c r="M39" s="87" t="s">
        <v>155</v>
      </c>
    </row>
    <row r="40" spans="1:13" ht="29" customHeight="1" x14ac:dyDescent="0.3">
      <c r="A40" s="93"/>
      <c r="B40" s="93"/>
      <c r="C40" s="93"/>
      <c r="D40" s="93"/>
      <c r="E40" s="93" t="s">
        <v>192</v>
      </c>
      <c r="F40" s="93"/>
      <c r="G40" s="93"/>
      <c r="H40" s="93"/>
      <c r="I40" s="94"/>
      <c r="J40" s="108" t="s">
        <v>196</v>
      </c>
      <c r="K40" s="93"/>
      <c r="L40" s="98"/>
    </row>
    <row r="41" spans="1:13" ht="14.5" customHeight="1" x14ac:dyDescent="0.3">
      <c r="A41" s="101" t="s">
        <v>169</v>
      </c>
      <c r="B41" s="101"/>
      <c r="C41" s="101"/>
      <c r="D41" s="101"/>
      <c r="E41" s="101"/>
      <c r="F41" s="101" t="s">
        <v>169</v>
      </c>
      <c r="G41" s="101"/>
      <c r="H41" s="101" t="s">
        <v>134</v>
      </c>
      <c r="I41" s="102">
        <v>0</v>
      </c>
      <c r="J41" s="109"/>
      <c r="K41" s="101"/>
      <c r="L41" s="104"/>
      <c r="M41" s="105" t="s">
        <v>133</v>
      </c>
    </row>
    <row r="42" spans="1:13" ht="14.5" customHeight="1" x14ac:dyDescent="0.3">
      <c r="A42" s="101" t="s">
        <v>169</v>
      </c>
      <c r="B42" s="101"/>
      <c r="C42" s="101"/>
      <c r="D42" s="101"/>
      <c r="E42" s="101"/>
      <c r="F42" s="101" t="s">
        <v>169</v>
      </c>
      <c r="G42" s="101"/>
      <c r="H42" s="101" t="s">
        <v>135</v>
      </c>
      <c r="I42" s="102">
        <v>0</v>
      </c>
      <c r="J42" s="109"/>
      <c r="K42" s="101"/>
      <c r="L42" s="104"/>
      <c r="M42" s="105" t="s">
        <v>133</v>
      </c>
    </row>
    <row r="43" spans="1:13" ht="43.5" customHeight="1" x14ac:dyDescent="0.3">
      <c r="A43" s="93" t="s">
        <v>197</v>
      </c>
      <c r="B43" s="93" t="s">
        <v>198</v>
      </c>
      <c r="C43" s="93" t="s">
        <v>118</v>
      </c>
      <c r="D43" s="93" t="s">
        <v>146</v>
      </c>
      <c r="E43" s="93" t="s">
        <v>199</v>
      </c>
      <c r="F43" s="93" t="s">
        <v>197</v>
      </c>
      <c r="G43" s="93" t="s">
        <v>200</v>
      </c>
      <c r="H43" s="93" t="s">
        <v>135</v>
      </c>
      <c r="I43" s="94">
        <v>1</v>
      </c>
      <c r="J43" s="99" t="s">
        <v>201</v>
      </c>
      <c r="K43" s="93"/>
      <c r="L43" s="98"/>
      <c r="M43" s="87" t="s">
        <v>202</v>
      </c>
    </row>
    <row r="44" spans="1:13" ht="29" customHeight="1" x14ac:dyDescent="0.3">
      <c r="A44" s="93"/>
      <c r="B44" s="93"/>
      <c r="C44" s="93"/>
      <c r="D44" s="93"/>
      <c r="E44" s="93" t="s">
        <v>199</v>
      </c>
      <c r="F44" s="93"/>
      <c r="G44" s="93"/>
      <c r="H44" s="93"/>
      <c r="I44" s="94"/>
      <c r="J44" s="99" t="s">
        <v>203</v>
      </c>
      <c r="K44" s="93"/>
      <c r="L44" s="98"/>
    </row>
    <row r="45" spans="1:13" ht="29" customHeight="1" x14ac:dyDescent="0.3">
      <c r="A45" s="93"/>
      <c r="B45" s="93"/>
      <c r="C45" s="93"/>
      <c r="D45" s="93"/>
      <c r="E45" s="93" t="s">
        <v>199</v>
      </c>
      <c r="F45" s="93"/>
      <c r="G45" s="93"/>
      <c r="H45" s="93"/>
      <c r="I45" s="94"/>
      <c r="J45" s="99" t="s">
        <v>204</v>
      </c>
      <c r="K45" s="93"/>
      <c r="L45" s="98"/>
    </row>
    <row r="46" spans="1:13" ht="29" customHeight="1" x14ac:dyDescent="0.3">
      <c r="A46" s="93" t="s">
        <v>197</v>
      </c>
      <c r="B46" s="93" t="s">
        <v>198</v>
      </c>
      <c r="C46" s="93" t="s">
        <v>118</v>
      </c>
      <c r="D46" s="93" t="s">
        <v>146</v>
      </c>
      <c r="E46" s="93" t="s">
        <v>184</v>
      </c>
      <c r="F46" s="93" t="s">
        <v>197</v>
      </c>
      <c r="G46" s="93" t="s">
        <v>205</v>
      </c>
      <c r="H46" s="93" t="s">
        <v>121</v>
      </c>
      <c r="I46" s="94">
        <v>2</v>
      </c>
      <c r="J46" s="99" t="s">
        <v>186</v>
      </c>
      <c r="K46" s="93"/>
      <c r="L46" s="98"/>
      <c r="M46"/>
    </row>
    <row r="47" spans="1:13" ht="14.5" customHeight="1" x14ac:dyDescent="0.3">
      <c r="A47" s="101" t="s">
        <v>197</v>
      </c>
      <c r="B47" s="101"/>
      <c r="C47" s="101"/>
      <c r="D47" s="101"/>
      <c r="E47" s="101"/>
      <c r="F47" s="101" t="s">
        <v>197</v>
      </c>
      <c r="G47" s="101"/>
      <c r="H47" s="101" t="s">
        <v>34</v>
      </c>
      <c r="I47" s="102">
        <v>0</v>
      </c>
      <c r="J47" s="109"/>
      <c r="K47" s="101"/>
      <c r="L47" s="101"/>
      <c r="M47" s="105" t="s">
        <v>133</v>
      </c>
    </row>
    <row r="48" spans="1:13" ht="14.5" customHeight="1" x14ac:dyDescent="0.3">
      <c r="A48" s="101" t="s">
        <v>197</v>
      </c>
      <c r="B48" s="101"/>
      <c r="C48" s="101"/>
      <c r="D48" s="101"/>
      <c r="E48" s="101"/>
      <c r="F48" s="101" t="s">
        <v>197</v>
      </c>
      <c r="G48" s="101"/>
      <c r="H48" s="101" t="s">
        <v>134</v>
      </c>
      <c r="I48" s="102">
        <v>0</v>
      </c>
      <c r="J48" s="109"/>
      <c r="K48" s="101"/>
      <c r="L48" s="101"/>
      <c r="M48" s="105" t="s">
        <v>133</v>
      </c>
    </row>
    <row r="49" spans="1:13" ht="29" customHeight="1" x14ac:dyDescent="0.3">
      <c r="A49" s="93" t="s">
        <v>206</v>
      </c>
      <c r="B49" s="93" t="s">
        <v>207</v>
      </c>
      <c r="C49" s="93" t="s">
        <v>208</v>
      </c>
      <c r="D49" s="93" t="s">
        <v>146</v>
      </c>
      <c r="E49" s="93" t="s">
        <v>165</v>
      </c>
      <c r="F49" s="93" t="s">
        <v>206</v>
      </c>
      <c r="G49" s="93" t="s">
        <v>209</v>
      </c>
      <c r="H49" s="93" t="s">
        <v>34</v>
      </c>
      <c r="I49" s="94">
        <v>1.5</v>
      </c>
      <c r="J49" s="99" t="s">
        <v>167</v>
      </c>
      <c r="M49" s="87" t="s">
        <v>168</v>
      </c>
    </row>
    <row r="50" spans="1:13" ht="43.5" customHeight="1" x14ac:dyDescent="0.3">
      <c r="A50" s="93" t="s">
        <v>206</v>
      </c>
      <c r="B50" s="93" t="s">
        <v>207</v>
      </c>
      <c r="C50" s="93" t="s">
        <v>208</v>
      </c>
      <c r="D50" s="93" t="s">
        <v>146</v>
      </c>
      <c r="E50" s="93" t="s">
        <v>210</v>
      </c>
      <c r="F50" s="93" t="s">
        <v>206</v>
      </c>
      <c r="G50" s="93" t="s">
        <v>211</v>
      </c>
      <c r="H50" s="93" t="s">
        <v>121</v>
      </c>
      <c r="I50" s="94">
        <v>1</v>
      </c>
      <c r="J50" s="99" t="s">
        <v>212</v>
      </c>
      <c r="K50" s="93"/>
      <c r="L50" s="98"/>
    </row>
    <row r="51" spans="1:13" ht="43.5" customHeight="1" x14ac:dyDescent="0.3">
      <c r="A51" s="93" t="s">
        <v>206</v>
      </c>
      <c r="B51" s="93" t="s">
        <v>207</v>
      </c>
      <c r="C51" s="93" t="s">
        <v>208</v>
      </c>
      <c r="D51" s="93" t="s">
        <v>146</v>
      </c>
      <c r="E51" s="93" t="s">
        <v>213</v>
      </c>
      <c r="F51" s="93" t="s">
        <v>206</v>
      </c>
      <c r="G51" s="93" t="s">
        <v>162</v>
      </c>
      <c r="H51" s="93" t="s">
        <v>121</v>
      </c>
      <c r="I51" s="94">
        <v>2</v>
      </c>
      <c r="J51" s="99" t="s">
        <v>163</v>
      </c>
      <c r="K51" s="93"/>
      <c r="L51" s="98"/>
      <c r="M51" s="87" t="s">
        <v>142</v>
      </c>
    </row>
    <row r="52" spans="1:13" ht="58" customHeight="1" x14ac:dyDescent="0.3">
      <c r="A52" s="93"/>
      <c r="B52" s="93"/>
      <c r="C52" s="93"/>
      <c r="D52" s="93"/>
      <c r="E52" s="93" t="s">
        <v>213</v>
      </c>
      <c r="F52" s="93"/>
      <c r="G52" s="93"/>
      <c r="H52" s="93"/>
      <c r="I52" s="94"/>
      <c r="J52" s="99" t="s">
        <v>164</v>
      </c>
      <c r="K52" s="93"/>
      <c r="L52" s="98"/>
    </row>
    <row r="53" spans="1:13" ht="29" customHeight="1" x14ac:dyDescent="0.3">
      <c r="A53" s="101" t="s">
        <v>206</v>
      </c>
      <c r="B53" s="101"/>
      <c r="C53" s="101"/>
      <c r="D53" s="101"/>
      <c r="E53" s="101"/>
      <c r="F53" s="101" t="s">
        <v>206</v>
      </c>
      <c r="G53" s="101"/>
      <c r="H53" s="101" t="s">
        <v>134</v>
      </c>
      <c r="I53" s="102">
        <v>0</v>
      </c>
      <c r="J53" s="109"/>
      <c r="K53" s="101"/>
      <c r="L53" s="104"/>
      <c r="M53" s="105" t="s">
        <v>133</v>
      </c>
    </row>
    <row r="54" spans="1:13" ht="29" customHeight="1" x14ac:dyDescent="0.3">
      <c r="A54" s="101" t="s">
        <v>206</v>
      </c>
      <c r="B54" s="101"/>
      <c r="C54" s="101"/>
      <c r="D54" s="101"/>
      <c r="E54" s="101"/>
      <c r="F54" s="101" t="s">
        <v>206</v>
      </c>
      <c r="G54" s="101"/>
      <c r="H54" s="101" t="s">
        <v>135</v>
      </c>
      <c r="I54" s="102">
        <v>0</v>
      </c>
      <c r="J54" s="109"/>
      <c r="K54" s="101"/>
      <c r="L54" s="104"/>
      <c r="M54" s="105" t="s">
        <v>133</v>
      </c>
    </row>
    <row r="55" spans="1:13" ht="43.5" customHeight="1" x14ac:dyDescent="0.3">
      <c r="A55" s="93" t="s">
        <v>214</v>
      </c>
      <c r="B55" s="93" t="s">
        <v>215</v>
      </c>
      <c r="C55" s="93" t="s">
        <v>208</v>
      </c>
      <c r="D55" s="93" t="s">
        <v>146</v>
      </c>
      <c r="E55" s="93" t="s">
        <v>216</v>
      </c>
      <c r="F55" s="93" t="s">
        <v>214</v>
      </c>
      <c r="G55" s="93" t="s">
        <v>217</v>
      </c>
      <c r="H55" s="93" t="s">
        <v>121</v>
      </c>
      <c r="I55" s="94">
        <v>1</v>
      </c>
      <c r="J55" s="99" t="s">
        <v>218</v>
      </c>
      <c r="K55" s="93"/>
      <c r="L55" s="98"/>
      <c r="M55" s="87" t="s">
        <v>151</v>
      </c>
    </row>
    <row r="56" spans="1:13" ht="29" customHeight="1" x14ac:dyDescent="0.3">
      <c r="A56" s="93" t="s">
        <v>214</v>
      </c>
      <c r="B56" s="93" t="s">
        <v>215</v>
      </c>
      <c r="C56" s="93" t="s">
        <v>208</v>
      </c>
      <c r="D56" s="93" t="s">
        <v>146</v>
      </c>
      <c r="E56" s="93" t="s">
        <v>219</v>
      </c>
      <c r="F56" s="93" t="s">
        <v>220</v>
      </c>
      <c r="G56" s="93" t="s">
        <v>221</v>
      </c>
      <c r="H56" s="93" t="s">
        <v>121</v>
      </c>
      <c r="I56" s="94">
        <v>1.5</v>
      </c>
      <c r="J56" s="99" t="s">
        <v>218</v>
      </c>
      <c r="K56" s="93"/>
      <c r="L56" s="98"/>
      <c r="M56" s="87" t="s">
        <v>151</v>
      </c>
    </row>
    <row r="57" spans="1:13" ht="29" customHeight="1" x14ac:dyDescent="0.3">
      <c r="A57" s="93" t="s">
        <v>214</v>
      </c>
      <c r="B57" s="93" t="s">
        <v>215</v>
      </c>
      <c r="C57" s="93" t="s">
        <v>208</v>
      </c>
      <c r="D57" s="93" t="s">
        <v>146</v>
      </c>
      <c r="E57" s="93" t="s">
        <v>222</v>
      </c>
      <c r="F57" s="93" t="s">
        <v>214</v>
      </c>
      <c r="G57" s="93" t="s">
        <v>223</v>
      </c>
      <c r="H57" s="93" t="s">
        <v>34</v>
      </c>
      <c r="I57" s="94">
        <v>0</v>
      </c>
      <c r="J57" s="99"/>
      <c r="K57" s="93"/>
      <c r="L57" s="98"/>
    </row>
    <row r="58" spans="1:13" ht="43.5" customHeight="1" x14ac:dyDescent="0.3">
      <c r="A58" s="93" t="s">
        <v>214</v>
      </c>
      <c r="B58" s="93" t="s">
        <v>215</v>
      </c>
      <c r="C58" s="93" t="s">
        <v>208</v>
      </c>
      <c r="D58" s="93" t="s">
        <v>146</v>
      </c>
      <c r="E58" s="93" t="s">
        <v>213</v>
      </c>
      <c r="F58" s="93" t="s">
        <v>214</v>
      </c>
      <c r="G58" s="93" t="s">
        <v>162</v>
      </c>
      <c r="H58" s="93" t="s">
        <v>121</v>
      </c>
      <c r="I58" s="94">
        <v>2</v>
      </c>
      <c r="J58" s="99" t="s">
        <v>163</v>
      </c>
      <c r="K58" s="93"/>
      <c r="L58" s="98"/>
      <c r="M58" s="87" t="s">
        <v>142</v>
      </c>
    </row>
    <row r="59" spans="1:13" ht="58" customHeight="1" x14ac:dyDescent="0.3">
      <c r="A59" s="93"/>
      <c r="B59" s="93"/>
      <c r="C59" s="93"/>
      <c r="D59" s="93"/>
      <c r="E59" s="93" t="s">
        <v>213</v>
      </c>
      <c r="F59" s="93"/>
      <c r="G59" s="93"/>
      <c r="H59" s="93"/>
      <c r="I59" s="94"/>
      <c r="J59" s="99" t="s">
        <v>164</v>
      </c>
      <c r="K59" s="93"/>
      <c r="L59" s="98"/>
    </row>
    <row r="60" spans="1:13" ht="43.5" customHeight="1" x14ac:dyDescent="0.3">
      <c r="A60" s="93" t="s">
        <v>214</v>
      </c>
      <c r="B60" s="93" t="s">
        <v>215</v>
      </c>
      <c r="C60" s="93" t="s">
        <v>208</v>
      </c>
      <c r="D60" s="93" t="s">
        <v>146</v>
      </c>
      <c r="E60" s="93" t="s">
        <v>224</v>
      </c>
      <c r="F60" s="93" t="s">
        <v>214</v>
      </c>
      <c r="G60" s="93" t="s">
        <v>225</v>
      </c>
      <c r="H60" s="93" t="s">
        <v>135</v>
      </c>
      <c r="I60" s="94">
        <v>1</v>
      </c>
      <c r="J60" s="99" t="s">
        <v>201</v>
      </c>
      <c r="K60" s="93"/>
      <c r="L60" s="98"/>
      <c r="M60" s="87" t="s">
        <v>202</v>
      </c>
    </row>
    <row r="61" spans="1:13" ht="43.5" customHeight="1" x14ac:dyDescent="0.3">
      <c r="A61" s="93"/>
      <c r="B61" s="93"/>
      <c r="C61" s="93"/>
      <c r="D61" s="93"/>
      <c r="E61" s="93" t="s">
        <v>224</v>
      </c>
      <c r="F61" s="93"/>
      <c r="G61" s="93"/>
      <c r="H61" s="93"/>
      <c r="I61" s="94"/>
      <c r="J61" s="108" t="s">
        <v>226</v>
      </c>
      <c r="K61" s="93"/>
      <c r="L61" s="98"/>
    </row>
    <row r="62" spans="1:13" ht="29" customHeight="1" x14ac:dyDescent="0.3">
      <c r="A62" s="93" t="s">
        <v>214</v>
      </c>
      <c r="B62" s="93" t="s">
        <v>215</v>
      </c>
      <c r="C62" s="93" t="s">
        <v>208</v>
      </c>
      <c r="D62" s="93" t="s">
        <v>146</v>
      </c>
      <c r="E62" s="93" t="s">
        <v>227</v>
      </c>
      <c r="F62" s="93" t="s">
        <v>228</v>
      </c>
      <c r="G62" s="93" t="s">
        <v>229</v>
      </c>
      <c r="H62" s="93" t="s">
        <v>34</v>
      </c>
      <c r="I62" s="94">
        <v>1.5</v>
      </c>
      <c r="J62" s="99" t="s">
        <v>230</v>
      </c>
      <c r="K62" s="93"/>
      <c r="L62" s="98"/>
    </row>
    <row r="63" spans="1:13" ht="29" customHeight="1" x14ac:dyDescent="0.3">
      <c r="A63" s="101" t="s">
        <v>214</v>
      </c>
      <c r="B63" s="101"/>
      <c r="C63" s="101"/>
      <c r="D63" s="101"/>
      <c r="E63" s="101"/>
      <c r="F63" s="101" t="s">
        <v>214</v>
      </c>
      <c r="G63" s="101"/>
      <c r="H63" s="101" t="s">
        <v>134</v>
      </c>
      <c r="I63" s="102">
        <v>0</v>
      </c>
      <c r="J63" s="109"/>
      <c r="K63" s="101"/>
      <c r="L63" s="104"/>
      <c r="M63" s="105" t="s">
        <v>133</v>
      </c>
    </row>
    <row r="64" spans="1:13" ht="29" customHeight="1" x14ac:dyDescent="0.3">
      <c r="A64" s="93" t="s">
        <v>231</v>
      </c>
      <c r="B64" s="93" t="s">
        <v>232</v>
      </c>
      <c r="C64" s="93" t="s">
        <v>208</v>
      </c>
      <c r="D64" s="93" t="s">
        <v>146</v>
      </c>
      <c r="E64" s="93" t="s">
        <v>165</v>
      </c>
      <c r="F64" s="93" t="s">
        <v>231</v>
      </c>
      <c r="G64" s="93" t="s">
        <v>209</v>
      </c>
      <c r="H64" s="93" t="s">
        <v>34</v>
      </c>
      <c r="I64" s="94">
        <v>1.5</v>
      </c>
      <c r="J64" s="99" t="s">
        <v>167</v>
      </c>
      <c r="K64" s="93"/>
      <c r="L64" s="98"/>
      <c r="M64" s="87" t="s">
        <v>168</v>
      </c>
    </row>
    <row r="65" spans="1:13" ht="43.5" customHeight="1" x14ac:dyDescent="0.3">
      <c r="A65" s="93" t="s">
        <v>231</v>
      </c>
      <c r="B65" s="93" t="s">
        <v>232</v>
      </c>
      <c r="C65" s="93" t="s">
        <v>208</v>
      </c>
      <c r="D65" s="93" t="s">
        <v>146</v>
      </c>
      <c r="E65" s="93" t="s">
        <v>233</v>
      </c>
      <c r="F65" s="93" t="s">
        <v>231</v>
      </c>
      <c r="G65" s="93" t="s">
        <v>234</v>
      </c>
      <c r="H65" s="93" t="s">
        <v>121</v>
      </c>
      <c r="I65" s="94">
        <v>2</v>
      </c>
      <c r="J65" s="99" t="s">
        <v>235</v>
      </c>
      <c r="K65" s="93"/>
      <c r="L65" s="98"/>
    </row>
    <row r="66" spans="1:13" ht="29" customHeight="1" x14ac:dyDescent="0.3">
      <c r="A66" s="93" t="s">
        <v>231</v>
      </c>
      <c r="B66" s="93" t="s">
        <v>232</v>
      </c>
      <c r="C66" s="93" t="s">
        <v>208</v>
      </c>
      <c r="D66" s="93" t="s">
        <v>146</v>
      </c>
      <c r="E66" s="93" t="s">
        <v>233</v>
      </c>
      <c r="F66" s="93" t="s">
        <v>231</v>
      </c>
      <c r="G66" s="93" t="s">
        <v>236</v>
      </c>
      <c r="H66" s="93" t="s">
        <v>34</v>
      </c>
      <c r="I66" s="94">
        <v>1</v>
      </c>
      <c r="J66" s="108" t="s">
        <v>237</v>
      </c>
      <c r="K66" s="93"/>
      <c r="L66" s="98"/>
    </row>
    <row r="67" spans="1:13" ht="29" customHeight="1" x14ac:dyDescent="0.3">
      <c r="A67" s="93" t="s">
        <v>231</v>
      </c>
      <c r="B67" s="93" t="s">
        <v>232</v>
      </c>
      <c r="C67" s="93" t="s">
        <v>208</v>
      </c>
      <c r="D67" s="93" t="s">
        <v>146</v>
      </c>
      <c r="E67" s="93" t="s">
        <v>238</v>
      </c>
      <c r="F67" s="93" t="s">
        <v>231</v>
      </c>
      <c r="G67" s="93" t="s">
        <v>239</v>
      </c>
      <c r="H67" s="93" t="s">
        <v>121</v>
      </c>
      <c r="I67" s="94">
        <v>1</v>
      </c>
      <c r="J67" s="99" t="s">
        <v>240</v>
      </c>
      <c r="K67" s="93"/>
      <c r="L67" s="98"/>
    </row>
    <row r="68" spans="1:13" ht="29" customHeight="1" x14ac:dyDescent="0.3">
      <c r="A68" s="93" t="s">
        <v>231</v>
      </c>
      <c r="B68" s="93" t="s">
        <v>232</v>
      </c>
      <c r="C68" s="93" t="s">
        <v>208</v>
      </c>
      <c r="D68" s="93" t="s">
        <v>146</v>
      </c>
      <c r="E68" s="93" t="s">
        <v>233</v>
      </c>
      <c r="F68" s="93" t="s">
        <v>231</v>
      </c>
      <c r="G68" s="93" t="s">
        <v>241</v>
      </c>
      <c r="H68" s="93" t="s">
        <v>121</v>
      </c>
      <c r="I68" s="94">
        <v>1</v>
      </c>
      <c r="J68" s="99" t="s">
        <v>242</v>
      </c>
      <c r="K68" s="93"/>
      <c r="L68" s="98"/>
      <c r="M68" s="87" t="s">
        <v>243</v>
      </c>
    </row>
    <row r="69" spans="1:13" ht="29" customHeight="1" x14ac:dyDescent="0.3">
      <c r="A69" s="93"/>
      <c r="B69" s="93"/>
      <c r="C69" s="93"/>
      <c r="D69" s="93"/>
      <c r="E69" s="93" t="s">
        <v>233</v>
      </c>
      <c r="F69" s="93"/>
      <c r="G69" s="93"/>
      <c r="H69" s="93"/>
      <c r="I69" s="94"/>
      <c r="J69" s="99" t="s">
        <v>244</v>
      </c>
      <c r="K69" s="93"/>
      <c r="L69" s="98"/>
    </row>
    <row r="70" spans="1:13" ht="43.5" customHeight="1" x14ac:dyDescent="0.3">
      <c r="A70" s="93" t="s">
        <v>231</v>
      </c>
      <c r="B70" s="93" t="s">
        <v>232</v>
      </c>
      <c r="C70" s="93" t="s">
        <v>208</v>
      </c>
      <c r="D70" s="93" t="s">
        <v>146</v>
      </c>
      <c r="E70" s="93" t="s">
        <v>213</v>
      </c>
      <c r="F70" s="93" t="s">
        <v>231</v>
      </c>
      <c r="G70" s="93" t="s">
        <v>162</v>
      </c>
      <c r="H70" s="93" t="s">
        <v>121</v>
      </c>
      <c r="I70" s="94">
        <v>2</v>
      </c>
      <c r="J70" s="99" t="s">
        <v>163</v>
      </c>
      <c r="K70" s="93"/>
      <c r="L70" s="98"/>
      <c r="M70" s="87" t="s">
        <v>142</v>
      </c>
    </row>
    <row r="71" spans="1:13" ht="58" customHeight="1" x14ac:dyDescent="0.3">
      <c r="A71" s="93"/>
      <c r="B71" s="93"/>
      <c r="C71" s="93"/>
      <c r="D71" s="93"/>
      <c r="E71" s="93" t="s">
        <v>213</v>
      </c>
      <c r="F71" s="93"/>
      <c r="G71" s="93"/>
      <c r="H71" s="93"/>
      <c r="I71" s="94"/>
      <c r="J71" s="99" t="s">
        <v>164</v>
      </c>
      <c r="K71" s="93"/>
      <c r="L71" s="98"/>
    </row>
    <row r="72" spans="1:13" ht="29" customHeight="1" x14ac:dyDescent="0.3">
      <c r="A72" s="93" t="s">
        <v>231</v>
      </c>
      <c r="B72" s="93" t="s">
        <v>232</v>
      </c>
      <c r="C72" s="93" t="s">
        <v>208</v>
      </c>
      <c r="D72" s="93" t="s">
        <v>146</v>
      </c>
      <c r="E72" s="93" t="s">
        <v>245</v>
      </c>
      <c r="F72" s="93" t="s">
        <v>231</v>
      </c>
      <c r="G72" s="93" t="s">
        <v>246</v>
      </c>
      <c r="H72" s="93" t="s">
        <v>135</v>
      </c>
      <c r="I72" s="94">
        <v>2</v>
      </c>
      <c r="J72" s="99" t="s">
        <v>247</v>
      </c>
      <c r="K72" s="93"/>
      <c r="L72" s="98"/>
      <c r="M72" s="87" t="s">
        <v>202</v>
      </c>
    </row>
    <row r="73" spans="1:13" ht="29" customHeight="1" x14ac:dyDescent="0.3">
      <c r="A73" s="93"/>
      <c r="B73" s="93"/>
      <c r="C73" s="93"/>
      <c r="D73" s="93"/>
      <c r="E73" s="93" t="s">
        <v>245</v>
      </c>
      <c r="F73" s="93"/>
      <c r="G73" s="93"/>
      <c r="H73" s="93"/>
      <c r="I73" s="94"/>
      <c r="J73" s="99" t="s">
        <v>248</v>
      </c>
      <c r="K73" s="93"/>
      <c r="L73" s="98"/>
    </row>
    <row r="74" spans="1:13" ht="29" customHeight="1" x14ac:dyDescent="0.3">
      <c r="A74" s="93" t="s">
        <v>231</v>
      </c>
      <c r="B74" s="93" t="s">
        <v>232</v>
      </c>
      <c r="C74" s="93" t="s">
        <v>208</v>
      </c>
      <c r="D74" s="93" t="s">
        <v>146</v>
      </c>
      <c r="E74" s="93" t="s">
        <v>249</v>
      </c>
      <c r="F74" s="93" t="s">
        <v>250</v>
      </c>
      <c r="G74" s="93" t="s">
        <v>251</v>
      </c>
      <c r="H74" s="93" t="s">
        <v>121</v>
      </c>
      <c r="I74" s="94">
        <v>1</v>
      </c>
      <c r="J74" s="99" t="s">
        <v>252</v>
      </c>
      <c r="K74" s="93"/>
      <c r="L74" s="98"/>
      <c r="M74" s="87" t="s">
        <v>155</v>
      </c>
    </row>
    <row r="75" spans="1:13" ht="14.5" customHeight="1" x14ac:dyDescent="0.3">
      <c r="A75" s="93"/>
      <c r="B75" s="93"/>
      <c r="C75" s="93"/>
      <c r="D75" s="93"/>
      <c r="E75" s="93"/>
      <c r="F75" s="93"/>
      <c r="G75" s="93"/>
      <c r="H75" s="93"/>
      <c r="I75" s="94"/>
      <c r="J75" s="99" t="s">
        <v>253</v>
      </c>
      <c r="K75" s="93"/>
      <c r="L75" s="98"/>
    </row>
    <row r="76" spans="1:13" ht="29" customHeight="1" x14ac:dyDescent="0.3">
      <c r="A76" s="93" t="s">
        <v>231</v>
      </c>
      <c r="B76" s="93" t="s">
        <v>232</v>
      </c>
      <c r="C76" s="93" t="s">
        <v>208</v>
      </c>
      <c r="D76" s="93" t="s">
        <v>146</v>
      </c>
      <c r="E76" s="93" t="s">
        <v>254</v>
      </c>
      <c r="F76" s="93" t="s">
        <v>255</v>
      </c>
      <c r="G76" s="93" t="s">
        <v>256</v>
      </c>
      <c r="H76" s="93" t="s">
        <v>34</v>
      </c>
      <c r="I76" s="110">
        <v>1.5</v>
      </c>
      <c r="J76" s="99" t="s">
        <v>257</v>
      </c>
      <c r="K76" s="93"/>
      <c r="L76" s="98"/>
    </row>
    <row r="77" spans="1:13" ht="43.5" customHeight="1" x14ac:dyDescent="0.3">
      <c r="A77" s="93" t="s">
        <v>255</v>
      </c>
      <c r="B77" s="93" t="s">
        <v>258</v>
      </c>
      <c r="C77" s="93" t="s">
        <v>208</v>
      </c>
      <c r="D77" s="93" t="s">
        <v>146</v>
      </c>
      <c r="E77" s="93" t="s">
        <v>259</v>
      </c>
      <c r="F77" s="93" t="s">
        <v>255</v>
      </c>
      <c r="G77" s="93" t="s">
        <v>260</v>
      </c>
      <c r="H77" s="93"/>
      <c r="I77" s="94"/>
      <c r="J77" s="99"/>
      <c r="K77" s="93"/>
      <c r="L77" s="98"/>
      <c r="M77" s="87" t="s">
        <v>261</v>
      </c>
    </row>
    <row r="78" spans="1:13" ht="29" customHeight="1" x14ac:dyDescent="0.3">
      <c r="A78" s="93"/>
      <c r="B78" s="93"/>
      <c r="C78" s="93"/>
      <c r="D78" s="93"/>
      <c r="E78" s="93" t="s">
        <v>259</v>
      </c>
      <c r="F78" s="93"/>
      <c r="G78" s="93"/>
      <c r="H78" s="93"/>
      <c r="I78" s="94"/>
      <c r="J78" s="99" t="s">
        <v>262</v>
      </c>
      <c r="K78" s="93"/>
      <c r="L78" s="98"/>
    </row>
    <row r="79" spans="1:13" ht="29" customHeight="1" x14ac:dyDescent="0.3">
      <c r="A79" s="93" t="s">
        <v>255</v>
      </c>
      <c r="B79" s="93" t="s">
        <v>258</v>
      </c>
      <c r="C79" s="93" t="s">
        <v>208</v>
      </c>
      <c r="D79" s="93" t="s">
        <v>146</v>
      </c>
      <c r="E79" s="93" t="s">
        <v>263</v>
      </c>
      <c r="F79" s="93" t="s">
        <v>255</v>
      </c>
      <c r="G79" s="93" t="s">
        <v>264</v>
      </c>
      <c r="H79" s="93" t="s">
        <v>121</v>
      </c>
      <c r="I79" s="94">
        <v>1</v>
      </c>
      <c r="J79" s="99" t="s">
        <v>265</v>
      </c>
      <c r="K79" s="93"/>
      <c r="L79" s="98"/>
    </row>
    <row r="80" spans="1:13" ht="29" customHeight="1" x14ac:dyDescent="0.3">
      <c r="A80" s="93"/>
      <c r="B80" s="93"/>
      <c r="C80" s="93"/>
      <c r="D80" s="93"/>
      <c r="E80" s="93" t="s">
        <v>263</v>
      </c>
      <c r="F80" s="93"/>
      <c r="G80" s="93"/>
      <c r="H80" s="93"/>
      <c r="I80" s="94"/>
      <c r="J80" s="108" t="s">
        <v>266</v>
      </c>
      <c r="K80" s="93"/>
      <c r="L80" s="98"/>
    </row>
    <row r="81" spans="1:13" ht="29" customHeight="1" x14ac:dyDescent="0.3">
      <c r="A81" s="93" t="s">
        <v>255</v>
      </c>
      <c r="B81" s="93" t="s">
        <v>258</v>
      </c>
      <c r="C81" s="93" t="s">
        <v>208</v>
      </c>
      <c r="D81" s="93" t="s">
        <v>146</v>
      </c>
      <c r="E81" s="93" t="s">
        <v>267</v>
      </c>
      <c r="F81" s="93" t="s">
        <v>255</v>
      </c>
      <c r="G81" s="93" t="s">
        <v>268</v>
      </c>
      <c r="H81" s="93" t="s">
        <v>121</v>
      </c>
      <c r="I81" s="94">
        <v>2</v>
      </c>
      <c r="J81" s="99" t="s">
        <v>269</v>
      </c>
      <c r="K81" s="93"/>
      <c r="L81" s="98"/>
    </row>
    <row r="82" spans="1:13" ht="29" customHeight="1" x14ac:dyDescent="0.3">
      <c r="A82" s="93"/>
      <c r="B82" s="93"/>
      <c r="C82" s="93"/>
      <c r="D82" s="93"/>
      <c r="E82" s="93" t="s">
        <v>267</v>
      </c>
      <c r="F82" s="93"/>
      <c r="G82" s="93"/>
      <c r="H82" s="93"/>
      <c r="I82" s="94"/>
      <c r="J82" s="99" t="s">
        <v>270</v>
      </c>
      <c r="K82" s="93"/>
      <c r="L82" s="98"/>
    </row>
    <row r="83" spans="1:13" ht="43.5" customHeight="1" x14ac:dyDescent="0.3">
      <c r="A83" s="93"/>
      <c r="B83" s="93"/>
      <c r="C83" s="93"/>
      <c r="D83" s="93"/>
      <c r="E83" s="93" t="s">
        <v>267</v>
      </c>
      <c r="F83" s="93"/>
      <c r="G83" s="93"/>
      <c r="H83" s="93"/>
      <c r="I83" s="94"/>
      <c r="J83" s="99" t="s">
        <v>271</v>
      </c>
      <c r="K83" s="93"/>
      <c r="L83" s="98"/>
    </row>
    <row r="84" spans="1:13" ht="29" customHeight="1" x14ac:dyDescent="0.3">
      <c r="A84" s="93" t="s">
        <v>255</v>
      </c>
      <c r="B84" s="93" t="s">
        <v>258</v>
      </c>
      <c r="C84" s="93" t="s">
        <v>208</v>
      </c>
      <c r="D84" s="93" t="s">
        <v>146</v>
      </c>
      <c r="E84" s="93" t="s">
        <v>272</v>
      </c>
      <c r="F84" s="93" t="s">
        <v>273</v>
      </c>
      <c r="G84" s="93" t="s">
        <v>274</v>
      </c>
      <c r="H84" s="93" t="s">
        <v>34</v>
      </c>
      <c r="I84" s="94">
        <v>1.5</v>
      </c>
      <c r="J84" s="99" t="s">
        <v>230</v>
      </c>
      <c r="K84" s="93"/>
      <c r="L84" s="98"/>
    </row>
    <row r="85" spans="1:13" ht="29" customHeight="1" x14ac:dyDescent="0.3">
      <c r="A85" s="93"/>
      <c r="B85" s="93"/>
      <c r="C85" s="93"/>
      <c r="D85" s="93"/>
      <c r="E85" s="93" t="s">
        <v>272</v>
      </c>
      <c r="F85" s="93"/>
      <c r="G85" s="93"/>
      <c r="H85" s="93"/>
      <c r="I85" s="94"/>
      <c r="J85" s="99" t="s">
        <v>275</v>
      </c>
      <c r="K85" s="93"/>
      <c r="L85" s="98"/>
    </row>
    <row r="86" spans="1:13" ht="29" customHeight="1" x14ac:dyDescent="0.3">
      <c r="A86" s="93" t="s">
        <v>255</v>
      </c>
      <c r="B86" s="93" t="s">
        <v>258</v>
      </c>
      <c r="C86" s="93" t="s">
        <v>208</v>
      </c>
      <c r="D86" s="93" t="s">
        <v>146</v>
      </c>
      <c r="E86" s="93" t="s">
        <v>276</v>
      </c>
      <c r="F86" s="93" t="s">
        <v>255</v>
      </c>
      <c r="G86" s="111" t="s">
        <v>277</v>
      </c>
      <c r="H86" s="93" t="s">
        <v>34</v>
      </c>
      <c r="I86" s="94">
        <v>2</v>
      </c>
      <c r="J86" s="99" t="s">
        <v>278</v>
      </c>
      <c r="K86" s="93"/>
      <c r="L86" s="98"/>
      <c r="M86" s="87" t="s">
        <v>279</v>
      </c>
    </row>
    <row r="87" spans="1:13" ht="29" customHeight="1" x14ac:dyDescent="0.3">
      <c r="A87" s="93" t="s">
        <v>255</v>
      </c>
      <c r="B87" s="93" t="s">
        <v>258</v>
      </c>
      <c r="C87" s="93" t="s">
        <v>208</v>
      </c>
      <c r="D87" s="93" t="s">
        <v>146</v>
      </c>
      <c r="E87" s="93" t="s">
        <v>280</v>
      </c>
      <c r="F87" s="93" t="s">
        <v>255</v>
      </c>
      <c r="G87" s="112" t="s">
        <v>281</v>
      </c>
      <c r="H87" s="112" t="s">
        <v>121</v>
      </c>
      <c r="I87" s="110">
        <v>3</v>
      </c>
      <c r="J87" s="108" t="s">
        <v>269</v>
      </c>
      <c r="K87" s="112"/>
      <c r="L87" s="113"/>
      <c r="M87" s="114" t="s">
        <v>180</v>
      </c>
    </row>
    <row r="88" spans="1:13" ht="29" customHeight="1" x14ac:dyDescent="0.3">
      <c r="A88" s="93"/>
      <c r="B88" s="93"/>
      <c r="C88" s="93"/>
      <c r="D88" s="93"/>
      <c r="E88" s="93" t="s">
        <v>280</v>
      </c>
      <c r="F88" s="93"/>
      <c r="G88" s="112"/>
      <c r="H88" s="112"/>
      <c r="I88" s="110"/>
      <c r="J88" s="108" t="s">
        <v>270</v>
      </c>
      <c r="K88" s="112"/>
      <c r="L88" s="113"/>
      <c r="M88" s="114"/>
    </row>
    <row r="89" spans="1:13" ht="29" customHeight="1" x14ac:dyDescent="0.3">
      <c r="A89" s="101" t="s">
        <v>231</v>
      </c>
      <c r="B89" s="101"/>
      <c r="C89" s="101"/>
      <c r="D89" s="101"/>
      <c r="E89" s="101"/>
      <c r="F89" s="101" t="s">
        <v>231</v>
      </c>
      <c r="G89" s="101"/>
      <c r="H89" s="101" t="s">
        <v>134</v>
      </c>
      <c r="I89" s="115">
        <v>0</v>
      </c>
      <c r="J89" s="109"/>
      <c r="K89" s="101"/>
      <c r="L89" s="104"/>
      <c r="M89" s="105" t="s">
        <v>133</v>
      </c>
    </row>
    <row r="90" spans="1:13" ht="29" customHeight="1" x14ac:dyDescent="0.3">
      <c r="A90" s="101" t="s">
        <v>231</v>
      </c>
      <c r="B90" s="101"/>
      <c r="C90" s="101"/>
      <c r="D90" s="101"/>
      <c r="E90" s="101"/>
      <c r="F90" s="101" t="s">
        <v>231</v>
      </c>
      <c r="G90" s="101"/>
      <c r="H90" s="101" t="s">
        <v>135</v>
      </c>
      <c r="I90" s="115">
        <v>0</v>
      </c>
      <c r="J90" s="109"/>
      <c r="K90" s="101"/>
      <c r="L90" s="104"/>
      <c r="M90" s="105" t="s">
        <v>133</v>
      </c>
    </row>
    <row r="91" spans="1:13" ht="56" x14ac:dyDescent="0.3">
      <c r="A91" s="93" t="s">
        <v>282</v>
      </c>
      <c r="B91" s="93" t="s">
        <v>283</v>
      </c>
      <c r="C91" s="93" t="s">
        <v>208</v>
      </c>
      <c r="D91" s="93" t="s">
        <v>146</v>
      </c>
      <c r="E91" s="93" t="s">
        <v>165</v>
      </c>
      <c r="F91" s="93" t="s">
        <v>284</v>
      </c>
      <c r="G91" s="93" t="s">
        <v>285</v>
      </c>
      <c r="H91" s="93" t="s">
        <v>34</v>
      </c>
      <c r="I91" s="94">
        <v>2</v>
      </c>
      <c r="J91" s="99" t="s">
        <v>167</v>
      </c>
      <c r="K91" s="93"/>
      <c r="L91" s="98"/>
      <c r="M91" s="87" t="s">
        <v>168</v>
      </c>
    </row>
    <row r="92" spans="1:13" ht="56" x14ac:dyDescent="0.3">
      <c r="A92" s="93" t="s">
        <v>282</v>
      </c>
      <c r="B92" s="93" t="s">
        <v>283</v>
      </c>
      <c r="C92" s="93" t="s">
        <v>208</v>
      </c>
      <c r="D92" s="93" t="s">
        <v>146</v>
      </c>
      <c r="E92" s="93" t="s">
        <v>165</v>
      </c>
      <c r="F92" s="93" t="s">
        <v>284</v>
      </c>
      <c r="G92" s="93" t="s">
        <v>286</v>
      </c>
      <c r="H92" s="112" t="s">
        <v>121</v>
      </c>
      <c r="I92" s="94">
        <v>2</v>
      </c>
      <c r="J92" s="99" t="s">
        <v>287</v>
      </c>
      <c r="K92" s="93"/>
      <c r="L92" s="98"/>
      <c r="M92" s="87" t="s">
        <v>168</v>
      </c>
    </row>
    <row r="93" spans="1:13" ht="56" x14ac:dyDescent="0.3">
      <c r="A93" s="93" t="s">
        <v>282</v>
      </c>
      <c r="B93" s="93" t="s">
        <v>283</v>
      </c>
      <c r="C93" s="93" t="s">
        <v>208</v>
      </c>
      <c r="D93" s="93" t="s">
        <v>146</v>
      </c>
      <c r="E93" s="93" t="s">
        <v>152</v>
      </c>
      <c r="F93" s="93" t="s">
        <v>284</v>
      </c>
      <c r="G93" s="93" t="s">
        <v>251</v>
      </c>
      <c r="H93" s="93" t="s">
        <v>121</v>
      </c>
      <c r="I93" s="94">
        <v>1</v>
      </c>
      <c r="J93" s="99" t="s">
        <v>252</v>
      </c>
      <c r="K93" s="93"/>
      <c r="L93" s="98"/>
      <c r="M93" s="87" t="s">
        <v>155</v>
      </c>
    </row>
    <row r="94" spans="1:13" ht="14.5" customHeight="1" x14ac:dyDescent="0.3">
      <c r="A94" s="93"/>
      <c r="B94" s="93"/>
      <c r="C94" s="93"/>
      <c r="D94" s="93"/>
      <c r="E94" s="93" t="s">
        <v>152</v>
      </c>
      <c r="F94" s="93"/>
      <c r="G94" s="93"/>
      <c r="H94" s="93"/>
      <c r="I94" s="94"/>
      <c r="J94" s="99" t="s">
        <v>253</v>
      </c>
      <c r="K94" s="93"/>
      <c r="L94" s="98"/>
    </row>
    <row r="95" spans="1:13" ht="29" customHeight="1" x14ac:dyDescent="0.3">
      <c r="A95" s="93"/>
      <c r="B95" s="93"/>
      <c r="C95" s="93"/>
      <c r="D95" s="93"/>
      <c r="E95" s="93" t="s">
        <v>152</v>
      </c>
      <c r="F95" s="93"/>
      <c r="G95" s="93"/>
      <c r="H95" s="93"/>
      <c r="I95" s="94"/>
      <c r="J95" s="99" t="s">
        <v>288</v>
      </c>
      <c r="K95" s="93"/>
      <c r="L95" s="98"/>
    </row>
    <row r="96" spans="1:13" ht="42" x14ac:dyDescent="0.3">
      <c r="A96" s="93" t="s">
        <v>282</v>
      </c>
      <c r="B96" s="93" t="s">
        <v>283</v>
      </c>
      <c r="C96" s="93" t="s">
        <v>208</v>
      </c>
      <c r="D96" s="93" t="s">
        <v>146</v>
      </c>
      <c r="E96" s="93" t="s">
        <v>289</v>
      </c>
      <c r="F96" s="93" t="s">
        <v>282</v>
      </c>
      <c r="G96" s="93" t="s">
        <v>290</v>
      </c>
      <c r="H96" s="93" t="s">
        <v>121</v>
      </c>
      <c r="I96" s="94">
        <v>1</v>
      </c>
      <c r="J96" s="99" t="s">
        <v>163</v>
      </c>
      <c r="K96" s="93"/>
      <c r="L96" s="98"/>
      <c r="M96" s="87" t="s">
        <v>151</v>
      </c>
    </row>
    <row r="97" spans="1:13" ht="58" customHeight="1" x14ac:dyDescent="0.3">
      <c r="A97" s="93"/>
      <c r="B97" s="93"/>
      <c r="C97" s="93"/>
      <c r="D97" s="93"/>
      <c r="E97" s="93" t="s">
        <v>289</v>
      </c>
      <c r="F97" s="93"/>
      <c r="G97" s="93"/>
      <c r="H97" s="93"/>
      <c r="I97" s="94"/>
      <c r="J97" s="99" t="s">
        <v>164</v>
      </c>
      <c r="K97" s="93"/>
      <c r="L97" s="98"/>
    </row>
    <row r="98" spans="1:13" ht="28" x14ac:dyDescent="0.3">
      <c r="A98" s="101" t="s">
        <v>282</v>
      </c>
      <c r="B98" s="101"/>
      <c r="C98" s="101"/>
      <c r="D98" s="101"/>
      <c r="E98" s="101"/>
      <c r="F98" s="101" t="s">
        <v>282</v>
      </c>
      <c r="G98" s="101"/>
      <c r="H98" s="101" t="s">
        <v>134</v>
      </c>
      <c r="I98" s="102">
        <v>0</v>
      </c>
      <c r="J98" s="109"/>
      <c r="K98" s="101"/>
      <c r="L98" s="104"/>
      <c r="M98" s="105" t="s">
        <v>133</v>
      </c>
    </row>
    <row r="99" spans="1:13" ht="29" customHeight="1" x14ac:dyDescent="0.3">
      <c r="A99" s="93" t="s">
        <v>291</v>
      </c>
      <c r="B99" s="93" t="s">
        <v>292</v>
      </c>
      <c r="C99" s="93" t="s">
        <v>118</v>
      </c>
      <c r="D99" s="93" t="s">
        <v>146</v>
      </c>
      <c r="E99" s="93" t="s">
        <v>152</v>
      </c>
      <c r="F99" s="93" t="s">
        <v>291</v>
      </c>
      <c r="G99" s="93" t="s">
        <v>293</v>
      </c>
      <c r="H99" s="93" t="s">
        <v>34</v>
      </c>
      <c r="I99" s="94">
        <v>2</v>
      </c>
      <c r="J99" s="99" t="s">
        <v>294</v>
      </c>
      <c r="K99" s="93"/>
      <c r="L99" s="98"/>
      <c r="M99" s="87" t="s">
        <v>155</v>
      </c>
    </row>
    <row r="100" spans="1:13" ht="29" customHeight="1" x14ac:dyDescent="0.3">
      <c r="A100" s="93" t="s">
        <v>291</v>
      </c>
      <c r="B100" s="93" t="s">
        <v>292</v>
      </c>
      <c r="C100" s="93" t="s">
        <v>118</v>
      </c>
      <c r="D100" s="93" t="s">
        <v>146</v>
      </c>
      <c r="E100" s="93" t="s">
        <v>295</v>
      </c>
      <c r="F100" s="93" t="s">
        <v>291</v>
      </c>
      <c r="G100" s="93" t="s">
        <v>296</v>
      </c>
      <c r="H100" s="93" t="s">
        <v>121</v>
      </c>
      <c r="I100" s="94">
        <v>1.5</v>
      </c>
      <c r="J100" s="99" t="s">
        <v>297</v>
      </c>
      <c r="K100" s="93"/>
      <c r="L100" s="98"/>
      <c r="M100" s="87" t="s">
        <v>202</v>
      </c>
    </row>
    <row r="101" spans="1:13" ht="29" customHeight="1" x14ac:dyDescent="0.3">
      <c r="A101" s="93"/>
      <c r="B101" s="93"/>
      <c r="C101" s="93"/>
      <c r="D101" s="93"/>
      <c r="E101" s="93" t="s">
        <v>295</v>
      </c>
      <c r="F101" s="93"/>
      <c r="G101" s="93"/>
      <c r="H101" s="93"/>
      <c r="I101" s="94"/>
      <c r="J101" s="108" t="s">
        <v>298</v>
      </c>
      <c r="K101" s="93"/>
      <c r="L101" s="98"/>
    </row>
    <row r="102" spans="1:13" ht="29" customHeight="1" x14ac:dyDescent="0.3">
      <c r="A102" s="93" t="s">
        <v>291</v>
      </c>
      <c r="B102" s="93" t="s">
        <v>292</v>
      </c>
      <c r="C102" s="93" t="s">
        <v>118</v>
      </c>
      <c r="D102" s="93" t="s">
        <v>146</v>
      </c>
      <c r="E102" s="93" t="s">
        <v>245</v>
      </c>
      <c r="F102" s="93" t="s">
        <v>291</v>
      </c>
      <c r="G102" s="93" t="s">
        <v>246</v>
      </c>
      <c r="H102" s="93" t="s">
        <v>135</v>
      </c>
      <c r="I102" s="94">
        <v>1</v>
      </c>
      <c r="J102" s="99" t="s">
        <v>247</v>
      </c>
      <c r="K102" s="93"/>
      <c r="L102" s="98"/>
    </row>
    <row r="103" spans="1:13" ht="29" customHeight="1" x14ac:dyDescent="0.3">
      <c r="A103" s="93" t="s">
        <v>291</v>
      </c>
      <c r="B103" s="93" t="s">
        <v>292</v>
      </c>
      <c r="C103" s="93" t="s">
        <v>118</v>
      </c>
      <c r="D103" s="93" t="s">
        <v>146</v>
      </c>
      <c r="E103" s="93" t="s">
        <v>299</v>
      </c>
      <c r="F103" s="93" t="s">
        <v>291</v>
      </c>
      <c r="G103" s="93" t="s">
        <v>300</v>
      </c>
      <c r="H103" s="93" t="s">
        <v>121</v>
      </c>
      <c r="I103" s="94">
        <v>2</v>
      </c>
      <c r="J103" s="99" t="s">
        <v>301</v>
      </c>
      <c r="K103" s="93"/>
      <c r="L103" s="98"/>
      <c r="M103" s="87" t="s">
        <v>191</v>
      </c>
    </row>
    <row r="104" spans="1:13" ht="43.5" customHeight="1" x14ac:dyDescent="0.3">
      <c r="A104" s="93" t="s">
        <v>291</v>
      </c>
      <c r="B104" s="93" t="s">
        <v>292</v>
      </c>
      <c r="C104" s="93" t="s">
        <v>118</v>
      </c>
      <c r="D104" s="93" t="s">
        <v>146</v>
      </c>
      <c r="E104" s="93" t="s">
        <v>302</v>
      </c>
      <c r="F104" s="93" t="s">
        <v>303</v>
      </c>
      <c r="G104" s="93" t="s">
        <v>304</v>
      </c>
      <c r="H104" s="93" t="s">
        <v>121</v>
      </c>
      <c r="I104" s="94">
        <v>2</v>
      </c>
      <c r="J104" s="99" t="s">
        <v>305</v>
      </c>
      <c r="K104" s="93"/>
      <c r="L104" s="98"/>
      <c r="M104" s="87" t="s">
        <v>142</v>
      </c>
    </row>
    <row r="105" spans="1:13" ht="29" customHeight="1" x14ac:dyDescent="0.3">
      <c r="A105" s="93" t="s">
        <v>291</v>
      </c>
      <c r="B105" s="93" t="s">
        <v>292</v>
      </c>
      <c r="C105" s="93" t="s">
        <v>118</v>
      </c>
      <c r="D105" s="93" t="s">
        <v>146</v>
      </c>
      <c r="E105" s="93" t="s">
        <v>165</v>
      </c>
      <c r="F105" s="93" t="s">
        <v>291</v>
      </c>
      <c r="G105" s="93" t="s">
        <v>306</v>
      </c>
      <c r="H105" s="112" t="s">
        <v>121</v>
      </c>
      <c r="I105" s="94">
        <v>1.5</v>
      </c>
      <c r="J105" s="99" t="s">
        <v>167</v>
      </c>
      <c r="K105" s="93"/>
      <c r="L105" s="98"/>
      <c r="M105" s="87" t="s">
        <v>168</v>
      </c>
    </row>
    <row r="106" spans="1:13" ht="29" customHeight="1" x14ac:dyDescent="0.3">
      <c r="A106" s="93" t="s">
        <v>291</v>
      </c>
      <c r="B106" s="93" t="s">
        <v>292</v>
      </c>
      <c r="C106" s="93" t="s">
        <v>118</v>
      </c>
      <c r="D106" s="93" t="s">
        <v>146</v>
      </c>
      <c r="E106" s="93" t="s">
        <v>307</v>
      </c>
      <c r="F106" s="93" t="s">
        <v>308</v>
      </c>
      <c r="G106" s="93" t="s">
        <v>309</v>
      </c>
      <c r="H106" s="93" t="s">
        <v>121</v>
      </c>
      <c r="I106" s="94">
        <v>1.5</v>
      </c>
      <c r="J106" s="99" t="s">
        <v>310</v>
      </c>
      <c r="K106" s="93"/>
      <c r="L106" s="98"/>
    </row>
    <row r="107" spans="1:13" ht="29" customHeight="1" x14ac:dyDescent="0.3">
      <c r="A107" s="93"/>
      <c r="B107" s="93"/>
      <c r="C107" s="93"/>
      <c r="D107" s="93"/>
      <c r="E107" s="93" t="s">
        <v>307</v>
      </c>
      <c r="F107" s="93"/>
      <c r="G107" s="93"/>
      <c r="H107" s="93"/>
      <c r="I107" s="94"/>
      <c r="J107" s="99" t="s">
        <v>311</v>
      </c>
      <c r="K107" s="93"/>
      <c r="L107" s="98"/>
    </row>
    <row r="108" spans="1:13" ht="29" customHeight="1" x14ac:dyDescent="0.3">
      <c r="A108" s="93"/>
      <c r="B108" s="93"/>
      <c r="C108" s="93"/>
      <c r="D108" s="93"/>
      <c r="E108" s="93" t="s">
        <v>307</v>
      </c>
      <c r="F108" s="93"/>
      <c r="G108" s="93"/>
      <c r="H108" s="93"/>
      <c r="I108" s="94"/>
      <c r="J108" s="99" t="s">
        <v>312</v>
      </c>
      <c r="K108" s="93"/>
      <c r="L108" s="98"/>
    </row>
    <row r="109" spans="1:13" ht="42" x14ac:dyDescent="0.3">
      <c r="A109" s="93" t="s">
        <v>291</v>
      </c>
      <c r="B109" s="93" t="s">
        <v>292</v>
      </c>
      <c r="C109" s="93" t="s">
        <v>118</v>
      </c>
      <c r="D109" s="93" t="s">
        <v>146</v>
      </c>
      <c r="E109" s="93" t="s">
        <v>313</v>
      </c>
      <c r="F109" s="93" t="s">
        <v>314</v>
      </c>
      <c r="G109" s="93" t="s">
        <v>315</v>
      </c>
      <c r="H109" s="93" t="s">
        <v>121</v>
      </c>
      <c r="I109" s="94">
        <v>2</v>
      </c>
      <c r="J109" s="99" t="s">
        <v>316</v>
      </c>
      <c r="K109" s="93"/>
      <c r="L109" s="98"/>
    </row>
    <row r="110" spans="1:13" ht="43.5" customHeight="1" x14ac:dyDescent="0.3">
      <c r="A110" s="93"/>
      <c r="B110" s="93"/>
      <c r="C110" s="93"/>
      <c r="D110" s="93"/>
      <c r="E110" s="93" t="s">
        <v>313</v>
      </c>
      <c r="F110" s="93"/>
      <c r="G110" s="93"/>
      <c r="H110" s="93"/>
      <c r="I110" s="94"/>
      <c r="J110" s="99" t="s">
        <v>317</v>
      </c>
      <c r="K110" s="93"/>
      <c r="L110" s="98"/>
    </row>
    <row r="111" spans="1:13" ht="29" customHeight="1" x14ac:dyDescent="0.3">
      <c r="A111" s="93"/>
      <c r="B111" s="93"/>
      <c r="C111" s="93"/>
      <c r="D111" s="93"/>
      <c r="E111" s="93" t="s">
        <v>313</v>
      </c>
      <c r="F111" s="93"/>
      <c r="G111" s="93"/>
      <c r="H111" s="93"/>
      <c r="I111" s="94"/>
      <c r="J111" s="99" t="s">
        <v>318</v>
      </c>
      <c r="K111" s="93"/>
      <c r="L111" s="98"/>
    </row>
    <row r="112" spans="1:13" ht="29" customHeight="1" x14ac:dyDescent="0.3">
      <c r="A112" s="93"/>
      <c r="B112" s="93"/>
      <c r="C112" s="93"/>
      <c r="D112" s="93"/>
      <c r="E112" s="93" t="s">
        <v>313</v>
      </c>
      <c r="F112" s="93"/>
      <c r="G112" s="93"/>
      <c r="H112" s="93"/>
      <c r="I112" s="94"/>
      <c r="J112" s="99" t="s">
        <v>319</v>
      </c>
      <c r="K112" s="93"/>
      <c r="L112" s="98"/>
    </row>
    <row r="113" spans="1:13" ht="14.5" customHeight="1" x14ac:dyDescent="0.3">
      <c r="A113" s="101" t="s">
        <v>291</v>
      </c>
      <c r="B113" s="101"/>
      <c r="C113" s="101"/>
      <c r="D113" s="101"/>
      <c r="E113" s="101"/>
      <c r="F113" s="101" t="s">
        <v>291</v>
      </c>
      <c r="G113" s="101"/>
      <c r="H113" s="101" t="s">
        <v>134</v>
      </c>
      <c r="I113" s="102">
        <v>0</v>
      </c>
      <c r="J113" s="109"/>
      <c r="K113" s="101"/>
      <c r="L113" s="104"/>
      <c r="M113" s="105" t="s">
        <v>133</v>
      </c>
    </row>
    <row r="114" spans="1:13" ht="14.5" customHeight="1" x14ac:dyDescent="0.3">
      <c r="A114" s="101" t="s">
        <v>291</v>
      </c>
      <c r="B114" s="101"/>
      <c r="C114" s="101"/>
      <c r="D114" s="101"/>
      <c r="E114" s="101"/>
      <c r="F114" s="101" t="s">
        <v>291</v>
      </c>
      <c r="G114" s="101"/>
      <c r="H114" s="101" t="s">
        <v>135</v>
      </c>
      <c r="I114" s="102">
        <v>0</v>
      </c>
      <c r="J114" s="109"/>
      <c r="K114" s="101"/>
      <c r="L114" s="104"/>
      <c r="M114" s="105" t="s">
        <v>133</v>
      </c>
    </row>
    <row r="115" spans="1:13" ht="29" customHeight="1" x14ac:dyDescent="0.3">
      <c r="A115" s="93" t="s">
        <v>320</v>
      </c>
      <c r="B115" s="93" t="s">
        <v>321</v>
      </c>
      <c r="C115" s="93" t="s">
        <v>118</v>
      </c>
      <c r="D115" s="93" t="s">
        <v>146</v>
      </c>
      <c r="E115" s="93" t="s">
        <v>322</v>
      </c>
      <c r="F115" s="93" t="s">
        <v>320</v>
      </c>
      <c r="G115" s="93" t="s">
        <v>323</v>
      </c>
      <c r="H115" s="93" t="s">
        <v>121</v>
      </c>
      <c r="I115" s="94">
        <v>1.5</v>
      </c>
      <c r="J115" s="99" t="s">
        <v>324</v>
      </c>
      <c r="K115" s="93"/>
      <c r="L115" s="98"/>
      <c r="M115"/>
    </row>
    <row r="116" spans="1:13" ht="29" customHeight="1" x14ac:dyDescent="0.3">
      <c r="A116" s="93"/>
      <c r="B116" s="93"/>
      <c r="C116" s="93"/>
      <c r="D116" s="93"/>
      <c r="E116" s="93" t="s">
        <v>322</v>
      </c>
      <c r="F116" s="93"/>
      <c r="G116" s="93"/>
      <c r="H116" s="93"/>
      <c r="I116" s="94"/>
      <c r="J116" s="116" t="s">
        <v>325</v>
      </c>
      <c r="K116" s="93"/>
      <c r="L116" s="98"/>
      <c r="M116"/>
    </row>
    <row r="117" spans="1:13" ht="29" customHeight="1" x14ac:dyDescent="0.3">
      <c r="A117" s="93" t="s">
        <v>320</v>
      </c>
      <c r="B117" s="93" t="s">
        <v>321</v>
      </c>
      <c r="C117" s="93" t="s">
        <v>118</v>
      </c>
      <c r="D117" s="93" t="s">
        <v>146</v>
      </c>
      <c r="E117" s="93" t="s">
        <v>326</v>
      </c>
      <c r="F117" s="93" t="s">
        <v>320</v>
      </c>
      <c r="G117" s="93" t="s">
        <v>327</v>
      </c>
      <c r="H117" s="93"/>
      <c r="I117" s="94"/>
      <c r="J117" s="99" t="s">
        <v>328</v>
      </c>
      <c r="K117" s="93"/>
      <c r="L117" s="98"/>
      <c r="M117" t="s">
        <v>261</v>
      </c>
    </row>
    <row r="118" spans="1:13" ht="29" customHeight="1" x14ac:dyDescent="0.3">
      <c r="A118" s="93" t="s">
        <v>320</v>
      </c>
      <c r="B118" s="93" t="s">
        <v>321</v>
      </c>
      <c r="C118" s="93" t="s">
        <v>118</v>
      </c>
      <c r="D118" s="93" t="s">
        <v>146</v>
      </c>
      <c r="E118" s="93" t="s">
        <v>329</v>
      </c>
      <c r="F118" s="93" t="s">
        <v>320</v>
      </c>
      <c r="G118" s="93" t="s">
        <v>330</v>
      </c>
      <c r="H118" s="93" t="s">
        <v>121</v>
      </c>
      <c r="I118" s="94">
        <v>2</v>
      </c>
      <c r="J118" s="99" t="s">
        <v>331</v>
      </c>
      <c r="K118" s="93"/>
      <c r="L118" s="98"/>
      <c r="M118" s="87" t="s">
        <v>191</v>
      </c>
    </row>
    <row r="119" spans="1:13" ht="29" customHeight="1" x14ac:dyDescent="0.3">
      <c r="A119" s="93"/>
      <c r="B119" s="93"/>
      <c r="C119" s="93"/>
      <c r="D119" s="93"/>
      <c r="E119" s="93" t="s">
        <v>329</v>
      </c>
      <c r="F119" s="93"/>
      <c r="G119" s="93"/>
      <c r="H119" s="93"/>
      <c r="I119" s="94"/>
      <c r="J119" s="99" t="s">
        <v>332</v>
      </c>
      <c r="K119" s="93"/>
      <c r="L119" s="98"/>
      <c r="M119"/>
    </row>
    <row r="120" spans="1:13" ht="29" customHeight="1" x14ac:dyDescent="0.3">
      <c r="A120" s="93"/>
      <c r="B120" s="93"/>
      <c r="C120" s="93"/>
      <c r="D120" s="93"/>
      <c r="E120" s="93" t="s">
        <v>329</v>
      </c>
      <c r="F120" s="93"/>
      <c r="G120" s="93"/>
      <c r="H120" s="93"/>
      <c r="I120" s="94"/>
      <c r="J120" s="108" t="s">
        <v>333</v>
      </c>
      <c r="K120" s="93"/>
      <c r="L120" s="98"/>
    </row>
    <row r="121" spans="1:13" ht="14.5" customHeight="1" x14ac:dyDescent="0.3">
      <c r="A121" s="101" t="s">
        <v>320</v>
      </c>
      <c r="B121" s="117"/>
      <c r="C121" s="117"/>
      <c r="D121" s="117"/>
      <c r="E121" s="117"/>
      <c r="F121" s="101" t="s">
        <v>320</v>
      </c>
      <c r="G121" s="117"/>
      <c r="H121" s="101" t="s">
        <v>134</v>
      </c>
      <c r="I121" s="102">
        <v>0</v>
      </c>
      <c r="J121" s="109"/>
      <c r="K121" s="101"/>
      <c r="L121" s="104"/>
      <c r="M121" s="105" t="s">
        <v>133</v>
      </c>
    </row>
    <row r="122" spans="1:13" ht="14.5" customHeight="1" x14ac:dyDescent="0.3">
      <c r="A122" s="101" t="s">
        <v>320</v>
      </c>
      <c r="B122" s="117"/>
      <c r="C122" s="117"/>
      <c r="D122" s="117"/>
      <c r="E122" s="117"/>
      <c r="F122" s="101" t="s">
        <v>320</v>
      </c>
      <c r="G122" s="117"/>
      <c r="H122" s="101" t="s">
        <v>34</v>
      </c>
      <c r="I122" s="102">
        <v>0</v>
      </c>
      <c r="J122" s="109"/>
      <c r="K122" s="101"/>
      <c r="L122" s="104"/>
      <c r="M122" s="105" t="s">
        <v>133</v>
      </c>
    </row>
    <row r="123" spans="1:13" ht="56" x14ac:dyDescent="0.3">
      <c r="A123" s="93" t="s">
        <v>334</v>
      </c>
      <c r="B123" s="93"/>
      <c r="C123" s="93" t="s">
        <v>335</v>
      </c>
      <c r="D123" s="93" t="s">
        <v>146</v>
      </c>
      <c r="E123" s="93" t="s">
        <v>336</v>
      </c>
      <c r="F123" s="93" t="s">
        <v>334</v>
      </c>
      <c r="G123" s="93" t="s">
        <v>337</v>
      </c>
      <c r="H123" s="93" t="s">
        <v>34</v>
      </c>
      <c r="I123" s="94">
        <v>2</v>
      </c>
      <c r="J123" s="99" t="s">
        <v>338</v>
      </c>
      <c r="K123" s="93"/>
      <c r="L123" s="98"/>
      <c r="M123" s="87" t="s">
        <v>151</v>
      </c>
    </row>
    <row r="124" spans="1:13" ht="56" x14ac:dyDescent="0.3">
      <c r="A124" s="93" t="s">
        <v>334</v>
      </c>
      <c r="B124" s="93"/>
      <c r="C124" s="93" t="s">
        <v>335</v>
      </c>
      <c r="D124" s="93" t="s">
        <v>146</v>
      </c>
      <c r="E124" s="93" t="s">
        <v>339</v>
      </c>
      <c r="F124" s="93" t="s">
        <v>334</v>
      </c>
      <c r="G124" s="93" t="s">
        <v>340</v>
      </c>
      <c r="H124" s="93" t="s">
        <v>121</v>
      </c>
      <c r="I124" s="94">
        <v>3</v>
      </c>
      <c r="J124" s="99" t="s">
        <v>341</v>
      </c>
      <c r="K124" s="93"/>
      <c r="L124" s="98"/>
      <c r="M124" s="87" t="s">
        <v>180</v>
      </c>
    </row>
    <row r="125" spans="1:13" s="119" customFormat="1" ht="56" x14ac:dyDescent="0.3">
      <c r="A125" s="93" t="s">
        <v>334</v>
      </c>
      <c r="B125" s="112"/>
      <c r="C125" s="93" t="s">
        <v>335</v>
      </c>
      <c r="D125" s="93" t="s">
        <v>146</v>
      </c>
      <c r="E125" s="112" t="s">
        <v>342</v>
      </c>
      <c r="F125" s="93" t="s">
        <v>334</v>
      </c>
      <c r="G125" s="112" t="s">
        <v>343</v>
      </c>
      <c r="H125" s="112"/>
      <c r="I125" s="110"/>
      <c r="J125" s="118"/>
      <c r="K125" s="112"/>
      <c r="L125" s="113"/>
      <c r="M125" s="114" t="s">
        <v>261</v>
      </c>
    </row>
    <row r="126" spans="1:13" s="119" customFormat="1" ht="56" x14ac:dyDescent="0.3">
      <c r="A126" s="101" t="s">
        <v>334</v>
      </c>
      <c r="B126" s="120"/>
      <c r="C126" s="120"/>
      <c r="D126" s="120"/>
      <c r="E126" s="120"/>
      <c r="F126" s="101" t="s">
        <v>334</v>
      </c>
      <c r="G126" s="120"/>
      <c r="H126" s="120" t="s">
        <v>134</v>
      </c>
      <c r="I126" s="115">
        <v>0</v>
      </c>
      <c r="J126" s="121"/>
      <c r="K126" s="120"/>
      <c r="L126" s="122"/>
      <c r="M126" s="105" t="s">
        <v>133</v>
      </c>
    </row>
    <row r="127" spans="1:13" s="119" customFormat="1" ht="56" x14ac:dyDescent="0.3">
      <c r="A127" s="101" t="s">
        <v>334</v>
      </c>
      <c r="B127" s="120"/>
      <c r="C127" s="120"/>
      <c r="D127" s="120"/>
      <c r="E127" s="120"/>
      <c r="F127" s="101" t="s">
        <v>334</v>
      </c>
      <c r="G127" s="120"/>
      <c r="H127" s="120" t="s">
        <v>135</v>
      </c>
      <c r="I127" s="115">
        <v>0</v>
      </c>
      <c r="J127" s="121"/>
      <c r="K127" s="120"/>
      <c r="L127" s="122"/>
      <c r="M127" s="105" t="s">
        <v>133</v>
      </c>
    </row>
    <row r="128" spans="1:13" ht="43.5" customHeight="1" x14ac:dyDescent="0.3">
      <c r="A128" s="112" t="s">
        <v>344</v>
      </c>
      <c r="B128" s="93"/>
      <c r="C128" s="93" t="s">
        <v>208</v>
      </c>
      <c r="D128" s="93" t="s">
        <v>208</v>
      </c>
      <c r="E128" s="93" t="s">
        <v>345</v>
      </c>
      <c r="F128" s="93" t="s">
        <v>346</v>
      </c>
      <c r="G128" s="93" t="s">
        <v>347</v>
      </c>
      <c r="H128" s="93"/>
      <c r="I128" s="94"/>
      <c r="J128" s="99"/>
      <c r="K128" s="93"/>
      <c r="L128" s="98"/>
      <c r="M128" s="87" t="s">
        <v>261</v>
      </c>
    </row>
    <row r="129" spans="1:13" ht="29" customHeight="1" x14ac:dyDescent="0.3">
      <c r="A129" s="93" t="s">
        <v>348</v>
      </c>
      <c r="B129" s="93"/>
      <c r="C129" s="93" t="s">
        <v>118</v>
      </c>
      <c r="D129" s="93" t="s">
        <v>146</v>
      </c>
      <c r="E129" s="93" t="s">
        <v>349</v>
      </c>
      <c r="F129" s="93" t="s">
        <v>350</v>
      </c>
      <c r="G129" s="93" t="s">
        <v>351</v>
      </c>
      <c r="H129" s="93" t="s">
        <v>121</v>
      </c>
      <c r="I129" s="94">
        <v>1.5</v>
      </c>
      <c r="J129" s="99"/>
      <c r="K129" s="93"/>
      <c r="L129" s="98"/>
      <c r="M129" s="87" t="s">
        <v>352</v>
      </c>
    </row>
    <row r="130" spans="1:13" ht="43.5" customHeight="1" x14ac:dyDescent="0.3">
      <c r="A130" s="93" t="s">
        <v>353</v>
      </c>
      <c r="B130" s="93"/>
      <c r="C130" s="93" t="s">
        <v>208</v>
      </c>
      <c r="D130" s="93" t="s">
        <v>208</v>
      </c>
      <c r="E130" s="93" t="s">
        <v>354</v>
      </c>
      <c r="F130" s="93" t="s">
        <v>355</v>
      </c>
      <c r="G130" s="93" t="s">
        <v>356</v>
      </c>
      <c r="H130" s="93" t="s">
        <v>121</v>
      </c>
      <c r="I130" s="94">
        <v>1</v>
      </c>
      <c r="J130" s="99" t="s">
        <v>357</v>
      </c>
      <c r="K130" s="93"/>
      <c r="L130" s="98"/>
      <c r="M130" s="87" t="s">
        <v>352</v>
      </c>
    </row>
    <row r="131" spans="1:13" ht="29" customHeight="1" x14ac:dyDescent="0.3">
      <c r="A131" s="93"/>
      <c r="B131" s="93"/>
      <c r="C131" s="93"/>
      <c r="D131" s="93"/>
      <c r="E131" s="93" t="s">
        <v>354</v>
      </c>
      <c r="F131" s="93"/>
      <c r="G131" s="93"/>
      <c r="H131" s="93"/>
      <c r="I131" s="94"/>
      <c r="J131" s="99" t="s">
        <v>358</v>
      </c>
      <c r="K131" s="93"/>
      <c r="L131" s="98"/>
    </row>
    <row r="132" spans="1:13" ht="43.5" customHeight="1" x14ac:dyDescent="0.3">
      <c r="A132" s="93" t="s">
        <v>359</v>
      </c>
      <c r="B132" s="93"/>
      <c r="C132" s="93" t="s">
        <v>360</v>
      </c>
      <c r="D132" s="93" t="s">
        <v>146</v>
      </c>
      <c r="E132" s="93" t="s">
        <v>361</v>
      </c>
      <c r="F132" s="93" t="s">
        <v>362</v>
      </c>
      <c r="G132" s="93" t="s">
        <v>363</v>
      </c>
      <c r="H132" s="93" t="s">
        <v>121</v>
      </c>
      <c r="I132" s="94">
        <v>1.5</v>
      </c>
      <c r="J132" s="99" t="s">
        <v>364</v>
      </c>
      <c r="K132" s="93"/>
      <c r="L132" s="98"/>
      <c r="M132" s="87" t="s">
        <v>352</v>
      </c>
    </row>
    <row r="133" spans="1:13" ht="29" customHeight="1" x14ac:dyDescent="0.3">
      <c r="A133" s="93" t="s">
        <v>365</v>
      </c>
      <c r="B133" s="93" t="s">
        <v>292</v>
      </c>
      <c r="C133" s="93" t="s">
        <v>118</v>
      </c>
      <c r="D133" s="93" t="s">
        <v>118</v>
      </c>
      <c r="E133" s="93" t="s">
        <v>366</v>
      </c>
      <c r="F133" s="93" t="s">
        <v>365</v>
      </c>
      <c r="G133" s="93" t="s">
        <v>367</v>
      </c>
      <c r="H133" s="93"/>
      <c r="I133" s="94"/>
      <c r="J133" s="99"/>
      <c r="K133" s="93"/>
      <c r="L133" s="98"/>
      <c r="M133" s="87" t="s">
        <v>261</v>
      </c>
    </row>
    <row r="134" spans="1:13" ht="29" customHeight="1" x14ac:dyDescent="0.3">
      <c r="A134" s="93" t="s">
        <v>365</v>
      </c>
      <c r="B134" s="93" t="s">
        <v>292</v>
      </c>
      <c r="C134" s="93" t="s">
        <v>118</v>
      </c>
      <c r="D134" s="93" t="s">
        <v>118</v>
      </c>
      <c r="E134" s="93" t="s">
        <v>368</v>
      </c>
      <c r="F134" s="93" t="s">
        <v>365</v>
      </c>
      <c r="G134" s="93" t="s">
        <v>369</v>
      </c>
      <c r="H134" s="93" t="s">
        <v>135</v>
      </c>
      <c r="I134" s="94">
        <v>1</v>
      </c>
      <c r="J134" s="99" t="s">
        <v>370</v>
      </c>
      <c r="K134" s="93"/>
      <c r="L134" s="98"/>
      <c r="M134" s="87" t="s">
        <v>352</v>
      </c>
    </row>
    <row r="135" spans="1:13" ht="29" customHeight="1" x14ac:dyDescent="0.3">
      <c r="A135" s="93"/>
      <c r="B135" s="93"/>
      <c r="C135" s="93"/>
      <c r="D135" s="93"/>
      <c r="E135" s="93" t="s">
        <v>368</v>
      </c>
      <c r="F135" s="93"/>
      <c r="G135" s="93"/>
      <c r="H135" s="93"/>
      <c r="I135" s="94"/>
      <c r="J135" s="99" t="s">
        <v>371</v>
      </c>
      <c r="K135" s="93"/>
      <c r="L135" s="98"/>
    </row>
    <row r="136" spans="1:13" ht="29" customHeight="1" x14ac:dyDescent="0.3">
      <c r="A136" s="93"/>
      <c r="B136" s="93"/>
      <c r="C136" s="93"/>
      <c r="D136" s="93"/>
      <c r="E136" s="93" t="s">
        <v>368</v>
      </c>
      <c r="F136" s="93"/>
      <c r="G136" s="93"/>
      <c r="H136" s="93"/>
      <c r="I136" s="94"/>
      <c r="J136" s="99" t="s">
        <v>372</v>
      </c>
      <c r="K136" s="93"/>
      <c r="L136" s="98"/>
    </row>
    <row r="137" spans="1:13" ht="29" customHeight="1" x14ac:dyDescent="0.3">
      <c r="A137" s="93" t="s">
        <v>373</v>
      </c>
      <c r="B137" s="93"/>
      <c r="C137" s="93" t="s">
        <v>360</v>
      </c>
      <c r="D137" s="93" t="s">
        <v>146</v>
      </c>
      <c r="E137" s="93" t="s">
        <v>374</v>
      </c>
      <c r="F137" s="93" t="s">
        <v>375</v>
      </c>
      <c r="G137" s="93" t="s">
        <v>376</v>
      </c>
      <c r="H137" s="93" t="s">
        <v>121</v>
      </c>
      <c r="I137" s="94">
        <v>1.5</v>
      </c>
      <c r="J137" s="99" t="s">
        <v>377</v>
      </c>
      <c r="K137" s="93"/>
      <c r="L137" s="98"/>
      <c r="M137" s="87" t="s">
        <v>352</v>
      </c>
    </row>
    <row r="138" spans="1:13" ht="29" customHeight="1" x14ac:dyDescent="0.3">
      <c r="A138" s="93"/>
      <c r="B138" s="93"/>
      <c r="C138" s="93"/>
      <c r="D138" s="93"/>
      <c r="E138" s="93"/>
      <c r="F138" s="93"/>
      <c r="G138" s="93"/>
      <c r="H138" s="93"/>
      <c r="I138" s="94"/>
      <c r="J138" s="99" t="s">
        <v>378</v>
      </c>
      <c r="K138" s="93"/>
      <c r="L138" s="98"/>
    </row>
    <row r="139" spans="1:13" ht="29" customHeight="1" x14ac:dyDescent="0.3">
      <c r="A139" s="93" t="s">
        <v>379</v>
      </c>
      <c r="B139" s="93"/>
      <c r="C139" s="93" t="s">
        <v>360</v>
      </c>
      <c r="D139" s="93" t="s">
        <v>146</v>
      </c>
      <c r="E139" s="93" t="s">
        <v>380</v>
      </c>
      <c r="F139" s="93" t="s">
        <v>255</v>
      </c>
      <c r="G139" s="93" t="s">
        <v>381</v>
      </c>
      <c r="H139" s="93" t="s">
        <v>121</v>
      </c>
      <c r="I139" s="94">
        <v>2</v>
      </c>
      <c r="J139" s="99" t="s">
        <v>382</v>
      </c>
      <c r="K139" s="93"/>
      <c r="L139" s="98"/>
      <c r="M139" s="87" t="s">
        <v>352</v>
      </c>
    </row>
    <row r="140" spans="1:13" ht="29" customHeight="1" x14ac:dyDescent="0.3">
      <c r="A140" s="93"/>
      <c r="B140" s="93"/>
      <c r="C140" s="93"/>
      <c r="D140" s="93"/>
      <c r="E140" s="93" t="s">
        <v>380</v>
      </c>
      <c r="F140" s="93"/>
      <c r="G140" s="93"/>
      <c r="H140" s="93"/>
      <c r="I140" s="94"/>
      <c r="J140" s="99" t="s">
        <v>383</v>
      </c>
      <c r="K140" s="93"/>
      <c r="L140" s="98"/>
      <c r="M140"/>
    </row>
    <row r="141" spans="1:13" ht="29" customHeight="1" x14ac:dyDescent="0.3">
      <c r="A141" s="93"/>
      <c r="B141" s="93"/>
      <c r="C141" s="93"/>
      <c r="D141" s="93"/>
      <c r="E141" s="93" t="s">
        <v>380</v>
      </c>
      <c r="F141" s="93"/>
      <c r="G141" s="93"/>
      <c r="H141" s="93"/>
      <c r="I141" s="94"/>
      <c r="J141" s="99" t="s">
        <v>384</v>
      </c>
      <c r="K141" s="93"/>
      <c r="L141" s="98"/>
    </row>
    <row r="142" spans="1:13" ht="29" customHeight="1" x14ac:dyDescent="0.3">
      <c r="A142" s="93" t="s">
        <v>385</v>
      </c>
      <c r="B142" s="93" t="s">
        <v>386</v>
      </c>
      <c r="C142" s="93" t="s">
        <v>118</v>
      </c>
      <c r="D142" s="93" t="s">
        <v>118</v>
      </c>
      <c r="E142" s="93" t="s">
        <v>387</v>
      </c>
      <c r="F142" s="93" t="s">
        <v>385</v>
      </c>
      <c r="G142" s="93" t="s">
        <v>388</v>
      </c>
      <c r="H142" s="93" t="s">
        <v>121</v>
      </c>
      <c r="I142" s="94">
        <v>1.5</v>
      </c>
      <c r="J142" s="99" t="s">
        <v>389</v>
      </c>
      <c r="K142" s="93"/>
      <c r="L142" s="98"/>
      <c r="M142" s="87" t="s">
        <v>352</v>
      </c>
    </row>
    <row r="143" spans="1:13" ht="43.5" customHeight="1" x14ac:dyDescent="0.3">
      <c r="A143" s="93" t="s">
        <v>385</v>
      </c>
      <c r="B143" s="93" t="s">
        <v>386</v>
      </c>
      <c r="C143" s="93" t="s">
        <v>118</v>
      </c>
      <c r="D143" s="93" t="s">
        <v>118</v>
      </c>
      <c r="E143" s="93" t="s">
        <v>390</v>
      </c>
      <c r="F143" s="93" t="s">
        <v>385</v>
      </c>
      <c r="G143" s="93" t="s">
        <v>391</v>
      </c>
      <c r="H143" s="93" t="s">
        <v>121</v>
      </c>
      <c r="I143" s="94">
        <v>1.5</v>
      </c>
      <c r="J143" s="99" t="s">
        <v>392</v>
      </c>
      <c r="K143" s="93"/>
      <c r="L143" s="98"/>
      <c r="M143" s="87" t="s">
        <v>352</v>
      </c>
    </row>
    <row r="144" spans="1:13" ht="29" customHeight="1" x14ac:dyDescent="0.3">
      <c r="A144" s="93"/>
      <c r="B144" s="93"/>
      <c r="C144" s="93"/>
      <c r="D144" s="93"/>
      <c r="E144" s="93" t="s">
        <v>390</v>
      </c>
      <c r="F144" s="93"/>
      <c r="G144" s="93"/>
      <c r="H144" s="93"/>
      <c r="I144" s="94"/>
      <c r="J144" s="99" t="s">
        <v>393</v>
      </c>
      <c r="K144" s="93"/>
      <c r="L144" s="98"/>
    </row>
    <row r="145" spans="1:13" ht="14.5" customHeight="1" x14ac:dyDescent="0.3">
      <c r="A145" s="93"/>
      <c r="B145" s="93"/>
      <c r="C145" s="93"/>
      <c r="D145" s="93"/>
      <c r="E145" s="93"/>
      <c r="F145" s="93"/>
      <c r="G145" s="93"/>
      <c r="H145" s="93"/>
      <c r="I145" s="94"/>
      <c r="J145" s="99"/>
      <c r="K145" s="93"/>
      <c r="L145" s="98"/>
    </row>
    <row r="146" spans="1:13" ht="14.5" customHeight="1" x14ac:dyDescent="0.3">
      <c r="A146" s="93"/>
      <c r="B146" s="93"/>
      <c r="C146" s="93"/>
      <c r="D146" s="93"/>
      <c r="E146" s="93"/>
      <c r="F146" s="93"/>
      <c r="G146" s="93"/>
      <c r="H146" s="93"/>
      <c r="I146" s="94"/>
      <c r="J146" s="99"/>
      <c r="K146" s="93"/>
      <c r="L146" s="98"/>
    </row>
    <row r="147" spans="1:13" ht="14.5" customHeight="1" x14ac:dyDescent="0.3">
      <c r="A147" s="93"/>
      <c r="B147" s="93"/>
      <c r="C147" s="93"/>
      <c r="D147" s="93"/>
      <c r="E147" s="93"/>
      <c r="F147" s="93"/>
      <c r="G147" s="93"/>
      <c r="H147" s="93"/>
      <c r="I147" s="94"/>
      <c r="J147" s="99"/>
      <c r="K147" s="93"/>
      <c r="L147" s="98"/>
    </row>
    <row r="148" spans="1:13" ht="14.5" customHeight="1" x14ac:dyDescent="0.3">
      <c r="A148" s="93"/>
      <c r="B148" s="93"/>
      <c r="C148" s="93"/>
      <c r="D148" s="93"/>
      <c r="E148" s="93"/>
      <c r="F148" s="93"/>
      <c r="G148" s="93"/>
      <c r="H148" s="93"/>
      <c r="I148" s="94"/>
      <c r="J148" s="123"/>
      <c r="K148" s="124"/>
      <c r="L148" s="125"/>
    </row>
    <row r="149" spans="1:13" s="129" customFormat="1" x14ac:dyDescent="0.3">
      <c r="A149" s="126" t="s">
        <v>394</v>
      </c>
      <c r="B149" s="126" t="s">
        <v>394</v>
      </c>
      <c r="C149" s="126" t="s">
        <v>394</v>
      </c>
      <c r="D149" s="126" t="s">
        <v>394</v>
      </c>
      <c r="E149" s="126" t="s">
        <v>394</v>
      </c>
      <c r="F149" s="126" t="s">
        <v>394</v>
      </c>
      <c r="G149" s="126" t="s">
        <v>394</v>
      </c>
      <c r="H149" s="126" t="s">
        <v>394</v>
      </c>
      <c r="I149" s="127" t="s">
        <v>394</v>
      </c>
      <c r="J149" s="126" t="s">
        <v>394</v>
      </c>
      <c r="K149" s="126" t="s">
        <v>394</v>
      </c>
      <c r="L149" s="126" t="s">
        <v>394</v>
      </c>
      <c r="M149" s="128"/>
    </row>
  </sheetData>
  <mergeCells count="2">
    <mergeCell ref="A2:I2"/>
    <mergeCell ref="J2:L2"/>
  </mergeCells>
  <conditionalFormatting sqref="I4:I19 I23:I29 I43:I48 I92:I101 I123:I148 I33:I36 I50:I90 I111:I120 I106:I109 I103:I104">
    <cfRule type="cellIs" dxfId="80" priority="72" operator="equal">
      <formula>3</formula>
    </cfRule>
    <cfRule type="cellIs" dxfId="79" priority="73" operator="equal">
      <formula>2</formula>
    </cfRule>
    <cfRule type="cellIs" dxfId="78" priority="74" operator="equal">
      <formula>1</formula>
    </cfRule>
    <cfRule type="cellIs" dxfId="77" priority="75" operator="equal">
      <formula>0</formula>
    </cfRule>
  </conditionalFormatting>
  <conditionalFormatting sqref="I37:I40">
    <cfRule type="cellIs" dxfId="76" priority="68" operator="equal">
      <formula>3</formula>
    </cfRule>
    <cfRule type="cellIs" dxfId="75" priority="69" operator="equal">
      <formula>2</formula>
    </cfRule>
    <cfRule type="cellIs" dxfId="74" priority="70" operator="equal">
      <formula>1</formula>
    </cfRule>
    <cfRule type="cellIs" dxfId="73" priority="71" operator="equal">
      <formula>0</formula>
    </cfRule>
  </conditionalFormatting>
  <conditionalFormatting sqref="I30:I32">
    <cfRule type="cellIs" dxfId="72" priority="64" operator="equal">
      <formula>3</formula>
    </cfRule>
    <cfRule type="cellIs" dxfId="71" priority="65" operator="equal">
      <formula>2</formula>
    </cfRule>
    <cfRule type="cellIs" dxfId="70" priority="66" operator="equal">
      <formula>1</formula>
    </cfRule>
    <cfRule type="cellIs" dxfId="69" priority="67" operator="equal">
      <formula>0</formula>
    </cfRule>
  </conditionalFormatting>
  <conditionalFormatting sqref="I49">
    <cfRule type="cellIs" dxfId="68" priority="60" operator="equal">
      <formula>3</formula>
    </cfRule>
    <cfRule type="cellIs" dxfId="67" priority="61" operator="equal">
      <formula>2</formula>
    </cfRule>
    <cfRule type="cellIs" dxfId="66" priority="62" operator="equal">
      <formula>1</formula>
    </cfRule>
    <cfRule type="cellIs" dxfId="65" priority="63" operator="equal">
      <formula>0</formula>
    </cfRule>
  </conditionalFormatting>
  <conditionalFormatting sqref="I91">
    <cfRule type="cellIs" dxfId="64" priority="56" operator="equal">
      <formula>3</formula>
    </cfRule>
    <cfRule type="cellIs" dxfId="63" priority="57" operator="equal">
      <formula>2</formula>
    </cfRule>
    <cfRule type="cellIs" dxfId="62" priority="58" operator="equal">
      <formula>1</formula>
    </cfRule>
    <cfRule type="cellIs" dxfId="61" priority="59" operator="equal">
      <formula>0</formula>
    </cfRule>
  </conditionalFormatting>
  <conditionalFormatting sqref="I105">
    <cfRule type="cellIs" dxfId="60" priority="52" operator="equal">
      <formula>3</formula>
    </cfRule>
    <cfRule type="cellIs" dxfId="59" priority="53" operator="equal">
      <formula>2</formula>
    </cfRule>
    <cfRule type="cellIs" dxfId="58" priority="54" operator="equal">
      <formula>1</formula>
    </cfRule>
    <cfRule type="cellIs" dxfId="57" priority="55" operator="equal">
      <formula>0</formula>
    </cfRule>
  </conditionalFormatting>
  <conditionalFormatting sqref="I4:I19 I123:I148 I23:I40 I111:I120 I43:I101 I103:I109">
    <cfRule type="cellIs" dxfId="56" priority="46" operator="equal">
      <formula>3</formula>
    </cfRule>
    <cfRule type="cellIs" dxfId="55" priority="47" operator="equal">
      <formula>2.5</formula>
    </cfRule>
    <cfRule type="cellIs" dxfId="54" priority="48" operator="equal">
      <formula>1.5</formula>
    </cfRule>
    <cfRule type="cellIs" dxfId="53" priority="49" operator="equal">
      <formula>1</formula>
    </cfRule>
    <cfRule type="cellIs" dxfId="52" priority="50" operator="equal">
      <formula>0.5</formula>
    </cfRule>
    <cfRule type="cellIs" dxfId="51" priority="51" operator="equal">
      <formula>0</formula>
    </cfRule>
  </conditionalFormatting>
  <conditionalFormatting sqref="I1:I19 I123:I1048576 I23:I40 I111:I120 I43:I101 I103:I109">
    <cfRule type="cellIs" dxfId="50" priority="45" operator="equal">
      <formula>2</formula>
    </cfRule>
  </conditionalFormatting>
  <conditionalFormatting sqref="I20:I22">
    <cfRule type="cellIs" dxfId="49" priority="41" operator="equal">
      <formula>3</formula>
    </cfRule>
    <cfRule type="cellIs" dxfId="48" priority="42" operator="equal">
      <formula>2</formula>
    </cfRule>
    <cfRule type="cellIs" dxfId="47" priority="43" operator="equal">
      <formula>1</formula>
    </cfRule>
    <cfRule type="cellIs" dxfId="46" priority="44" operator="equal">
      <formula>0</formula>
    </cfRule>
  </conditionalFormatting>
  <conditionalFormatting sqref="I20:I22">
    <cfRule type="cellIs" dxfId="45" priority="35" operator="equal">
      <formula>3</formula>
    </cfRule>
    <cfRule type="cellIs" dxfId="44" priority="36" operator="equal">
      <formula>2.5</formula>
    </cfRule>
    <cfRule type="cellIs" dxfId="43" priority="37" operator="equal">
      <formula>1.5</formula>
    </cfRule>
    <cfRule type="cellIs" dxfId="42" priority="38" operator="equal">
      <formula>1</formula>
    </cfRule>
    <cfRule type="cellIs" dxfId="41" priority="39" operator="equal">
      <formula>0.5</formula>
    </cfRule>
    <cfRule type="cellIs" dxfId="40" priority="40" operator="equal">
      <formula>0</formula>
    </cfRule>
  </conditionalFormatting>
  <conditionalFormatting sqref="I20:I22">
    <cfRule type="cellIs" dxfId="39" priority="34" operator="equal">
      <formula>2</formula>
    </cfRule>
  </conditionalFormatting>
  <conditionalFormatting sqref="I41:I42">
    <cfRule type="cellIs" dxfId="38" priority="30" operator="equal">
      <formula>3</formula>
    </cfRule>
    <cfRule type="cellIs" dxfId="37" priority="31" operator="equal">
      <formula>2</formula>
    </cfRule>
    <cfRule type="cellIs" dxfId="36" priority="32" operator="equal">
      <formula>1</formula>
    </cfRule>
    <cfRule type="cellIs" dxfId="35" priority="33" operator="equal">
      <formula>0</formula>
    </cfRule>
  </conditionalFormatting>
  <conditionalFormatting sqref="I41:I42">
    <cfRule type="cellIs" dxfId="34" priority="24" operator="equal">
      <formula>3</formula>
    </cfRule>
    <cfRule type="cellIs" dxfId="33" priority="25" operator="equal">
      <formula>2.5</formula>
    </cfRule>
    <cfRule type="cellIs" dxfId="32" priority="26" operator="equal">
      <formula>1.5</formula>
    </cfRule>
    <cfRule type="cellIs" dxfId="31" priority="27" operator="equal">
      <formula>1</formula>
    </cfRule>
    <cfRule type="cellIs" dxfId="30" priority="28" operator="equal">
      <formula>0.5</formula>
    </cfRule>
    <cfRule type="cellIs" dxfId="29" priority="29" operator="equal">
      <formula>0</formula>
    </cfRule>
  </conditionalFormatting>
  <conditionalFormatting sqref="I41:I42">
    <cfRule type="cellIs" dxfId="28" priority="23" operator="equal">
      <formula>2</formula>
    </cfRule>
  </conditionalFormatting>
  <conditionalFormatting sqref="I121:I122">
    <cfRule type="cellIs" dxfId="27" priority="19" operator="equal">
      <formula>3</formula>
    </cfRule>
    <cfRule type="cellIs" dxfId="26" priority="20" operator="equal">
      <formula>2</formula>
    </cfRule>
    <cfRule type="cellIs" dxfId="25" priority="21" operator="equal">
      <formula>1</formula>
    </cfRule>
    <cfRule type="cellIs" dxfId="24" priority="22" operator="equal">
      <formula>0</formula>
    </cfRule>
  </conditionalFormatting>
  <conditionalFormatting sqref="I121:I122">
    <cfRule type="cellIs" dxfId="23" priority="13" operator="equal">
      <formula>3</formula>
    </cfRule>
    <cfRule type="cellIs" dxfId="22" priority="14" operator="equal">
      <formula>2.5</formula>
    </cfRule>
    <cfRule type="cellIs" dxfId="21" priority="15" operator="equal">
      <formula>1.5</formula>
    </cfRule>
    <cfRule type="cellIs" dxfId="20" priority="16" operator="equal">
      <formula>1</formula>
    </cfRule>
    <cfRule type="cellIs" dxfId="19" priority="17" operator="equal">
      <formula>0.5</formula>
    </cfRule>
    <cfRule type="cellIs" dxfId="18" priority="18" operator="equal">
      <formula>0</formula>
    </cfRule>
  </conditionalFormatting>
  <conditionalFormatting sqref="I121:I122">
    <cfRule type="cellIs" dxfId="17" priority="12" operator="equal">
      <formula>2</formula>
    </cfRule>
  </conditionalFormatting>
  <conditionalFormatting sqref="I102">
    <cfRule type="cellIs" dxfId="16" priority="8" operator="equal">
      <formula>3</formula>
    </cfRule>
    <cfRule type="cellIs" dxfId="15" priority="9" operator="equal">
      <formula>2</formula>
    </cfRule>
    <cfRule type="cellIs" dxfId="14" priority="10" operator="equal">
      <formula>1</formula>
    </cfRule>
    <cfRule type="cellIs" dxfId="13" priority="11" operator="equal">
      <formula>0</formula>
    </cfRule>
  </conditionalFormatting>
  <conditionalFormatting sqref="I102">
    <cfRule type="cellIs" dxfId="12" priority="2" operator="equal">
      <formula>3</formula>
    </cfRule>
    <cfRule type="cellIs" dxfId="11" priority="3" operator="equal">
      <formula>2.5</formula>
    </cfRule>
    <cfRule type="cellIs" dxfId="10" priority="4" operator="equal">
      <formula>1.5</formula>
    </cfRule>
    <cfRule type="cellIs" dxfId="9" priority="5" operator="equal">
      <formula>1</formula>
    </cfRule>
    <cfRule type="cellIs" dxfId="8" priority="6" operator="equal">
      <formula>0.5</formula>
    </cfRule>
    <cfRule type="cellIs" dxfId="7" priority="7" operator="equal">
      <formula>0</formula>
    </cfRule>
  </conditionalFormatting>
  <conditionalFormatting sqref="I102">
    <cfRule type="cellIs" dxfId="6" priority="1" operator="equal">
      <formula>2</formula>
    </cfRule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369E3B-C20E-4E09-9649-2F29BB0CB835}">
  <sheetPr>
    <tabColor theme="8" tint="0.59999389629810485"/>
  </sheetPr>
  <dimension ref="B1:K42"/>
  <sheetViews>
    <sheetView showGridLines="0" zoomScale="75" zoomScaleNormal="75" workbookViewId="0">
      <selection activeCell="C16" sqref="C16"/>
    </sheetView>
  </sheetViews>
  <sheetFormatPr baseColWidth="10" defaultColWidth="10.33203125" defaultRowHeight="18.5" x14ac:dyDescent="0.45"/>
  <cols>
    <col min="1" max="1" width="8.1640625" style="69" customWidth="1"/>
    <col min="2" max="2" width="22" style="70" customWidth="1"/>
    <col min="3" max="3" width="18.9140625" style="71" customWidth="1"/>
    <col min="4" max="4" width="13" style="72" customWidth="1"/>
    <col min="5" max="5" width="17.5" style="71" customWidth="1"/>
    <col min="6" max="7" width="14.08203125" style="69" customWidth="1"/>
    <col min="8" max="8" width="15" style="69" customWidth="1"/>
    <col min="9" max="9" width="14.4140625" style="69" customWidth="1"/>
    <col min="10" max="256" width="10.33203125" style="69"/>
    <col min="257" max="257" width="8.1640625" style="69" customWidth="1"/>
    <col min="258" max="258" width="22" style="69" customWidth="1"/>
    <col min="259" max="259" width="18.9140625" style="69" customWidth="1"/>
    <col min="260" max="260" width="13" style="69" customWidth="1"/>
    <col min="261" max="261" width="17.5" style="69" customWidth="1"/>
    <col min="262" max="263" width="14.08203125" style="69" customWidth="1"/>
    <col min="264" max="264" width="15" style="69" customWidth="1"/>
    <col min="265" max="265" width="14.4140625" style="69" customWidth="1"/>
    <col min="266" max="512" width="10.33203125" style="69"/>
    <col min="513" max="513" width="8.1640625" style="69" customWidth="1"/>
    <col min="514" max="514" width="22" style="69" customWidth="1"/>
    <col min="515" max="515" width="18.9140625" style="69" customWidth="1"/>
    <col min="516" max="516" width="13" style="69" customWidth="1"/>
    <col min="517" max="517" width="17.5" style="69" customWidth="1"/>
    <col min="518" max="519" width="14.08203125" style="69" customWidth="1"/>
    <col min="520" max="520" width="15" style="69" customWidth="1"/>
    <col min="521" max="521" width="14.4140625" style="69" customWidth="1"/>
    <col min="522" max="768" width="10.33203125" style="69"/>
    <col min="769" max="769" width="8.1640625" style="69" customWidth="1"/>
    <col min="770" max="770" width="22" style="69" customWidth="1"/>
    <col min="771" max="771" width="18.9140625" style="69" customWidth="1"/>
    <col min="772" max="772" width="13" style="69" customWidth="1"/>
    <col min="773" max="773" width="17.5" style="69" customWidth="1"/>
    <col min="774" max="775" width="14.08203125" style="69" customWidth="1"/>
    <col min="776" max="776" width="15" style="69" customWidth="1"/>
    <col min="777" max="777" width="14.4140625" style="69" customWidth="1"/>
    <col min="778" max="1024" width="10.33203125" style="69"/>
    <col min="1025" max="1025" width="8.1640625" style="69" customWidth="1"/>
    <col min="1026" max="1026" width="22" style="69" customWidth="1"/>
    <col min="1027" max="1027" width="18.9140625" style="69" customWidth="1"/>
    <col min="1028" max="1028" width="13" style="69" customWidth="1"/>
    <col min="1029" max="1029" width="17.5" style="69" customWidth="1"/>
    <col min="1030" max="1031" width="14.08203125" style="69" customWidth="1"/>
    <col min="1032" max="1032" width="15" style="69" customWidth="1"/>
    <col min="1033" max="1033" width="14.4140625" style="69" customWidth="1"/>
    <col min="1034" max="1280" width="10.33203125" style="69"/>
    <col min="1281" max="1281" width="8.1640625" style="69" customWidth="1"/>
    <col min="1282" max="1282" width="22" style="69" customWidth="1"/>
    <col min="1283" max="1283" width="18.9140625" style="69" customWidth="1"/>
    <col min="1284" max="1284" width="13" style="69" customWidth="1"/>
    <col min="1285" max="1285" width="17.5" style="69" customWidth="1"/>
    <col min="1286" max="1287" width="14.08203125" style="69" customWidth="1"/>
    <col min="1288" max="1288" width="15" style="69" customWidth="1"/>
    <col min="1289" max="1289" width="14.4140625" style="69" customWidth="1"/>
    <col min="1290" max="1536" width="10.33203125" style="69"/>
    <col min="1537" max="1537" width="8.1640625" style="69" customWidth="1"/>
    <col min="1538" max="1538" width="22" style="69" customWidth="1"/>
    <col min="1539" max="1539" width="18.9140625" style="69" customWidth="1"/>
    <col min="1540" max="1540" width="13" style="69" customWidth="1"/>
    <col min="1541" max="1541" width="17.5" style="69" customWidth="1"/>
    <col min="1542" max="1543" width="14.08203125" style="69" customWidth="1"/>
    <col min="1544" max="1544" width="15" style="69" customWidth="1"/>
    <col min="1545" max="1545" width="14.4140625" style="69" customWidth="1"/>
    <col min="1546" max="1792" width="10.33203125" style="69"/>
    <col min="1793" max="1793" width="8.1640625" style="69" customWidth="1"/>
    <col min="1794" max="1794" width="22" style="69" customWidth="1"/>
    <col min="1795" max="1795" width="18.9140625" style="69" customWidth="1"/>
    <col min="1796" max="1796" width="13" style="69" customWidth="1"/>
    <col min="1797" max="1797" width="17.5" style="69" customWidth="1"/>
    <col min="1798" max="1799" width="14.08203125" style="69" customWidth="1"/>
    <col min="1800" max="1800" width="15" style="69" customWidth="1"/>
    <col min="1801" max="1801" width="14.4140625" style="69" customWidth="1"/>
    <col min="1802" max="2048" width="10.33203125" style="69"/>
    <col min="2049" max="2049" width="8.1640625" style="69" customWidth="1"/>
    <col min="2050" max="2050" width="22" style="69" customWidth="1"/>
    <col min="2051" max="2051" width="18.9140625" style="69" customWidth="1"/>
    <col min="2052" max="2052" width="13" style="69" customWidth="1"/>
    <col min="2053" max="2053" width="17.5" style="69" customWidth="1"/>
    <col min="2054" max="2055" width="14.08203125" style="69" customWidth="1"/>
    <col min="2056" max="2056" width="15" style="69" customWidth="1"/>
    <col min="2057" max="2057" width="14.4140625" style="69" customWidth="1"/>
    <col min="2058" max="2304" width="10.33203125" style="69"/>
    <col min="2305" max="2305" width="8.1640625" style="69" customWidth="1"/>
    <col min="2306" max="2306" width="22" style="69" customWidth="1"/>
    <col min="2307" max="2307" width="18.9140625" style="69" customWidth="1"/>
    <col min="2308" max="2308" width="13" style="69" customWidth="1"/>
    <col min="2309" max="2309" width="17.5" style="69" customWidth="1"/>
    <col min="2310" max="2311" width="14.08203125" style="69" customWidth="1"/>
    <col min="2312" max="2312" width="15" style="69" customWidth="1"/>
    <col min="2313" max="2313" width="14.4140625" style="69" customWidth="1"/>
    <col min="2314" max="2560" width="10.33203125" style="69"/>
    <col min="2561" max="2561" width="8.1640625" style="69" customWidth="1"/>
    <col min="2562" max="2562" width="22" style="69" customWidth="1"/>
    <col min="2563" max="2563" width="18.9140625" style="69" customWidth="1"/>
    <col min="2564" max="2564" width="13" style="69" customWidth="1"/>
    <col min="2565" max="2565" width="17.5" style="69" customWidth="1"/>
    <col min="2566" max="2567" width="14.08203125" style="69" customWidth="1"/>
    <col min="2568" max="2568" width="15" style="69" customWidth="1"/>
    <col min="2569" max="2569" width="14.4140625" style="69" customWidth="1"/>
    <col min="2570" max="2816" width="10.33203125" style="69"/>
    <col min="2817" max="2817" width="8.1640625" style="69" customWidth="1"/>
    <col min="2818" max="2818" width="22" style="69" customWidth="1"/>
    <col min="2819" max="2819" width="18.9140625" style="69" customWidth="1"/>
    <col min="2820" max="2820" width="13" style="69" customWidth="1"/>
    <col min="2821" max="2821" width="17.5" style="69" customWidth="1"/>
    <col min="2822" max="2823" width="14.08203125" style="69" customWidth="1"/>
    <col min="2824" max="2824" width="15" style="69" customWidth="1"/>
    <col min="2825" max="2825" width="14.4140625" style="69" customWidth="1"/>
    <col min="2826" max="3072" width="10.33203125" style="69"/>
    <col min="3073" max="3073" width="8.1640625" style="69" customWidth="1"/>
    <col min="3074" max="3074" width="22" style="69" customWidth="1"/>
    <col min="3075" max="3075" width="18.9140625" style="69" customWidth="1"/>
    <col min="3076" max="3076" width="13" style="69" customWidth="1"/>
    <col min="3077" max="3077" width="17.5" style="69" customWidth="1"/>
    <col min="3078" max="3079" width="14.08203125" style="69" customWidth="1"/>
    <col min="3080" max="3080" width="15" style="69" customWidth="1"/>
    <col min="3081" max="3081" width="14.4140625" style="69" customWidth="1"/>
    <col min="3082" max="3328" width="10.33203125" style="69"/>
    <col min="3329" max="3329" width="8.1640625" style="69" customWidth="1"/>
    <col min="3330" max="3330" width="22" style="69" customWidth="1"/>
    <col min="3331" max="3331" width="18.9140625" style="69" customWidth="1"/>
    <col min="3332" max="3332" width="13" style="69" customWidth="1"/>
    <col min="3333" max="3333" width="17.5" style="69" customWidth="1"/>
    <col min="3334" max="3335" width="14.08203125" style="69" customWidth="1"/>
    <col min="3336" max="3336" width="15" style="69" customWidth="1"/>
    <col min="3337" max="3337" width="14.4140625" style="69" customWidth="1"/>
    <col min="3338" max="3584" width="10.33203125" style="69"/>
    <col min="3585" max="3585" width="8.1640625" style="69" customWidth="1"/>
    <col min="3586" max="3586" width="22" style="69" customWidth="1"/>
    <col min="3587" max="3587" width="18.9140625" style="69" customWidth="1"/>
    <col min="3588" max="3588" width="13" style="69" customWidth="1"/>
    <col min="3589" max="3589" width="17.5" style="69" customWidth="1"/>
    <col min="3590" max="3591" width="14.08203125" style="69" customWidth="1"/>
    <col min="3592" max="3592" width="15" style="69" customWidth="1"/>
    <col min="3593" max="3593" width="14.4140625" style="69" customWidth="1"/>
    <col min="3594" max="3840" width="10.33203125" style="69"/>
    <col min="3841" max="3841" width="8.1640625" style="69" customWidth="1"/>
    <col min="3842" max="3842" width="22" style="69" customWidth="1"/>
    <col min="3843" max="3843" width="18.9140625" style="69" customWidth="1"/>
    <col min="3844" max="3844" width="13" style="69" customWidth="1"/>
    <col min="3845" max="3845" width="17.5" style="69" customWidth="1"/>
    <col min="3846" max="3847" width="14.08203125" style="69" customWidth="1"/>
    <col min="3848" max="3848" width="15" style="69" customWidth="1"/>
    <col min="3849" max="3849" width="14.4140625" style="69" customWidth="1"/>
    <col min="3850" max="4096" width="10.33203125" style="69"/>
    <col min="4097" max="4097" width="8.1640625" style="69" customWidth="1"/>
    <col min="4098" max="4098" width="22" style="69" customWidth="1"/>
    <col min="4099" max="4099" width="18.9140625" style="69" customWidth="1"/>
    <col min="4100" max="4100" width="13" style="69" customWidth="1"/>
    <col min="4101" max="4101" width="17.5" style="69" customWidth="1"/>
    <col min="4102" max="4103" width="14.08203125" style="69" customWidth="1"/>
    <col min="4104" max="4104" width="15" style="69" customWidth="1"/>
    <col min="4105" max="4105" width="14.4140625" style="69" customWidth="1"/>
    <col min="4106" max="4352" width="10.33203125" style="69"/>
    <col min="4353" max="4353" width="8.1640625" style="69" customWidth="1"/>
    <col min="4354" max="4354" width="22" style="69" customWidth="1"/>
    <col min="4355" max="4355" width="18.9140625" style="69" customWidth="1"/>
    <col min="4356" max="4356" width="13" style="69" customWidth="1"/>
    <col min="4357" max="4357" width="17.5" style="69" customWidth="1"/>
    <col min="4358" max="4359" width="14.08203125" style="69" customWidth="1"/>
    <col min="4360" max="4360" width="15" style="69" customWidth="1"/>
    <col min="4361" max="4361" width="14.4140625" style="69" customWidth="1"/>
    <col min="4362" max="4608" width="10.33203125" style="69"/>
    <col min="4609" max="4609" width="8.1640625" style="69" customWidth="1"/>
    <col min="4610" max="4610" width="22" style="69" customWidth="1"/>
    <col min="4611" max="4611" width="18.9140625" style="69" customWidth="1"/>
    <col min="4612" max="4612" width="13" style="69" customWidth="1"/>
    <col min="4613" max="4613" width="17.5" style="69" customWidth="1"/>
    <col min="4614" max="4615" width="14.08203125" style="69" customWidth="1"/>
    <col min="4616" max="4616" width="15" style="69" customWidth="1"/>
    <col min="4617" max="4617" width="14.4140625" style="69" customWidth="1"/>
    <col min="4618" max="4864" width="10.33203125" style="69"/>
    <col min="4865" max="4865" width="8.1640625" style="69" customWidth="1"/>
    <col min="4866" max="4866" width="22" style="69" customWidth="1"/>
    <col min="4867" max="4867" width="18.9140625" style="69" customWidth="1"/>
    <col min="4868" max="4868" width="13" style="69" customWidth="1"/>
    <col min="4869" max="4869" width="17.5" style="69" customWidth="1"/>
    <col min="4870" max="4871" width="14.08203125" style="69" customWidth="1"/>
    <col min="4872" max="4872" width="15" style="69" customWidth="1"/>
    <col min="4873" max="4873" width="14.4140625" style="69" customWidth="1"/>
    <col min="4874" max="5120" width="10.33203125" style="69"/>
    <col min="5121" max="5121" width="8.1640625" style="69" customWidth="1"/>
    <col min="5122" max="5122" width="22" style="69" customWidth="1"/>
    <col min="5123" max="5123" width="18.9140625" style="69" customWidth="1"/>
    <col min="5124" max="5124" width="13" style="69" customWidth="1"/>
    <col min="5125" max="5125" width="17.5" style="69" customWidth="1"/>
    <col min="5126" max="5127" width="14.08203125" style="69" customWidth="1"/>
    <col min="5128" max="5128" width="15" style="69" customWidth="1"/>
    <col min="5129" max="5129" width="14.4140625" style="69" customWidth="1"/>
    <col min="5130" max="5376" width="10.33203125" style="69"/>
    <col min="5377" max="5377" width="8.1640625" style="69" customWidth="1"/>
    <col min="5378" max="5378" width="22" style="69" customWidth="1"/>
    <col min="5379" max="5379" width="18.9140625" style="69" customWidth="1"/>
    <col min="5380" max="5380" width="13" style="69" customWidth="1"/>
    <col min="5381" max="5381" width="17.5" style="69" customWidth="1"/>
    <col min="5382" max="5383" width="14.08203125" style="69" customWidth="1"/>
    <col min="5384" max="5384" width="15" style="69" customWidth="1"/>
    <col min="5385" max="5385" width="14.4140625" style="69" customWidth="1"/>
    <col min="5386" max="5632" width="10.33203125" style="69"/>
    <col min="5633" max="5633" width="8.1640625" style="69" customWidth="1"/>
    <col min="5634" max="5634" width="22" style="69" customWidth="1"/>
    <col min="5635" max="5635" width="18.9140625" style="69" customWidth="1"/>
    <col min="5636" max="5636" width="13" style="69" customWidth="1"/>
    <col min="5637" max="5637" width="17.5" style="69" customWidth="1"/>
    <col min="5638" max="5639" width="14.08203125" style="69" customWidth="1"/>
    <col min="5640" max="5640" width="15" style="69" customWidth="1"/>
    <col min="5641" max="5641" width="14.4140625" style="69" customWidth="1"/>
    <col min="5642" max="5888" width="10.33203125" style="69"/>
    <col min="5889" max="5889" width="8.1640625" style="69" customWidth="1"/>
    <col min="5890" max="5890" width="22" style="69" customWidth="1"/>
    <col min="5891" max="5891" width="18.9140625" style="69" customWidth="1"/>
    <col min="5892" max="5892" width="13" style="69" customWidth="1"/>
    <col min="5893" max="5893" width="17.5" style="69" customWidth="1"/>
    <col min="5894" max="5895" width="14.08203125" style="69" customWidth="1"/>
    <col min="5896" max="5896" width="15" style="69" customWidth="1"/>
    <col min="5897" max="5897" width="14.4140625" style="69" customWidth="1"/>
    <col min="5898" max="6144" width="10.33203125" style="69"/>
    <col min="6145" max="6145" width="8.1640625" style="69" customWidth="1"/>
    <col min="6146" max="6146" width="22" style="69" customWidth="1"/>
    <col min="6147" max="6147" width="18.9140625" style="69" customWidth="1"/>
    <col min="6148" max="6148" width="13" style="69" customWidth="1"/>
    <col min="6149" max="6149" width="17.5" style="69" customWidth="1"/>
    <col min="6150" max="6151" width="14.08203125" style="69" customWidth="1"/>
    <col min="6152" max="6152" width="15" style="69" customWidth="1"/>
    <col min="6153" max="6153" width="14.4140625" style="69" customWidth="1"/>
    <col min="6154" max="6400" width="10.33203125" style="69"/>
    <col min="6401" max="6401" width="8.1640625" style="69" customWidth="1"/>
    <col min="6402" max="6402" width="22" style="69" customWidth="1"/>
    <col min="6403" max="6403" width="18.9140625" style="69" customWidth="1"/>
    <col min="6404" max="6404" width="13" style="69" customWidth="1"/>
    <col min="6405" max="6405" width="17.5" style="69" customWidth="1"/>
    <col min="6406" max="6407" width="14.08203125" style="69" customWidth="1"/>
    <col min="6408" max="6408" width="15" style="69" customWidth="1"/>
    <col min="6409" max="6409" width="14.4140625" style="69" customWidth="1"/>
    <col min="6410" max="6656" width="10.33203125" style="69"/>
    <col min="6657" max="6657" width="8.1640625" style="69" customWidth="1"/>
    <col min="6658" max="6658" width="22" style="69" customWidth="1"/>
    <col min="6659" max="6659" width="18.9140625" style="69" customWidth="1"/>
    <col min="6660" max="6660" width="13" style="69" customWidth="1"/>
    <col min="6661" max="6661" width="17.5" style="69" customWidth="1"/>
    <col min="6662" max="6663" width="14.08203125" style="69" customWidth="1"/>
    <col min="6664" max="6664" width="15" style="69" customWidth="1"/>
    <col min="6665" max="6665" width="14.4140625" style="69" customWidth="1"/>
    <col min="6666" max="6912" width="10.33203125" style="69"/>
    <col min="6913" max="6913" width="8.1640625" style="69" customWidth="1"/>
    <col min="6914" max="6914" width="22" style="69" customWidth="1"/>
    <col min="6915" max="6915" width="18.9140625" style="69" customWidth="1"/>
    <col min="6916" max="6916" width="13" style="69" customWidth="1"/>
    <col min="6917" max="6917" width="17.5" style="69" customWidth="1"/>
    <col min="6918" max="6919" width="14.08203125" style="69" customWidth="1"/>
    <col min="6920" max="6920" width="15" style="69" customWidth="1"/>
    <col min="6921" max="6921" width="14.4140625" style="69" customWidth="1"/>
    <col min="6922" max="7168" width="10.33203125" style="69"/>
    <col min="7169" max="7169" width="8.1640625" style="69" customWidth="1"/>
    <col min="7170" max="7170" width="22" style="69" customWidth="1"/>
    <col min="7171" max="7171" width="18.9140625" style="69" customWidth="1"/>
    <col min="7172" max="7172" width="13" style="69" customWidth="1"/>
    <col min="7173" max="7173" width="17.5" style="69" customWidth="1"/>
    <col min="7174" max="7175" width="14.08203125" style="69" customWidth="1"/>
    <col min="7176" max="7176" width="15" style="69" customWidth="1"/>
    <col min="7177" max="7177" width="14.4140625" style="69" customWidth="1"/>
    <col min="7178" max="7424" width="10.33203125" style="69"/>
    <col min="7425" max="7425" width="8.1640625" style="69" customWidth="1"/>
    <col min="7426" max="7426" width="22" style="69" customWidth="1"/>
    <col min="7427" max="7427" width="18.9140625" style="69" customWidth="1"/>
    <col min="7428" max="7428" width="13" style="69" customWidth="1"/>
    <col min="7429" max="7429" width="17.5" style="69" customWidth="1"/>
    <col min="7430" max="7431" width="14.08203125" style="69" customWidth="1"/>
    <col min="7432" max="7432" width="15" style="69" customWidth="1"/>
    <col min="7433" max="7433" width="14.4140625" style="69" customWidth="1"/>
    <col min="7434" max="7680" width="10.33203125" style="69"/>
    <col min="7681" max="7681" width="8.1640625" style="69" customWidth="1"/>
    <col min="7682" max="7682" width="22" style="69" customWidth="1"/>
    <col min="7683" max="7683" width="18.9140625" style="69" customWidth="1"/>
    <col min="7684" max="7684" width="13" style="69" customWidth="1"/>
    <col min="7685" max="7685" width="17.5" style="69" customWidth="1"/>
    <col min="7686" max="7687" width="14.08203125" style="69" customWidth="1"/>
    <col min="7688" max="7688" width="15" style="69" customWidth="1"/>
    <col min="7689" max="7689" width="14.4140625" style="69" customWidth="1"/>
    <col min="7690" max="7936" width="10.33203125" style="69"/>
    <col min="7937" max="7937" width="8.1640625" style="69" customWidth="1"/>
    <col min="7938" max="7938" width="22" style="69" customWidth="1"/>
    <col min="7939" max="7939" width="18.9140625" style="69" customWidth="1"/>
    <col min="7940" max="7940" width="13" style="69" customWidth="1"/>
    <col min="7941" max="7941" width="17.5" style="69" customWidth="1"/>
    <col min="7942" max="7943" width="14.08203125" style="69" customWidth="1"/>
    <col min="7944" max="7944" width="15" style="69" customWidth="1"/>
    <col min="7945" max="7945" width="14.4140625" style="69" customWidth="1"/>
    <col min="7946" max="8192" width="10.33203125" style="69"/>
    <col min="8193" max="8193" width="8.1640625" style="69" customWidth="1"/>
    <col min="8194" max="8194" width="22" style="69" customWidth="1"/>
    <col min="8195" max="8195" width="18.9140625" style="69" customWidth="1"/>
    <col min="8196" max="8196" width="13" style="69" customWidth="1"/>
    <col min="8197" max="8197" width="17.5" style="69" customWidth="1"/>
    <col min="8198" max="8199" width="14.08203125" style="69" customWidth="1"/>
    <col min="8200" max="8200" width="15" style="69" customWidth="1"/>
    <col min="8201" max="8201" width="14.4140625" style="69" customWidth="1"/>
    <col min="8202" max="8448" width="10.33203125" style="69"/>
    <col min="8449" max="8449" width="8.1640625" style="69" customWidth="1"/>
    <col min="8450" max="8450" width="22" style="69" customWidth="1"/>
    <col min="8451" max="8451" width="18.9140625" style="69" customWidth="1"/>
    <col min="8452" max="8452" width="13" style="69" customWidth="1"/>
    <col min="8453" max="8453" width="17.5" style="69" customWidth="1"/>
    <col min="8454" max="8455" width="14.08203125" style="69" customWidth="1"/>
    <col min="8456" max="8456" width="15" style="69" customWidth="1"/>
    <col min="8457" max="8457" width="14.4140625" style="69" customWidth="1"/>
    <col min="8458" max="8704" width="10.33203125" style="69"/>
    <col min="8705" max="8705" width="8.1640625" style="69" customWidth="1"/>
    <col min="8706" max="8706" width="22" style="69" customWidth="1"/>
    <col min="8707" max="8707" width="18.9140625" style="69" customWidth="1"/>
    <col min="8708" max="8708" width="13" style="69" customWidth="1"/>
    <col min="8709" max="8709" width="17.5" style="69" customWidth="1"/>
    <col min="8710" max="8711" width="14.08203125" style="69" customWidth="1"/>
    <col min="8712" max="8712" width="15" style="69" customWidth="1"/>
    <col min="8713" max="8713" width="14.4140625" style="69" customWidth="1"/>
    <col min="8714" max="8960" width="10.33203125" style="69"/>
    <col min="8961" max="8961" width="8.1640625" style="69" customWidth="1"/>
    <col min="8962" max="8962" width="22" style="69" customWidth="1"/>
    <col min="8963" max="8963" width="18.9140625" style="69" customWidth="1"/>
    <col min="8964" max="8964" width="13" style="69" customWidth="1"/>
    <col min="8965" max="8965" width="17.5" style="69" customWidth="1"/>
    <col min="8966" max="8967" width="14.08203125" style="69" customWidth="1"/>
    <col min="8968" max="8968" width="15" style="69" customWidth="1"/>
    <col min="8969" max="8969" width="14.4140625" style="69" customWidth="1"/>
    <col min="8970" max="9216" width="10.33203125" style="69"/>
    <col min="9217" max="9217" width="8.1640625" style="69" customWidth="1"/>
    <col min="9218" max="9218" width="22" style="69" customWidth="1"/>
    <col min="9219" max="9219" width="18.9140625" style="69" customWidth="1"/>
    <col min="9220" max="9220" width="13" style="69" customWidth="1"/>
    <col min="9221" max="9221" width="17.5" style="69" customWidth="1"/>
    <col min="9222" max="9223" width="14.08203125" style="69" customWidth="1"/>
    <col min="9224" max="9224" width="15" style="69" customWidth="1"/>
    <col min="9225" max="9225" width="14.4140625" style="69" customWidth="1"/>
    <col min="9226" max="9472" width="10.33203125" style="69"/>
    <col min="9473" max="9473" width="8.1640625" style="69" customWidth="1"/>
    <col min="9474" max="9474" width="22" style="69" customWidth="1"/>
    <col min="9475" max="9475" width="18.9140625" style="69" customWidth="1"/>
    <col min="9476" max="9476" width="13" style="69" customWidth="1"/>
    <col min="9477" max="9477" width="17.5" style="69" customWidth="1"/>
    <col min="9478" max="9479" width="14.08203125" style="69" customWidth="1"/>
    <col min="9480" max="9480" width="15" style="69" customWidth="1"/>
    <col min="9481" max="9481" width="14.4140625" style="69" customWidth="1"/>
    <col min="9482" max="9728" width="10.33203125" style="69"/>
    <col min="9729" max="9729" width="8.1640625" style="69" customWidth="1"/>
    <col min="9730" max="9730" width="22" style="69" customWidth="1"/>
    <col min="9731" max="9731" width="18.9140625" style="69" customWidth="1"/>
    <col min="9732" max="9732" width="13" style="69" customWidth="1"/>
    <col min="9733" max="9733" width="17.5" style="69" customWidth="1"/>
    <col min="9734" max="9735" width="14.08203125" style="69" customWidth="1"/>
    <col min="9736" max="9736" width="15" style="69" customWidth="1"/>
    <col min="9737" max="9737" width="14.4140625" style="69" customWidth="1"/>
    <col min="9738" max="9984" width="10.33203125" style="69"/>
    <col min="9985" max="9985" width="8.1640625" style="69" customWidth="1"/>
    <col min="9986" max="9986" width="22" style="69" customWidth="1"/>
    <col min="9987" max="9987" width="18.9140625" style="69" customWidth="1"/>
    <col min="9988" max="9988" width="13" style="69" customWidth="1"/>
    <col min="9989" max="9989" width="17.5" style="69" customWidth="1"/>
    <col min="9990" max="9991" width="14.08203125" style="69" customWidth="1"/>
    <col min="9992" max="9992" width="15" style="69" customWidth="1"/>
    <col min="9993" max="9993" width="14.4140625" style="69" customWidth="1"/>
    <col min="9994" max="10240" width="10.33203125" style="69"/>
    <col min="10241" max="10241" width="8.1640625" style="69" customWidth="1"/>
    <col min="10242" max="10242" width="22" style="69" customWidth="1"/>
    <col min="10243" max="10243" width="18.9140625" style="69" customWidth="1"/>
    <col min="10244" max="10244" width="13" style="69" customWidth="1"/>
    <col min="10245" max="10245" width="17.5" style="69" customWidth="1"/>
    <col min="10246" max="10247" width="14.08203125" style="69" customWidth="1"/>
    <col min="10248" max="10248" width="15" style="69" customWidth="1"/>
    <col min="10249" max="10249" width="14.4140625" style="69" customWidth="1"/>
    <col min="10250" max="10496" width="10.33203125" style="69"/>
    <col min="10497" max="10497" width="8.1640625" style="69" customWidth="1"/>
    <col min="10498" max="10498" width="22" style="69" customWidth="1"/>
    <col min="10499" max="10499" width="18.9140625" style="69" customWidth="1"/>
    <col min="10500" max="10500" width="13" style="69" customWidth="1"/>
    <col min="10501" max="10501" width="17.5" style="69" customWidth="1"/>
    <col min="10502" max="10503" width="14.08203125" style="69" customWidth="1"/>
    <col min="10504" max="10504" width="15" style="69" customWidth="1"/>
    <col min="10505" max="10505" width="14.4140625" style="69" customWidth="1"/>
    <col min="10506" max="10752" width="10.33203125" style="69"/>
    <col min="10753" max="10753" width="8.1640625" style="69" customWidth="1"/>
    <col min="10754" max="10754" width="22" style="69" customWidth="1"/>
    <col min="10755" max="10755" width="18.9140625" style="69" customWidth="1"/>
    <col min="10756" max="10756" width="13" style="69" customWidth="1"/>
    <col min="10757" max="10757" width="17.5" style="69" customWidth="1"/>
    <col min="10758" max="10759" width="14.08203125" style="69" customWidth="1"/>
    <col min="10760" max="10760" width="15" style="69" customWidth="1"/>
    <col min="10761" max="10761" width="14.4140625" style="69" customWidth="1"/>
    <col min="10762" max="11008" width="10.33203125" style="69"/>
    <col min="11009" max="11009" width="8.1640625" style="69" customWidth="1"/>
    <col min="11010" max="11010" width="22" style="69" customWidth="1"/>
    <col min="11011" max="11011" width="18.9140625" style="69" customWidth="1"/>
    <col min="11012" max="11012" width="13" style="69" customWidth="1"/>
    <col min="11013" max="11013" width="17.5" style="69" customWidth="1"/>
    <col min="11014" max="11015" width="14.08203125" style="69" customWidth="1"/>
    <col min="11016" max="11016" width="15" style="69" customWidth="1"/>
    <col min="11017" max="11017" width="14.4140625" style="69" customWidth="1"/>
    <col min="11018" max="11264" width="10.33203125" style="69"/>
    <col min="11265" max="11265" width="8.1640625" style="69" customWidth="1"/>
    <col min="11266" max="11266" width="22" style="69" customWidth="1"/>
    <col min="11267" max="11267" width="18.9140625" style="69" customWidth="1"/>
    <col min="11268" max="11268" width="13" style="69" customWidth="1"/>
    <col min="11269" max="11269" width="17.5" style="69" customWidth="1"/>
    <col min="11270" max="11271" width="14.08203125" style="69" customWidth="1"/>
    <col min="11272" max="11272" width="15" style="69" customWidth="1"/>
    <col min="11273" max="11273" width="14.4140625" style="69" customWidth="1"/>
    <col min="11274" max="11520" width="10.33203125" style="69"/>
    <col min="11521" max="11521" width="8.1640625" style="69" customWidth="1"/>
    <col min="11522" max="11522" width="22" style="69" customWidth="1"/>
    <col min="11523" max="11523" width="18.9140625" style="69" customWidth="1"/>
    <col min="11524" max="11524" width="13" style="69" customWidth="1"/>
    <col min="11525" max="11525" width="17.5" style="69" customWidth="1"/>
    <col min="11526" max="11527" width="14.08203125" style="69" customWidth="1"/>
    <col min="11528" max="11528" width="15" style="69" customWidth="1"/>
    <col min="11529" max="11529" width="14.4140625" style="69" customWidth="1"/>
    <col min="11530" max="11776" width="10.33203125" style="69"/>
    <col min="11777" max="11777" width="8.1640625" style="69" customWidth="1"/>
    <col min="11778" max="11778" width="22" style="69" customWidth="1"/>
    <col min="11779" max="11779" width="18.9140625" style="69" customWidth="1"/>
    <col min="11780" max="11780" width="13" style="69" customWidth="1"/>
    <col min="11781" max="11781" width="17.5" style="69" customWidth="1"/>
    <col min="11782" max="11783" width="14.08203125" style="69" customWidth="1"/>
    <col min="11784" max="11784" width="15" style="69" customWidth="1"/>
    <col min="11785" max="11785" width="14.4140625" style="69" customWidth="1"/>
    <col min="11786" max="12032" width="10.33203125" style="69"/>
    <col min="12033" max="12033" width="8.1640625" style="69" customWidth="1"/>
    <col min="12034" max="12034" width="22" style="69" customWidth="1"/>
    <col min="12035" max="12035" width="18.9140625" style="69" customWidth="1"/>
    <col min="12036" max="12036" width="13" style="69" customWidth="1"/>
    <col min="12037" max="12037" width="17.5" style="69" customWidth="1"/>
    <col min="12038" max="12039" width="14.08203125" style="69" customWidth="1"/>
    <col min="12040" max="12040" width="15" style="69" customWidth="1"/>
    <col min="12041" max="12041" width="14.4140625" style="69" customWidth="1"/>
    <col min="12042" max="12288" width="10.33203125" style="69"/>
    <col min="12289" max="12289" width="8.1640625" style="69" customWidth="1"/>
    <col min="12290" max="12290" width="22" style="69" customWidth="1"/>
    <col min="12291" max="12291" width="18.9140625" style="69" customWidth="1"/>
    <col min="12292" max="12292" width="13" style="69" customWidth="1"/>
    <col min="12293" max="12293" width="17.5" style="69" customWidth="1"/>
    <col min="12294" max="12295" width="14.08203125" style="69" customWidth="1"/>
    <col min="12296" max="12296" width="15" style="69" customWidth="1"/>
    <col min="12297" max="12297" width="14.4140625" style="69" customWidth="1"/>
    <col min="12298" max="12544" width="10.33203125" style="69"/>
    <col min="12545" max="12545" width="8.1640625" style="69" customWidth="1"/>
    <col min="12546" max="12546" width="22" style="69" customWidth="1"/>
    <col min="12547" max="12547" width="18.9140625" style="69" customWidth="1"/>
    <col min="12548" max="12548" width="13" style="69" customWidth="1"/>
    <col min="12549" max="12549" width="17.5" style="69" customWidth="1"/>
    <col min="12550" max="12551" width="14.08203125" style="69" customWidth="1"/>
    <col min="12552" max="12552" width="15" style="69" customWidth="1"/>
    <col min="12553" max="12553" width="14.4140625" style="69" customWidth="1"/>
    <col min="12554" max="12800" width="10.33203125" style="69"/>
    <col min="12801" max="12801" width="8.1640625" style="69" customWidth="1"/>
    <col min="12802" max="12802" width="22" style="69" customWidth="1"/>
    <col min="12803" max="12803" width="18.9140625" style="69" customWidth="1"/>
    <col min="12804" max="12804" width="13" style="69" customWidth="1"/>
    <col min="12805" max="12805" width="17.5" style="69" customWidth="1"/>
    <col min="12806" max="12807" width="14.08203125" style="69" customWidth="1"/>
    <col min="12808" max="12808" width="15" style="69" customWidth="1"/>
    <col min="12809" max="12809" width="14.4140625" style="69" customWidth="1"/>
    <col min="12810" max="13056" width="10.33203125" style="69"/>
    <col min="13057" max="13057" width="8.1640625" style="69" customWidth="1"/>
    <col min="13058" max="13058" width="22" style="69" customWidth="1"/>
    <col min="13059" max="13059" width="18.9140625" style="69" customWidth="1"/>
    <col min="13060" max="13060" width="13" style="69" customWidth="1"/>
    <col min="13061" max="13061" width="17.5" style="69" customWidth="1"/>
    <col min="13062" max="13063" width="14.08203125" style="69" customWidth="1"/>
    <col min="13064" max="13064" width="15" style="69" customWidth="1"/>
    <col min="13065" max="13065" width="14.4140625" style="69" customWidth="1"/>
    <col min="13066" max="13312" width="10.33203125" style="69"/>
    <col min="13313" max="13313" width="8.1640625" style="69" customWidth="1"/>
    <col min="13314" max="13314" width="22" style="69" customWidth="1"/>
    <col min="13315" max="13315" width="18.9140625" style="69" customWidth="1"/>
    <col min="13316" max="13316" width="13" style="69" customWidth="1"/>
    <col min="13317" max="13317" width="17.5" style="69" customWidth="1"/>
    <col min="13318" max="13319" width="14.08203125" style="69" customWidth="1"/>
    <col min="13320" max="13320" width="15" style="69" customWidth="1"/>
    <col min="13321" max="13321" width="14.4140625" style="69" customWidth="1"/>
    <col min="13322" max="13568" width="10.33203125" style="69"/>
    <col min="13569" max="13569" width="8.1640625" style="69" customWidth="1"/>
    <col min="13570" max="13570" width="22" style="69" customWidth="1"/>
    <col min="13571" max="13571" width="18.9140625" style="69" customWidth="1"/>
    <col min="13572" max="13572" width="13" style="69" customWidth="1"/>
    <col min="13573" max="13573" width="17.5" style="69" customWidth="1"/>
    <col min="13574" max="13575" width="14.08203125" style="69" customWidth="1"/>
    <col min="13576" max="13576" width="15" style="69" customWidth="1"/>
    <col min="13577" max="13577" width="14.4140625" style="69" customWidth="1"/>
    <col min="13578" max="13824" width="10.33203125" style="69"/>
    <col min="13825" max="13825" width="8.1640625" style="69" customWidth="1"/>
    <col min="13826" max="13826" width="22" style="69" customWidth="1"/>
    <col min="13827" max="13827" width="18.9140625" style="69" customWidth="1"/>
    <col min="13828" max="13828" width="13" style="69" customWidth="1"/>
    <col min="13829" max="13829" width="17.5" style="69" customWidth="1"/>
    <col min="13830" max="13831" width="14.08203125" style="69" customWidth="1"/>
    <col min="13832" max="13832" width="15" style="69" customWidth="1"/>
    <col min="13833" max="13833" width="14.4140625" style="69" customWidth="1"/>
    <col min="13834" max="14080" width="10.33203125" style="69"/>
    <col min="14081" max="14081" width="8.1640625" style="69" customWidth="1"/>
    <col min="14082" max="14082" width="22" style="69" customWidth="1"/>
    <col min="14083" max="14083" width="18.9140625" style="69" customWidth="1"/>
    <col min="14084" max="14084" width="13" style="69" customWidth="1"/>
    <col min="14085" max="14085" width="17.5" style="69" customWidth="1"/>
    <col min="14086" max="14087" width="14.08203125" style="69" customWidth="1"/>
    <col min="14088" max="14088" width="15" style="69" customWidth="1"/>
    <col min="14089" max="14089" width="14.4140625" style="69" customWidth="1"/>
    <col min="14090" max="14336" width="10.33203125" style="69"/>
    <col min="14337" max="14337" width="8.1640625" style="69" customWidth="1"/>
    <col min="14338" max="14338" width="22" style="69" customWidth="1"/>
    <col min="14339" max="14339" width="18.9140625" style="69" customWidth="1"/>
    <col min="14340" max="14340" width="13" style="69" customWidth="1"/>
    <col min="14341" max="14341" width="17.5" style="69" customWidth="1"/>
    <col min="14342" max="14343" width="14.08203125" style="69" customWidth="1"/>
    <col min="14344" max="14344" width="15" style="69" customWidth="1"/>
    <col min="14345" max="14345" width="14.4140625" style="69" customWidth="1"/>
    <col min="14346" max="14592" width="10.33203125" style="69"/>
    <col min="14593" max="14593" width="8.1640625" style="69" customWidth="1"/>
    <col min="14594" max="14594" width="22" style="69" customWidth="1"/>
    <col min="14595" max="14595" width="18.9140625" style="69" customWidth="1"/>
    <col min="14596" max="14596" width="13" style="69" customWidth="1"/>
    <col min="14597" max="14597" width="17.5" style="69" customWidth="1"/>
    <col min="14598" max="14599" width="14.08203125" style="69" customWidth="1"/>
    <col min="14600" max="14600" width="15" style="69" customWidth="1"/>
    <col min="14601" max="14601" width="14.4140625" style="69" customWidth="1"/>
    <col min="14602" max="14848" width="10.33203125" style="69"/>
    <col min="14849" max="14849" width="8.1640625" style="69" customWidth="1"/>
    <col min="14850" max="14850" width="22" style="69" customWidth="1"/>
    <col min="14851" max="14851" width="18.9140625" style="69" customWidth="1"/>
    <col min="14852" max="14852" width="13" style="69" customWidth="1"/>
    <col min="14853" max="14853" width="17.5" style="69" customWidth="1"/>
    <col min="14854" max="14855" width="14.08203125" style="69" customWidth="1"/>
    <col min="14856" max="14856" width="15" style="69" customWidth="1"/>
    <col min="14857" max="14857" width="14.4140625" style="69" customWidth="1"/>
    <col min="14858" max="15104" width="10.33203125" style="69"/>
    <col min="15105" max="15105" width="8.1640625" style="69" customWidth="1"/>
    <col min="15106" max="15106" width="22" style="69" customWidth="1"/>
    <col min="15107" max="15107" width="18.9140625" style="69" customWidth="1"/>
    <col min="15108" max="15108" width="13" style="69" customWidth="1"/>
    <col min="15109" max="15109" width="17.5" style="69" customWidth="1"/>
    <col min="15110" max="15111" width="14.08203125" style="69" customWidth="1"/>
    <col min="15112" max="15112" width="15" style="69" customWidth="1"/>
    <col min="15113" max="15113" width="14.4140625" style="69" customWidth="1"/>
    <col min="15114" max="15360" width="10.33203125" style="69"/>
    <col min="15361" max="15361" width="8.1640625" style="69" customWidth="1"/>
    <col min="15362" max="15362" width="22" style="69" customWidth="1"/>
    <col min="15363" max="15363" width="18.9140625" style="69" customWidth="1"/>
    <col min="15364" max="15364" width="13" style="69" customWidth="1"/>
    <col min="15365" max="15365" width="17.5" style="69" customWidth="1"/>
    <col min="15366" max="15367" width="14.08203125" style="69" customWidth="1"/>
    <col min="15368" max="15368" width="15" style="69" customWidth="1"/>
    <col min="15369" max="15369" width="14.4140625" style="69" customWidth="1"/>
    <col min="15370" max="15616" width="10.33203125" style="69"/>
    <col min="15617" max="15617" width="8.1640625" style="69" customWidth="1"/>
    <col min="15618" max="15618" width="22" style="69" customWidth="1"/>
    <col min="15619" max="15619" width="18.9140625" style="69" customWidth="1"/>
    <col min="15620" max="15620" width="13" style="69" customWidth="1"/>
    <col min="15621" max="15621" width="17.5" style="69" customWidth="1"/>
    <col min="15622" max="15623" width="14.08203125" style="69" customWidth="1"/>
    <col min="15624" max="15624" width="15" style="69" customWidth="1"/>
    <col min="15625" max="15625" width="14.4140625" style="69" customWidth="1"/>
    <col min="15626" max="15872" width="10.33203125" style="69"/>
    <col min="15873" max="15873" width="8.1640625" style="69" customWidth="1"/>
    <col min="15874" max="15874" width="22" style="69" customWidth="1"/>
    <col min="15875" max="15875" width="18.9140625" style="69" customWidth="1"/>
    <col min="15876" max="15876" width="13" style="69" customWidth="1"/>
    <col min="15877" max="15877" width="17.5" style="69" customWidth="1"/>
    <col min="15878" max="15879" width="14.08203125" style="69" customWidth="1"/>
    <col min="15880" max="15880" width="15" style="69" customWidth="1"/>
    <col min="15881" max="15881" width="14.4140625" style="69" customWidth="1"/>
    <col min="15882" max="16128" width="10.33203125" style="69"/>
    <col min="16129" max="16129" width="8.1640625" style="69" customWidth="1"/>
    <col min="16130" max="16130" width="22" style="69" customWidth="1"/>
    <col min="16131" max="16131" width="18.9140625" style="69" customWidth="1"/>
    <col min="16132" max="16132" width="13" style="69" customWidth="1"/>
    <col min="16133" max="16133" width="17.5" style="69" customWidth="1"/>
    <col min="16134" max="16135" width="14.08203125" style="69" customWidth="1"/>
    <col min="16136" max="16136" width="15" style="69" customWidth="1"/>
    <col min="16137" max="16137" width="14.4140625" style="69" customWidth="1"/>
    <col min="16138" max="16384" width="10.33203125" style="69"/>
  </cols>
  <sheetData>
    <row r="1" spans="2:11" x14ac:dyDescent="0.45">
      <c r="B1" s="161" t="s">
        <v>98</v>
      </c>
      <c r="C1" s="162"/>
      <c r="D1" s="162"/>
      <c r="E1" s="162"/>
      <c r="F1" s="162"/>
      <c r="G1" s="163"/>
    </row>
    <row r="2" spans="2:11" x14ac:dyDescent="0.45">
      <c r="G2" s="73"/>
    </row>
    <row r="4" spans="2:11" ht="36.75" customHeight="1" x14ac:dyDescent="0.45">
      <c r="B4" s="74" t="s">
        <v>99</v>
      </c>
      <c r="E4" s="75"/>
    </row>
    <row r="5" spans="2:11" x14ac:dyDescent="0.45">
      <c r="B5" s="76"/>
      <c r="C5" s="76"/>
      <c r="D5" s="77"/>
      <c r="E5" s="77"/>
      <c r="F5" s="76"/>
      <c r="G5" s="76"/>
      <c r="H5" s="76"/>
      <c r="I5" s="76"/>
      <c r="J5" s="76"/>
    </row>
    <row r="6" spans="2:11" ht="56.25" customHeight="1" x14ac:dyDescent="0.45">
      <c r="B6" s="76"/>
      <c r="C6" s="76"/>
      <c r="D6" s="77"/>
      <c r="E6" s="76"/>
      <c r="F6" s="76"/>
      <c r="G6" s="76"/>
      <c r="H6" s="76"/>
      <c r="I6" s="76"/>
      <c r="J6" s="76"/>
    </row>
    <row r="7" spans="2:11" ht="18.75" customHeight="1" x14ac:dyDescent="0.45">
      <c r="B7" s="76"/>
      <c r="C7" s="76"/>
      <c r="D7" s="77"/>
      <c r="E7" s="76"/>
      <c r="F7" s="76"/>
      <c r="G7" s="76"/>
      <c r="H7" s="76"/>
      <c r="I7" s="76"/>
      <c r="J7" s="76"/>
    </row>
    <row r="8" spans="2:11" s="76" customFormat="1" ht="18.75" customHeight="1" x14ac:dyDescent="0.45">
      <c r="D8" s="77"/>
    </row>
    <row r="9" spans="2:11" s="76" customFormat="1" ht="18.75" customHeight="1" x14ac:dyDescent="0.45">
      <c r="D9" s="77"/>
    </row>
    <row r="10" spans="2:11" s="76" customFormat="1" ht="18.75" customHeight="1" x14ac:dyDescent="0.45">
      <c r="D10" s="77"/>
    </row>
    <row r="11" spans="2:11" s="76" customFormat="1" ht="19.5" customHeight="1" x14ac:dyDescent="0.45">
      <c r="D11" s="77"/>
      <c r="K11" s="69"/>
    </row>
    <row r="12" spans="2:11" s="76" customFormat="1" ht="18.75" customHeight="1" x14ac:dyDescent="0.45">
      <c r="D12" s="77"/>
      <c r="K12" s="69"/>
    </row>
    <row r="13" spans="2:11" s="76" customFormat="1" ht="18.75" customHeight="1" x14ac:dyDescent="0.45">
      <c r="D13" s="77"/>
      <c r="K13" s="69"/>
    </row>
    <row r="14" spans="2:11" s="76" customFormat="1" ht="18.75" customHeight="1" x14ac:dyDescent="0.45">
      <c r="D14" s="77"/>
      <c r="K14" s="69"/>
    </row>
    <row r="15" spans="2:11" ht="31.5" customHeight="1" x14ac:dyDescent="0.45">
      <c r="B15" s="78" t="s">
        <v>34</v>
      </c>
      <c r="C15" s="79">
        <v>1</v>
      </c>
      <c r="E15" s="76"/>
      <c r="F15" s="76"/>
      <c r="G15" s="76"/>
      <c r="H15" s="76"/>
      <c r="I15" s="76"/>
      <c r="J15" s="76"/>
    </row>
    <row r="16" spans="2:11" ht="31.5" customHeight="1" x14ac:dyDescent="0.45">
      <c r="B16" s="78" t="s">
        <v>46</v>
      </c>
      <c r="C16" s="79">
        <v>1</v>
      </c>
      <c r="E16" s="76"/>
      <c r="F16" s="76"/>
      <c r="G16" s="76"/>
      <c r="H16" s="76"/>
      <c r="I16" s="76"/>
      <c r="J16" s="76"/>
    </row>
    <row r="17" spans="2:10" ht="31.5" customHeight="1" x14ac:dyDescent="0.45">
      <c r="B17" s="78" t="s">
        <v>75</v>
      </c>
      <c r="C17" s="79">
        <v>2</v>
      </c>
      <c r="E17" s="76"/>
      <c r="F17" s="76"/>
      <c r="G17" s="76"/>
      <c r="H17" s="76"/>
      <c r="I17" s="76"/>
      <c r="J17" s="76"/>
    </row>
    <row r="18" spans="2:10" ht="31.5" customHeight="1" x14ac:dyDescent="0.45">
      <c r="B18" s="78" t="s">
        <v>87</v>
      </c>
      <c r="C18" s="79">
        <v>1</v>
      </c>
      <c r="E18" s="76"/>
      <c r="F18" s="76"/>
      <c r="G18" s="76"/>
      <c r="H18" s="76"/>
      <c r="I18" s="76"/>
      <c r="J18" s="76"/>
    </row>
    <row r="19" spans="2:10" s="76" customFormat="1" ht="30" customHeight="1" x14ac:dyDescent="0.45">
      <c r="D19" s="80"/>
      <c r="E19" s="80"/>
    </row>
    <row r="20" spans="2:10" x14ac:dyDescent="0.45">
      <c r="B20" s="81"/>
      <c r="C20" s="82"/>
      <c r="D20" s="83"/>
      <c r="E20" s="82"/>
      <c r="F20" s="84"/>
      <c r="G20" s="84"/>
    </row>
    <row r="21" spans="2:10" x14ac:dyDescent="0.45">
      <c r="B21" s="81"/>
      <c r="C21" s="82"/>
      <c r="D21" s="83"/>
      <c r="E21" s="82"/>
      <c r="F21" s="84"/>
      <c r="G21" s="84"/>
    </row>
    <row r="22" spans="2:10" x14ac:dyDescent="0.45">
      <c r="B22" s="81"/>
      <c r="C22" s="82"/>
      <c r="D22" s="83"/>
      <c r="E22" s="82"/>
      <c r="F22" s="84"/>
      <c r="G22" s="84"/>
    </row>
    <row r="23" spans="2:10" x14ac:dyDescent="0.45">
      <c r="B23" s="81"/>
      <c r="C23" s="82"/>
      <c r="D23" s="83"/>
      <c r="E23" s="82"/>
      <c r="F23" s="84"/>
      <c r="G23" s="84"/>
    </row>
    <row r="24" spans="2:10" x14ac:dyDescent="0.45">
      <c r="B24" s="81"/>
      <c r="C24" s="82"/>
      <c r="D24" s="83"/>
      <c r="E24" s="82"/>
      <c r="F24" s="84"/>
      <c r="G24" s="84"/>
    </row>
    <row r="25" spans="2:10" x14ac:dyDescent="0.45">
      <c r="B25" s="81"/>
      <c r="C25" s="82"/>
      <c r="D25" s="83"/>
      <c r="E25" s="82"/>
      <c r="F25" s="84"/>
      <c r="G25" s="84"/>
    </row>
    <row r="26" spans="2:10" x14ac:dyDescent="0.45">
      <c r="B26" s="81"/>
      <c r="C26" s="82"/>
      <c r="D26" s="83"/>
      <c r="E26" s="82"/>
      <c r="F26" s="84"/>
      <c r="G26" s="84"/>
    </row>
    <row r="27" spans="2:10" x14ac:dyDescent="0.45">
      <c r="B27" s="81"/>
      <c r="C27" s="82"/>
      <c r="D27" s="83"/>
      <c r="E27" s="82"/>
      <c r="F27" s="84"/>
      <c r="G27" s="84"/>
    </row>
    <row r="28" spans="2:10" x14ac:dyDescent="0.45">
      <c r="B28" s="81"/>
      <c r="C28" s="82"/>
      <c r="D28" s="83"/>
      <c r="E28" s="82"/>
      <c r="F28" s="84"/>
      <c r="G28" s="84"/>
    </row>
    <row r="29" spans="2:10" x14ac:dyDescent="0.45">
      <c r="B29" s="81"/>
      <c r="C29" s="82"/>
      <c r="D29" s="83"/>
      <c r="E29" s="82"/>
      <c r="F29" s="84"/>
      <c r="G29" s="84"/>
    </row>
    <row r="30" spans="2:10" x14ac:dyDescent="0.45">
      <c r="B30" s="81"/>
      <c r="C30" s="82"/>
      <c r="D30" s="83"/>
      <c r="E30" s="82"/>
      <c r="F30" s="84"/>
      <c r="G30" s="84"/>
    </row>
    <row r="31" spans="2:10" x14ac:dyDescent="0.45">
      <c r="B31" s="81"/>
      <c r="C31" s="82"/>
      <c r="D31" s="83"/>
      <c r="E31" s="82"/>
      <c r="F31" s="84"/>
      <c r="G31" s="84"/>
    </row>
    <row r="32" spans="2:10" x14ac:dyDescent="0.45">
      <c r="B32" s="81"/>
      <c r="C32" s="82"/>
      <c r="D32" s="83"/>
      <c r="E32" s="82"/>
      <c r="F32" s="84"/>
      <c r="G32" s="84"/>
    </row>
    <row r="33" spans="2:7" x14ac:dyDescent="0.45">
      <c r="B33" s="81"/>
      <c r="C33" s="82"/>
      <c r="D33" s="83"/>
      <c r="E33" s="82"/>
      <c r="F33" s="84"/>
      <c r="G33" s="84"/>
    </row>
    <row r="34" spans="2:7" x14ac:dyDescent="0.45">
      <c r="B34" s="81"/>
      <c r="C34" s="82"/>
      <c r="D34" s="83"/>
      <c r="E34" s="82"/>
      <c r="F34" s="84"/>
      <c r="G34" s="84"/>
    </row>
    <row r="35" spans="2:7" x14ac:dyDescent="0.45">
      <c r="B35" s="81"/>
      <c r="C35" s="82"/>
      <c r="D35" s="83"/>
      <c r="E35" s="82"/>
      <c r="F35" s="84"/>
      <c r="G35" s="84"/>
    </row>
    <row r="36" spans="2:7" x14ac:dyDescent="0.45">
      <c r="B36" s="81"/>
      <c r="C36" s="82"/>
      <c r="D36" s="83"/>
      <c r="E36" s="82"/>
      <c r="F36" s="84"/>
      <c r="G36" s="84"/>
    </row>
    <row r="37" spans="2:7" x14ac:dyDescent="0.45">
      <c r="B37" s="81"/>
      <c r="C37" s="82"/>
      <c r="D37" s="83"/>
      <c r="E37" s="82"/>
      <c r="F37" s="84"/>
      <c r="G37" s="84"/>
    </row>
    <row r="38" spans="2:7" x14ac:dyDescent="0.45">
      <c r="B38" s="81"/>
      <c r="C38" s="82"/>
      <c r="D38" s="83"/>
      <c r="E38" s="82"/>
      <c r="F38" s="84"/>
      <c r="G38" s="84"/>
    </row>
    <row r="39" spans="2:7" x14ac:dyDescent="0.45">
      <c r="B39" s="81"/>
      <c r="C39" s="82"/>
      <c r="D39" s="83"/>
      <c r="E39" s="82"/>
      <c r="F39" s="84"/>
      <c r="G39" s="84"/>
    </row>
    <row r="40" spans="2:7" x14ac:dyDescent="0.45">
      <c r="B40" s="81"/>
      <c r="C40" s="82"/>
      <c r="D40" s="83"/>
      <c r="E40" s="82"/>
      <c r="F40" s="84"/>
      <c r="G40" s="84"/>
    </row>
    <row r="41" spans="2:7" x14ac:dyDescent="0.45">
      <c r="B41" s="81"/>
      <c r="C41" s="82"/>
      <c r="D41" s="83"/>
      <c r="E41" s="82"/>
      <c r="F41" s="84"/>
      <c r="G41" s="84"/>
    </row>
    <row r="42" spans="2:7" x14ac:dyDescent="0.45">
      <c r="B42" s="81"/>
      <c r="C42" s="82"/>
      <c r="D42" s="83"/>
      <c r="E42" s="82"/>
      <c r="F42" s="84"/>
      <c r="G42" s="84"/>
    </row>
  </sheetData>
  <mergeCells count="1">
    <mergeCell ref="B1:G1"/>
  </mergeCells>
  <conditionalFormatting sqref="C15:C18">
    <cfRule type="cellIs" dxfId="5" priority="1" stopIfTrue="1" operator="equal">
      <formula>1</formula>
    </cfRule>
    <cfRule type="cellIs" dxfId="4" priority="2" stopIfTrue="1" operator="equal">
      <formula>2</formula>
    </cfRule>
    <cfRule type="cellIs" dxfId="3" priority="3" stopIfTrue="1" operator="equal">
      <formula>3</formula>
    </cfRule>
  </conditionalFormatting>
  <pageMargins left="0.78740157499999996" right="0.78740157499999996" top="0.984251969" bottom="0.984251969" header="0.4921259845" footer="0.4921259845"/>
  <pageSetup paperSize="256" orientation="landscape" horizontalDpi="300" verticalDpi="30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46DE03-F0AA-4EAA-B3C9-C5CF6FA1553B}">
  <sheetPr>
    <tabColor theme="8" tint="0.59999389629810485"/>
  </sheetPr>
  <dimension ref="A1:G37"/>
  <sheetViews>
    <sheetView showGridLines="0" zoomScale="70" zoomScaleNormal="50" zoomScaleSheetLayoutView="100" workbookViewId="0">
      <selection activeCell="C16" sqref="C16"/>
    </sheetView>
  </sheetViews>
  <sheetFormatPr baseColWidth="10" defaultColWidth="10.33203125" defaultRowHeight="18.5" x14ac:dyDescent="0.45"/>
  <cols>
    <col min="1" max="1" width="16.33203125" style="66" customWidth="1"/>
    <col min="2" max="2" width="30.33203125" style="67" customWidth="1"/>
    <col min="3" max="3" width="30.33203125" style="68" customWidth="1"/>
    <col min="4" max="4" width="26.4140625" style="67" customWidth="1"/>
    <col min="5" max="5" width="26.08203125" style="66" customWidth="1"/>
    <col min="6" max="7" width="30.33203125" style="66" customWidth="1"/>
    <col min="8" max="256" width="10.33203125" style="66"/>
    <col min="257" max="257" width="16.33203125" style="66" customWidth="1"/>
    <col min="258" max="259" width="30.33203125" style="66" customWidth="1"/>
    <col min="260" max="260" width="26.4140625" style="66" customWidth="1"/>
    <col min="261" max="261" width="26.08203125" style="66" customWidth="1"/>
    <col min="262" max="263" width="30.33203125" style="66" customWidth="1"/>
    <col min="264" max="512" width="10.33203125" style="66"/>
    <col min="513" max="513" width="16.33203125" style="66" customWidth="1"/>
    <col min="514" max="515" width="30.33203125" style="66" customWidth="1"/>
    <col min="516" max="516" width="26.4140625" style="66" customWidth="1"/>
    <col min="517" max="517" width="26.08203125" style="66" customWidth="1"/>
    <col min="518" max="519" width="30.33203125" style="66" customWidth="1"/>
    <col min="520" max="768" width="10.33203125" style="66"/>
    <col min="769" max="769" width="16.33203125" style="66" customWidth="1"/>
    <col min="770" max="771" width="30.33203125" style="66" customWidth="1"/>
    <col min="772" max="772" width="26.4140625" style="66" customWidth="1"/>
    <col min="773" max="773" width="26.08203125" style="66" customWidth="1"/>
    <col min="774" max="775" width="30.33203125" style="66" customWidth="1"/>
    <col min="776" max="1024" width="10.33203125" style="66"/>
    <col min="1025" max="1025" width="16.33203125" style="66" customWidth="1"/>
    <col min="1026" max="1027" width="30.33203125" style="66" customWidth="1"/>
    <col min="1028" max="1028" width="26.4140625" style="66" customWidth="1"/>
    <col min="1029" max="1029" width="26.08203125" style="66" customWidth="1"/>
    <col min="1030" max="1031" width="30.33203125" style="66" customWidth="1"/>
    <col min="1032" max="1280" width="10.33203125" style="66"/>
    <col min="1281" max="1281" width="16.33203125" style="66" customWidth="1"/>
    <col min="1282" max="1283" width="30.33203125" style="66" customWidth="1"/>
    <col min="1284" max="1284" width="26.4140625" style="66" customWidth="1"/>
    <col min="1285" max="1285" width="26.08203125" style="66" customWidth="1"/>
    <col min="1286" max="1287" width="30.33203125" style="66" customWidth="1"/>
    <col min="1288" max="1536" width="10.33203125" style="66"/>
    <col min="1537" max="1537" width="16.33203125" style="66" customWidth="1"/>
    <col min="1538" max="1539" width="30.33203125" style="66" customWidth="1"/>
    <col min="1540" max="1540" width="26.4140625" style="66" customWidth="1"/>
    <col min="1541" max="1541" width="26.08203125" style="66" customWidth="1"/>
    <col min="1542" max="1543" width="30.33203125" style="66" customWidth="1"/>
    <col min="1544" max="1792" width="10.33203125" style="66"/>
    <col min="1793" max="1793" width="16.33203125" style="66" customWidth="1"/>
    <col min="1794" max="1795" width="30.33203125" style="66" customWidth="1"/>
    <col min="1796" max="1796" width="26.4140625" style="66" customWidth="1"/>
    <col min="1797" max="1797" width="26.08203125" style="66" customWidth="1"/>
    <col min="1798" max="1799" width="30.33203125" style="66" customWidth="1"/>
    <col min="1800" max="2048" width="10.33203125" style="66"/>
    <col min="2049" max="2049" width="16.33203125" style="66" customWidth="1"/>
    <col min="2050" max="2051" width="30.33203125" style="66" customWidth="1"/>
    <col min="2052" max="2052" width="26.4140625" style="66" customWidth="1"/>
    <col min="2053" max="2053" width="26.08203125" style="66" customWidth="1"/>
    <col min="2054" max="2055" width="30.33203125" style="66" customWidth="1"/>
    <col min="2056" max="2304" width="10.33203125" style="66"/>
    <col min="2305" max="2305" width="16.33203125" style="66" customWidth="1"/>
    <col min="2306" max="2307" width="30.33203125" style="66" customWidth="1"/>
    <col min="2308" max="2308" width="26.4140625" style="66" customWidth="1"/>
    <col min="2309" max="2309" width="26.08203125" style="66" customWidth="1"/>
    <col min="2310" max="2311" width="30.33203125" style="66" customWidth="1"/>
    <col min="2312" max="2560" width="10.33203125" style="66"/>
    <col min="2561" max="2561" width="16.33203125" style="66" customWidth="1"/>
    <col min="2562" max="2563" width="30.33203125" style="66" customWidth="1"/>
    <col min="2564" max="2564" width="26.4140625" style="66" customWidth="1"/>
    <col min="2565" max="2565" width="26.08203125" style="66" customWidth="1"/>
    <col min="2566" max="2567" width="30.33203125" style="66" customWidth="1"/>
    <col min="2568" max="2816" width="10.33203125" style="66"/>
    <col min="2817" max="2817" width="16.33203125" style="66" customWidth="1"/>
    <col min="2818" max="2819" width="30.33203125" style="66" customWidth="1"/>
    <col min="2820" max="2820" width="26.4140625" style="66" customWidth="1"/>
    <col min="2821" max="2821" width="26.08203125" style="66" customWidth="1"/>
    <col min="2822" max="2823" width="30.33203125" style="66" customWidth="1"/>
    <col min="2824" max="3072" width="10.33203125" style="66"/>
    <col min="3073" max="3073" width="16.33203125" style="66" customWidth="1"/>
    <col min="3074" max="3075" width="30.33203125" style="66" customWidth="1"/>
    <col min="3076" max="3076" width="26.4140625" style="66" customWidth="1"/>
    <col min="3077" max="3077" width="26.08203125" style="66" customWidth="1"/>
    <col min="3078" max="3079" width="30.33203125" style="66" customWidth="1"/>
    <col min="3080" max="3328" width="10.33203125" style="66"/>
    <col min="3329" max="3329" width="16.33203125" style="66" customWidth="1"/>
    <col min="3330" max="3331" width="30.33203125" style="66" customWidth="1"/>
    <col min="3332" max="3332" width="26.4140625" style="66" customWidth="1"/>
    <col min="3333" max="3333" width="26.08203125" style="66" customWidth="1"/>
    <col min="3334" max="3335" width="30.33203125" style="66" customWidth="1"/>
    <col min="3336" max="3584" width="10.33203125" style="66"/>
    <col min="3585" max="3585" width="16.33203125" style="66" customWidth="1"/>
    <col min="3586" max="3587" width="30.33203125" style="66" customWidth="1"/>
    <col min="3588" max="3588" width="26.4140625" style="66" customWidth="1"/>
    <col min="3589" max="3589" width="26.08203125" style="66" customWidth="1"/>
    <col min="3590" max="3591" width="30.33203125" style="66" customWidth="1"/>
    <col min="3592" max="3840" width="10.33203125" style="66"/>
    <col min="3841" max="3841" width="16.33203125" style="66" customWidth="1"/>
    <col min="3842" max="3843" width="30.33203125" style="66" customWidth="1"/>
    <col min="3844" max="3844" width="26.4140625" style="66" customWidth="1"/>
    <col min="3845" max="3845" width="26.08203125" style="66" customWidth="1"/>
    <col min="3846" max="3847" width="30.33203125" style="66" customWidth="1"/>
    <col min="3848" max="4096" width="10.33203125" style="66"/>
    <col min="4097" max="4097" width="16.33203125" style="66" customWidth="1"/>
    <col min="4098" max="4099" width="30.33203125" style="66" customWidth="1"/>
    <col min="4100" max="4100" width="26.4140625" style="66" customWidth="1"/>
    <col min="4101" max="4101" width="26.08203125" style="66" customWidth="1"/>
    <col min="4102" max="4103" width="30.33203125" style="66" customWidth="1"/>
    <col min="4104" max="4352" width="10.33203125" style="66"/>
    <col min="4353" max="4353" width="16.33203125" style="66" customWidth="1"/>
    <col min="4354" max="4355" width="30.33203125" style="66" customWidth="1"/>
    <col min="4356" max="4356" width="26.4140625" style="66" customWidth="1"/>
    <col min="4357" max="4357" width="26.08203125" style="66" customWidth="1"/>
    <col min="4358" max="4359" width="30.33203125" style="66" customWidth="1"/>
    <col min="4360" max="4608" width="10.33203125" style="66"/>
    <col min="4609" max="4609" width="16.33203125" style="66" customWidth="1"/>
    <col min="4610" max="4611" width="30.33203125" style="66" customWidth="1"/>
    <col min="4612" max="4612" width="26.4140625" style="66" customWidth="1"/>
    <col min="4613" max="4613" width="26.08203125" style="66" customWidth="1"/>
    <col min="4614" max="4615" width="30.33203125" style="66" customWidth="1"/>
    <col min="4616" max="4864" width="10.33203125" style="66"/>
    <col min="4865" max="4865" width="16.33203125" style="66" customWidth="1"/>
    <col min="4866" max="4867" width="30.33203125" style="66" customWidth="1"/>
    <col min="4868" max="4868" width="26.4140625" style="66" customWidth="1"/>
    <col min="4869" max="4869" width="26.08203125" style="66" customWidth="1"/>
    <col min="4870" max="4871" width="30.33203125" style="66" customWidth="1"/>
    <col min="4872" max="5120" width="10.33203125" style="66"/>
    <col min="5121" max="5121" width="16.33203125" style="66" customWidth="1"/>
    <col min="5122" max="5123" width="30.33203125" style="66" customWidth="1"/>
    <col min="5124" max="5124" width="26.4140625" style="66" customWidth="1"/>
    <col min="5125" max="5125" width="26.08203125" style="66" customWidth="1"/>
    <col min="5126" max="5127" width="30.33203125" style="66" customWidth="1"/>
    <col min="5128" max="5376" width="10.33203125" style="66"/>
    <col min="5377" max="5377" width="16.33203125" style="66" customWidth="1"/>
    <col min="5378" max="5379" width="30.33203125" style="66" customWidth="1"/>
    <col min="5380" max="5380" width="26.4140625" style="66" customWidth="1"/>
    <col min="5381" max="5381" width="26.08203125" style="66" customWidth="1"/>
    <col min="5382" max="5383" width="30.33203125" style="66" customWidth="1"/>
    <col min="5384" max="5632" width="10.33203125" style="66"/>
    <col min="5633" max="5633" width="16.33203125" style="66" customWidth="1"/>
    <col min="5634" max="5635" width="30.33203125" style="66" customWidth="1"/>
    <col min="5636" max="5636" width="26.4140625" style="66" customWidth="1"/>
    <col min="5637" max="5637" width="26.08203125" style="66" customWidth="1"/>
    <col min="5638" max="5639" width="30.33203125" style="66" customWidth="1"/>
    <col min="5640" max="5888" width="10.33203125" style="66"/>
    <col min="5889" max="5889" width="16.33203125" style="66" customWidth="1"/>
    <col min="5890" max="5891" width="30.33203125" style="66" customWidth="1"/>
    <col min="5892" max="5892" width="26.4140625" style="66" customWidth="1"/>
    <col min="5893" max="5893" width="26.08203125" style="66" customWidth="1"/>
    <col min="5894" max="5895" width="30.33203125" style="66" customWidth="1"/>
    <col min="5896" max="6144" width="10.33203125" style="66"/>
    <col min="6145" max="6145" width="16.33203125" style="66" customWidth="1"/>
    <col min="6146" max="6147" width="30.33203125" style="66" customWidth="1"/>
    <col min="6148" max="6148" width="26.4140625" style="66" customWidth="1"/>
    <col min="6149" max="6149" width="26.08203125" style="66" customWidth="1"/>
    <col min="6150" max="6151" width="30.33203125" style="66" customWidth="1"/>
    <col min="6152" max="6400" width="10.33203125" style="66"/>
    <col min="6401" max="6401" width="16.33203125" style="66" customWidth="1"/>
    <col min="6402" max="6403" width="30.33203125" style="66" customWidth="1"/>
    <col min="6404" max="6404" width="26.4140625" style="66" customWidth="1"/>
    <col min="6405" max="6405" width="26.08203125" style="66" customWidth="1"/>
    <col min="6406" max="6407" width="30.33203125" style="66" customWidth="1"/>
    <col min="6408" max="6656" width="10.33203125" style="66"/>
    <col min="6657" max="6657" width="16.33203125" style="66" customWidth="1"/>
    <col min="6658" max="6659" width="30.33203125" style="66" customWidth="1"/>
    <col min="6660" max="6660" width="26.4140625" style="66" customWidth="1"/>
    <col min="6661" max="6661" width="26.08203125" style="66" customWidth="1"/>
    <col min="6662" max="6663" width="30.33203125" style="66" customWidth="1"/>
    <col min="6664" max="6912" width="10.33203125" style="66"/>
    <col min="6913" max="6913" width="16.33203125" style="66" customWidth="1"/>
    <col min="6914" max="6915" width="30.33203125" style="66" customWidth="1"/>
    <col min="6916" max="6916" width="26.4140625" style="66" customWidth="1"/>
    <col min="6917" max="6917" width="26.08203125" style="66" customWidth="1"/>
    <col min="6918" max="6919" width="30.33203125" style="66" customWidth="1"/>
    <col min="6920" max="7168" width="10.33203125" style="66"/>
    <col min="7169" max="7169" width="16.33203125" style="66" customWidth="1"/>
    <col min="7170" max="7171" width="30.33203125" style="66" customWidth="1"/>
    <col min="7172" max="7172" width="26.4140625" style="66" customWidth="1"/>
    <col min="7173" max="7173" width="26.08203125" style="66" customWidth="1"/>
    <col min="7174" max="7175" width="30.33203125" style="66" customWidth="1"/>
    <col min="7176" max="7424" width="10.33203125" style="66"/>
    <col min="7425" max="7425" width="16.33203125" style="66" customWidth="1"/>
    <col min="7426" max="7427" width="30.33203125" style="66" customWidth="1"/>
    <col min="7428" max="7428" width="26.4140625" style="66" customWidth="1"/>
    <col min="7429" max="7429" width="26.08203125" style="66" customWidth="1"/>
    <col min="7430" max="7431" width="30.33203125" style="66" customWidth="1"/>
    <col min="7432" max="7680" width="10.33203125" style="66"/>
    <col min="7681" max="7681" width="16.33203125" style="66" customWidth="1"/>
    <col min="7682" max="7683" width="30.33203125" style="66" customWidth="1"/>
    <col min="7684" max="7684" width="26.4140625" style="66" customWidth="1"/>
    <col min="7685" max="7685" width="26.08203125" style="66" customWidth="1"/>
    <col min="7686" max="7687" width="30.33203125" style="66" customWidth="1"/>
    <col min="7688" max="7936" width="10.33203125" style="66"/>
    <col min="7937" max="7937" width="16.33203125" style="66" customWidth="1"/>
    <col min="7938" max="7939" width="30.33203125" style="66" customWidth="1"/>
    <col min="7940" max="7940" width="26.4140625" style="66" customWidth="1"/>
    <col min="7941" max="7941" width="26.08203125" style="66" customWidth="1"/>
    <col min="7942" max="7943" width="30.33203125" style="66" customWidth="1"/>
    <col min="7944" max="8192" width="10.33203125" style="66"/>
    <col min="8193" max="8193" width="16.33203125" style="66" customWidth="1"/>
    <col min="8194" max="8195" width="30.33203125" style="66" customWidth="1"/>
    <col min="8196" max="8196" width="26.4140625" style="66" customWidth="1"/>
    <col min="8197" max="8197" width="26.08203125" style="66" customWidth="1"/>
    <col min="8198" max="8199" width="30.33203125" style="66" customWidth="1"/>
    <col min="8200" max="8448" width="10.33203125" style="66"/>
    <col min="8449" max="8449" width="16.33203125" style="66" customWidth="1"/>
    <col min="8450" max="8451" width="30.33203125" style="66" customWidth="1"/>
    <col min="8452" max="8452" width="26.4140625" style="66" customWidth="1"/>
    <col min="8453" max="8453" width="26.08203125" style="66" customWidth="1"/>
    <col min="8454" max="8455" width="30.33203125" style="66" customWidth="1"/>
    <col min="8456" max="8704" width="10.33203125" style="66"/>
    <col min="8705" max="8705" width="16.33203125" style="66" customWidth="1"/>
    <col min="8706" max="8707" width="30.33203125" style="66" customWidth="1"/>
    <col min="8708" max="8708" width="26.4140625" style="66" customWidth="1"/>
    <col min="8709" max="8709" width="26.08203125" style="66" customWidth="1"/>
    <col min="8710" max="8711" width="30.33203125" style="66" customWidth="1"/>
    <col min="8712" max="8960" width="10.33203125" style="66"/>
    <col min="8961" max="8961" width="16.33203125" style="66" customWidth="1"/>
    <col min="8962" max="8963" width="30.33203125" style="66" customWidth="1"/>
    <col min="8964" max="8964" width="26.4140625" style="66" customWidth="1"/>
    <col min="8965" max="8965" width="26.08203125" style="66" customWidth="1"/>
    <col min="8966" max="8967" width="30.33203125" style="66" customWidth="1"/>
    <col min="8968" max="9216" width="10.33203125" style="66"/>
    <col min="9217" max="9217" width="16.33203125" style="66" customWidth="1"/>
    <col min="9218" max="9219" width="30.33203125" style="66" customWidth="1"/>
    <col min="9220" max="9220" width="26.4140625" style="66" customWidth="1"/>
    <col min="9221" max="9221" width="26.08203125" style="66" customWidth="1"/>
    <col min="9222" max="9223" width="30.33203125" style="66" customWidth="1"/>
    <col min="9224" max="9472" width="10.33203125" style="66"/>
    <col min="9473" max="9473" width="16.33203125" style="66" customWidth="1"/>
    <col min="9474" max="9475" width="30.33203125" style="66" customWidth="1"/>
    <col min="9476" max="9476" width="26.4140625" style="66" customWidth="1"/>
    <col min="9477" max="9477" width="26.08203125" style="66" customWidth="1"/>
    <col min="9478" max="9479" width="30.33203125" style="66" customWidth="1"/>
    <col min="9480" max="9728" width="10.33203125" style="66"/>
    <col min="9729" max="9729" width="16.33203125" style="66" customWidth="1"/>
    <col min="9730" max="9731" width="30.33203125" style="66" customWidth="1"/>
    <col min="9732" max="9732" width="26.4140625" style="66" customWidth="1"/>
    <col min="9733" max="9733" width="26.08203125" style="66" customWidth="1"/>
    <col min="9734" max="9735" width="30.33203125" style="66" customWidth="1"/>
    <col min="9736" max="9984" width="10.33203125" style="66"/>
    <col min="9985" max="9985" width="16.33203125" style="66" customWidth="1"/>
    <col min="9986" max="9987" width="30.33203125" style="66" customWidth="1"/>
    <col min="9988" max="9988" width="26.4140625" style="66" customWidth="1"/>
    <col min="9989" max="9989" width="26.08203125" style="66" customWidth="1"/>
    <col min="9990" max="9991" width="30.33203125" style="66" customWidth="1"/>
    <col min="9992" max="10240" width="10.33203125" style="66"/>
    <col min="10241" max="10241" width="16.33203125" style="66" customWidth="1"/>
    <col min="10242" max="10243" width="30.33203125" style="66" customWidth="1"/>
    <col min="10244" max="10244" width="26.4140625" style="66" customWidth="1"/>
    <col min="10245" max="10245" width="26.08203125" style="66" customWidth="1"/>
    <col min="10246" max="10247" width="30.33203125" style="66" customWidth="1"/>
    <col min="10248" max="10496" width="10.33203125" style="66"/>
    <col min="10497" max="10497" width="16.33203125" style="66" customWidth="1"/>
    <col min="10498" max="10499" width="30.33203125" style="66" customWidth="1"/>
    <col min="10500" max="10500" width="26.4140625" style="66" customWidth="1"/>
    <col min="10501" max="10501" width="26.08203125" style="66" customWidth="1"/>
    <col min="10502" max="10503" width="30.33203125" style="66" customWidth="1"/>
    <col min="10504" max="10752" width="10.33203125" style="66"/>
    <col min="10753" max="10753" width="16.33203125" style="66" customWidth="1"/>
    <col min="10754" max="10755" width="30.33203125" style="66" customWidth="1"/>
    <col min="10756" max="10756" width="26.4140625" style="66" customWidth="1"/>
    <col min="10757" max="10757" width="26.08203125" style="66" customWidth="1"/>
    <col min="10758" max="10759" width="30.33203125" style="66" customWidth="1"/>
    <col min="10760" max="11008" width="10.33203125" style="66"/>
    <col min="11009" max="11009" width="16.33203125" style="66" customWidth="1"/>
    <col min="11010" max="11011" width="30.33203125" style="66" customWidth="1"/>
    <col min="11012" max="11012" width="26.4140625" style="66" customWidth="1"/>
    <col min="11013" max="11013" width="26.08203125" style="66" customWidth="1"/>
    <col min="11014" max="11015" width="30.33203125" style="66" customWidth="1"/>
    <col min="11016" max="11264" width="10.33203125" style="66"/>
    <col min="11265" max="11265" width="16.33203125" style="66" customWidth="1"/>
    <col min="11266" max="11267" width="30.33203125" style="66" customWidth="1"/>
    <col min="11268" max="11268" width="26.4140625" style="66" customWidth="1"/>
    <col min="11269" max="11269" width="26.08203125" style="66" customWidth="1"/>
    <col min="11270" max="11271" width="30.33203125" style="66" customWidth="1"/>
    <col min="11272" max="11520" width="10.33203125" style="66"/>
    <col min="11521" max="11521" width="16.33203125" style="66" customWidth="1"/>
    <col min="11522" max="11523" width="30.33203125" style="66" customWidth="1"/>
    <col min="11524" max="11524" width="26.4140625" style="66" customWidth="1"/>
    <col min="11525" max="11525" width="26.08203125" style="66" customWidth="1"/>
    <col min="11526" max="11527" width="30.33203125" style="66" customWidth="1"/>
    <col min="11528" max="11776" width="10.33203125" style="66"/>
    <col min="11777" max="11777" width="16.33203125" style="66" customWidth="1"/>
    <col min="11778" max="11779" width="30.33203125" style="66" customWidth="1"/>
    <col min="11780" max="11780" width="26.4140625" style="66" customWidth="1"/>
    <col min="11781" max="11781" width="26.08203125" style="66" customWidth="1"/>
    <col min="11782" max="11783" width="30.33203125" style="66" customWidth="1"/>
    <col min="11784" max="12032" width="10.33203125" style="66"/>
    <col min="12033" max="12033" width="16.33203125" style="66" customWidth="1"/>
    <col min="12034" max="12035" width="30.33203125" style="66" customWidth="1"/>
    <col min="12036" max="12036" width="26.4140625" style="66" customWidth="1"/>
    <col min="12037" max="12037" width="26.08203125" style="66" customWidth="1"/>
    <col min="12038" max="12039" width="30.33203125" style="66" customWidth="1"/>
    <col min="12040" max="12288" width="10.33203125" style="66"/>
    <col min="12289" max="12289" width="16.33203125" style="66" customWidth="1"/>
    <col min="12290" max="12291" width="30.33203125" style="66" customWidth="1"/>
    <col min="12292" max="12292" width="26.4140625" style="66" customWidth="1"/>
    <col min="12293" max="12293" width="26.08203125" style="66" customWidth="1"/>
    <col min="12294" max="12295" width="30.33203125" style="66" customWidth="1"/>
    <col min="12296" max="12544" width="10.33203125" style="66"/>
    <col min="12545" max="12545" width="16.33203125" style="66" customWidth="1"/>
    <col min="12546" max="12547" width="30.33203125" style="66" customWidth="1"/>
    <col min="12548" max="12548" width="26.4140625" style="66" customWidth="1"/>
    <col min="12549" max="12549" width="26.08203125" style="66" customWidth="1"/>
    <col min="12550" max="12551" width="30.33203125" style="66" customWidth="1"/>
    <col min="12552" max="12800" width="10.33203125" style="66"/>
    <col min="12801" max="12801" width="16.33203125" style="66" customWidth="1"/>
    <col min="12802" max="12803" width="30.33203125" style="66" customWidth="1"/>
    <col min="12804" max="12804" width="26.4140625" style="66" customWidth="1"/>
    <col min="12805" max="12805" width="26.08203125" style="66" customWidth="1"/>
    <col min="12806" max="12807" width="30.33203125" style="66" customWidth="1"/>
    <col min="12808" max="13056" width="10.33203125" style="66"/>
    <col min="13057" max="13057" width="16.33203125" style="66" customWidth="1"/>
    <col min="13058" max="13059" width="30.33203125" style="66" customWidth="1"/>
    <col min="13060" max="13060" width="26.4140625" style="66" customWidth="1"/>
    <col min="13061" max="13061" width="26.08203125" style="66" customWidth="1"/>
    <col min="13062" max="13063" width="30.33203125" style="66" customWidth="1"/>
    <col min="13064" max="13312" width="10.33203125" style="66"/>
    <col min="13313" max="13313" width="16.33203125" style="66" customWidth="1"/>
    <col min="13314" max="13315" width="30.33203125" style="66" customWidth="1"/>
    <col min="13316" max="13316" width="26.4140625" style="66" customWidth="1"/>
    <col min="13317" max="13317" width="26.08203125" style="66" customWidth="1"/>
    <col min="13318" max="13319" width="30.33203125" style="66" customWidth="1"/>
    <col min="13320" max="13568" width="10.33203125" style="66"/>
    <col min="13569" max="13569" width="16.33203125" style="66" customWidth="1"/>
    <col min="13570" max="13571" width="30.33203125" style="66" customWidth="1"/>
    <col min="13572" max="13572" width="26.4140625" style="66" customWidth="1"/>
    <col min="13573" max="13573" width="26.08203125" style="66" customWidth="1"/>
    <col min="13574" max="13575" width="30.33203125" style="66" customWidth="1"/>
    <col min="13576" max="13824" width="10.33203125" style="66"/>
    <col min="13825" max="13825" width="16.33203125" style="66" customWidth="1"/>
    <col min="13826" max="13827" width="30.33203125" style="66" customWidth="1"/>
    <col min="13828" max="13828" width="26.4140625" style="66" customWidth="1"/>
    <col min="13829" max="13829" width="26.08203125" style="66" customWidth="1"/>
    <col min="13830" max="13831" width="30.33203125" style="66" customWidth="1"/>
    <col min="13832" max="14080" width="10.33203125" style="66"/>
    <col min="14081" max="14081" width="16.33203125" style="66" customWidth="1"/>
    <col min="14082" max="14083" width="30.33203125" style="66" customWidth="1"/>
    <col min="14084" max="14084" width="26.4140625" style="66" customWidth="1"/>
    <col min="14085" max="14085" width="26.08203125" style="66" customWidth="1"/>
    <col min="14086" max="14087" width="30.33203125" style="66" customWidth="1"/>
    <col min="14088" max="14336" width="10.33203125" style="66"/>
    <col min="14337" max="14337" width="16.33203125" style="66" customWidth="1"/>
    <col min="14338" max="14339" width="30.33203125" style="66" customWidth="1"/>
    <col min="14340" max="14340" width="26.4140625" style="66" customWidth="1"/>
    <col min="14341" max="14341" width="26.08203125" style="66" customWidth="1"/>
    <col min="14342" max="14343" width="30.33203125" style="66" customWidth="1"/>
    <col min="14344" max="14592" width="10.33203125" style="66"/>
    <col min="14593" max="14593" width="16.33203125" style="66" customWidth="1"/>
    <col min="14594" max="14595" width="30.33203125" style="66" customWidth="1"/>
    <col min="14596" max="14596" width="26.4140625" style="66" customWidth="1"/>
    <col min="14597" max="14597" width="26.08203125" style="66" customWidth="1"/>
    <col min="14598" max="14599" width="30.33203125" style="66" customWidth="1"/>
    <col min="14600" max="14848" width="10.33203125" style="66"/>
    <col min="14849" max="14849" width="16.33203125" style="66" customWidth="1"/>
    <col min="14850" max="14851" width="30.33203125" style="66" customWidth="1"/>
    <col min="14852" max="14852" width="26.4140625" style="66" customWidth="1"/>
    <col min="14853" max="14853" width="26.08203125" style="66" customWidth="1"/>
    <col min="14854" max="14855" width="30.33203125" style="66" customWidth="1"/>
    <col min="14856" max="15104" width="10.33203125" style="66"/>
    <col min="15105" max="15105" width="16.33203125" style="66" customWidth="1"/>
    <col min="15106" max="15107" width="30.33203125" style="66" customWidth="1"/>
    <col min="15108" max="15108" width="26.4140625" style="66" customWidth="1"/>
    <col min="15109" max="15109" width="26.08203125" style="66" customWidth="1"/>
    <col min="15110" max="15111" width="30.33203125" style="66" customWidth="1"/>
    <col min="15112" max="15360" width="10.33203125" style="66"/>
    <col min="15361" max="15361" width="16.33203125" style="66" customWidth="1"/>
    <col min="15362" max="15363" width="30.33203125" style="66" customWidth="1"/>
    <col min="15364" max="15364" width="26.4140625" style="66" customWidth="1"/>
    <col min="15365" max="15365" width="26.08203125" style="66" customWidth="1"/>
    <col min="15366" max="15367" width="30.33203125" style="66" customWidth="1"/>
    <col min="15368" max="15616" width="10.33203125" style="66"/>
    <col min="15617" max="15617" width="16.33203125" style="66" customWidth="1"/>
    <col min="15618" max="15619" width="30.33203125" style="66" customWidth="1"/>
    <col min="15620" max="15620" width="26.4140625" style="66" customWidth="1"/>
    <col min="15621" max="15621" width="26.08203125" style="66" customWidth="1"/>
    <col min="15622" max="15623" width="30.33203125" style="66" customWidth="1"/>
    <col min="15624" max="15872" width="10.33203125" style="66"/>
    <col min="15873" max="15873" width="16.33203125" style="66" customWidth="1"/>
    <col min="15874" max="15875" width="30.33203125" style="66" customWidth="1"/>
    <col min="15876" max="15876" width="26.4140625" style="66" customWidth="1"/>
    <col min="15877" max="15877" width="26.08203125" style="66" customWidth="1"/>
    <col min="15878" max="15879" width="30.33203125" style="66" customWidth="1"/>
    <col min="15880" max="16128" width="10.33203125" style="66"/>
    <col min="16129" max="16129" width="16.33203125" style="66" customWidth="1"/>
    <col min="16130" max="16131" width="30.33203125" style="66" customWidth="1"/>
    <col min="16132" max="16132" width="26.4140625" style="66" customWidth="1"/>
    <col min="16133" max="16133" width="26.08203125" style="66" customWidth="1"/>
    <col min="16134" max="16135" width="30.33203125" style="66" customWidth="1"/>
    <col min="16136" max="16384" width="10.33203125" style="66"/>
  </cols>
  <sheetData>
    <row r="1" spans="1:7" s="41" customFormat="1" ht="27" customHeight="1" x14ac:dyDescent="0.5">
      <c r="B1" s="167" t="s">
        <v>20</v>
      </c>
      <c r="C1" s="168"/>
      <c r="D1" s="168"/>
      <c r="E1" s="168"/>
      <c r="F1" s="169"/>
      <c r="G1" s="170"/>
    </row>
    <row r="2" spans="1:7" s="41" customFormat="1" ht="27" customHeight="1" x14ac:dyDescent="0.45">
      <c r="B2" s="42"/>
      <c r="C2" s="43"/>
      <c r="D2" s="43"/>
      <c r="E2" s="43"/>
      <c r="F2" s="44"/>
      <c r="G2" s="45"/>
    </row>
    <row r="3" spans="1:7" s="41" customFormat="1" ht="20.25" customHeight="1" x14ac:dyDescent="0.45">
      <c r="B3" s="46"/>
      <c r="C3" s="47"/>
      <c r="D3" s="47"/>
      <c r="E3" s="47"/>
    </row>
    <row r="4" spans="1:7" s="41" customFormat="1" ht="31.5" customHeight="1" x14ac:dyDescent="0.45">
      <c r="B4" s="171" t="s">
        <v>21</v>
      </c>
      <c r="C4" s="172"/>
      <c r="D4" s="48"/>
      <c r="E4" s="171" t="s">
        <v>22</v>
      </c>
      <c r="F4" s="173"/>
      <c r="G4" s="173"/>
    </row>
    <row r="5" spans="1:7" s="41" customFormat="1" ht="31.5" customHeight="1" x14ac:dyDescent="0.45">
      <c r="A5" s="49" t="s">
        <v>23</v>
      </c>
      <c r="B5" s="49"/>
      <c r="C5" s="49"/>
      <c r="D5" s="50"/>
      <c r="E5" s="51"/>
      <c r="F5" s="50"/>
      <c r="G5" s="50"/>
    </row>
    <row r="6" spans="1:7" s="52" customFormat="1" ht="74" x14ac:dyDescent="0.4">
      <c r="B6" s="174" t="s">
        <v>24</v>
      </c>
      <c r="C6" s="175"/>
      <c r="D6" s="176"/>
      <c r="E6" s="53" t="s">
        <v>25</v>
      </c>
      <c r="F6" s="177" t="s">
        <v>26</v>
      </c>
      <c r="G6" s="178"/>
    </row>
    <row r="7" spans="1:7" s="54" customFormat="1" ht="21" customHeight="1" x14ac:dyDescent="0.35">
      <c r="A7" s="179" t="s">
        <v>27</v>
      </c>
      <c r="B7" s="179" t="s">
        <v>28</v>
      </c>
      <c r="C7" s="179" t="s">
        <v>29</v>
      </c>
      <c r="D7" s="179" t="s">
        <v>30</v>
      </c>
      <c r="E7" s="181" t="s">
        <v>31</v>
      </c>
      <c r="F7" s="164" t="s">
        <v>32</v>
      </c>
      <c r="G7" s="164" t="s">
        <v>33</v>
      </c>
    </row>
    <row r="8" spans="1:7" s="54" customFormat="1" ht="41.25" customHeight="1" x14ac:dyDescent="0.35">
      <c r="A8" s="180"/>
      <c r="B8" s="180"/>
      <c r="C8" s="180"/>
      <c r="D8" s="180"/>
      <c r="E8" s="182"/>
      <c r="F8" s="165"/>
      <c r="G8" s="165"/>
    </row>
    <row r="9" spans="1:7" s="60" customFormat="1" ht="46.5" customHeight="1" x14ac:dyDescent="0.35">
      <c r="A9" s="55" t="s">
        <v>34</v>
      </c>
      <c r="B9" s="56" t="s">
        <v>35</v>
      </c>
      <c r="C9" s="57" t="s">
        <v>36</v>
      </c>
      <c r="D9" s="57" t="s">
        <v>37</v>
      </c>
      <c r="E9" s="58">
        <v>1</v>
      </c>
      <c r="F9" s="59" t="s">
        <v>38</v>
      </c>
      <c r="G9" s="59" t="s">
        <v>39</v>
      </c>
    </row>
    <row r="10" spans="1:7" s="60" customFormat="1" ht="46.5" customHeight="1" x14ac:dyDescent="0.35">
      <c r="A10" s="55" t="s">
        <v>34</v>
      </c>
      <c r="B10" s="56" t="s">
        <v>40</v>
      </c>
      <c r="C10" s="57" t="s">
        <v>41</v>
      </c>
      <c r="D10" s="57" t="s">
        <v>42</v>
      </c>
      <c r="E10" s="58">
        <v>1</v>
      </c>
      <c r="F10" s="59" t="s">
        <v>43</v>
      </c>
      <c r="G10" s="59" t="s">
        <v>44</v>
      </c>
    </row>
    <row r="11" spans="1:7" s="60" customFormat="1" ht="46.5" customHeight="1" x14ac:dyDescent="0.35">
      <c r="A11" s="55" t="s">
        <v>34</v>
      </c>
      <c r="B11" s="56"/>
      <c r="C11" s="57"/>
      <c r="D11" s="57"/>
      <c r="E11" s="58"/>
      <c r="F11" s="59"/>
      <c r="G11" s="59"/>
    </row>
    <row r="12" spans="1:7" s="60" customFormat="1" ht="46.5" customHeight="1" x14ac:dyDescent="0.35">
      <c r="A12" s="55" t="s">
        <v>34</v>
      </c>
      <c r="B12" s="56"/>
      <c r="C12" s="57"/>
      <c r="D12" s="57"/>
      <c r="E12" s="58"/>
      <c r="F12" s="59"/>
      <c r="G12" s="59"/>
    </row>
    <row r="13" spans="1:7" s="60" customFormat="1" ht="46.5" customHeight="1" x14ac:dyDescent="0.35">
      <c r="A13" s="55" t="s">
        <v>34</v>
      </c>
      <c r="B13" s="56"/>
      <c r="C13" s="57"/>
      <c r="D13" s="57"/>
      <c r="E13" s="58"/>
      <c r="F13" s="59"/>
      <c r="G13" s="59"/>
    </row>
    <row r="14" spans="1:7" s="60" customFormat="1" ht="32.25" customHeight="1" x14ac:dyDescent="0.35">
      <c r="A14" s="61" t="s">
        <v>45</v>
      </c>
      <c r="B14" s="62"/>
      <c r="C14" s="63"/>
      <c r="D14" s="63"/>
      <c r="E14" s="64">
        <f>AVERAGE(E9:E13)</f>
        <v>1</v>
      </c>
      <c r="F14" s="63"/>
      <c r="G14" s="63"/>
    </row>
    <row r="15" spans="1:7" s="60" customFormat="1" ht="46.5" customHeight="1" x14ac:dyDescent="0.35">
      <c r="A15" s="55" t="s">
        <v>46</v>
      </c>
      <c r="B15" s="56" t="s">
        <v>47</v>
      </c>
      <c r="C15" s="57" t="s">
        <v>48</v>
      </c>
      <c r="D15" s="57" t="s">
        <v>49</v>
      </c>
      <c r="E15" s="58">
        <v>1</v>
      </c>
      <c r="F15" s="59" t="s">
        <v>50</v>
      </c>
      <c r="G15" s="59" t="s">
        <v>51</v>
      </c>
    </row>
    <row r="16" spans="1:7" s="60" customFormat="1" ht="46.5" customHeight="1" x14ac:dyDescent="0.35">
      <c r="A16" s="55" t="s">
        <v>46</v>
      </c>
      <c r="B16" s="56" t="s">
        <v>52</v>
      </c>
      <c r="C16" s="57" t="s">
        <v>53</v>
      </c>
      <c r="D16" s="57" t="s">
        <v>54</v>
      </c>
      <c r="E16" s="58">
        <v>1</v>
      </c>
      <c r="F16" s="59" t="s">
        <v>55</v>
      </c>
      <c r="G16" s="59" t="s">
        <v>56</v>
      </c>
    </row>
    <row r="17" spans="1:7" s="60" customFormat="1" ht="46.5" customHeight="1" x14ac:dyDescent="0.35">
      <c r="A17" s="55" t="s">
        <v>46</v>
      </c>
      <c r="B17" s="56" t="s">
        <v>57</v>
      </c>
      <c r="C17" s="57" t="s">
        <v>58</v>
      </c>
      <c r="D17" s="57" t="s">
        <v>59</v>
      </c>
      <c r="E17" s="58">
        <v>1</v>
      </c>
      <c r="F17" s="59" t="s">
        <v>60</v>
      </c>
      <c r="G17" s="59" t="s">
        <v>61</v>
      </c>
    </row>
    <row r="18" spans="1:7" s="60" customFormat="1" ht="46.5" customHeight="1" x14ac:dyDescent="0.35">
      <c r="A18" s="55" t="s">
        <v>46</v>
      </c>
      <c r="B18" s="56" t="s">
        <v>62</v>
      </c>
      <c r="C18" s="57" t="s">
        <v>63</v>
      </c>
      <c r="D18" s="57" t="s">
        <v>64</v>
      </c>
      <c r="E18" s="58">
        <v>1</v>
      </c>
      <c r="F18" s="59" t="s">
        <v>65</v>
      </c>
      <c r="G18" s="59" t="s">
        <v>56</v>
      </c>
    </row>
    <row r="19" spans="1:7" s="60" customFormat="1" ht="46.5" customHeight="1" x14ac:dyDescent="0.35">
      <c r="A19" s="55" t="s">
        <v>46</v>
      </c>
      <c r="B19" s="56" t="s">
        <v>66</v>
      </c>
      <c r="C19" s="57" t="s">
        <v>67</v>
      </c>
      <c r="D19" s="57" t="s">
        <v>68</v>
      </c>
      <c r="E19" s="58">
        <v>1</v>
      </c>
      <c r="F19" s="59" t="s">
        <v>69</v>
      </c>
      <c r="G19" s="59" t="s">
        <v>70</v>
      </c>
    </row>
    <row r="20" spans="1:7" s="60" customFormat="1" ht="46.5" customHeight="1" x14ac:dyDescent="0.35">
      <c r="A20" s="55" t="s">
        <v>46</v>
      </c>
      <c r="B20" s="56" t="s">
        <v>71</v>
      </c>
      <c r="C20" s="57" t="s">
        <v>72</v>
      </c>
      <c r="D20" s="57" t="s">
        <v>73</v>
      </c>
      <c r="E20" s="58">
        <v>1</v>
      </c>
      <c r="F20" s="59" t="s">
        <v>74</v>
      </c>
      <c r="G20" s="59" t="s">
        <v>56</v>
      </c>
    </row>
    <row r="21" spans="1:7" s="65" customFormat="1" ht="32.25" customHeight="1" x14ac:dyDescent="0.35">
      <c r="A21" s="61" t="s">
        <v>45</v>
      </c>
      <c r="B21" s="62"/>
      <c r="C21" s="63"/>
      <c r="D21" s="63"/>
      <c r="E21" s="64">
        <f>AVERAGE(E15:E20)</f>
        <v>1</v>
      </c>
      <c r="F21" s="63"/>
      <c r="G21" s="63"/>
    </row>
    <row r="22" spans="1:7" s="60" customFormat="1" ht="46.5" customHeight="1" x14ac:dyDescent="0.35">
      <c r="A22" s="55" t="s">
        <v>75</v>
      </c>
      <c r="B22" s="56" t="s">
        <v>76</v>
      </c>
      <c r="C22" s="57" t="s">
        <v>77</v>
      </c>
      <c r="D22" s="57" t="s">
        <v>78</v>
      </c>
      <c r="E22" s="58">
        <v>2</v>
      </c>
      <c r="F22" s="59" t="s">
        <v>50</v>
      </c>
      <c r="G22" s="59" t="s">
        <v>79</v>
      </c>
    </row>
    <row r="23" spans="1:7" s="60" customFormat="1" ht="46.5" customHeight="1" x14ac:dyDescent="0.35">
      <c r="A23" s="55" t="s">
        <v>75</v>
      </c>
      <c r="B23" s="56" t="s">
        <v>80</v>
      </c>
      <c r="C23" s="57" t="s">
        <v>81</v>
      </c>
      <c r="D23" s="57" t="s">
        <v>82</v>
      </c>
      <c r="E23" s="58">
        <v>2</v>
      </c>
      <c r="F23" s="59" t="s">
        <v>83</v>
      </c>
      <c r="G23" s="59" t="s">
        <v>79</v>
      </c>
    </row>
    <row r="24" spans="1:7" s="60" customFormat="1" ht="46.5" customHeight="1" x14ac:dyDescent="0.35">
      <c r="A24" s="55" t="s">
        <v>75</v>
      </c>
      <c r="B24" s="56" t="s">
        <v>84</v>
      </c>
      <c r="C24" s="57" t="s">
        <v>81</v>
      </c>
      <c r="D24" s="57" t="s">
        <v>85</v>
      </c>
      <c r="E24" s="58">
        <v>1</v>
      </c>
      <c r="F24" s="59" t="s">
        <v>86</v>
      </c>
      <c r="G24" s="59" t="s">
        <v>79</v>
      </c>
    </row>
    <row r="25" spans="1:7" s="60" customFormat="1" ht="46.5" customHeight="1" x14ac:dyDescent="0.35">
      <c r="A25" s="55" t="s">
        <v>75</v>
      </c>
      <c r="B25" s="56"/>
      <c r="C25" s="57"/>
      <c r="D25" s="57"/>
      <c r="E25" s="58"/>
      <c r="F25" s="59"/>
      <c r="G25" s="59"/>
    </row>
    <row r="26" spans="1:7" s="60" customFormat="1" ht="46.5" customHeight="1" x14ac:dyDescent="0.35">
      <c r="A26" s="55" t="s">
        <v>75</v>
      </c>
      <c r="B26" s="56"/>
      <c r="C26" s="57"/>
      <c r="D26" s="57"/>
      <c r="E26" s="58"/>
      <c r="F26" s="59"/>
      <c r="G26" s="59"/>
    </row>
    <row r="27" spans="1:7" s="65" customFormat="1" ht="32.25" customHeight="1" x14ac:dyDescent="0.35">
      <c r="A27" s="61" t="s">
        <v>45</v>
      </c>
      <c r="B27" s="62"/>
      <c r="C27" s="63"/>
      <c r="D27" s="63"/>
      <c r="E27" s="64">
        <f>AVERAGE(E22:E26)</f>
        <v>1.6666666666666667</v>
      </c>
      <c r="F27" s="63"/>
      <c r="G27" s="63"/>
    </row>
    <row r="28" spans="1:7" s="60" customFormat="1" ht="46.5" customHeight="1" x14ac:dyDescent="0.35">
      <c r="A28" s="55" t="s">
        <v>87</v>
      </c>
      <c r="B28" s="56" t="s">
        <v>88</v>
      </c>
      <c r="C28" s="57" t="s">
        <v>89</v>
      </c>
      <c r="D28" s="57" t="s">
        <v>90</v>
      </c>
      <c r="E28" s="58">
        <v>1</v>
      </c>
      <c r="F28" s="59" t="s">
        <v>83</v>
      </c>
      <c r="G28" s="59" t="s">
        <v>79</v>
      </c>
    </row>
    <row r="29" spans="1:7" s="60" customFormat="1" ht="46.5" customHeight="1" x14ac:dyDescent="0.35">
      <c r="A29" s="55" t="s">
        <v>87</v>
      </c>
      <c r="B29" s="56" t="s">
        <v>91</v>
      </c>
      <c r="C29" s="57" t="s">
        <v>92</v>
      </c>
      <c r="D29" s="57" t="s">
        <v>90</v>
      </c>
      <c r="E29" s="58">
        <v>1</v>
      </c>
      <c r="F29" s="59" t="s">
        <v>83</v>
      </c>
      <c r="G29" s="59" t="s">
        <v>79</v>
      </c>
    </row>
    <row r="30" spans="1:7" s="60" customFormat="1" ht="46.5" customHeight="1" x14ac:dyDescent="0.35">
      <c r="A30" s="55" t="s">
        <v>87</v>
      </c>
      <c r="B30" s="56" t="s">
        <v>93</v>
      </c>
      <c r="C30" s="57" t="s">
        <v>92</v>
      </c>
      <c r="D30" s="57" t="s">
        <v>90</v>
      </c>
      <c r="E30" s="58">
        <v>1</v>
      </c>
      <c r="F30" s="59" t="s">
        <v>83</v>
      </c>
      <c r="G30" s="59" t="s">
        <v>79</v>
      </c>
    </row>
    <row r="31" spans="1:7" s="60" customFormat="1" ht="46.5" customHeight="1" x14ac:dyDescent="0.35">
      <c r="A31" s="55" t="s">
        <v>87</v>
      </c>
      <c r="B31" s="56" t="s">
        <v>94</v>
      </c>
      <c r="C31" s="57" t="s">
        <v>95</v>
      </c>
      <c r="D31" s="57" t="s">
        <v>90</v>
      </c>
      <c r="E31" s="58">
        <v>1</v>
      </c>
      <c r="F31" s="59" t="s">
        <v>83</v>
      </c>
      <c r="G31" s="59" t="s">
        <v>79</v>
      </c>
    </row>
    <row r="32" spans="1:7" s="60" customFormat="1" ht="46.5" customHeight="1" x14ac:dyDescent="0.35">
      <c r="A32" s="55" t="s">
        <v>87</v>
      </c>
      <c r="B32" s="56"/>
      <c r="C32" s="57"/>
      <c r="D32" s="57"/>
      <c r="E32" s="58"/>
      <c r="F32" s="59"/>
      <c r="G32" s="59"/>
    </row>
    <row r="33" spans="1:7" s="65" customFormat="1" ht="32.25" customHeight="1" x14ac:dyDescent="0.35">
      <c r="A33" s="61" t="s">
        <v>45</v>
      </c>
      <c r="B33" s="62"/>
      <c r="C33" s="63"/>
      <c r="D33" s="63"/>
      <c r="E33" s="64">
        <f>AVERAGE(E28:E32)</f>
        <v>1</v>
      </c>
      <c r="F33" s="63"/>
      <c r="G33" s="63"/>
    </row>
    <row r="37" spans="1:7" ht="93" customHeight="1" x14ac:dyDescent="0.45">
      <c r="A37" s="166" t="s">
        <v>96</v>
      </c>
      <c r="B37" s="166"/>
      <c r="C37" s="166"/>
      <c r="D37" s="166" t="s">
        <v>97</v>
      </c>
      <c r="E37" s="166"/>
      <c r="F37" s="166"/>
      <c r="G37" s="166"/>
    </row>
  </sheetData>
  <mergeCells count="14">
    <mergeCell ref="F7:F8"/>
    <mergeCell ref="G7:G8"/>
    <mergeCell ref="A37:C37"/>
    <mergeCell ref="D37:G37"/>
    <mergeCell ref="B1:G1"/>
    <mergeCell ref="B4:C4"/>
    <mergeCell ref="E4:G4"/>
    <mergeCell ref="B6:D6"/>
    <mergeCell ref="F6:G6"/>
    <mergeCell ref="A7:A8"/>
    <mergeCell ref="B7:B8"/>
    <mergeCell ref="C7:C8"/>
    <mergeCell ref="D7:D8"/>
    <mergeCell ref="E7:E8"/>
  </mergeCells>
  <conditionalFormatting sqref="E9:E33">
    <cfRule type="cellIs" dxfId="2" priority="1" stopIfTrue="1" operator="equal">
      <formula>1</formula>
    </cfRule>
    <cfRule type="cellIs" dxfId="1" priority="2" stopIfTrue="1" operator="equal">
      <formula>2</formula>
    </cfRule>
    <cfRule type="cellIs" dxfId="0" priority="3" stopIfTrue="1" operator="equal">
      <formula>3</formula>
    </cfRule>
  </conditionalFormatting>
  <pageMargins left="0.59055118110236227" right="0.59055118110236227" top="0.98425196850393704" bottom="0.98425196850393704" header="0.51181102362204722" footer="0.51181102362204722"/>
  <pageSetup paperSize="256" scale="60" orientation="landscape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0070C0"/>
    <pageSetUpPr fitToPage="1"/>
  </sheetPr>
  <dimension ref="A1:BC14"/>
  <sheetViews>
    <sheetView showGridLines="0" tabSelected="1" topLeftCell="I1" zoomScale="85" zoomScaleNormal="85" zoomScaleSheetLayoutView="70" workbookViewId="0">
      <pane ySplit="3" topLeftCell="A4" activePane="bottomLeft" state="frozen"/>
      <selection pane="bottomLeft" activeCell="Q17" sqref="Q17"/>
    </sheetView>
  </sheetViews>
  <sheetFormatPr baseColWidth="10" defaultColWidth="11" defaultRowHeight="31.5" customHeight="1" outlineLevelCol="1" x14ac:dyDescent="0.3"/>
  <cols>
    <col min="1" max="1" width="12.08203125" style="10" hidden="1" customWidth="1"/>
    <col min="2" max="2" width="18.5" style="34" hidden="1" customWidth="1"/>
    <col min="3" max="3" width="37.08203125" style="27" customWidth="1"/>
    <col min="4" max="4" width="22.08203125" style="31" customWidth="1"/>
    <col min="5" max="5" width="14" style="12" hidden="1" customWidth="1"/>
    <col min="6" max="6" width="51.83203125" style="2" hidden="1" customWidth="1" outlineLevel="1"/>
    <col min="7" max="8" width="21.33203125" style="2" hidden="1" customWidth="1" outlineLevel="1"/>
    <col min="9" max="9" width="15.33203125" style="18" customWidth="1" outlineLevel="1"/>
    <col min="10" max="10" width="14.6640625" style="15" customWidth="1" outlineLevel="1"/>
    <col min="11" max="11" width="9.83203125" style="1" customWidth="1"/>
    <col min="12" max="12" width="15.33203125" style="3" customWidth="1" outlineLevel="1"/>
    <col min="13" max="13" width="13.1640625" style="3" customWidth="1" outlineLevel="1"/>
    <col min="14" max="14" width="11.08203125" style="11" customWidth="1" outlineLevel="1"/>
    <col min="15" max="15" width="11.4140625" style="3" customWidth="1" outlineLevel="1"/>
    <col min="16" max="16" width="13.83203125" style="1" customWidth="1" outlineLevel="1" collapsed="1"/>
    <col min="17" max="17" width="15.33203125" style="1" customWidth="1" outlineLevel="1"/>
    <col min="18" max="20" width="15.33203125" style="1" hidden="1" customWidth="1" outlineLevel="1"/>
    <col min="21" max="21" width="7.6640625" style="7" bestFit="1" customWidth="1"/>
    <col min="22" max="22" width="11.9140625" style="7" customWidth="1"/>
    <col min="23" max="23" width="11.83203125" style="7" customWidth="1"/>
    <col min="24" max="25" width="7.6640625" style="7" bestFit="1" customWidth="1"/>
    <col min="26" max="34" width="7.6640625" style="8" bestFit="1" customWidth="1"/>
    <col min="35" max="35" width="10.58203125" style="8" bestFit="1" customWidth="1"/>
    <col min="36" max="36" width="7.6640625" style="8" bestFit="1" customWidth="1"/>
    <col min="37" max="37" width="7.6640625" style="154" customWidth="1"/>
    <col min="38" max="38" width="7.6640625" style="151" bestFit="1" customWidth="1"/>
    <col min="39" max="55" width="7.6640625" style="9" bestFit="1" customWidth="1"/>
    <col min="56" max="16384" width="11" style="9"/>
  </cols>
  <sheetData>
    <row r="1" spans="1:55" s="4" customFormat="1" ht="16.5" customHeight="1" thickBot="1" x14ac:dyDescent="0.35">
      <c r="A1" s="14"/>
      <c r="B1" s="33"/>
      <c r="C1" s="30"/>
      <c r="D1" s="31"/>
      <c r="E1" s="12"/>
      <c r="F1" s="2"/>
      <c r="G1" s="2"/>
      <c r="H1" s="2"/>
      <c r="I1" s="1"/>
      <c r="J1" s="1"/>
      <c r="K1" s="1"/>
      <c r="L1" s="3"/>
      <c r="M1" s="3"/>
      <c r="N1" s="11"/>
      <c r="O1" s="3"/>
      <c r="P1" s="1"/>
      <c r="Q1" s="29" t="s">
        <v>13</v>
      </c>
      <c r="R1" s="1"/>
      <c r="S1" s="1"/>
      <c r="T1" s="1"/>
      <c r="U1" s="183">
        <v>2022</v>
      </c>
      <c r="V1" s="183"/>
      <c r="W1" s="183"/>
      <c r="X1" s="183"/>
      <c r="Y1" s="183">
        <v>2023</v>
      </c>
      <c r="Z1" s="183"/>
      <c r="AA1" s="183"/>
      <c r="AB1" s="183"/>
      <c r="AC1" s="183"/>
      <c r="AD1" s="183"/>
      <c r="AE1" s="183"/>
      <c r="AF1" s="183"/>
      <c r="AG1" s="183"/>
      <c r="AH1" s="183"/>
      <c r="AI1" s="183"/>
      <c r="AJ1" s="183"/>
      <c r="AK1" s="152"/>
      <c r="AL1" s="5"/>
    </row>
    <row r="2" spans="1:55" s="4" customFormat="1" ht="16.5" customHeight="1" thickBot="1" x14ac:dyDescent="0.35">
      <c r="A2" s="10"/>
      <c r="B2" s="34"/>
      <c r="C2" s="27"/>
      <c r="D2" s="31"/>
      <c r="E2" s="12"/>
      <c r="F2" s="2"/>
      <c r="G2" s="2"/>
      <c r="H2" s="2"/>
      <c r="I2" s="1"/>
      <c r="J2" s="1"/>
      <c r="K2" s="1"/>
      <c r="L2" s="3"/>
      <c r="M2" s="146"/>
      <c r="N2" s="11"/>
      <c r="O2" s="3"/>
      <c r="P2" s="184" t="s">
        <v>401</v>
      </c>
      <c r="Q2" s="185"/>
      <c r="R2" s="186"/>
      <c r="S2" s="184" t="s">
        <v>5</v>
      </c>
      <c r="T2" s="185"/>
      <c r="U2" s="143" t="s">
        <v>432</v>
      </c>
      <c r="V2" s="183" t="s">
        <v>433</v>
      </c>
      <c r="W2" s="183"/>
      <c r="X2" s="183"/>
      <c r="Y2" s="183" t="s">
        <v>434</v>
      </c>
      <c r="Z2" s="183"/>
      <c r="AA2" s="183"/>
      <c r="AB2" s="183" t="s">
        <v>431</v>
      </c>
      <c r="AC2" s="183"/>
      <c r="AD2" s="183"/>
      <c r="AE2" s="183" t="s">
        <v>432</v>
      </c>
      <c r="AF2" s="183"/>
      <c r="AG2" s="183"/>
      <c r="AH2" s="183" t="s">
        <v>433</v>
      </c>
      <c r="AI2" s="183"/>
      <c r="AJ2" s="183"/>
      <c r="AK2" s="152"/>
      <c r="AL2" s="5"/>
    </row>
    <row r="3" spans="1:55" s="6" customFormat="1" ht="81" customHeight="1" thickBot="1" x14ac:dyDescent="0.35">
      <c r="A3" s="21" t="s">
        <v>0</v>
      </c>
      <c r="B3" s="130" t="s">
        <v>14</v>
      </c>
      <c r="C3" s="28" t="s">
        <v>452</v>
      </c>
      <c r="D3" s="32" t="s">
        <v>444</v>
      </c>
      <c r="E3" s="21" t="s">
        <v>1</v>
      </c>
      <c r="F3" s="21" t="s">
        <v>12</v>
      </c>
      <c r="G3" s="131" t="s">
        <v>408</v>
      </c>
      <c r="H3" s="131" t="s">
        <v>407</v>
      </c>
      <c r="I3" s="22" t="s">
        <v>10</v>
      </c>
      <c r="J3" s="22" t="s">
        <v>11</v>
      </c>
      <c r="K3" s="23" t="s">
        <v>6</v>
      </c>
      <c r="L3" s="24" t="s">
        <v>4</v>
      </c>
      <c r="M3" s="24" t="s">
        <v>2</v>
      </c>
      <c r="N3" s="35" t="s">
        <v>445</v>
      </c>
      <c r="O3" s="35" t="s">
        <v>446</v>
      </c>
      <c r="P3" s="25" t="s">
        <v>453</v>
      </c>
      <c r="Q3" s="26" t="s">
        <v>447</v>
      </c>
      <c r="R3" s="26" t="s">
        <v>402</v>
      </c>
      <c r="S3" s="26" t="s">
        <v>436</v>
      </c>
      <c r="T3" s="26" t="s">
        <v>402</v>
      </c>
      <c r="U3" s="144">
        <v>44809</v>
      </c>
      <c r="V3" s="144">
        <v>44816</v>
      </c>
      <c r="W3" s="144">
        <v>44823</v>
      </c>
      <c r="X3" s="144">
        <v>44830</v>
      </c>
      <c r="Y3" s="144">
        <v>44837</v>
      </c>
      <c r="Z3" s="144">
        <v>44844</v>
      </c>
      <c r="AA3" s="144">
        <v>44851</v>
      </c>
      <c r="AB3" s="144">
        <v>44858</v>
      </c>
      <c r="AC3" s="144">
        <v>44865</v>
      </c>
      <c r="AD3" s="144">
        <v>44872</v>
      </c>
      <c r="AE3" s="144">
        <v>44879</v>
      </c>
      <c r="AF3" s="144">
        <v>44886</v>
      </c>
      <c r="AG3" s="144">
        <v>44893</v>
      </c>
      <c r="AH3" s="144">
        <v>44900</v>
      </c>
      <c r="AI3" s="144">
        <v>44907</v>
      </c>
      <c r="AJ3" s="144">
        <v>44914</v>
      </c>
      <c r="AK3" s="153">
        <v>44921</v>
      </c>
      <c r="AL3" s="144">
        <v>44928</v>
      </c>
      <c r="AM3" s="144">
        <v>44935</v>
      </c>
      <c r="AN3" s="144">
        <v>44942</v>
      </c>
      <c r="AO3" s="144">
        <v>44949</v>
      </c>
      <c r="AP3" s="144">
        <v>44956</v>
      </c>
      <c r="AQ3" s="144">
        <v>44963</v>
      </c>
      <c r="AR3" s="144">
        <v>44970</v>
      </c>
      <c r="AS3" s="144">
        <v>44977</v>
      </c>
      <c r="AT3" s="144">
        <v>44984</v>
      </c>
      <c r="AU3" s="144">
        <v>44991</v>
      </c>
      <c r="AV3" s="144">
        <v>44998</v>
      </c>
      <c r="AW3" s="144">
        <v>45005</v>
      </c>
      <c r="AX3" s="144">
        <v>45012</v>
      </c>
      <c r="AY3" s="144">
        <v>45019</v>
      </c>
      <c r="AZ3" s="144">
        <v>45026</v>
      </c>
      <c r="BA3" s="144">
        <v>45033</v>
      </c>
      <c r="BB3" s="144">
        <v>45040</v>
      </c>
      <c r="BC3" s="144">
        <v>45047</v>
      </c>
    </row>
    <row r="4" spans="1:55" s="5" customFormat="1" ht="26.5" thickBot="1" x14ac:dyDescent="0.35">
      <c r="A4" s="187"/>
      <c r="B4" s="37"/>
      <c r="C4" s="39" t="s">
        <v>443</v>
      </c>
      <c r="D4" s="40" t="s">
        <v>442</v>
      </c>
      <c r="E4" s="19"/>
      <c r="F4" s="20"/>
      <c r="G4" s="132"/>
      <c r="H4" s="132"/>
      <c r="I4" s="17"/>
      <c r="J4" s="16">
        <v>0</v>
      </c>
      <c r="K4" s="13" t="s">
        <v>450</v>
      </c>
      <c r="L4" s="145">
        <v>44816</v>
      </c>
      <c r="M4" s="146">
        <v>44844</v>
      </c>
      <c r="N4" s="36">
        <f t="shared" ref="N4:N7" si="0">DATEDIF(L4,M4,"d")/7</f>
        <v>4</v>
      </c>
      <c r="O4" s="36">
        <f>N4+1</f>
        <v>5</v>
      </c>
      <c r="P4" s="13" t="s">
        <v>454</v>
      </c>
      <c r="Q4" s="13" t="s">
        <v>437</v>
      </c>
      <c r="R4" s="13"/>
      <c r="S4" s="13"/>
      <c r="T4" s="13"/>
      <c r="U4" s="155">
        <f>IFERROR(_xlfn.NUMBERVALUE(IF(AND($L4=U$3,$M4&gt;=U$3),"W1",IF(AND($L4+7=U$3,$M4&gt;=U$3),"W2",IF(AND($L4+14=U$3,$M4&gt;=U$3,$C4="complexe"),"1",IF(AND($L4+14=U$3,$M4&gt;=U$3,$C4="simple"),"2",IF(AND($L4+21=U$3,$M4&gt;=U$3,$C4="complexe"),"2",IF(AND($L4+21=U$3,$M4&gt;=U$3,$C4="simple"),"1",IF(AND($L4+28=U$3,$M4&gt;=U$3,$C4="complexe"),"1","")))))))),"W")</f>
        <v>0</v>
      </c>
      <c r="V4" s="155" t="str">
        <f t="shared" ref="V4:BC14" si="1">IFERROR(_xlfn.NUMBERVALUE(IF(AND($L4=V$3,$M4&gt;=V$3),"W1",IF(AND($L4+7=V$3,$M4&gt;=V$3),"W2",IF(AND($L4+14=V$3,$M4&gt;=V$3,$C4="complexe"),"1",IF(AND($L4+14=V$3,$M4&gt;=V$3,$C4="simple"),"2",IF(AND($L4+21=V$3,$M4&gt;=V$3,$C4="complexe"),"2",IF(AND($L4+21=V$3,$M4&gt;=V$3,$C4="simple"),"1",IF(AND($L4+28=V$3,$M4&gt;=V$3,$C4="complexe"),"1","")))))))),"W")</f>
        <v>W</v>
      </c>
      <c r="W4" s="155" t="str">
        <f t="shared" si="1"/>
        <v>W</v>
      </c>
      <c r="X4" s="155">
        <f t="shared" si="1"/>
        <v>1</v>
      </c>
      <c r="Y4" s="155">
        <f t="shared" si="1"/>
        <v>2</v>
      </c>
      <c r="Z4" s="155">
        <f t="shared" si="1"/>
        <v>1</v>
      </c>
      <c r="AA4" s="155">
        <f t="shared" si="1"/>
        <v>0</v>
      </c>
      <c r="AB4" s="155">
        <f t="shared" si="1"/>
        <v>0</v>
      </c>
      <c r="AC4" s="155">
        <f t="shared" si="1"/>
        <v>0</v>
      </c>
      <c r="AD4" s="155">
        <f t="shared" si="1"/>
        <v>0</v>
      </c>
      <c r="AE4" s="155">
        <f t="shared" si="1"/>
        <v>0</v>
      </c>
      <c r="AF4" s="155">
        <f t="shared" si="1"/>
        <v>0</v>
      </c>
      <c r="AG4" s="155">
        <f t="shared" si="1"/>
        <v>0</v>
      </c>
      <c r="AH4" s="155">
        <f t="shared" si="1"/>
        <v>0</v>
      </c>
      <c r="AI4" s="155">
        <f t="shared" si="1"/>
        <v>0</v>
      </c>
      <c r="AJ4" s="155">
        <f t="shared" si="1"/>
        <v>0</v>
      </c>
      <c r="AK4" s="156">
        <f t="shared" si="1"/>
        <v>0</v>
      </c>
      <c r="AL4" s="155">
        <f t="shared" si="1"/>
        <v>0</v>
      </c>
      <c r="AM4" s="155">
        <f t="shared" si="1"/>
        <v>0</v>
      </c>
      <c r="AN4" s="155">
        <f t="shared" si="1"/>
        <v>0</v>
      </c>
      <c r="AO4" s="155">
        <f t="shared" si="1"/>
        <v>0</v>
      </c>
      <c r="AP4" s="155">
        <f t="shared" si="1"/>
        <v>0</v>
      </c>
      <c r="AQ4" s="155">
        <f t="shared" si="1"/>
        <v>0</v>
      </c>
      <c r="AR4" s="155">
        <f t="shared" si="1"/>
        <v>0</v>
      </c>
      <c r="AS4" s="155">
        <f t="shared" si="1"/>
        <v>0</v>
      </c>
      <c r="AT4" s="155">
        <f t="shared" si="1"/>
        <v>0</v>
      </c>
      <c r="AU4" s="155">
        <f t="shared" si="1"/>
        <v>0</v>
      </c>
      <c r="AV4" s="155">
        <f t="shared" si="1"/>
        <v>0</v>
      </c>
      <c r="AW4" s="155">
        <f t="shared" si="1"/>
        <v>0</v>
      </c>
      <c r="AX4" s="155">
        <f t="shared" si="1"/>
        <v>0</v>
      </c>
      <c r="AY4" s="155">
        <f t="shared" si="1"/>
        <v>0</v>
      </c>
      <c r="AZ4" s="155">
        <f t="shared" si="1"/>
        <v>0</v>
      </c>
      <c r="BA4" s="155">
        <f t="shared" si="1"/>
        <v>0</v>
      </c>
      <c r="BB4" s="155">
        <f t="shared" si="1"/>
        <v>0</v>
      </c>
      <c r="BC4" s="155">
        <f t="shared" si="1"/>
        <v>0</v>
      </c>
    </row>
    <row r="5" spans="1:55" s="5" customFormat="1" ht="16" thickBot="1" x14ac:dyDescent="0.35">
      <c r="A5" s="188"/>
      <c r="B5" s="37"/>
      <c r="C5" s="39" t="s">
        <v>443</v>
      </c>
      <c r="D5" s="40" t="s">
        <v>442</v>
      </c>
      <c r="E5" s="19"/>
      <c r="F5" s="20"/>
      <c r="G5" s="132"/>
      <c r="H5" s="132"/>
      <c r="I5" s="17"/>
      <c r="J5" s="16">
        <v>0</v>
      </c>
      <c r="K5" s="13" t="s">
        <v>449</v>
      </c>
      <c r="L5" s="148">
        <f>M4+7</f>
        <v>44851</v>
      </c>
      <c r="M5" s="146">
        <v>44879</v>
      </c>
      <c r="N5" s="36">
        <f t="shared" si="0"/>
        <v>4</v>
      </c>
      <c r="O5" s="36">
        <f t="shared" ref="O5" si="2">N5+1</f>
        <v>5</v>
      </c>
      <c r="P5" s="13">
        <v>5</v>
      </c>
      <c r="Q5" s="13" t="s">
        <v>437</v>
      </c>
      <c r="R5" s="13"/>
      <c r="S5" s="13"/>
      <c r="T5" s="13"/>
      <c r="U5" s="155" t="str">
        <f>IFERROR(IF(AND(($L5)&lt;=(U$3),($M5)&gt;=(U$3)),$P5/$O5,""),"Pb")</f>
        <v/>
      </c>
      <c r="V5" s="155" t="str">
        <f t="shared" ref="U5:BC13" si="3">IFERROR(IF(AND(($L5)&lt;=(V$3),($M5)&gt;=(V$3)),$P5/$O5,""),"Pb")</f>
        <v/>
      </c>
      <c r="W5" s="155" t="str">
        <f t="shared" si="3"/>
        <v/>
      </c>
      <c r="X5" s="155" t="str">
        <f t="shared" si="3"/>
        <v/>
      </c>
      <c r="Y5" s="155" t="str">
        <f t="shared" si="3"/>
        <v/>
      </c>
      <c r="Z5" s="155" t="str">
        <f t="shared" si="3"/>
        <v/>
      </c>
      <c r="AA5" s="155">
        <f t="shared" si="3"/>
        <v>1</v>
      </c>
      <c r="AB5" s="155">
        <f t="shared" si="3"/>
        <v>1</v>
      </c>
      <c r="AC5" s="155">
        <f t="shared" si="3"/>
        <v>1</v>
      </c>
      <c r="AD5" s="155">
        <f t="shared" si="3"/>
        <v>1</v>
      </c>
      <c r="AE5" s="155">
        <f t="shared" si="3"/>
        <v>1</v>
      </c>
      <c r="AF5" s="155" t="str">
        <f t="shared" si="3"/>
        <v/>
      </c>
      <c r="AG5" s="155" t="str">
        <f t="shared" si="3"/>
        <v/>
      </c>
      <c r="AH5" s="155" t="str">
        <f t="shared" si="3"/>
        <v/>
      </c>
      <c r="AI5" s="155" t="str">
        <f t="shared" si="3"/>
        <v/>
      </c>
      <c r="AJ5" s="155" t="str">
        <f t="shared" si="3"/>
        <v/>
      </c>
      <c r="AK5" s="156" t="str">
        <f t="shared" si="3"/>
        <v/>
      </c>
      <c r="AL5" s="155" t="str">
        <f>IFERROR(IF(AND(($L5)&lt;=(AL$3),($M5)&gt;=(AL$3)),$P5/$O5,""),"Pb")</f>
        <v/>
      </c>
      <c r="AM5" s="155" t="str">
        <f t="shared" si="3"/>
        <v/>
      </c>
      <c r="AN5" s="155" t="str">
        <f t="shared" si="3"/>
        <v/>
      </c>
      <c r="AO5" s="155" t="str">
        <f t="shared" si="3"/>
        <v/>
      </c>
      <c r="AP5" s="155" t="str">
        <f t="shared" si="3"/>
        <v/>
      </c>
      <c r="AQ5" s="155" t="str">
        <f t="shared" si="3"/>
        <v/>
      </c>
      <c r="AR5" s="155" t="str">
        <f t="shared" si="3"/>
        <v/>
      </c>
      <c r="AS5" s="155" t="str">
        <f t="shared" si="3"/>
        <v/>
      </c>
      <c r="AT5" s="155" t="str">
        <f t="shared" si="3"/>
        <v/>
      </c>
      <c r="AU5" s="155" t="str">
        <f t="shared" si="3"/>
        <v/>
      </c>
      <c r="AV5" s="155" t="str">
        <f t="shared" si="3"/>
        <v/>
      </c>
      <c r="AW5" s="155" t="str">
        <f t="shared" si="3"/>
        <v/>
      </c>
      <c r="AX5" s="155" t="str">
        <f t="shared" si="3"/>
        <v/>
      </c>
      <c r="AY5" s="155" t="str">
        <f t="shared" si="3"/>
        <v/>
      </c>
      <c r="AZ5" s="155" t="str">
        <f t="shared" si="3"/>
        <v/>
      </c>
      <c r="BA5" s="155" t="str">
        <f t="shared" si="3"/>
        <v/>
      </c>
      <c r="BB5" s="155" t="str">
        <f>IFERROR(IF(AND(($L5)&lt;=(BB$3),($M5)&gt;=(BB$3)),$P5/$O5,""),"Pb")</f>
        <v/>
      </c>
      <c r="BC5" s="155" t="str">
        <f>IFERROR(IF(AND(($L5)&lt;=(BC$3),($M5)&gt;=(BC$3)),$P5/$O5,""),"Pb")</f>
        <v/>
      </c>
    </row>
    <row r="6" spans="1:55" s="5" customFormat="1" ht="26.5" thickBot="1" x14ac:dyDescent="0.35">
      <c r="A6" s="188"/>
      <c r="B6" s="38"/>
      <c r="C6" s="39" t="s">
        <v>443</v>
      </c>
      <c r="D6" s="40" t="s">
        <v>442</v>
      </c>
      <c r="E6" s="19"/>
      <c r="F6" s="20"/>
      <c r="G6" s="132"/>
      <c r="H6" s="132"/>
      <c r="I6" s="17"/>
      <c r="J6" s="16">
        <v>0</v>
      </c>
      <c r="K6" s="13" t="s">
        <v>450</v>
      </c>
      <c r="L6" s="148">
        <f>L4</f>
        <v>44816</v>
      </c>
      <c r="M6" s="148">
        <f>M4</f>
        <v>44844</v>
      </c>
      <c r="N6" s="36">
        <f t="shared" si="0"/>
        <v>4</v>
      </c>
      <c r="O6" s="36">
        <f>N6+1</f>
        <v>5</v>
      </c>
      <c r="P6" s="13" t="s">
        <v>454</v>
      </c>
      <c r="Q6" s="13" t="s">
        <v>441</v>
      </c>
      <c r="R6" s="13"/>
      <c r="S6" s="13"/>
      <c r="T6" s="13"/>
      <c r="U6" s="155">
        <f>IFERROR(_xlfn.NUMBERVALUE(IF(AND($L6=U$3,$M6&gt;=U$3),"W1",IF(AND($L6+7=U$3,$M6&gt;=U$3),"W2",IF(AND($L6+14=U$3,$M6&gt;=U$3,$C6="complexe"),"1",IF(AND($L6+14=U$3,$M6&gt;=U$3,$C6="simple"),"2",IF(AND($L6+21=U$3,$M6&gt;=U$3,$C6="complexe"),"2",IF(AND($L6+21=U$3,$M6&gt;=U$3,$C6="simple"),"1",IF(AND($L6+28=U$3,$M6&gt;=U$3,$C6="complexe"),"1","")))))))),"W")</f>
        <v>0</v>
      </c>
      <c r="V6" s="155" t="str">
        <f t="shared" si="1"/>
        <v>W</v>
      </c>
      <c r="W6" s="155" t="str">
        <f t="shared" si="1"/>
        <v>W</v>
      </c>
      <c r="X6" s="155">
        <f t="shared" si="1"/>
        <v>1</v>
      </c>
      <c r="Y6" s="155">
        <f t="shared" si="1"/>
        <v>2</v>
      </c>
      <c r="Z6" s="155">
        <f t="shared" si="1"/>
        <v>1</v>
      </c>
      <c r="AA6" s="155">
        <f t="shared" si="1"/>
        <v>0</v>
      </c>
      <c r="AB6" s="155">
        <f t="shared" si="1"/>
        <v>0</v>
      </c>
      <c r="AC6" s="155">
        <f t="shared" si="1"/>
        <v>0</v>
      </c>
      <c r="AD6" s="155">
        <f t="shared" si="1"/>
        <v>0</v>
      </c>
      <c r="AE6" s="155">
        <f t="shared" si="1"/>
        <v>0</v>
      </c>
      <c r="AF6" s="155">
        <f t="shared" si="1"/>
        <v>0</v>
      </c>
      <c r="AG6" s="155">
        <f t="shared" si="1"/>
        <v>0</v>
      </c>
      <c r="AH6" s="155">
        <f t="shared" si="1"/>
        <v>0</v>
      </c>
      <c r="AI6" s="155">
        <f t="shared" si="1"/>
        <v>0</v>
      </c>
      <c r="AJ6" s="155">
        <f t="shared" si="1"/>
        <v>0</v>
      </c>
      <c r="AK6" s="156">
        <f t="shared" si="1"/>
        <v>0</v>
      </c>
      <c r="AL6" s="155">
        <f t="shared" si="1"/>
        <v>0</v>
      </c>
      <c r="AM6" s="155">
        <f t="shared" si="1"/>
        <v>0</v>
      </c>
      <c r="AN6" s="155">
        <f t="shared" si="1"/>
        <v>0</v>
      </c>
      <c r="AO6" s="155">
        <f t="shared" si="1"/>
        <v>0</v>
      </c>
      <c r="AP6" s="155">
        <f t="shared" si="1"/>
        <v>0</v>
      </c>
      <c r="AQ6" s="155">
        <f t="shared" si="1"/>
        <v>0</v>
      </c>
      <c r="AR6" s="155">
        <f t="shared" si="1"/>
        <v>0</v>
      </c>
      <c r="AS6" s="155">
        <f t="shared" si="1"/>
        <v>0</v>
      </c>
      <c r="AT6" s="155">
        <f t="shared" si="1"/>
        <v>0</v>
      </c>
      <c r="AU6" s="155">
        <f t="shared" si="1"/>
        <v>0</v>
      </c>
      <c r="AV6" s="155">
        <f t="shared" si="1"/>
        <v>0</v>
      </c>
      <c r="AW6" s="155">
        <f t="shared" si="1"/>
        <v>0</v>
      </c>
      <c r="AX6" s="155">
        <f t="shared" si="1"/>
        <v>0</v>
      </c>
      <c r="AY6" s="155">
        <f t="shared" si="1"/>
        <v>0</v>
      </c>
      <c r="AZ6" s="155">
        <f t="shared" si="1"/>
        <v>0</v>
      </c>
      <c r="BA6" s="155">
        <f t="shared" si="1"/>
        <v>0</v>
      </c>
      <c r="BB6" s="155">
        <f t="shared" si="1"/>
        <v>0</v>
      </c>
      <c r="BC6" s="155">
        <f t="shared" si="1"/>
        <v>0</v>
      </c>
    </row>
    <row r="7" spans="1:55" s="5" customFormat="1" ht="16" thickBot="1" x14ac:dyDescent="0.35">
      <c r="A7" s="188"/>
      <c r="B7" s="38"/>
      <c r="C7" s="39" t="s">
        <v>443</v>
      </c>
      <c r="D7" s="40" t="s">
        <v>442</v>
      </c>
      <c r="E7" s="19"/>
      <c r="F7" s="20"/>
      <c r="G7" s="132"/>
      <c r="H7" s="132"/>
      <c r="I7" s="17"/>
      <c r="J7" s="16">
        <v>0</v>
      </c>
      <c r="K7" s="13" t="s">
        <v>449</v>
      </c>
      <c r="L7" s="148">
        <f>L5</f>
        <v>44851</v>
      </c>
      <c r="M7" s="148">
        <f>M5</f>
        <v>44879</v>
      </c>
      <c r="N7" s="36">
        <f t="shared" si="0"/>
        <v>4</v>
      </c>
      <c r="O7" s="36">
        <f t="shared" ref="O7" si="4">N7+1</f>
        <v>5</v>
      </c>
      <c r="P7" s="13">
        <v>5</v>
      </c>
      <c r="Q7" s="13" t="s">
        <v>441</v>
      </c>
      <c r="R7" s="13"/>
      <c r="S7" s="13"/>
      <c r="T7" s="13"/>
      <c r="U7" s="155" t="str">
        <f t="shared" si="3"/>
        <v/>
      </c>
      <c r="V7" s="155" t="str">
        <f t="shared" si="3"/>
        <v/>
      </c>
      <c r="W7" s="155" t="str">
        <f t="shared" si="3"/>
        <v/>
      </c>
      <c r="X7" s="155" t="str">
        <f t="shared" si="3"/>
        <v/>
      </c>
      <c r="Y7" s="155" t="str">
        <f t="shared" si="3"/>
        <v/>
      </c>
      <c r="Z7" s="155" t="str">
        <f t="shared" si="3"/>
        <v/>
      </c>
      <c r="AA7" s="155">
        <f t="shared" si="3"/>
        <v>1</v>
      </c>
      <c r="AB7" s="155">
        <f t="shared" si="3"/>
        <v>1</v>
      </c>
      <c r="AC7" s="155">
        <f t="shared" si="3"/>
        <v>1</v>
      </c>
      <c r="AD7" s="155">
        <f t="shared" si="3"/>
        <v>1</v>
      </c>
      <c r="AE7" s="155">
        <f t="shared" si="3"/>
        <v>1</v>
      </c>
      <c r="AF7" s="155" t="str">
        <f t="shared" si="3"/>
        <v/>
      </c>
      <c r="AG7" s="155" t="str">
        <f t="shared" si="3"/>
        <v/>
      </c>
      <c r="AH7" s="155" t="str">
        <f t="shared" si="3"/>
        <v/>
      </c>
      <c r="AI7" s="155" t="str">
        <f t="shared" si="3"/>
        <v/>
      </c>
      <c r="AJ7" s="155" t="str">
        <f t="shared" si="3"/>
        <v/>
      </c>
      <c r="AK7" s="156" t="str">
        <f t="shared" si="3"/>
        <v/>
      </c>
      <c r="AL7" s="155" t="str">
        <f t="shared" si="3"/>
        <v/>
      </c>
      <c r="AM7" s="155" t="str">
        <f t="shared" si="3"/>
        <v/>
      </c>
      <c r="AN7" s="155" t="str">
        <f t="shared" si="3"/>
        <v/>
      </c>
      <c r="AO7" s="155" t="str">
        <f t="shared" si="3"/>
        <v/>
      </c>
      <c r="AP7" s="155" t="str">
        <f t="shared" si="3"/>
        <v/>
      </c>
      <c r="AQ7" s="155" t="str">
        <f t="shared" si="3"/>
        <v/>
      </c>
      <c r="AR7" s="155" t="str">
        <f t="shared" si="3"/>
        <v/>
      </c>
      <c r="AS7" s="155" t="str">
        <f t="shared" si="3"/>
        <v/>
      </c>
      <c r="AT7" s="155" t="str">
        <f t="shared" si="3"/>
        <v/>
      </c>
      <c r="AU7" s="155" t="str">
        <f t="shared" si="3"/>
        <v/>
      </c>
      <c r="AV7" s="155" t="str">
        <f t="shared" si="3"/>
        <v/>
      </c>
      <c r="AW7" s="155" t="str">
        <f t="shared" si="3"/>
        <v/>
      </c>
      <c r="AX7" s="155" t="str">
        <f t="shared" si="3"/>
        <v/>
      </c>
      <c r="AY7" s="155" t="str">
        <f t="shared" si="3"/>
        <v/>
      </c>
      <c r="AZ7" s="155" t="str">
        <f t="shared" si="3"/>
        <v/>
      </c>
      <c r="BA7" s="155" t="str">
        <f t="shared" si="3"/>
        <v/>
      </c>
      <c r="BB7" s="155" t="str">
        <f t="shared" si="3"/>
        <v/>
      </c>
      <c r="BC7" s="155" t="str">
        <f t="shared" si="3"/>
        <v/>
      </c>
    </row>
    <row r="8" spans="1:55" s="5" customFormat="1" ht="26.5" thickBot="1" x14ac:dyDescent="0.35">
      <c r="A8" s="187"/>
      <c r="B8" s="37"/>
      <c r="C8" s="149" t="s">
        <v>451</v>
      </c>
      <c r="D8" s="150" t="s">
        <v>455</v>
      </c>
      <c r="E8" s="19"/>
      <c r="F8" s="20"/>
      <c r="G8" s="132"/>
      <c r="H8" s="132"/>
      <c r="I8" s="17"/>
      <c r="J8" s="16">
        <v>0</v>
      </c>
      <c r="K8" s="13" t="s">
        <v>450</v>
      </c>
      <c r="L8" s="145">
        <v>44858</v>
      </c>
      <c r="M8" s="146">
        <v>44879</v>
      </c>
      <c r="N8" s="36">
        <f t="shared" ref="N8:N14" si="5">DATEDIF(L8,M8,"d")/7</f>
        <v>3</v>
      </c>
      <c r="O8" s="36">
        <f>N8+1</f>
        <v>4</v>
      </c>
      <c r="P8" s="13" t="s">
        <v>454</v>
      </c>
      <c r="Q8" s="13" t="s">
        <v>437</v>
      </c>
      <c r="R8" s="13"/>
      <c r="S8" s="13"/>
      <c r="T8" s="13"/>
      <c r="U8" s="155">
        <f>IFERROR(_xlfn.NUMBERVALUE(IF(AND($L8=U$3,$M8&gt;=U$3),"W1",IF(AND($L8+7=U$3,$M8&gt;=U$3),"W2",IF(AND($L8+14=U$3,$M8&gt;=U$3,$C8="complexe"),"1",IF(AND($L8+14=U$3,$M8&gt;=U$3,$C8="simple"),"2",IF(AND($L8+21=U$3,$M8&gt;=U$3,$C8="complexe"),"2",IF(AND($L8+21=U$3,$M8&gt;=U$3,$C8="simple"),"1",IF(AND($L8+28=U$3,$M8&gt;=U$3,$C8="complexe"),"1","")))))))),"W")</f>
        <v>0</v>
      </c>
      <c r="V8" s="155">
        <f t="shared" si="1"/>
        <v>0</v>
      </c>
      <c r="W8" s="155">
        <f t="shared" si="1"/>
        <v>0</v>
      </c>
      <c r="X8" s="155">
        <f t="shared" si="1"/>
        <v>0</v>
      </c>
      <c r="Y8" s="155">
        <f t="shared" si="1"/>
        <v>0</v>
      </c>
      <c r="Z8" s="155">
        <f t="shared" si="1"/>
        <v>0</v>
      </c>
      <c r="AA8" s="155">
        <f t="shared" si="1"/>
        <v>0</v>
      </c>
      <c r="AB8" s="155" t="str">
        <f t="shared" si="1"/>
        <v>W</v>
      </c>
      <c r="AC8" s="155" t="str">
        <f t="shared" si="1"/>
        <v>W</v>
      </c>
      <c r="AD8" s="155">
        <f t="shared" si="1"/>
        <v>2</v>
      </c>
      <c r="AE8" s="155">
        <f t="shared" si="1"/>
        <v>1</v>
      </c>
      <c r="AF8" s="155">
        <f t="shared" si="1"/>
        <v>0</v>
      </c>
      <c r="AG8" s="155">
        <f t="shared" si="1"/>
        <v>0</v>
      </c>
      <c r="AH8" s="155">
        <f t="shared" si="1"/>
        <v>0</v>
      </c>
      <c r="AI8" s="155">
        <f t="shared" si="1"/>
        <v>0</v>
      </c>
      <c r="AJ8" s="155">
        <f t="shared" si="1"/>
        <v>0</v>
      </c>
      <c r="AK8" s="156">
        <f t="shared" si="1"/>
        <v>0</v>
      </c>
      <c r="AL8" s="155">
        <f t="shared" si="1"/>
        <v>0</v>
      </c>
      <c r="AM8" s="155">
        <f t="shared" si="1"/>
        <v>0</v>
      </c>
      <c r="AN8" s="155">
        <f t="shared" si="1"/>
        <v>0</v>
      </c>
      <c r="AO8" s="155">
        <f t="shared" si="1"/>
        <v>0</v>
      </c>
      <c r="AP8" s="155">
        <f t="shared" si="1"/>
        <v>0</v>
      </c>
      <c r="AQ8" s="155">
        <f t="shared" si="1"/>
        <v>0</v>
      </c>
      <c r="AR8" s="155">
        <f t="shared" si="1"/>
        <v>0</v>
      </c>
      <c r="AS8" s="155">
        <f t="shared" si="1"/>
        <v>0</v>
      </c>
      <c r="AT8" s="155">
        <f t="shared" si="1"/>
        <v>0</v>
      </c>
      <c r="AU8" s="155">
        <f t="shared" si="1"/>
        <v>0</v>
      </c>
      <c r="AV8" s="155">
        <f t="shared" si="1"/>
        <v>0</v>
      </c>
      <c r="AW8" s="155">
        <f t="shared" si="1"/>
        <v>0</v>
      </c>
      <c r="AX8" s="155">
        <f t="shared" si="1"/>
        <v>0</v>
      </c>
      <c r="AY8" s="155">
        <f t="shared" si="1"/>
        <v>0</v>
      </c>
      <c r="AZ8" s="155">
        <f t="shared" si="1"/>
        <v>0</v>
      </c>
      <c r="BA8" s="155">
        <f t="shared" si="1"/>
        <v>0</v>
      </c>
      <c r="BB8" s="155">
        <f t="shared" si="1"/>
        <v>0</v>
      </c>
      <c r="BC8" s="155">
        <f t="shared" si="1"/>
        <v>0</v>
      </c>
    </row>
    <row r="9" spans="1:55" s="5" customFormat="1" ht="16" thickBot="1" x14ac:dyDescent="0.35">
      <c r="A9" s="188"/>
      <c r="B9" s="37"/>
      <c r="C9" s="149" t="s">
        <v>451</v>
      </c>
      <c r="D9" s="150" t="s">
        <v>455</v>
      </c>
      <c r="E9" s="19"/>
      <c r="F9" s="20"/>
      <c r="G9" s="132"/>
      <c r="H9" s="132"/>
      <c r="I9" s="17"/>
      <c r="J9" s="16">
        <v>0</v>
      </c>
      <c r="K9" s="13" t="s">
        <v>449</v>
      </c>
      <c r="L9" s="148">
        <f>M8+7</f>
        <v>44886</v>
      </c>
      <c r="M9" s="146">
        <v>44914</v>
      </c>
      <c r="N9" s="36">
        <f t="shared" si="5"/>
        <v>4</v>
      </c>
      <c r="O9" s="36">
        <f t="shared" ref="O9" si="6">N9+1</f>
        <v>5</v>
      </c>
      <c r="P9" s="13">
        <v>5</v>
      </c>
      <c r="Q9" s="13" t="s">
        <v>437</v>
      </c>
      <c r="R9" s="13"/>
      <c r="S9" s="13"/>
      <c r="T9" s="13"/>
      <c r="U9" s="155" t="str">
        <f t="shared" si="3"/>
        <v/>
      </c>
      <c r="V9" s="155" t="str">
        <f t="shared" si="3"/>
        <v/>
      </c>
      <c r="W9" s="155" t="str">
        <f t="shared" si="3"/>
        <v/>
      </c>
      <c r="X9" s="155" t="str">
        <f t="shared" si="3"/>
        <v/>
      </c>
      <c r="Y9" s="155" t="str">
        <f t="shared" si="3"/>
        <v/>
      </c>
      <c r="Z9" s="155" t="str">
        <f t="shared" si="3"/>
        <v/>
      </c>
      <c r="AA9" s="155" t="str">
        <f t="shared" si="3"/>
        <v/>
      </c>
      <c r="AB9" s="155" t="str">
        <f t="shared" si="3"/>
        <v/>
      </c>
      <c r="AC9" s="155" t="str">
        <f t="shared" si="3"/>
        <v/>
      </c>
      <c r="AD9" s="155" t="str">
        <f t="shared" si="3"/>
        <v/>
      </c>
      <c r="AE9" s="155" t="str">
        <f t="shared" si="3"/>
        <v/>
      </c>
      <c r="AF9" s="155">
        <f t="shared" si="3"/>
        <v>1</v>
      </c>
      <c r="AG9" s="155">
        <f t="shared" si="3"/>
        <v>1</v>
      </c>
      <c r="AH9" s="155">
        <f t="shared" si="3"/>
        <v>1</v>
      </c>
      <c r="AI9" s="155">
        <f t="shared" si="3"/>
        <v>1</v>
      </c>
      <c r="AJ9" s="155">
        <f t="shared" si="3"/>
        <v>1</v>
      </c>
      <c r="AK9" s="156" t="str">
        <f t="shared" si="3"/>
        <v/>
      </c>
      <c r="AL9" s="155" t="str">
        <f t="shared" si="3"/>
        <v/>
      </c>
      <c r="AM9" s="155" t="str">
        <f t="shared" si="3"/>
        <v/>
      </c>
      <c r="AN9" s="155" t="str">
        <f t="shared" si="3"/>
        <v/>
      </c>
      <c r="AO9" s="155" t="str">
        <f t="shared" si="3"/>
        <v/>
      </c>
      <c r="AP9" s="155" t="str">
        <f t="shared" si="3"/>
        <v/>
      </c>
      <c r="AQ9" s="155" t="str">
        <f t="shared" si="3"/>
        <v/>
      </c>
      <c r="AR9" s="155" t="str">
        <f t="shared" si="3"/>
        <v/>
      </c>
      <c r="AS9" s="155" t="str">
        <f t="shared" si="3"/>
        <v/>
      </c>
      <c r="AT9" s="155" t="str">
        <f t="shared" si="3"/>
        <v/>
      </c>
      <c r="AU9" s="155" t="str">
        <f t="shared" si="3"/>
        <v/>
      </c>
      <c r="AV9" s="155" t="str">
        <f t="shared" si="3"/>
        <v/>
      </c>
      <c r="AW9" s="155" t="str">
        <f t="shared" si="3"/>
        <v/>
      </c>
      <c r="AX9" s="155" t="str">
        <f t="shared" si="3"/>
        <v/>
      </c>
      <c r="AY9" s="155" t="str">
        <f t="shared" si="3"/>
        <v/>
      </c>
      <c r="AZ9" s="155" t="str">
        <f t="shared" si="3"/>
        <v/>
      </c>
      <c r="BA9" s="155" t="str">
        <f t="shared" si="3"/>
        <v/>
      </c>
      <c r="BB9" s="155" t="str">
        <f t="shared" si="3"/>
        <v/>
      </c>
      <c r="BC9" s="155" t="str">
        <f t="shared" si="3"/>
        <v/>
      </c>
    </row>
    <row r="10" spans="1:55" s="5" customFormat="1" ht="26.5" thickBot="1" x14ac:dyDescent="0.35">
      <c r="A10" s="188"/>
      <c r="B10" s="38"/>
      <c r="C10" s="149" t="s">
        <v>451</v>
      </c>
      <c r="D10" s="150" t="s">
        <v>455</v>
      </c>
      <c r="E10" s="19"/>
      <c r="F10" s="20"/>
      <c r="G10" s="132"/>
      <c r="H10" s="132"/>
      <c r="I10" s="17"/>
      <c r="J10" s="16">
        <v>0</v>
      </c>
      <c r="K10" s="13" t="s">
        <v>450</v>
      </c>
      <c r="L10" s="148">
        <f>L8</f>
        <v>44858</v>
      </c>
      <c r="M10" s="148">
        <f>M8</f>
        <v>44879</v>
      </c>
      <c r="N10" s="36">
        <f t="shared" si="5"/>
        <v>3</v>
      </c>
      <c r="O10" s="36">
        <f>N10+1</f>
        <v>4</v>
      </c>
      <c r="P10" s="13" t="s">
        <v>454</v>
      </c>
      <c r="Q10" s="13" t="s">
        <v>448</v>
      </c>
      <c r="R10" s="13"/>
      <c r="S10" s="13"/>
      <c r="T10" s="13"/>
      <c r="U10" s="155">
        <f>IFERROR(_xlfn.NUMBERVALUE(IF(AND($L10=U$3,$M10&gt;=U$3),"W1",IF(AND($L10+7=U$3,$M10&gt;=U$3),"W2",IF(AND($L10+14=U$3,$M10&gt;=U$3,$C10="complexe"),"1",IF(AND($L10+14=U$3,$M10&gt;=U$3,$C10="simple"),"2",IF(AND($L10+21=U$3,$M10&gt;=U$3,$C10="complexe"),"2",IF(AND($L10+21=U$3,$M10&gt;=U$3,$C10="simple"),"1",IF(AND($L10+28=U$3,$M10&gt;=U$3,$C10="complexe"),"1","")))))))),"W")</f>
        <v>0</v>
      </c>
      <c r="V10" s="155">
        <f t="shared" si="1"/>
        <v>0</v>
      </c>
      <c r="W10" s="155">
        <f t="shared" si="1"/>
        <v>0</v>
      </c>
      <c r="X10" s="155">
        <f t="shared" si="1"/>
        <v>0</v>
      </c>
      <c r="Y10" s="155">
        <f t="shared" si="1"/>
        <v>0</v>
      </c>
      <c r="Z10" s="155">
        <f t="shared" si="1"/>
        <v>0</v>
      </c>
      <c r="AA10" s="155">
        <f t="shared" si="1"/>
        <v>0</v>
      </c>
      <c r="AB10" s="155" t="str">
        <f t="shared" si="1"/>
        <v>W</v>
      </c>
      <c r="AC10" s="155" t="str">
        <f t="shared" si="1"/>
        <v>W</v>
      </c>
      <c r="AD10" s="155">
        <f t="shared" si="1"/>
        <v>2</v>
      </c>
      <c r="AE10" s="155">
        <f t="shared" si="1"/>
        <v>1</v>
      </c>
      <c r="AF10" s="155">
        <f t="shared" si="1"/>
        <v>0</v>
      </c>
      <c r="AG10" s="155">
        <f t="shared" si="1"/>
        <v>0</v>
      </c>
      <c r="AH10" s="155">
        <f t="shared" si="1"/>
        <v>0</v>
      </c>
      <c r="AI10" s="155">
        <f t="shared" si="1"/>
        <v>0</v>
      </c>
      <c r="AJ10" s="155">
        <f t="shared" si="1"/>
        <v>0</v>
      </c>
      <c r="AK10" s="156">
        <f t="shared" si="1"/>
        <v>0</v>
      </c>
      <c r="AL10" s="155">
        <f t="shared" si="1"/>
        <v>0</v>
      </c>
      <c r="AM10" s="155">
        <f t="shared" si="1"/>
        <v>0</v>
      </c>
      <c r="AN10" s="155">
        <f t="shared" si="1"/>
        <v>0</v>
      </c>
      <c r="AO10" s="155">
        <f t="shared" si="1"/>
        <v>0</v>
      </c>
      <c r="AP10" s="155">
        <f t="shared" si="1"/>
        <v>0</v>
      </c>
      <c r="AQ10" s="155">
        <f t="shared" si="1"/>
        <v>0</v>
      </c>
      <c r="AR10" s="155">
        <f t="shared" si="1"/>
        <v>0</v>
      </c>
      <c r="AS10" s="155">
        <f t="shared" si="1"/>
        <v>0</v>
      </c>
      <c r="AT10" s="155">
        <f t="shared" si="1"/>
        <v>0</v>
      </c>
      <c r="AU10" s="155">
        <f t="shared" si="1"/>
        <v>0</v>
      </c>
      <c r="AV10" s="155">
        <f t="shared" si="1"/>
        <v>0</v>
      </c>
      <c r="AW10" s="155">
        <f t="shared" si="1"/>
        <v>0</v>
      </c>
      <c r="AX10" s="155">
        <f t="shared" si="1"/>
        <v>0</v>
      </c>
      <c r="AY10" s="155">
        <f t="shared" si="1"/>
        <v>0</v>
      </c>
      <c r="AZ10" s="155">
        <f t="shared" si="1"/>
        <v>0</v>
      </c>
      <c r="BA10" s="155">
        <f t="shared" si="1"/>
        <v>0</v>
      </c>
      <c r="BB10" s="155">
        <f t="shared" si="1"/>
        <v>0</v>
      </c>
      <c r="BC10" s="155">
        <f t="shared" si="1"/>
        <v>0</v>
      </c>
    </row>
    <row r="11" spans="1:55" s="5" customFormat="1" ht="16" thickBot="1" x14ac:dyDescent="0.35">
      <c r="A11" s="188"/>
      <c r="B11" s="38"/>
      <c r="C11" s="149" t="s">
        <v>451</v>
      </c>
      <c r="D11" s="150" t="s">
        <v>455</v>
      </c>
      <c r="E11" s="19"/>
      <c r="F11" s="20"/>
      <c r="G11" s="132"/>
      <c r="H11" s="132"/>
      <c r="I11" s="17"/>
      <c r="J11" s="16">
        <v>0</v>
      </c>
      <c r="K11" s="13" t="s">
        <v>449</v>
      </c>
      <c r="L11" s="148">
        <f>L9</f>
        <v>44886</v>
      </c>
      <c r="M11" s="148">
        <f>M9</f>
        <v>44914</v>
      </c>
      <c r="N11" s="36">
        <f t="shared" si="5"/>
        <v>4</v>
      </c>
      <c r="O11" s="36">
        <f t="shared" ref="O11" si="7">N11+1</f>
        <v>5</v>
      </c>
      <c r="P11" s="13">
        <v>5</v>
      </c>
      <c r="Q11" s="13" t="s">
        <v>448</v>
      </c>
      <c r="R11" s="13"/>
      <c r="S11" s="13"/>
      <c r="T11" s="13"/>
      <c r="U11" s="155" t="str">
        <f t="shared" si="3"/>
        <v/>
      </c>
      <c r="V11" s="155" t="str">
        <f t="shared" si="3"/>
        <v/>
      </c>
      <c r="W11" s="155" t="str">
        <f t="shared" si="3"/>
        <v/>
      </c>
      <c r="X11" s="155" t="str">
        <f t="shared" si="3"/>
        <v/>
      </c>
      <c r="Y11" s="155" t="str">
        <f t="shared" si="3"/>
        <v/>
      </c>
      <c r="Z11" s="155" t="str">
        <f t="shared" si="3"/>
        <v/>
      </c>
      <c r="AA11" s="155" t="str">
        <f t="shared" si="3"/>
        <v/>
      </c>
      <c r="AB11" s="155" t="str">
        <f t="shared" si="3"/>
        <v/>
      </c>
      <c r="AC11" s="155" t="str">
        <f t="shared" si="3"/>
        <v/>
      </c>
      <c r="AD11" s="155" t="str">
        <f t="shared" si="3"/>
        <v/>
      </c>
      <c r="AE11" s="155" t="str">
        <f t="shared" si="3"/>
        <v/>
      </c>
      <c r="AF11" s="155">
        <f t="shared" si="3"/>
        <v>1</v>
      </c>
      <c r="AG11" s="155">
        <f t="shared" si="3"/>
        <v>1</v>
      </c>
      <c r="AH11" s="155">
        <f t="shared" si="3"/>
        <v>1</v>
      </c>
      <c r="AI11" s="155">
        <f t="shared" si="3"/>
        <v>1</v>
      </c>
      <c r="AJ11" s="155">
        <f t="shared" si="3"/>
        <v>1</v>
      </c>
      <c r="AK11" s="156" t="str">
        <f t="shared" si="3"/>
        <v/>
      </c>
      <c r="AL11" s="155" t="str">
        <f t="shared" si="3"/>
        <v/>
      </c>
      <c r="AM11" s="155" t="str">
        <f t="shared" si="3"/>
        <v/>
      </c>
      <c r="AN11" s="155" t="str">
        <f t="shared" si="3"/>
        <v/>
      </c>
      <c r="AO11" s="155" t="str">
        <f t="shared" si="3"/>
        <v/>
      </c>
      <c r="AP11" s="155" t="str">
        <f t="shared" si="3"/>
        <v/>
      </c>
      <c r="AQ11" s="155" t="str">
        <f t="shared" si="3"/>
        <v/>
      </c>
      <c r="AR11" s="155" t="str">
        <f t="shared" si="3"/>
        <v/>
      </c>
      <c r="AS11" s="155" t="str">
        <f t="shared" si="3"/>
        <v/>
      </c>
      <c r="AT11" s="155" t="str">
        <f t="shared" si="3"/>
        <v/>
      </c>
      <c r="AU11" s="155" t="str">
        <f t="shared" si="3"/>
        <v/>
      </c>
      <c r="AV11" s="155" t="str">
        <f t="shared" si="3"/>
        <v/>
      </c>
      <c r="AW11" s="155" t="str">
        <f t="shared" si="3"/>
        <v/>
      </c>
      <c r="AX11" s="155" t="str">
        <f t="shared" si="3"/>
        <v/>
      </c>
      <c r="AY11" s="155" t="str">
        <f t="shared" si="3"/>
        <v/>
      </c>
      <c r="AZ11" s="155" t="str">
        <f t="shared" si="3"/>
        <v/>
      </c>
      <c r="BA11" s="155" t="str">
        <f t="shared" si="3"/>
        <v/>
      </c>
      <c r="BB11" s="155" t="str">
        <f t="shared" si="3"/>
        <v/>
      </c>
      <c r="BC11" s="155" t="str">
        <f t="shared" si="3"/>
        <v/>
      </c>
    </row>
    <row r="12" spans="1:55" s="5" customFormat="1" ht="26.5" thickBot="1" x14ac:dyDescent="0.35">
      <c r="A12" s="187"/>
      <c r="B12" s="37"/>
      <c r="C12" s="39" t="s">
        <v>443</v>
      </c>
      <c r="D12" s="40" t="s">
        <v>456</v>
      </c>
      <c r="E12" s="19"/>
      <c r="F12" s="20"/>
      <c r="G12" s="132"/>
      <c r="H12" s="132"/>
      <c r="I12" s="17"/>
      <c r="J12" s="16">
        <v>0</v>
      </c>
      <c r="K12" s="13" t="s">
        <v>450</v>
      </c>
      <c r="L12" s="145">
        <v>44900</v>
      </c>
      <c r="M12" s="146">
        <v>44935</v>
      </c>
      <c r="N12" s="36">
        <f t="shared" si="5"/>
        <v>5</v>
      </c>
      <c r="O12" s="36">
        <f>N12+1</f>
        <v>6</v>
      </c>
      <c r="P12" s="13" t="s">
        <v>454</v>
      </c>
      <c r="Q12" s="13" t="s">
        <v>437</v>
      </c>
      <c r="R12" s="13"/>
      <c r="S12" s="13"/>
      <c r="T12" s="13"/>
      <c r="U12" s="155">
        <f>IFERROR(_xlfn.NUMBERVALUE(IF(AND($L12=U$3,$M12&gt;=U$3),"W1",IF(AND($L12+7=U$3,$M12&gt;=U$3),"W2",IF(AND($L12+14=U$3,$M12&gt;=U$3,$C12="complexe"),"1",IF(AND($L12+14=U$3,$M12&gt;=U$3,$C12="simple"),"2",IF(AND($L12+21=U$3,$M12&gt;=U$3,$C12="complexe"),"2",IF(AND($L12+21=U$3,$M12&gt;=U$3,$C12="simple"),"1",IF(AND($L12+28=U$3,$M12&gt;=U$3,$C12="complexe"),"1","")))))))),"W")</f>
        <v>0</v>
      </c>
      <c r="V12" s="155">
        <f t="shared" si="1"/>
        <v>0</v>
      </c>
      <c r="W12" s="155">
        <f t="shared" si="1"/>
        <v>0</v>
      </c>
      <c r="X12" s="155">
        <f t="shared" si="1"/>
        <v>0</v>
      </c>
      <c r="Y12" s="155">
        <f t="shared" si="1"/>
        <v>0</v>
      </c>
      <c r="Z12" s="155">
        <f t="shared" si="1"/>
        <v>0</v>
      </c>
      <c r="AA12" s="155">
        <f t="shared" si="1"/>
        <v>0</v>
      </c>
      <c r="AB12" s="155">
        <f t="shared" si="1"/>
        <v>0</v>
      </c>
      <c r="AC12" s="155">
        <f t="shared" si="1"/>
        <v>0</v>
      </c>
      <c r="AD12" s="155">
        <f t="shared" si="1"/>
        <v>0</v>
      </c>
      <c r="AE12" s="155">
        <f t="shared" si="1"/>
        <v>0</v>
      </c>
      <c r="AF12" s="155">
        <f t="shared" si="1"/>
        <v>0</v>
      </c>
      <c r="AG12" s="155">
        <f t="shared" si="1"/>
        <v>0</v>
      </c>
      <c r="AH12" s="155" t="str">
        <f t="shared" si="1"/>
        <v>W</v>
      </c>
      <c r="AI12" s="155" t="str">
        <f t="shared" si="1"/>
        <v>W</v>
      </c>
      <c r="AJ12" s="155">
        <f t="shared" si="1"/>
        <v>1</v>
      </c>
      <c r="AK12" s="156">
        <f t="shared" si="1"/>
        <v>2</v>
      </c>
      <c r="AL12" s="155">
        <f t="shared" si="1"/>
        <v>1</v>
      </c>
      <c r="AM12" s="155">
        <f t="shared" si="1"/>
        <v>0</v>
      </c>
      <c r="AN12" s="155">
        <f t="shared" si="1"/>
        <v>0</v>
      </c>
      <c r="AO12" s="155">
        <f t="shared" si="1"/>
        <v>0</v>
      </c>
      <c r="AP12" s="155">
        <f t="shared" si="1"/>
        <v>0</v>
      </c>
      <c r="AQ12" s="155">
        <f t="shared" si="1"/>
        <v>0</v>
      </c>
      <c r="AR12" s="155">
        <f t="shared" si="1"/>
        <v>0</v>
      </c>
      <c r="AS12" s="155">
        <f t="shared" si="1"/>
        <v>0</v>
      </c>
      <c r="AT12" s="155">
        <f t="shared" si="1"/>
        <v>0</v>
      </c>
      <c r="AU12" s="155">
        <f t="shared" si="1"/>
        <v>0</v>
      </c>
      <c r="AV12" s="155">
        <f t="shared" si="1"/>
        <v>0</v>
      </c>
      <c r="AW12" s="155">
        <f t="shared" si="1"/>
        <v>0</v>
      </c>
      <c r="AX12" s="155">
        <f t="shared" si="1"/>
        <v>0</v>
      </c>
      <c r="AY12" s="155">
        <f t="shared" si="1"/>
        <v>0</v>
      </c>
      <c r="AZ12" s="155">
        <f t="shared" si="1"/>
        <v>0</v>
      </c>
      <c r="BA12" s="155">
        <f t="shared" si="1"/>
        <v>0</v>
      </c>
      <c r="BB12" s="155">
        <f t="shared" si="1"/>
        <v>0</v>
      </c>
      <c r="BC12" s="155">
        <f t="shared" si="1"/>
        <v>0</v>
      </c>
    </row>
    <row r="13" spans="1:55" s="5" customFormat="1" ht="16" thickBot="1" x14ac:dyDescent="0.35">
      <c r="A13" s="188"/>
      <c r="B13" s="37"/>
      <c r="C13" s="39" t="s">
        <v>443</v>
      </c>
      <c r="D13" s="40" t="s">
        <v>456</v>
      </c>
      <c r="E13" s="19"/>
      <c r="F13" s="20"/>
      <c r="G13" s="132"/>
      <c r="H13" s="132"/>
      <c r="I13" s="17"/>
      <c r="J13" s="16">
        <v>0</v>
      </c>
      <c r="K13" s="13" t="s">
        <v>449</v>
      </c>
      <c r="L13" s="148">
        <f>M12+7</f>
        <v>44942</v>
      </c>
      <c r="M13" s="146">
        <v>44970</v>
      </c>
      <c r="N13" s="36">
        <f t="shared" si="5"/>
        <v>4</v>
      </c>
      <c r="O13" s="36">
        <f t="shared" ref="O13" si="8">N13+1</f>
        <v>5</v>
      </c>
      <c r="P13" s="13">
        <v>5</v>
      </c>
      <c r="Q13" s="13" t="s">
        <v>437</v>
      </c>
      <c r="R13" s="13"/>
      <c r="S13" s="13"/>
      <c r="T13" s="13"/>
      <c r="U13" s="155" t="str">
        <f t="shared" si="3"/>
        <v/>
      </c>
      <c r="V13" s="155" t="str">
        <f t="shared" si="3"/>
        <v/>
      </c>
      <c r="W13" s="155" t="str">
        <f t="shared" si="3"/>
        <v/>
      </c>
      <c r="X13" s="155" t="str">
        <f t="shared" si="3"/>
        <v/>
      </c>
      <c r="Y13" s="155" t="str">
        <f t="shared" si="3"/>
        <v/>
      </c>
      <c r="Z13" s="155" t="str">
        <f t="shared" si="3"/>
        <v/>
      </c>
      <c r="AA13" s="155" t="str">
        <f t="shared" si="3"/>
        <v/>
      </c>
      <c r="AB13" s="155" t="str">
        <f t="shared" si="3"/>
        <v/>
      </c>
      <c r="AC13" s="155" t="str">
        <f t="shared" si="3"/>
        <v/>
      </c>
      <c r="AD13" s="155" t="str">
        <f t="shared" si="3"/>
        <v/>
      </c>
      <c r="AE13" s="155" t="str">
        <f t="shared" si="3"/>
        <v/>
      </c>
      <c r="AF13" s="155" t="str">
        <f t="shared" si="3"/>
        <v/>
      </c>
      <c r="AG13" s="155" t="str">
        <f t="shared" si="3"/>
        <v/>
      </c>
      <c r="AH13" s="155" t="str">
        <f t="shared" si="3"/>
        <v/>
      </c>
      <c r="AI13" s="155" t="str">
        <f t="shared" si="3"/>
        <v/>
      </c>
      <c r="AJ13" s="155" t="str">
        <f t="shared" si="3"/>
        <v/>
      </c>
      <c r="AK13" s="156" t="str">
        <f t="shared" si="3"/>
        <v/>
      </c>
      <c r="AL13" s="155" t="str">
        <f t="shared" si="3"/>
        <v/>
      </c>
      <c r="AM13" s="155" t="str">
        <f t="shared" si="3"/>
        <v/>
      </c>
      <c r="AN13" s="155">
        <f t="shared" si="3"/>
        <v>1</v>
      </c>
      <c r="AO13" s="155">
        <f t="shared" si="3"/>
        <v>1</v>
      </c>
      <c r="AP13" s="155">
        <f t="shared" si="3"/>
        <v>1</v>
      </c>
      <c r="AQ13" s="155">
        <f t="shared" si="3"/>
        <v>1</v>
      </c>
      <c r="AR13" s="155">
        <f t="shared" si="3"/>
        <v>1</v>
      </c>
      <c r="AS13" s="155" t="str">
        <f t="shared" si="3"/>
        <v/>
      </c>
      <c r="AT13" s="155" t="str">
        <f t="shared" si="3"/>
        <v/>
      </c>
      <c r="AU13" s="155" t="str">
        <f t="shared" si="3"/>
        <v/>
      </c>
      <c r="AV13" s="155" t="str">
        <f t="shared" si="3"/>
        <v/>
      </c>
      <c r="AW13" s="155" t="str">
        <f t="shared" si="3"/>
        <v/>
      </c>
      <c r="AX13" s="155" t="str">
        <f t="shared" si="3"/>
        <v/>
      </c>
      <c r="AY13" s="155" t="str">
        <f t="shared" si="3"/>
        <v/>
      </c>
      <c r="AZ13" s="155" t="str">
        <f t="shared" si="3"/>
        <v/>
      </c>
      <c r="BA13" s="155" t="str">
        <f t="shared" si="3"/>
        <v/>
      </c>
      <c r="BB13" s="155" t="str">
        <f t="shared" si="3"/>
        <v/>
      </c>
      <c r="BC13" s="155" t="str">
        <f t="shared" si="3"/>
        <v/>
      </c>
    </row>
    <row r="14" spans="1:55" s="5" customFormat="1" ht="26.5" thickBot="1" x14ac:dyDescent="0.35">
      <c r="A14" s="188"/>
      <c r="B14" s="38"/>
      <c r="C14" s="39" t="s">
        <v>443</v>
      </c>
      <c r="D14" s="40" t="s">
        <v>456</v>
      </c>
      <c r="E14" s="19"/>
      <c r="F14" s="20"/>
      <c r="G14" s="132"/>
      <c r="H14" s="132"/>
      <c r="I14" s="17"/>
      <c r="J14" s="16">
        <v>0</v>
      </c>
      <c r="K14" s="13" t="s">
        <v>450</v>
      </c>
      <c r="L14" s="148">
        <f>L12</f>
        <v>44900</v>
      </c>
      <c r="M14" s="148">
        <f>M12</f>
        <v>44935</v>
      </c>
      <c r="N14" s="36">
        <f t="shared" si="5"/>
        <v>5</v>
      </c>
      <c r="O14" s="36">
        <f>N14+1</f>
        <v>6</v>
      </c>
      <c r="P14" s="13" t="s">
        <v>454</v>
      </c>
      <c r="Q14" s="13" t="s">
        <v>439</v>
      </c>
      <c r="R14" s="13"/>
      <c r="S14" s="13"/>
      <c r="T14" s="13"/>
      <c r="U14" s="155">
        <f>IFERROR(_xlfn.NUMBERVALUE(IF(AND($L14=U$3,$M14&gt;=U$3),"W1",IF(AND($L14+7=U$3,$M14&gt;=U$3),"W2",IF(AND($L14+14=U$3,$M14&gt;=U$3,$C14="complexe"),"1",IF(AND($L14+14=U$3,$M14&gt;=U$3,$C14="simple"),"2",IF(AND($L14+21=U$3,$M14&gt;=U$3,$C14="complexe"),"2",IF(AND($L14+21=U$3,$M14&gt;=U$3,$C14="simple"),"1",IF(AND($L14+28=U$3,$M14&gt;=U$3,$C14="complexe"),"1","")))))))),"W")</f>
        <v>0</v>
      </c>
      <c r="V14" s="155">
        <f t="shared" si="1"/>
        <v>0</v>
      </c>
      <c r="W14" s="155">
        <f t="shared" si="1"/>
        <v>0</v>
      </c>
      <c r="X14" s="155">
        <f t="shared" si="1"/>
        <v>0</v>
      </c>
      <c r="Y14" s="155">
        <f t="shared" si="1"/>
        <v>0</v>
      </c>
      <c r="Z14" s="155">
        <f t="shared" si="1"/>
        <v>0</v>
      </c>
      <c r="AA14" s="155">
        <f t="shared" si="1"/>
        <v>0</v>
      </c>
      <c r="AB14" s="155">
        <f t="shared" si="1"/>
        <v>0</v>
      </c>
      <c r="AC14" s="155">
        <f t="shared" si="1"/>
        <v>0</v>
      </c>
      <c r="AD14" s="155">
        <f t="shared" si="1"/>
        <v>0</v>
      </c>
      <c r="AE14" s="155">
        <f t="shared" si="1"/>
        <v>0</v>
      </c>
      <c r="AF14" s="155">
        <f t="shared" si="1"/>
        <v>0</v>
      </c>
      <c r="AG14" s="155">
        <f t="shared" si="1"/>
        <v>0</v>
      </c>
      <c r="AH14" s="155" t="str">
        <f t="shared" si="1"/>
        <v>W</v>
      </c>
      <c r="AI14" s="155" t="str">
        <f t="shared" si="1"/>
        <v>W</v>
      </c>
      <c r="AJ14" s="155">
        <f t="shared" si="1"/>
        <v>1</v>
      </c>
      <c r="AK14" s="156">
        <f t="shared" si="1"/>
        <v>2</v>
      </c>
      <c r="AL14" s="155">
        <f t="shared" si="1"/>
        <v>1</v>
      </c>
      <c r="AM14" s="155">
        <f t="shared" si="1"/>
        <v>0</v>
      </c>
      <c r="AN14" s="155">
        <f t="shared" si="1"/>
        <v>0</v>
      </c>
      <c r="AO14" s="155">
        <f t="shared" si="1"/>
        <v>0</v>
      </c>
      <c r="AP14" s="155">
        <f t="shared" si="1"/>
        <v>0</v>
      </c>
      <c r="AQ14" s="155">
        <f t="shared" si="1"/>
        <v>0</v>
      </c>
      <c r="AR14" s="155">
        <f t="shared" si="1"/>
        <v>0</v>
      </c>
      <c r="AS14" s="155">
        <f t="shared" si="1"/>
        <v>0</v>
      </c>
      <c r="AT14" s="155">
        <f t="shared" si="1"/>
        <v>0</v>
      </c>
      <c r="AU14" s="155">
        <f t="shared" si="1"/>
        <v>0</v>
      </c>
      <c r="AV14" s="155">
        <f t="shared" si="1"/>
        <v>0</v>
      </c>
      <c r="AW14" s="155">
        <f t="shared" si="1"/>
        <v>0</v>
      </c>
      <c r="AX14" s="155">
        <f t="shared" si="1"/>
        <v>0</v>
      </c>
      <c r="AY14" s="155">
        <f t="shared" si="1"/>
        <v>0</v>
      </c>
      <c r="AZ14" s="155">
        <f t="shared" si="1"/>
        <v>0</v>
      </c>
      <c r="BA14" s="155">
        <f t="shared" si="1"/>
        <v>0</v>
      </c>
      <c r="BB14" s="155">
        <f t="shared" si="1"/>
        <v>0</v>
      </c>
      <c r="BC14" s="155">
        <f t="shared" si="1"/>
        <v>0</v>
      </c>
    </row>
  </sheetData>
  <autoFilter ref="A3:BE14" xr:uid="{00000000-0001-0000-0100-000000000000}"/>
  <mergeCells count="12">
    <mergeCell ref="A8:A11"/>
    <mergeCell ref="A12:A14"/>
    <mergeCell ref="U1:X1"/>
    <mergeCell ref="Y1:AJ1"/>
    <mergeCell ref="P2:R2"/>
    <mergeCell ref="S2:T2"/>
    <mergeCell ref="A4:A7"/>
    <mergeCell ref="Y2:AA2"/>
    <mergeCell ref="AB2:AD2"/>
    <mergeCell ref="AE2:AG2"/>
    <mergeCell ref="AH2:AJ2"/>
    <mergeCell ref="V2:X2"/>
  </mergeCells>
  <conditionalFormatting sqref="J4">
    <cfRule type="dataBar" priority="2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{43E4BA47-3175-47BE-9EB0-0C4D143F763E}</x14:id>
        </ext>
      </extLst>
    </cfRule>
  </conditionalFormatting>
  <conditionalFormatting sqref="J5:J7">
    <cfRule type="dataBar" priority="2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{8ACE2D07-85E3-4736-9D61-459B2D19A08A}</x14:id>
        </ext>
      </extLst>
    </cfRule>
  </conditionalFormatting>
  <conditionalFormatting sqref="J8">
    <cfRule type="dataBar" priority="2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{94F2C939-8891-49E2-BF71-2485851A8CD3}</x14:id>
        </ext>
      </extLst>
    </cfRule>
  </conditionalFormatting>
  <conditionalFormatting sqref="J9:J11">
    <cfRule type="dataBar" priority="2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{B15ECAA9-424A-4BAB-9166-951FA3A0C5B9}</x14:id>
        </ext>
      </extLst>
    </cfRule>
  </conditionalFormatting>
  <conditionalFormatting sqref="J12">
    <cfRule type="dataBar" priority="2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{D8A474C6-BB5E-4B30-B3F5-00CBE207C771}</x14:id>
        </ext>
      </extLst>
    </cfRule>
  </conditionalFormatting>
  <conditionalFormatting sqref="J13:J14">
    <cfRule type="dataBar" priority="2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{42D11E9B-CBC8-4E78-857B-B57AC75B31FE}</x14:id>
        </ext>
      </extLst>
    </cfRule>
  </conditionalFormatting>
  <dataValidations count="1">
    <dataValidation type="list" allowBlank="1" showInputMessage="1" showErrorMessage="1" sqref="I4:I456" xr:uid="{00000000-0002-0000-0100-000000000000}">
      <formula1>Avancement</formula1>
    </dataValidation>
  </dataValidations>
  <pageMargins left="0" right="0" top="0" bottom="0" header="0" footer="0"/>
  <pageSetup paperSize="9" scale="17" fitToHeight="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3E4BA47-3175-47BE-9EB0-0C4D143F76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J4</xm:sqref>
        </x14:conditionalFormatting>
        <x14:conditionalFormatting xmlns:xm="http://schemas.microsoft.com/office/excel/2006/main">
          <x14:cfRule type="dataBar" id="{8ACE2D07-85E3-4736-9D61-459B2D19A0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J5:J7</xm:sqref>
        </x14:conditionalFormatting>
        <x14:conditionalFormatting xmlns:xm="http://schemas.microsoft.com/office/excel/2006/main">
          <x14:cfRule type="dataBar" id="{94F2C939-8891-49E2-BF71-2485851A8C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J8</xm:sqref>
        </x14:conditionalFormatting>
        <x14:conditionalFormatting xmlns:xm="http://schemas.microsoft.com/office/excel/2006/main">
          <x14:cfRule type="dataBar" id="{B15ECAA9-424A-4BAB-9166-951FA3A0C5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J9:J11</xm:sqref>
        </x14:conditionalFormatting>
        <x14:conditionalFormatting xmlns:xm="http://schemas.microsoft.com/office/excel/2006/main">
          <x14:cfRule type="dataBar" id="{D8A474C6-BB5E-4B30-B3F5-00CBE207C7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J12</xm:sqref>
        </x14:conditionalFormatting>
        <x14:conditionalFormatting xmlns:xm="http://schemas.microsoft.com/office/excel/2006/main">
          <x14:cfRule type="dataBar" id="{42D11E9B-CBC8-4E78-857B-B57AC75B31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J13:J14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A24E85A5-7370-4251-9D82-73018C635010}">
          <x14:formula1>
            <xm:f>List!$A$2:$A$7</xm:f>
          </x14:formula1>
          <xm:sqref>Q4:Q14</xm:sqref>
        </x14:dataValidation>
        <x14:dataValidation type="list" allowBlank="1" showInputMessage="1" showErrorMessage="1" xr:uid="{C275AA37-F4B3-4E3F-A507-859849D3057A}">
          <x14:formula1>
            <xm:f>List!$C$2:$C$3</xm:f>
          </x14:formula1>
          <xm:sqref>C4:C14</xm:sqref>
        </x14:dataValidation>
        <x14:dataValidation type="list" allowBlank="1" showInputMessage="1" showErrorMessage="1" xr:uid="{259CAE55-0A95-4E18-9A3A-9FC15CF291E8}">
          <x14:formula1>
            <xm:f>List!$B$2:$B$3</xm:f>
          </x14:formula1>
          <xm:sqref>K4:K14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5B5D96-D263-472F-A184-CD60D8B4AD5D}">
  <sheetPr>
    <tabColor rgb="FF0070C0"/>
  </sheetPr>
  <dimension ref="A1:E8"/>
  <sheetViews>
    <sheetView workbookViewId="0">
      <selection activeCell="E2" sqref="E2:E8"/>
    </sheetView>
  </sheetViews>
  <sheetFormatPr baseColWidth="10" defaultRowHeight="14" x14ac:dyDescent="0.3"/>
  <cols>
    <col min="2" max="2" width="13.33203125" customWidth="1"/>
  </cols>
  <sheetData>
    <row r="1" spans="1:5" x14ac:dyDescent="0.3">
      <c r="A1" t="s">
        <v>447</v>
      </c>
      <c r="B1" t="s">
        <v>6</v>
      </c>
    </row>
    <row r="2" spans="1:5" x14ac:dyDescent="0.3">
      <c r="A2" s="147" t="s">
        <v>437</v>
      </c>
      <c r="B2" s="147" t="s">
        <v>450</v>
      </c>
      <c r="C2" s="147" t="s">
        <v>443</v>
      </c>
      <c r="E2" s="189">
        <v>44921</v>
      </c>
    </row>
    <row r="3" spans="1:5" x14ac:dyDescent="0.3">
      <c r="A3" s="147" t="s">
        <v>439</v>
      </c>
      <c r="B3" s="147" t="s">
        <v>449</v>
      </c>
      <c r="C3" s="147" t="s">
        <v>451</v>
      </c>
      <c r="E3" s="189">
        <v>44922</v>
      </c>
    </row>
    <row r="4" spans="1:5" x14ac:dyDescent="0.3">
      <c r="A4" s="147" t="s">
        <v>448</v>
      </c>
      <c r="E4" s="189">
        <v>44923</v>
      </c>
    </row>
    <row r="5" spans="1:5" x14ac:dyDescent="0.3">
      <c r="A5" s="147" t="s">
        <v>441</v>
      </c>
      <c r="E5" s="189">
        <v>44924</v>
      </c>
    </row>
    <row r="6" spans="1:5" x14ac:dyDescent="0.3">
      <c r="A6" s="147" t="s">
        <v>438</v>
      </c>
      <c r="E6" s="189">
        <v>44925</v>
      </c>
    </row>
    <row r="7" spans="1:5" x14ac:dyDescent="0.3">
      <c r="A7" s="147" t="s">
        <v>440</v>
      </c>
      <c r="E7" s="189">
        <v>44926</v>
      </c>
    </row>
    <row r="8" spans="1:5" x14ac:dyDescent="0.3">
      <c r="E8" s="189">
        <v>44927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35183B-30FD-4075-98E6-4E4BD2A38488}">
  <sheetPr codeName="Feuil4"/>
  <dimension ref="A1:H11"/>
  <sheetViews>
    <sheetView zoomScale="70" zoomScaleNormal="70" workbookViewId="0">
      <selection activeCell="A5" sqref="A5"/>
    </sheetView>
  </sheetViews>
  <sheetFormatPr baseColWidth="10" defaultColWidth="10.6640625" defaultRowHeight="10" x14ac:dyDescent="0.2"/>
  <cols>
    <col min="1" max="2" width="10.6640625" style="134"/>
    <col min="3" max="4" width="35.08203125" style="134" customWidth="1"/>
    <col min="5" max="5" width="70.1640625" style="134" customWidth="1"/>
    <col min="6" max="6" width="10.6640625" style="134"/>
    <col min="7" max="7" width="24.4140625" style="134" customWidth="1"/>
    <col min="8" max="8" width="32.83203125" style="134" customWidth="1"/>
    <col min="9" max="16384" width="10.6640625" style="134"/>
  </cols>
  <sheetData>
    <row r="1" spans="1:8" ht="11" thickBot="1" x14ac:dyDescent="0.25">
      <c r="A1" s="133" t="s">
        <v>7</v>
      </c>
      <c r="C1" s="135" t="s">
        <v>409</v>
      </c>
      <c r="D1" s="135" t="s">
        <v>410</v>
      </c>
      <c r="E1" s="135" t="s">
        <v>411</v>
      </c>
      <c r="G1" s="136" t="s">
        <v>429</v>
      </c>
      <c r="H1" s="136" t="s">
        <v>430</v>
      </c>
    </row>
    <row r="2" spans="1:8" ht="42.5" thickBot="1" x14ac:dyDescent="0.25">
      <c r="A2" s="137" t="s">
        <v>3</v>
      </c>
      <c r="C2" s="138" t="s">
        <v>412</v>
      </c>
      <c r="D2" s="138" t="s">
        <v>413</v>
      </c>
      <c r="E2" s="138" t="s">
        <v>414</v>
      </c>
      <c r="G2" s="139" t="s">
        <v>15</v>
      </c>
      <c r="H2" s="139" t="s">
        <v>16</v>
      </c>
    </row>
    <row r="3" spans="1:8" ht="32" thickBot="1" x14ac:dyDescent="0.25">
      <c r="A3" s="140" t="s">
        <v>8</v>
      </c>
      <c r="C3" s="141" t="s">
        <v>415</v>
      </c>
      <c r="D3" s="141" t="s">
        <v>416</v>
      </c>
      <c r="E3" s="141" t="s">
        <v>417</v>
      </c>
      <c r="G3" s="139" t="s">
        <v>395</v>
      </c>
      <c r="H3" s="139" t="s">
        <v>17</v>
      </c>
    </row>
    <row r="4" spans="1:8" ht="42.5" thickBot="1" x14ac:dyDescent="0.25">
      <c r="A4" s="142" t="s">
        <v>9</v>
      </c>
      <c r="C4" s="141" t="s">
        <v>418</v>
      </c>
      <c r="D4" s="141" t="s">
        <v>419</v>
      </c>
      <c r="E4" s="141" t="s">
        <v>420</v>
      </c>
      <c r="G4" s="139" t="s">
        <v>397</v>
      </c>
      <c r="H4" s="139" t="s">
        <v>18</v>
      </c>
    </row>
    <row r="5" spans="1:8" ht="20.5" thickBot="1" x14ac:dyDescent="0.25">
      <c r="A5" s="134" t="s">
        <v>435</v>
      </c>
      <c r="C5" s="141" t="s">
        <v>424</v>
      </c>
      <c r="D5" s="141" t="s">
        <v>425</v>
      </c>
      <c r="E5" s="141" t="s">
        <v>426</v>
      </c>
      <c r="G5" s="139" t="s">
        <v>399</v>
      </c>
      <c r="H5" s="139" t="s">
        <v>19</v>
      </c>
    </row>
    <row r="6" spans="1:8" ht="21" x14ac:dyDescent="0.2">
      <c r="C6" s="141" t="s">
        <v>34</v>
      </c>
      <c r="D6" s="141" t="s">
        <v>427</v>
      </c>
      <c r="E6" s="141" t="s">
        <v>428</v>
      </c>
      <c r="G6" s="139" t="s">
        <v>404</v>
      </c>
      <c r="H6" s="139" t="s">
        <v>396</v>
      </c>
    </row>
    <row r="7" spans="1:8" ht="30.5" thickBot="1" x14ac:dyDescent="0.25">
      <c r="G7" s="139"/>
      <c r="H7" s="139" t="s">
        <v>403</v>
      </c>
    </row>
    <row r="8" spans="1:8" ht="21" x14ac:dyDescent="0.2">
      <c r="C8" s="141" t="s">
        <v>421</v>
      </c>
      <c r="D8" s="141" t="s">
        <v>422</v>
      </c>
      <c r="E8" s="141" t="s">
        <v>423</v>
      </c>
      <c r="G8" s="139"/>
      <c r="H8" s="139" t="s">
        <v>398</v>
      </c>
    </row>
    <row r="9" spans="1:8" x14ac:dyDescent="0.2">
      <c r="G9" s="139"/>
      <c r="H9" s="139" t="s">
        <v>400</v>
      </c>
    </row>
    <row r="10" spans="1:8" x14ac:dyDescent="0.2">
      <c r="G10" s="139"/>
      <c r="H10" s="139" t="s">
        <v>406</v>
      </c>
    </row>
    <row r="11" spans="1:8" x14ac:dyDescent="0.2">
      <c r="G11" s="139"/>
      <c r="H11" s="139" t="s">
        <v>405</v>
      </c>
    </row>
  </sheetData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7cb49717-1e28-4899-b011-ddb83d92cb11">
      <Terms xmlns="http://schemas.microsoft.com/office/infopath/2007/PartnerControls"/>
    </lcf76f155ced4ddcb4097134ff3c332f>
    <TaxCatchAll xmlns="f256fd16-4f62-49af-8f0a-7e1c3bac1a95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160216B011DDF49B572E2E4E915699C" ma:contentTypeVersion="8" ma:contentTypeDescription="Create a new document." ma:contentTypeScope="" ma:versionID="1ce1b81caef48c32dc89d031460ff85e">
  <xsd:schema xmlns:xsd="http://www.w3.org/2001/XMLSchema" xmlns:xs="http://www.w3.org/2001/XMLSchema" xmlns:p="http://schemas.microsoft.com/office/2006/metadata/properties" xmlns:ns2="7cb49717-1e28-4899-b011-ddb83d92cb11" xmlns:ns3="f256fd16-4f62-49af-8f0a-7e1c3bac1a95" targetNamespace="http://schemas.microsoft.com/office/2006/metadata/properties" ma:root="true" ma:fieldsID="4bc525100cf751673b83a8ef8793cd5b" ns2:_="" ns3:_="">
    <xsd:import namespace="7cb49717-1e28-4899-b011-ddb83d92cb11"/>
    <xsd:import namespace="f256fd16-4f62-49af-8f0a-7e1c3bac1a95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cb49717-1e28-4899-b011-ddb83d92cb1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Image Tags" ma:readOnly="false" ma:fieldId="{5cf76f15-5ced-4ddc-b409-7134ff3c332f}" ma:taxonomyMulti="true" ma:sspId="710f307e-839d-45ef-a75b-0b7773ef1861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256fd16-4f62-49af-8f0a-7e1c3bac1a95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1c054e94-bf5c-4c75-abc8-65f0e068b71a}" ma:internalName="TaxCatchAll" ma:showField="CatchAllData" ma:web="f256fd16-4f62-49af-8f0a-7e1c3bac1a95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95E65BC-B03E-4F00-B0A8-F37BB6A238B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4E5642E-DF06-409A-BE99-A907173E530D}">
  <ds:schemaRefs>
    <ds:schemaRef ds:uri="http://schemas.openxmlformats.org/package/2006/metadata/core-properties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purl.org/dc/terms/"/>
    <ds:schemaRef ds:uri="http://schemas.microsoft.com/office/2006/documentManagement/types"/>
    <ds:schemaRef ds:uri="http://purl.org/dc/dcmitype/"/>
    <ds:schemaRef ds:uri="f256fd16-4f62-49af-8f0a-7e1c3bac1a95"/>
    <ds:schemaRef ds:uri="7cb49717-1e28-4899-b011-ddb83d92cb11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DF4C4961-F687-48A8-A0B3-25453A78416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cb49717-1e28-4899-b011-ddb83d92cb11"/>
    <ds:schemaRef ds:uri="f256fd16-4f62-49af-8f0a-7e1c3bac1a9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Identification impacts -</vt:lpstr>
      <vt:lpstr>Overview IS</vt:lpstr>
      <vt:lpstr>COST matrix IS</vt:lpstr>
      <vt:lpstr>planning</vt:lpstr>
      <vt:lpstr>List</vt:lpstr>
      <vt:lpstr>Liste</vt:lpstr>
      <vt:lpstr>Avancement</vt:lpstr>
      <vt:lpstr>'Overview IS'!Zone_d_impression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D'HONT Camille</dc:creator>
  <cp:lastModifiedBy>FOURNIER, Maëlenn</cp:lastModifiedBy>
  <cp:lastPrinted>2019-07-29T13:03:42Z</cp:lastPrinted>
  <dcterms:created xsi:type="dcterms:W3CDTF">2016-04-22T12:26:49Z</dcterms:created>
  <dcterms:modified xsi:type="dcterms:W3CDTF">2022-09-07T10:29:23Z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0x0101003160216B011DDF49B572E2E4E915699C</vt:lpwstr>
  </property>
  <property fmtid="{D5CDD505-2E9C-101B-9397-08002B2CF9AE}" pid="3" name="MediaServiceImageTags">
    <vt:lpwstr/>
  </property>
</Properties>
</file>