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-15" yWindow="-30" windowWidth="15315" windowHeight="9120"/>
  </bookViews>
  <sheets>
    <sheet name="Feuil1" sheetId="1" r:id="rId1"/>
  </sheets>
  <definedNames>
    <definedName name="DonnéesExternes_1" localSheetId="0">Feuil1!$AA$1:$AM$31</definedName>
    <definedName name="_xlnm.Print_Area" localSheetId="0">Feuil1!$A$1:$H$56</definedName>
  </definedNames>
  <calcPr calcId="152511"/>
</workbook>
</file>

<file path=xl/calcChain.xml><?xml version="1.0" encoding="utf-8"?>
<calcChain xmlns="http://schemas.openxmlformats.org/spreadsheetml/2006/main">
  <c r="F51" i="1" l="1"/>
  <c r="G37" i="1"/>
  <c r="J37" i="1"/>
  <c r="G24" i="1"/>
  <c r="G25" i="1"/>
  <c r="G43" i="1"/>
  <c r="K43" i="1"/>
  <c r="G42" i="1"/>
  <c r="G41" i="1"/>
  <c r="K41" i="1"/>
  <c r="G40" i="1"/>
  <c r="K40" i="1"/>
  <c r="G39" i="1"/>
  <c r="K39" i="1"/>
  <c r="G38" i="1"/>
  <c r="K38" i="1"/>
  <c r="G36" i="1"/>
  <c r="K36" i="1"/>
  <c r="G35" i="1"/>
  <c r="K35" i="1"/>
  <c r="J35" i="1"/>
  <c r="G34" i="1"/>
  <c r="K34" i="1"/>
  <c r="J34" i="1"/>
  <c r="G33" i="1"/>
  <c r="J33" i="1"/>
  <c r="G32" i="1"/>
  <c r="J32" i="1"/>
  <c r="G31" i="1"/>
  <c r="J31" i="1" s="1"/>
  <c r="K31" i="1"/>
  <c r="G30" i="1"/>
  <c r="J30" i="1"/>
  <c r="G29" i="1"/>
  <c r="J29" i="1" s="1"/>
  <c r="G28" i="1"/>
  <c r="K28" i="1"/>
  <c r="J28" i="1"/>
  <c r="G27" i="1"/>
  <c r="K27" i="1"/>
  <c r="G26" i="1"/>
  <c r="J26" i="1"/>
  <c r="K25" i="1"/>
  <c r="K24" i="1"/>
  <c r="J24" i="1"/>
  <c r="G23" i="1"/>
  <c r="K23" i="1"/>
  <c r="G22" i="1"/>
  <c r="J22" i="1"/>
  <c r="G21" i="1"/>
  <c r="J21" i="1" s="1"/>
  <c r="G20" i="1"/>
  <c r="J20" i="1" s="1"/>
  <c r="K20" i="1"/>
  <c r="G19" i="1"/>
  <c r="K19" i="1"/>
  <c r="G18" i="1"/>
  <c r="J18" i="1" s="1"/>
  <c r="G17" i="1"/>
  <c r="J17" i="1" s="1"/>
  <c r="K17" i="1"/>
  <c r="G16" i="1"/>
  <c r="J16" i="1" s="1"/>
  <c r="K16" i="1"/>
  <c r="G15" i="1"/>
  <c r="J15" i="1" s="1"/>
  <c r="K15" i="1"/>
  <c r="G14" i="1"/>
  <c r="K14" i="1"/>
  <c r="G13" i="1"/>
  <c r="G12" i="1"/>
  <c r="J12" i="1" s="1"/>
  <c r="G11" i="1"/>
  <c r="J11" i="1" s="1"/>
  <c r="K42" i="1"/>
  <c r="K37" i="1"/>
  <c r="K33" i="1"/>
  <c r="K32" i="1"/>
  <c r="K30" i="1"/>
  <c r="K29" i="1"/>
  <c r="K26" i="1"/>
  <c r="K22" i="1"/>
  <c r="K21" i="1"/>
  <c r="K18" i="1"/>
  <c r="K11" i="1"/>
  <c r="J43" i="1"/>
  <c r="J42" i="1"/>
  <c r="J41" i="1"/>
  <c r="J40" i="1"/>
  <c r="J39" i="1"/>
  <c r="J38" i="1"/>
  <c r="J36" i="1"/>
  <c r="J23" i="1"/>
  <c r="J19" i="1"/>
  <c r="J14" i="1"/>
  <c r="J13" i="1"/>
  <c r="J25" i="1"/>
  <c r="J27" i="1"/>
  <c r="K13" i="1"/>
  <c r="K12" i="1"/>
  <c r="F50" i="1" l="1"/>
  <c r="G52" i="1" s="1"/>
  <c r="K44" i="1"/>
  <c r="G49" i="1"/>
  <c r="J44" i="1"/>
  <c r="G45" i="1"/>
  <c r="G53" i="1" l="1"/>
</calcChain>
</file>

<file path=xl/sharedStrings.xml><?xml version="1.0" encoding="utf-8"?>
<sst xmlns="http://schemas.openxmlformats.org/spreadsheetml/2006/main" count="34" uniqueCount="25">
  <si>
    <t>RéFérence</t>
  </si>
  <si>
    <t>Unité</t>
  </si>
  <si>
    <t>Quantité</t>
  </si>
  <si>
    <t xml:space="preserve"> </t>
  </si>
  <si>
    <t>Prix Unit.(€)</t>
  </si>
  <si>
    <t>Prix(€)</t>
  </si>
  <si>
    <t>Tva</t>
  </si>
  <si>
    <t>Montant  TTC</t>
  </si>
  <si>
    <t>U</t>
  </si>
  <si>
    <t>Total T.V.A 1</t>
  </si>
  <si>
    <t>Total T.V.A 2</t>
  </si>
  <si>
    <t>pose des plans de travail, évier et plaques de cuisson</t>
  </si>
  <si>
    <t>Mo</t>
  </si>
  <si>
    <t>nombre d'heures de pose de travaux spéciaux suivant descriptif</t>
  </si>
  <si>
    <t>dépose de l'ancien four</t>
  </si>
  <si>
    <t>carrotage du mur avec fourniture tuyau pvc ,gaine semi rigide</t>
  </si>
  <si>
    <t>joint blanc 100 (sac de 5kg)</t>
  </si>
  <si>
    <t>pose et raccordement d'un four sur installation aux normes, et sans modification</t>
  </si>
  <si>
    <t>pose de la porte lave/linge et /où vaisselle</t>
  </si>
  <si>
    <t xml:space="preserve">remplacement des prises et interrupteurs avec rainurage et remplacement </t>
  </si>
  <si>
    <t>joint de dilatation gris</t>
  </si>
  <si>
    <t>montage des caissons</t>
  </si>
  <si>
    <t>pose et raccordement  lave vaisselle ou lave linge sur installations électrique et plomberie existante aux normes en vigueur</t>
  </si>
  <si>
    <t>TVA1 = 20,00 %</t>
  </si>
  <si>
    <t>TVA2 = 10,00 %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</si>
</sst>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dd\ mmm\ yy"/>
    <numFmt numFmtId="166" formatCode="#,##0.00\ &quot;€&quot;"/>
  </numFmts>
  <fonts count="40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sz val="10"/>
      <color indexed="8"/>
      <name val="Tahoma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b/>
      <sz val="16"/>
      <color indexed="8"/>
      <name val="Tahoma"/>
      <family val="2"/>
    </font>
    <font>
      <sz val="8"/>
      <name val="Arial Narrow"/>
      <family val="2"/>
    </font>
    <font>
      <b/>
      <sz val="20"/>
      <color indexed="8"/>
      <name val="Arial Narrow"/>
      <family val="2"/>
    </font>
    <font>
      <i/>
      <sz val="8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u/>
      <sz val="10"/>
      <color indexed="8"/>
      <name val="Arial Narrow"/>
      <family val="2"/>
    </font>
    <font>
      <sz val="8"/>
      <color indexed="8"/>
      <name val="Arial Narrow"/>
      <family val="2"/>
    </font>
    <font>
      <i/>
      <sz val="8"/>
      <color indexed="8"/>
      <name val="Arial Narrow"/>
      <family val="2"/>
    </font>
    <font>
      <b/>
      <i/>
      <sz val="8"/>
      <name val="Arial Narrow"/>
      <family val="2"/>
    </font>
    <font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u/>
      <sz val="10"/>
      <name val="Arial Narrow"/>
      <family val="2"/>
    </font>
    <font>
      <sz val="10"/>
      <name val="Arial"/>
      <family val="2"/>
    </font>
    <font>
      <u/>
      <sz val="10"/>
      <color indexed="8"/>
      <name val="Arial Narrow"/>
      <family val="2"/>
    </font>
    <font>
      <sz val="10"/>
      <name val="Arial "/>
    </font>
    <font>
      <sz val="11"/>
      <color theme="1"/>
      <name val="Calibri"/>
      <family val="2"/>
      <scheme val="minor"/>
    </font>
    <font>
      <b/>
      <u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 Narrow"/>
      <family val="2"/>
    </font>
    <font>
      <sz val="10"/>
      <color rgb="FF000000"/>
      <name val="Tahoma"/>
      <family val="2"/>
    </font>
    <font>
      <b/>
      <sz val="8"/>
      <color rgb="FF000000"/>
      <name val="Arial"/>
      <family val="2"/>
    </font>
    <font>
      <b/>
      <sz val="26"/>
      <color rgb="FFFF0000"/>
      <name val="Monotype Corsiva"/>
      <family val="4"/>
    </font>
    <font>
      <i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 Narrow"/>
      <family val="2"/>
    </font>
    <font>
      <i/>
      <sz val="10"/>
      <color rgb="FF000000"/>
      <name val="Arial"/>
      <family val="2"/>
    </font>
    <font>
      <b/>
      <sz val="1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5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28" fillId="0" borderId="0"/>
    <xf numFmtId="0" fontId="28" fillId="0" borderId="0"/>
    <xf numFmtId="0" fontId="22" fillId="0" borderId="0"/>
  </cellStyleXfs>
  <cellXfs count="158">
    <xf numFmtId="0" fontId="0" fillId="0" borderId="0" xfId="0"/>
    <xf numFmtId="0" fontId="2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Protection="1"/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Protection="1"/>
    <xf numFmtId="0" fontId="17" fillId="0" borderId="0" xfId="0" applyFont="1" applyProtection="1"/>
    <xf numFmtId="0" fontId="13" fillId="0" borderId="0" xfId="0" applyFont="1" applyBorder="1" applyAlignment="1" applyProtection="1">
      <alignment horizontal="center"/>
    </xf>
    <xf numFmtId="0" fontId="15" fillId="0" borderId="0" xfId="0" applyFont="1" applyProtection="1"/>
    <xf numFmtId="0" fontId="15" fillId="0" borderId="7" xfId="0" applyFont="1" applyBorder="1" applyProtection="1"/>
    <xf numFmtId="0" fontId="15" fillId="0" borderId="4" xfId="0" applyFont="1" applyBorder="1" applyProtection="1"/>
    <xf numFmtId="0" fontId="15" fillId="0" borderId="12" xfId="0" applyFont="1" applyBorder="1" applyAlignment="1" applyProtection="1">
      <alignment horizontal="center"/>
    </xf>
    <xf numFmtId="0" fontId="15" fillId="0" borderId="11" xfId="0" applyFont="1" applyBorder="1" applyAlignment="1" applyProtection="1">
      <alignment horizontal="center"/>
    </xf>
    <xf numFmtId="0" fontId="15" fillId="0" borderId="13" xfId="0" applyFont="1" applyBorder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0" fillId="0" borderId="7" xfId="0" applyBorder="1"/>
    <xf numFmtId="0" fontId="7" fillId="0" borderId="0" xfId="0" applyFont="1" applyAlignment="1" applyProtection="1">
      <alignment horizontal="center"/>
    </xf>
    <xf numFmtId="0" fontId="8" fillId="0" borderId="0" xfId="1" applyAlignment="1" applyProtection="1"/>
    <xf numFmtId="0" fontId="14" fillId="0" borderId="0" xfId="0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center" vertical="center"/>
    </xf>
    <xf numFmtId="0" fontId="13" fillId="0" borderId="0" xfId="0" applyFont="1" applyBorder="1" applyProtection="1"/>
    <xf numFmtId="0" fontId="13" fillId="2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Protection="1"/>
    <xf numFmtId="0" fontId="30" fillId="0" borderId="0" xfId="0" applyFont="1" applyProtection="1"/>
    <xf numFmtId="0" fontId="32" fillId="0" borderId="0" xfId="0" applyFont="1" applyBorder="1" applyAlignment="1" applyProtection="1">
      <alignment horizontal="center"/>
    </xf>
    <xf numFmtId="0" fontId="32" fillId="0" borderId="0" xfId="0" applyFont="1" applyBorder="1" applyAlignment="1" applyProtection="1">
      <alignment horizontal="center" vertical="center"/>
    </xf>
    <xf numFmtId="10" fontId="33" fillId="0" borderId="11" xfId="0" applyNumberFormat="1" applyFont="1" applyBorder="1" applyAlignment="1" applyProtection="1">
      <alignment horizontal="center"/>
    </xf>
    <xf numFmtId="166" fontId="10" fillId="0" borderId="11" xfId="0" applyNumberFormat="1" applyFont="1" applyBorder="1" applyProtection="1"/>
    <xf numFmtId="166" fontId="10" fillId="0" borderId="13" xfId="0" applyNumberFormat="1" applyFont="1" applyBorder="1" applyProtection="1"/>
    <xf numFmtId="166" fontId="10" fillId="0" borderId="5" xfId="0" applyNumberFormat="1" applyFont="1" applyBorder="1" applyProtection="1"/>
    <xf numFmtId="166" fontId="10" fillId="0" borderId="10" xfId="0" applyNumberFormat="1" applyFont="1" applyBorder="1" applyProtection="1"/>
    <xf numFmtId="0" fontId="15" fillId="3" borderId="11" xfId="0" applyFont="1" applyFill="1" applyBorder="1" applyAlignment="1" applyProtection="1">
      <alignment horizontal="center"/>
    </xf>
    <xf numFmtId="166" fontId="13" fillId="0" borderId="0" xfId="0" applyNumberFormat="1" applyFont="1" applyProtection="1"/>
    <xf numFmtId="166" fontId="10" fillId="0" borderId="3" xfId="0" applyNumberFormat="1" applyFont="1" applyBorder="1" applyProtection="1"/>
    <xf numFmtId="166" fontId="10" fillId="0" borderId="1" xfId="0" applyNumberFormat="1" applyFont="1" applyBorder="1" applyProtection="1"/>
    <xf numFmtId="0" fontId="20" fillId="0" borderId="14" xfId="0" applyFont="1" applyFill="1" applyBorder="1" applyProtection="1"/>
    <xf numFmtId="0" fontId="8" fillId="0" borderId="0" xfId="1" applyBorder="1" applyAlignment="1" applyProtection="1"/>
    <xf numFmtId="0" fontId="24" fillId="0" borderId="0" xfId="0" applyFont="1" applyBorder="1" applyAlignment="1" applyProtection="1">
      <alignment horizontal="center"/>
      <protection locked="0"/>
    </xf>
    <xf numFmtId="0" fontId="16" fillId="0" borderId="4" xfId="0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16" fillId="0" borderId="11" xfId="0" applyFont="1" applyFill="1" applyBorder="1" applyAlignment="1" applyProtection="1">
      <alignment horizontal="center"/>
    </xf>
    <xf numFmtId="0" fontId="15" fillId="0" borderId="4" xfId="0" applyFont="1" applyFill="1" applyBorder="1" applyProtection="1"/>
    <xf numFmtId="0" fontId="15" fillId="0" borderId="0" xfId="0" applyFont="1" applyFill="1" applyBorder="1" applyProtection="1"/>
    <xf numFmtId="0" fontId="15" fillId="0" borderId="11" xfId="0" applyFont="1" applyFill="1" applyBorder="1" applyAlignment="1" applyProtection="1">
      <alignment horizontal="center"/>
    </xf>
    <xf numFmtId="0" fontId="31" fillId="0" borderId="3" xfId="0" applyNumberFormat="1" applyFont="1" applyFill="1" applyBorder="1" applyProtection="1">
      <protection locked="0"/>
    </xf>
    <xf numFmtId="0" fontId="10" fillId="0" borderId="3" xfId="0" applyNumberFormat="1" applyFont="1" applyFill="1" applyBorder="1" applyProtection="1">
      <protection locked="0"/>
    </xf>
    <xf numFmtId="10" fontId="16" fillId="0" borderId="0" xfId="0" applyNumberFormat="1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0" fillId="0" borderId="0" xfId="0" applyNumberFormat="1"/>
    <xf numFmtId="0" fontId="21" fillId="0" borderId="15" xfId="0" applyFont="1" applyFill="1" applyBorder="1" applyAlignment="1" applyProtection="1">
      <alignment horizontal="center"/>
    </xf>
    <xf numFmtId="0" fontId="10" fillId="0" borderId="3" xfId="0" applyFont="1" applyBorder="1" applyAlignment="1" applyProtection="1">
      <alignment horizontal="right"/>
    </xf>
    <xf numFmtId="0" fontId="31" fillId="0" borderId="1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7" fillId="0" borderId="2" xfId="0" applyFont="1" applyBorder="1" applyAlignment="1" applyProtection="1">
      <alignment horizontal="center" vertical="center"/>
      <protection locked="0"/>
    </xf>
    <xf numFmtId="0" fontId="13" fillId="0" borderId="11" xfId="0" applyNumberFormat="1" applyFont="1" applyFill="1" applyBorder="1" applyProtection="1"/>
    <xf numFmtId="0" fontId="37" fillId="0" borderId="3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11" xfId="0" applyNumberFormat="1" applyFont="1" applyFill="1" applyBorder="1" applyAlignment="1" applyProtection="1">
      <alignment vertical="center"/>
    </xf>
    <xf numFmtId="0" fontId="13" fillId="0" borderId="0" xfId="0" applyFont="1" applyAlignment="1">
      <alignment horizontal="center" vertical="center"/>
    </xf>
    <xf numFmtId="0" fontId="13" fillId="0" borderId="3" xfId="0" applyNumberFormat="1" applyFont="1" applyFill="1" applyBorder="1" applyProtection="1">
      <protection locked="0"/>
    </xf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3" fillId="0" borderId="4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3" xfId="0" applyNumberFormat="1" applyFont="1" applyFill="1" applyBorder="1" applyProtection="1"/>
    <xf numFmtId="0" fontId="31" fillId="0" borderId="3" xfId="0" applyNumberFormat="1" applyFont="1" applyFill="1" applyBorder="1" applyAlignment="1" applyProtection="1">
      <alignment horizontal="right" vertical="center"/>
      <protection locked="0"/>
    </xf>
    <xf numFmtId="0" fontId="13" fillId="0" borderId="11" xfId="0" applyNumberFormat="1" applyFont="1" applyFill="1" applyBorder="1" applyAlignment="1" applyProtection="1">
      <alignment horizontal="right" vertical="center"/>
    </xf>
    <xf numFmtId="0" fontId="27" fillId="0" borderId="3" xfId="0" applyNumberFormat="1" applyFont="1" applyBorder="1" applyProtection="1"/>
    <xf numFmtId="0" fontId="21" fillId="0" borderId="3" xfId="0" applyNumberFormat="1" applyFont="1" applyBorder="1" applyProtection="1"/>
    <xf numFmtId="0" fontId="21" fillId="0" borderId="11" xfId="0" applyNumberFormat="1" applyFont="1" applyBorder="1" applyProtection="1"/>
    <xf numFmtId="0" fontId="21" fillId="0" borderId="2" xfId="0" applyNumberFormat="1" applyFont="1" applyBorder="1" applyProtection="1"/>
    <xf numFmtId="0" fontId="21" fillId="0" borderId="12" xfId="0" applyNumberFormat="1" applyFont="1" applyBorder="1" applyProtection="1"/>
    <xf numFmtId="0" fontId="21" fillId="0" borderId="3" xfId="0" applyNumberFormat="1" applyFont="1" applyFill="1" applyBorder="1" applyProtection="1"/>
    <xf numFmtId="0" fontId="21" fillId="0" borderId="11" xfId="0" applyNumberFormat="1" applyFont="1" applyFill="1" applyBorder="1" applyProtection="1"/>
    <xf numFmtId="0" fontId="21" fillId="3" borderId="3" xfId="0" applyNumberFormat="1" applyFont="1" applyFill="1" applyBorder="1" applyProtection="1"/>
    <xf numFmtId="0" fontId="21" fillId="3" borderId="11" xfId="0" applyNumberFormat="1" applyFont="1" applyFill="1" applyBorder="1" applyProtection="1"/>
    <xf numFmtId="0" fontId="21" fillId="0" borderId="1" xfId="0" applyNumberFormat="1" applyFont="1" applyBorder="1" applyProtection="1"/>
    <xf numFmtId="0" fontId="21" fillId="0" borderId="13" xfId="0" applyNumberFormat="1" applyFont="1" applyBorder="1" applyProtection="1"/>
    <xf numFmtId="0" fontId="1" fillId="0" borderId="3" xfId="3" applyFont="1" applyBorder="1" applyAlignment="1">
      <alignment horizontal="right"/>
    </xf>
    <xf numFmtId="0" fontId="13" fillId="0" borderId="3" xfId="0" applyFont="1" applyBorder="1" applyAlignment="1">
      <alignment horizontal="center" vertical="center"/>
    </xf>
    <xf numFmtId="0" fontId="38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1" fillId="0" borderId="3" xfId="3" applyNumberFormat="1" applyFont="1" applyBorder="1" applyAlignment="1">
      <alignment horizontal="right"/>
    </xf>
    <xf numFmtId="0" fontId="0" fillId="0" borderId="7" xfId="0" applyNumberFormat="1" applyBorder="1"/>
    <xf numFmtId="0" fontId="36" fillId="0" borderId="3" xfId="3" applyFont="1" applyBorder="1" applyAlignment="1">
      <alignment horizontal="right"/>
    </xf>
    <xf numFmtId="0" fontId="36" fillId="0" borderId="3" xfId="3" applyNumberFormat="1" applyFont="1" applyBorder="1" applyAlignment="1">
      <alignment horizontal="right"/>
    </xf>
    <xf numFmtId="0" fontId="37" fillId="0" borderId="3" xfId="3" applyFont="1" applyBorder="1" applyAlignment="1">
      <alignment horizontal="right"/>
    </xf>
    <xf numFmtId="0" fontId="31" fillId="0" borderId="3" xfId="3" applyFont="1" applyBorder="1" applyAlignment="1">
      <alignment horizontal="right"/>
    </xf>
    <xf numFmtId="0" fontId="31" fillId="0" borderId="3" xfId="3" applyNumberFormat="1" applyFont="1" applyBorder="1" applyAlignment="1">
      <alignment horizontal="right"/>
    </xf>
    <xf numFmtId="2" fontId="31" fillId="0" borderId="3" xfId="3" applyNumberFormat="1" applyFont="1" applyBorder="1" applyAlignment="1">
      <alignment horizontal="right"/>
    </xf>
    <xf numFmtId="0" fontId="9" fillId="0" borderId="0" xfId="0" applyFont="1" applyBorder="1" applyAlignment="1" applyProtection="1">
      <alignment horizontal="right" vertical="center"/>
    </xf>
    <xf numFmtId="0" fontId="34" fillId="0" borderId="0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right" vertical="center"/>
    </xf>
    <xf numFmtId="164" fontId="4" fillId="0" borderId="0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Border="1" applyProtection="1"/>
    <xf numFmtId="0" fontId="6" fillId="0" borderId="0" xfId="0" applyFont="1" applyBorder="1" applyAlignment="1" applyProtection="1">
      <alignment horizontal="center"/>
    </xf>
    <xf numFmtId="165" fontId="15" fillId="0" borderId="0" xfId="0" applyNumberFormat="1" applyFont="1" applyBorder="1" applyAlignment="1" applyProtection="1">
      <alignment horizontal="left"/>
    </xf>
    <xf numFmtId="0" fontId="16" fillId="0" borderId="0" xfId="0" applyFont="1" applyBorder="1" applyAlignment="1" applyProtection="1">
      <alignment horizontal="center"/>
    </xf>
    <xf numFmtId="0" fontId="15" fillId="0" borderId="0" xfId="0" applyFont="1" applyBorder="1" applyAlignment="1" applyProtection="1">
      <alignment horizontal="center"/>
    </xf>
    <xf numFmtId="0" fontId="15" fillId="0" borderId="0" xfId="0" applyFont="1" applyBorder="1" applyAlignment="1" applyProtection="1"/>
    <xf numFmtId="0" fontId="3" fillId="0" borderId="0" xfId="0" applyFont="1" applyBorder="1" applyAlignment="1" applyProtection="1"/>
    <xf numFmtId="0" fontId="6" fillId="0" borderId="0" xfId="0" applyFont="1" applyBorder="1" applyAlignment="1" applyProtection="1">
      <alignment horizontal="center" vertical="center"/>
    </xf>
    <xf numFmtId="0" fontId="10" fillId="0" borderId="0" xfId="0" applyFont="1" applyBorder="1" applyProtection="1"/>
    <xf numFmtId="0" fontId="39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right"/>
      <protection locked="0"/>
    </xf>
    <xf numFmtId="0" fontId="10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16" fillId="0" borderId="19" xfId="0" applyFont="1" applyBorder="1" applyAlignment="1" applyProtection="1">
      <alignment horizontal="center" vertical="center"/>
    </xf>
    <xf numFmtId="0" fontId="16" fillId="0" borderId="16" xfId="0" applyFont="1" applyBorder="1" applyAlignment="1" applyProtection="1">
      <alignment horizontal="center" vertical="center"/>
    </xf>
    <xf numFmtId="0" fontId="16" fillId="0" borderId="16" xfId="0" applyFont="1" applyBorder="1" applyAlignment="1" applyProtection="1">
      <alignment horizontal="center"/>
    </xf>
    <xf numFmtId="0" fontId="15" fillId="0" borderId="20" xfId="0" applyFont="1" applyBorder="1" applyProtection="1"/>
    <xf numFmtId="0" fontId="16" fillId="0" borderId="21" xfId="0" applyFont="1" applyBorder="1" applyProtection="1"/>
    <xf numFmtId="0" fontId="16" fillId="0" borderId="20" xfId="0" applyFont="1" applyBorder="1" applyProtection="1"/>
    <xf numFmtId="0" fontId="30" fillId="0" borderId="4" xfId="3" applyFont="1" applyBorder="1" applyAlignment="1">
      <alignment horizontal="left"/>
    </xf>
    <xf numFmtId="0" fontId="21" fillId="0" borderId="0" xfId="3" applyFont="1" applyBorder="1" applyAlignment="1">
      <alignment horizontal="left"/>
    </xf>
    <xf numFmtId="0" fontId="21" fillId="0" borderId="11" xfId="3" applyFont="1" applyBorder="1" applyAlignment="1">
      <alignment horizontal="left"/>
    </xf>
    <xf numFmtId="0" fontId="21" fillId="0" borderId="4" xfId="3" applyFont="1" applyBorder="1" applyAlignment="1">
      <alignment horizontal="left"/>
    </xf>
    <xf numFmtId="0" fontId="30" fillId="0" borderId="4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0" fillId="0" borderId="11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16" fillId="0" borderId="4" xfId="0" applyFont="1" applyBorder="1" applyAlignment="1" applyProtection="1">
      <alignment horizontal="left"/>
    </xf>
    <xf numFmtId="0" fontId="16" fillId="0" borderId="0" xfId="0" applyFont="1" applyBorder="1" applyAlignment="1" applyProtection="1">
      <alignment horizontal="left"/>
    </xf>
    <xf numFmtId="0" fontId="16" fillId="0" borderId="11" xfId="0" applyFont="1" applyBorder="1" applyAlignment="1" applyProtection="1">
      <alignment horizontal="left"/>
    </xf>
    <xf numFmtId="0" fontId="16" fillId="3" borderId="4" xfId="0" applyFont="1" applyFill="1" applyBorder="1" applyAlignment="1" applyProtection="1">
      <alignment horizontal="left"/>
    </xf>
    <xf numFmtId="0" fontId="16" fillId="3" borderId="0" xfId="0" applyFont="1" applyFill="1" applyBorder="1" applyAlignment="1" applyProtection="1">
      <alignment horizontal="left"/>
    </xf>
    <xf numFmtId="0" fontId="16" fillId="0" borderId="17" xfId="0" applyFont="1" applyBorder="1" applyAlignment="1" applyProtection="1">
      <alignment horizontal="center"/>
    </xf>
    <xf numFmtId="0" fontId="16" fillId="0" borderId="18" xfId="0" applyFont="1" applyBorder="1" applyAlignment="1" applyProtection="1">
      <alignment horizontal="center"/>
    </xf>
    <xf numFmtId="0" fontId="16" fillId="0" borderId="19" xfId="0" applyFont="1" applyBorder="1" applyAlignment="1" applyProtection="1">
      <alignment horizontal="center"/>
    </xf>
    <xf numFmtId="0" fontId="21" fillId="0" borderId="8" xfId="0" applyFont="1" applyFill="1" applyBorder="1" applyAlignment="1" applyProtection="1">
      <protection locked="0"/>
    </xf>
    <xf numFmtId="0" fontId="10" fillId="0" borderId="9" xfId="0" applyFont="1" applyFill="1" applyBorder="1" applyAlignment="1" applyProtection="1">
      <protection locked="0"/>
    </xf>
    <xf numFmtId="0" fontId="10" fillId="0" borderId="13" xfId="0" applyFont="1" applyFill="1" applyBorder="1" applyAlignment="1" applyProtection="1">
      <protection locked="0"/>
    </xf>
    <xf numFmtId="0" fontId="35" fillId="0" borderId="0" xfId="0" applyFont="1" applyAlignment="1" applyProtection="1">
      <alignment horizontal="left"/>
    </xf>
    <xf numFmtId="0" fontId="19" fillId="0" borderId="0" xfId="0" applyFont="1" applyBorder="1" applyAlignment="1" applyProtection="1">
      <alignment horizontal="left"/>
    </xf>
    <xf numFmtId="0" fontId="13" fillId="0" borderId="0" xfId="0" applyFont="1" applyBorder="1" applyAlignment="1" applyProtection="1">
      <alignment horizontal="left"/>
    </xf>
    <xf numFmtId="0" fontId="18" fillId="0" borderId="0" xfId="0" applyFont="1" applyAlignment="1" applyProtection="1">
      <alignment horizontal="left"/>
    </xf>
    <xf numFmtId="0" fontId="10" fillId="0" borderId="0" xfId="0" applyFont="1" applyBorder="1" applyAlignment="1" applyProtection="1">
      <alignment horizontal="left"/>
    </xf>
    <xf numFmtId="0" fontId="19" fillId="0" borderId="11" xfId="0" applyFont="1" applyBorder="1" applyAlignment="1" applyProtection="1">
      <alignment horizontal="left"/>
    </xf>
    <xf numFmtId="0" fontId="16" fillId="0" borderId="4" xfId="0" applyFont="1" applyBorder="1" applyAlignment="1" applyProtection="1"/>
    <xf numFmtId="0" fontId="16" fillId="0" borderId="0" xfId="0" applyFont="1" applyBorder="1" applyAlignment="1" applyProtection="1"/>
    <xf numFmtId="0" fontId="30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11" xfId="0" applyFont="1" applyBorder="1" applyAlignment="1">
      <alignment vertical="center" wrapText="1"/>
    </xf>
    <xf numFmtId="0" fontId="30" fillId="0" borderId="0" xfId="0" applyFont="1" applyFill="1" applyBorder="1" applyAlignment="1" applyProtection="1">
      <alignment horizontal="left"/>
    </xf>
    <xf numFmtId="0" fontId="18" fillId="0" borderId="0" xfId="0" applyFont="1" applyFill="1" applyBorder="1" applyAlignment="1" applyProtection="1">
      <alignment horizontal="left"/>
    </xf>
    <xf numFmtId="0" fontId="30" fillId="0" borderId="0" xfId="0" applyFont="1" applyAlignment="1" applyProtection="1">
      <alignment horizontal="left"/>
    </xf>
    <xf numFmtId="0" fontId="18" fillId="0" borderId="0" xfId="0" applyFont="1" applyBorder="1" applyAlignment="1" applyProtection="1">
      <alignment horizontal="left"/>
    </xf>
    <xf numFmtId="0" fontId="26" fillId="0" borderId="0" xfId="0" applyFont="1" applyAlignment="1" applyProtection="1">
      <alignment horizontal="left"/>
    </xf>
    <xf numFmtId="0" fontId="16" fillId="0" borderId="8" xfId="0" applyFont="1" applyBorder="1" applyAlignment="1" applyProtection="1">
      <alignment horizontal="left"/>
    </xf>
    <xf numFmtId="0" fontId="16" fillId="0" borderId="9" xfId="0" applyFont="1" applyBorder="1" applyAlignment="1" applyProtection="1">
      <alignment horizontal="left"/>
    </xf>
    <xf numFmtId="0" fontId="16" fillId="0" borderId="6" xfId="0" applyFont="1" applyBorder="1" applyAlignment="1" applyProtection="1">
      <alignment horizontal="center"/>
    </xf>
    <xf numFmtId="0" fontId="16" fillId="0" borderId="7" xfId="0" applyFont="1" applyBorder="1" applyAlignment="1" applyProtection="1">
      <alignment horizontal="center"/>
    </xf>
    <xf numFmtId="0" fontId="16" fillId="0" borderId="12" xfId="0" applyFont="1" applyBorder="1" applyAlignment="1" applyProtection="1">
      <alignment horizontal="center"/>
    </xf>
  </cellXfs>
  <cellStyles count="11">
    <cellStyle name="Lien hypertexte" xfId="1" builtinId="8"/>
    <cellStyle name="Normal" xfId="0" builtinId="0"/>
    <cellStyle name="Normal 14 6 10" xfId="2"/>
    <cellStyle name="Normal 2" xfId="3"/>
    <cellStyle name="Normal 2 2" xfId="4"/>
    <cellStyle name="Normal 21" xfId="5"/>
    <cellStyle name="Normal 30 2" xfId="6"/>
    <cellStyle name="Normal 32 3" xfId="7"/>
    <cellStyle name="Normal 35" xfId="8"/>
    <cellStyle name="Normal 36" xfId="9"/>
    <cellStyle name="Normal 3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</xdr:row>
          <xdr:rowOff>219075</xdr:rowOff>
        </xdr:from>
        <xdr:to>
          <xdr:col>11</xdr:col>
          <xdr:colOff>542925</xdr:colOff>
          <xdr:row>5</xdr:row>
          <xdr:rowOff>38100</xdr:rowOff>
        </xdr:to>
        <xdr:sp macro="" textlink="">
          <xdr:nvSpPr>
            <xdr:cNvPr id="5278795" name="CommandButton1" hidden="1">
              <a:extLst>
                <a:ext uri="{63B3BB69-23CF-44E3-9099-C40C66FF867C}">
                  <a14:compatExt spid="_x0000_s5278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172"/>
  <sheetViews>
    <sheetView showGridLines="0" tabSelected="1" zoomScale="120" workbookViewId="0">
      <selection activeCell="A35" sqref="A35:C35"/>
    </sheetView>
  </sheetViews>
  <sheetFormatPr baseColWidth="10" defaultRowHeight="12.75"/>
  <cols>
    <col min="1" max="1" width="16.42578125" style="2" customWidth="1"/>
    <col min="2" max="2" width="57.140625" style="2" customWidth="1"/>
    <col min="3" max="3" width="5.7109375" style="2" customWidth="1"/>
    <col min="4" max="4" width="7.140625" style="2" customWidth="1"/>
    <col min="5" max="5" width="7.140625" style="13" customWidth="1"/>
    <col min="6" max="6" width="10" style="2" customWidth="1"/>
    <col min="7" max="7" width="11.42578125" style="2"/>
    <col min="8" max="8" width="3.42578125" style="2" customWidth="1"/>
    <col min="9" max="27" width="11.42578125" style="2"/>
    <col min="28" max="28" width="12.28515625" style="2" customWidth="1"/>
    <col min="29" max="29" width="14.5703125" style="2" customWidth="1"/>
    <col min="30" max="31" width="9" style="2" customWidth="1"/>
    <col min="32" max="32" width="9.140625" style="2" customWidth="1"/>
    <col min="33" max="35" width="7.42578125" style="2" customWidth="1"/>
    <col min="36" max="39" width="8.28515625" style="2" customWidth="1"/>
    <col min="40" max="16384" width="11.42578125" style="2"/>
  </cols>
  <sheetData>
    <row r="1" spans="1:40" s="19" customFormat="1" ht="51" customHeight="1">
      <c r="A1" s="91"/>
      <c r="B1" s="92"/>
      <c r="C1" s="93"/>
      <c r="D1" s="104"/>
      <c r="E1" s="105"/>
      <c r="F1" s="105"/>
      <c r="G1" s="94"/>
      <c r="H1" s="95"/>
      <c r="AN1" s="35"/>
    </row>
    <row r="2" spans="1:40" s="19" customFormat="1" ht="13.5">
      <c r="A2" s="96"/>
      <c r="B2" s="23"/>
      <c r="C2" s="17"/>
      <c r="D2" s="106"/>
      <c r="E2" s="106"/>
      <c r="F2" s="97"/>
      <c r="G2" s="95"/>
    </row>
    <row r="3" spans="1:40" s="19" customFormat="1" ht="15" customHeight="1">
      <c r="A3" s="18"/>
      <c r="B3" s="18"/>
      <c r="C3" s="18"/>
      <c r="D3" s="98"/>
      <c r="E3" s="99"/>
      <c r="F3" s="107"/>
      <c r="G3" s="107"/>
    </row>
    <row r="4" spans="1:40" s="19" customFormat="1" ht="15" customHeight="1">
      <c r="A4" s="96"/>
      <c r="B4" s="23"/>
      <c r="C4" s="17"/>
      <c r="D4" s="99"/>
      <c r="E4" s="100"/>
      <c r="F4" s="101"/>
      <c r="G4" s="6"/>
    </row>
    <row r="5" spans="1:40" s="19" customFormat="1" ht="38.25" customHeight="1">
      <c r="A5" s="102"/>
      <c r="B5" s="24"/>
      <c r="C5" s="18"/>
      <c r="D5" s="108"/>
      <c r="E5" s="108"/>
      <c r="F5" s="108"/>
      <c r="G5" s="108"/>
      <c r="H5" s="108"/>
    </row>
    <row r="6" spans="1:40" s="19" customFormat="1">
      <c r="A6" s="17"/>
      <c r="B6" s="80"/>
      <c r="C6" s="17"/>
      <c r="D6" s="81"/>
      <c r="E6" s="81"/>
      <c r="F6" s="81"/>
      <c r="G6" s="81"/>
      <c r="H6" s="81"/>
    </row>
    <row r="7" spans="1:40" s="19" customFormat="1" ht="13.5">
      <c r="A7" s="95"/>
      <c r="B7" s="1"/>
      <c r="D7" s="82"/>
      <c r="E7" s="82"/>
      <c r="F7" s="82"/>
      <c r="G7" s="82"/>
      <c r="H7" s="82"/>
    </row>
    <row r="8" spans="1:40" s="19" customFormat="1" ht="13.5">
      <c r="A8" s="103"/>
      <c r="B8" s="20"/>
      <c r="D8" s="82"/>
      <c r="E8" s="82"/>
      <c r="F8" s="82"/>
      <c r="G8" s="82"/>
      <c r="H8" s="82"/>
    </row>
    <row r="9" spans="1:40" s="19" customFormat="1" ht="13.5" customHeight="1">
      <c r="A9" s="95"/>
      <c r="B9" s="36"/>
      <c r="D9" s="109"/>
      <c r="E9" s="109"/>
      <c r="F9" s="109"/>
      <c r="G9" s="109"/>
      <c r="H9" s="109"/>
      <c r="J9" s="45"/>
      <c r="K9" s="46"/>
    </row>
    <row r="10" spans="1:40" s="7" customFormat="1" ht="14.25" thickBot="1">
      <c r="A10" s="131" t="s">
        <v>0</v>
      </c>
      <c r="B10" s="132"/>
      <c r="C10" s="133"/>
      <c r="D10" s="110" t="s">
        <v>1</v>
      </c>
      <c r="E10" s="111" t="s">
        <v>2</v>
      </c>
      <c r="F10" s="112" t="s">
        <v>4</v>
      </c>
      <c r="G10" s="112" t="s">
        <v>5</v>
      </c>
      <c r="H10" s="113" t="s">
        <v>6</v>
      </c>
      <c r="I10" s="49"/>
      <c r="J10" s="114" t="s">
        <v>23</v>
      </c>
      <c r="K10" s="115" t="s">
        <v>24</v>
      </c>
    </row>
    <row r="11" spans="1:40" ht="13.5">
      <c r="A11" s="119" t="s">
        <v>11</v>
      </c>
      <c r="B11" s="117"/>
      <c r="C11" s="118"/>
      <c r="D11" s="78" t="s">
        <v>12</v>
      </c>
      <c r="E11" s="78">
        <v>1</v>
      </c>
      <c r="F11" s="83">
        <v>254</v>
      </c>
      <c r="G11" s="55">
        <f t="shared" ref="G11:G43" si="0">IF(COUNTA(E11:F11)&lt;2,"",PRODUCT(E11:F11))</f>
        <v>254</v>
      </c>
      <c r="H11" s="54">
        <v>1</v>
      </c>
      <c r="J11" s="32">
        <f>IF(H11=1,E50*G11,"")</f>
        <v>50.800000000000004</v>
      </c>
      <c r="K11" s="26" t="str">
        <f>IF(H11=2,E51*G11,"")</f>
        <v/>
      </c>
      <c r="M11" s="31"/>
    </row>
    <row r="12" spans="1:40" ht="13.5">
      <c r="A12" s="116" t="s">
        <v>13</v>
      </c>
      <c r="B12" s="117"/>
      <c r="C12" s="118"/>
      <c r="D12" s="85" t="s">
        <v>12</v>
      </c>
      <c r="E12" s="85">
        <v>1</v>
      </c>
      <c r="F12" s="86">
        <v>62.16</v>
      </c>
      <c r="G12" s="55">
        <f t="shared" si="0"/>
        <v>62.16</v>
      </c>
      <c r="H12" s="56">
        <v>1</v>
      </c>
      <c r="J12" s="32">
        <f>IF(H12=1,E50*G12,"")</f>
        <v>12.432</v>
      </c>
      <c r="K12" s="26" t="str">
        <f>IF(H12=2,E51*G12,"")</f>
        <v/>
      </c>
      <c r="M12" s="31"/>
    </row>
    <row r="13" spans="1:40" ht="14.25" customHeight="1">
      <c r="A13" s="116" t="s">
        <v>14</v>
      </c>
      <c r="B13" s="117"/>
      <c r="C13" s="118"/>
      <c r="D13" s="85" t="s">
        <v>12</v>
      </c>
      <c r="E13" s="85">
        <v>1</v>
      </c>
      <c r="F13" s="86">
        <v>15</v>
      </c>
      <c r="G13" s="55">
        <f t="shared" si="0"/>
        <v>15</v>
      </c>
      <c r="H13" s="56">
        <v>1</v>
      </c>
      <c r="I13" s="2" t="s">
        <v>3</v>
      </c>
      <c r="J13" s="32">
        <f>IF(H13=1,E50*G13,"")</f>
        <v>3</v>
      </c>
      <c r="K13" s="26" t="str">
        <f>IF(H13=2,E51*G13,"")</f>
        <v/>
      </c>
      <c r="M13" s="31"/>
    </row>
    <row r="14" spans="1:40" ht="13.5">
      <c r="A14" s="116" t="s">
        <v>15</v>
      </c>
      <c r="B14" s="117"/>
      <c r="C14" s="118"/>
      <c r="D14" s="85" t="s">
        <v>12</v>
      </c>
      <c r="E14" s="85">
        <v>1</v>
      </c>
      <c r="F14" s="86">
        <v>29</v>
      </c>
      <c r="G14" s="55">
        <f t="shared" si="0"/>
        <v>29</v>
      </c>
      <c r="H14" s="56">
        <v>1</v>
      </c>
      <c r="J14" s="32">
        <f>IF(H14=1,E50*G14,"")</f>
        <v>5.8000000000000007</v>
      </c>
      <c r="K14" s="26" t="str">
        <f>IF(H14=2,E51*G14,"")</f>
        <v/>
      </c>
      <c r="M14" s="31"/>
    </row>
    <row r="15" spans="1:40" ht="13.5">
      <c r="A15" s="116" t="s">
        <v>17</v>
      </c>
      <c r="B15" s="117"/>
      <c r="C15" s="118"/>
      <c r="D15" s="85" t="s">
        <v>12</v>
      </c>
      <c r="E15" s="85">
        <v>1</v>
      </c>
      <c r="F15" s="86">
        <v>50</v>
      </c>
      <c r="G15" s="55">
        <f t="shared" si="0"/>
        <v>50</v>
      </c>
      <c r="H15" s="56">
        <v>1</v>
      </c>
      <c r="J15" s="32">
        <f>IF(H15=1,E50*G15,"")</f>
        <v>10</v>
      </c>
      <c r="K15" s="26" t="str">
        <f>IF(H15=2,E51*G15,"")</f>
        <v/>
      </c>
      <c r="M15" s="31"/>
    </row>
    <row r="16" spans="1:40" ht="13.5">
      <c r="A16" s="116" t="s">
        <v>19</v>
      </c>
      <c r="B16" s="117"/>
      <c r="C16" s="118"/>
      <c r="D16" s="85" t="s">
        <v>12</v>
      </c>
      <c r="E16" s="85">
        <v>1</v>
      </c>
      <c r="F16" s="86">
        <v>31</v>
      </c>
      <c r="G16" s="55">
        <f t="shared" si="0"/>
        <v>31</v>
      </c>
      <c r="H16" s="56">
        <v>1</v>
      </c>
      <c r="J16" s="32">
        <f>IF(H16=1,E50*G16,"")</f>
        <v>6.2</v>
      </c>
      <c r="K16" s="26" t="str">
        <f>IF(H16=2,E51*G16,"")</f>
        <v/>
      </c>
      <c r="M16" s="31"/>
    </row>
    <row r="17" spans="1:13" ht="13.5">
      <c r="A17" s="116" t="s">
        <v>21</v>
      </c>
      <c r="B17" s="117"/>
      <c r="C17" s="118"/>
      <c r="D17" s="87" t="s">
        <v>12</v>
      </c>
      <c r="E17" s="85">
        <v>1</v>
      </c>
      <c r="F17" s="86">
        <v>35</v>
      </c>
      <c r="G17" s="55">
        <f t="shared" si="0"/>
        <v>35</v>
      </c>
      <c r="H17" s="56">
        <v>1</v>
      </c>
      <c r="J17" s="32">
        <f>IF(H17=1,E50*G17,"")</f>
        <v>7</v>
      </c>
      <c r="K17" s="26" t="str">
        <f>IF(H17=2,E51*G17,"")</f>
        <v/>
      </c>
      <c r="M17" s="31"/>
    </row>
    <row r="18" spans="1:13" ht="13.5">
      <c r="A18" s="116" t="s">
        <v>18</v>
      </c>
      <c r="B18" s="117"/>
      <c r="C18" s="118"/>
      <c r="D18" s="88" t="s">
        <v>12</v>
      </c>
      <c r="E18" s="88">
        <v>1</v>
      </c>
      <c r="F18" s="89">
        <v>47</v>
      </c>
      <c r="G18" s="55">
        <f t="shared" si="0"/>
        <v>47</v>
      </c>
      <c r="H18" s="56">
        <v>1</v>
      </c>
      <c r="J18" s="32">
        <f>IF(H18=1,E50*G18,"")</f>
        <v>9.4</v>
      </c>
      <c r="K18" s="26" t="str">
        <f>IF(H18=2,E51*G18,"")</f>
        <v/>
      </c>
      <c r="M18" s="31"/>
    </row>
    <row r="19" spans="1:13" ht="13.5">
      <c r="A19" s="116" t="s">
        <v>22</v>
      </c>
      <c r="B19" s="117"/>
      <c r="C19" s="118"/>
      <c r="D19" s="88" t="s">
        <v>12</v>
      </c>
      <c r="E19" s="88">
        <v>1</v>
      </c>
      <c r="F19" s="89">
        <v>46</v>
      </c>
      <c r="G19" s="55">
        <f t="shared" si="0"/>
        <v>46</v>
      </c>
      <c r="H19" s="56">
        <v>1</v>
      </c>
      <c r="J19" s="32">
        <f>IF(H19=1,E50*G19,"")</f>
        <v>9.2000000000000011</v>
      </c>
      <c r="K19" s="26" t="str">
        <f>IF(H19=2,E51*G19,"")</f>
        <v/>
      </c>
      <c r="M19" s="31"/>
    </row>
    <row r="20" spans="1:13" ht="13.5">
      <c r="A20" s="116" t="s">
        <v>20</v>
      </c>
      <c r="B20" s="117"/>
      <c r="C20" s="118"/>
      <c r="D20" s="88" t="s">
        <v>8</v>
      </c>
      <c r="E20" s="88">
        <v>1</v>
      </c>
      <c r="F20" s="90">
        <v>14.2965</v>
      </c>
      <c r="G20" s="55">
        <f t="shared" si="0"/>
        <v>14.2965</v>
      </c>
      <c r="H20" s="56">
        <v>1</v>
      </c>
      <c r="J20" s="32">
        <f>IF(H20=1,E50*G20,"")</f>
        <v>2.8593000000000002</v>
      </c>
      <c r="K20" s="26" t="str">
        <f>IF(H20=2,E51*G20,"")</f>
        <v/>
      </c>
      <c r="M20" s="31"/>
    </row>
    <row r="21" spans="1:13" ht="13.5">
      <c r="A21" s="116" t="s">
        <v>16</v>
      </c>
      <c r="B21" s="117"/>
      <c r="C21" s="118"/>
      <c r="D21" s="88" t="s">
        <v>8</v>
      </c>
      <c r="E21" s="88">
        <v>1</v>
      </c>
      <c r="F21" s="89">
        <v>15.85</v>
      </c>
      <c r="G21" s="55">
        <f t="shared" si="0"/>
        <v>15.85</v>
      </c>
      <c r="H21" s="56">
        <v>1</v>
      </c>
      <c r="J21" s="32">
        <f>IF(H21=1,E50*G21,"")</f>
        <v>3.17</v>
      </c>
      <c r="K21" s="26" t="str">
        <f>IF(H21=2,E51*G21,"")</f>
        <v/>
      </c>
      <c r="M21" s="31"/>
    </row>
    <row r="22" spans="1:13" ht="13.5">
      <c r="A22" s="119"/>
      <c r="B22" s="117"/>
      <c r="C22" s="118"/>
      <c r="D22" s="78"/>
      <c r="E22" s="78"/>
      <c r="F22" s="83"/>
      <c r="G22" s="55" t="str">
        <f t="shared" si="0"/>
        <v/>
      </c>
      <c r="H22" s="56"/>
      <c r="J22" s="32" t="str">
        <f>IF(H22=1,E50*G22,"")</f>
        <v/>
      </c>
      <c r="K22" s="26" t="str">
        <f>IF(H22=2,E51*G22,"")</f>
        <v/>
      </c>
      <c r="M22" s="31"/>
    </row>
    <row r="23" spans="1:13" ht="13.5">
      <c r="A23" s="119"/>
      <c r="B23" s="117"/>
      <c r="C23" s="118"/>
      <c r="E23" s="78"/>
      <c r="F23" s="83"/>
      <c r="G23" s="55" t="str">
        <f>IF(COUNTA(E23:F23)&lt;2,"",PRODUCT(E23:F23))</f>
        <v/>
      </c>
      <c r="H23" s="56"/>
      <c r="J23" s="32" t="str">
        <f>IF(H23=1,E50*G23,"")</f>
        <v/>
      </c>
      <c r="K23" s="26" t="str">
        <f>IF(H23=2,E51*G23,"")</f>
        <v/>
      </c>
      <c r="M23" s="31"/>
    </row>
    <row r="24" spans="1:13" ht="13.5">
      <c r="A24" s="123"/>
      <c r="B24" s="124"/>
      <c r="C24" s="125"/>
      <c r="D24" s="79"/>
      <c r="E24" s="59"/>
      <c r="F24" s="60"/>
      <c r="G24" s="55" t="str">
        <f t="shared" si="0"/>
        <v/>
      </c>
      <c r="H24" s="56"/>
      <c r="J24" s="32" t="str">
        <f>IF(H24=1,E50*G24,"")</f>
        <v/>
      </c>
      <c r="K24" s="26" t="str">
        <f>IF(H24=2,E51*G24,"")</f>
        <v/>
      </c>
      <c r="M24" s="31"/>
    </row>
    <row r="25" spans="1:13" ht="13.5">
      <c r="A25" s="120"/>
      <c r="B25" s="121"/>
      <c r="C25" s="122"/>
      <c r="D25" s="50"/>
      <c r="E25" s="51"/>
      <c r="F25" s="43"/>
      <c r="G25" s="55" t="str">
        <f t="shared" si="0"/>
        <v/>
      </c>
      <c r="H25" s="56"/>
      <c r="J25" s="32" t="str">
        <f>IF(H25=1,E50*G25,"")</f>
        <v/>
      </c>
      <c r="K25" s="26" t="str">
        <f>IF(H25=2,E51*G25,"")</f>
        <v/>
      </c>
      <c r="M25" s="31"/>
    </row>
    <row r="26" spans="1:13" ht="13.5">
      <c r="A26" s="120"/>
      <c r="B26" s="121"/>
      <c r="C26" s="122"/>
      <c r="D26" s="50"/>
      <c r="E26" s="51"/>
      <c r="F26" s="43"/>
      <c r="G26" s="55" t="str">
        <f t="shared" si="0"/>
        <v/>
      </c>
      <c r="H26" s="56"/>
      <c r="J26" s="32" t="str">
        <f>IF(H26=1,E50*G26,"")</f>
        <v/>
      </c>
      <c r="K26" s="26" t="str">
        <f>IF(H26=2,E51*G26,"")</f>
        <v/>
      </c>
      <c r="M26" s="31"/>
    </row>
    <row r="27" spans="1:13" ht="13.5">
      <c r="A27" s="120"/>
      <c r="B27" s="121"/>
      <c r="C27" s="122"/>
      <c r="D27" s="50"/>
      <c r="E27" s="51"/>
      <c r="F27" s="43"/>
      <c r="G27" s="55" t="str">
        <f t="shared" si="0"/>
        <v/>
      </c>
      <c r="H27" s="57"/>
      <c r="J27" s="32" t="str">
        <f>IF(H27=1,E50*G27,"")</f>
        <v/>
      </c>
      <c r="K27" s="26" t="str">
        <f>IF(H27=2,E51*G27,"")</f>
        <v/>
      </c>
      <c r="M27" s="31"/>
    </row>
    <row r="28" spans="1:13" ht="13.5">
      <c r="A28" s="120"/>
      <c r="B28" s="121"/>
      <c r="C28" s="122"/>
      <c r="D28" s="50"/>
      <c r="E28" s="51"/>
      <c r="F28" s="43"/>
      <c r="G28" s="55" t="str">
        <f t="shared" si="0"/>
        <v/>
      </c>
      <c r="H28" s="57"/>
      <c r="J28" s="32" t="str">
        <f>IF(H28=1,E50*G28,"")</f>
        <v/>
      </c>
      <c r="K28" s="26" t="str">
        <f>IF(H28=2,E51*G28,"")</f>
        <v/>
      </c>
      <c r="M28" s="31"/>
    </row>
    <row r="29" spans="1:13" ht="13.5">
      <c r="A29" s="120"/>
      <c r="B29" s="121"/>
      <c r="C29" s="122"/>
      <c r="D29" s="50"/>
      <c r="E29" s="51"/>
      <c r="F29" s="43"/>
      <c r="G29" s="55" t="str">
        <f t="shared" si="0"/>
        <v/>
      </c>
      <c r="H29" s="57"/>
      <c r="J29" s="32" t="str">
        <f>IF(H29=1,E50*G29,"")</f>
        <v/>
      </c>
      <c r="K29" s="26" t="str">
        <f>IF(H29=2,E51*G29,"")</f>
        <v/>
      </c>
      <c r="M29" s="31"/>
    </row>
    <row r="30" spans="1:13" ht="13.5">
      <c r="A30" s="120"/>
      <c r="B30" s="121"/>
      <c r="C30" s="122"/>
      <c r="D30" s="50"/>
      <c r="E30" s="51"/>
      <c r="F30" s="43"/>
      <c r="G30" s="55" t="str">
        <f t="shared" si="0"/>
        <v/>
      </c>
      <c r="H30" s="57"/>
      <c r="J30" s="32" t="str">
        <f>IF(H30=1,E50*G30,"")</f>
        <v/>
      </c>
      <c r="K30" s="26" t="str">
        <f>IF(H30=2,E51*G30,"")</f>
        <v/>
      </c>
      <c r="M30" s="31"/>
    </row>
    <row r="31" spans="1:13" ht="13.5">
      <c r="A31" s="120"/>
      <c r="B31" s="121"/>
      <c r="C31" s="122"/>
      <c r="D31" s="50"/>
      <c r="E31" s="51"/>
      <c r="F31" s="43"/>
      <c r="G31" s="55" t="str">
        <f t="shared" si="0"/>
        <v/>
      </c>
      <c r="H31" s="57"/>
      <c r="J31" s="32" t="str">
        <f>IF(H31=1,E50*G31,"")</f>
        <v/>
      </c>
      <c r="K31" s="26" t="str">
        <f>IF(H31=2,E51*G31,"")</f>
        <v/>
      </c>
      <c r="M31" s="31"/>
    </row>
    <row r="32" spans="1:13" ht="14.25" customHeight="1">
      <c r="A32" s="120"/>
      <c r="B32" s="121"/>
      <c r="C32" s="122"/>
      <c r="D32" s="50"/>
      <c r="E32" s="51"/>
      <c r="F32" s="43"/>
      <c r="G32" s="58" t="str">
        <f t="shared" si="0"/>
        <v/>
      </c>
      <c r="H32" s="57"/>
      <c r="J32" s="32" t="str">
        <f>IF(H32=1,E50*G32,"")</f>
        <v/>
      </c>
      <c r="K32" s="26" t="str">
        <f>IF(H32=2,E51*G32,"")</f>
        <v/>
      </c>
      <c r="M32" s="31"/>
    </row>
    <row r="33" spans="1:32" ht="13.5">
      <c r="A33" s="145"/>
      <c r="B33" s="146"/>
      <c r="C33" s="147"/>
      <c r="D33" s="50"/>
      <c r="E33" s="51"/>
      <c r="F33" s="65"/>
      <c r="G33" s="66" t="str">
        <f t="shared" si="0"/>
        <v/>
      </c>
      <c r="H33" s="57"/>
      <c r="J33" s="32" t="str">
        <f>IF(H33=1,E50*G33,"")</f>
        <v/>
      </c>
      <c r="K33" s="26" t="str">
        <f>IF(H33=2,E51*G33,"")</f>
        <v/>
      </c>
      <c r="M33" s="31"/>
      <c r="AF33" s="16"/>
    </row>
    <row r="34" spans="1:32" ht="13.5">
      <c r="A34" s="120"/>
      <c r="B34" s="121"/>
      <c r="C34" s="122"/>
      <c r="D34" s="50"/>
      <c r="E34" s="51"/>
      <c r="F34" s="43"/>
      <c r="G34" s="55" t="str">
        <f t="shared" si="0"/>
        <v/>
      </c>
      <c r="H34" s="57"/>
      <c r="J34" s="32" t="str">
        <f>IF(H34=1,E50*G34,"")</f>
        <v/>
      </c>
      <c r="K34" s="26" t="str">
        <f>IF(H34=2,E51*G34,"")</f>
        <v/>
      </c>
      <c r="M34" s="31"/>
    </row>
    <row r="35" spans="1:32" ht="13.5">
      <c r="A35" s="120"/>
      <c r="B35" s="121"/>
      <c r="C35" s="122"/>
      <c r="D35" s="50"/>
      <c r="E35" s="51"/>
      <c r="F35" s="43"/>
      <c r="G35" s="55" t="str">
        <f t="shared" si="0"/>
        <v/>
      </c>
      <c r="H35" s="57"/>
      <c r="J35" s="32" t="str">
        <f>IF(H35=1,E50*G35,"")</f>
        <v/>
      </c>
      <c r="K35" s="26" t="str">
        <f>IF(H35=2,E51*G35,"")</f>
        <v/>
      </c>
      <c r="M35" s="31"/>
    </row>
    <row r="36" spans="1:32" ht="13.5">
      <c r="A36" s="123"/>
      <c r="B36" s="124"/>
      <c r="C36" s="125"/>
      <c r="D36" s="52"/>
      <c r="E36" s="53"/>
      <c r="F36" s="44"/>
      <c r="G36" s="55" t="str">
        <f t="shared" si="0"/>
        <v/>
      </c>
      <c r="H36" s="57"/>
      <c r="J36" s="32" t="str">
        <f>IF(H36=1,E50*G36,"")</f>
        <v/>
      </c>
      <c r="K36" s="26" t="str">
        <f>IF(H36=2,E51*G36,"")</f>
        <v/>
      </c>
      <c r="M36" s="31"/>
    </row>
    <row r="37" spans="1:32" ht="13.5">
      <c r="A37" s="123"/>
      <c r="B37" s="124"/>
      <c r="C37" s="125"/>
      <c r="D37" s="52"/>
      <c r="E37" s="53"/>
      <c r="F37" s="44"/>
      <c r="G37" s="64" t="str">
        <f>IF(COUNTA(E37:F37)&lt;2,"",PRODUCT(E37:F37))</f>
        <v/>
      </c>
      <c r="H37" s="57"/>
      <c r="J37" s="32" t="str">
        <f>IF(H37=1,E50*G37,"")</f>
        <v/>
      </c>
      <c r="K37" s="26" t="str">
        <f>IF(H37=2,E51*G37,"")</f>
        <v/>
      </c>
      <c r="M37" s="31"/>
    </row>
    <row r="38" spans="1:32" ht="13.5">
      <c r="A38" s="123"/>
      <c r="B38" s="124"/>
      <c r="C38" s="125"/>
      <c r="D38" s="52"/>
      <c r="E38" s="53"/>
      <c r="F38" s="44"/>
      <c r="G38" s="55" t="str">
        <f t="shared" si="0"/>
        <v/>
      </c>
      <c r="H38" s="57"/>
      <c r="J38" s="32" t="str">
        <f>IF(H38=1,E50*G38,"")</f>
        <v/>
      </c>
      <c r="K38" s="26" t="str">
        <f>IF(H38=2,E51*G38,"")</f>
        <v/>
      </c>
      <c r="M38" s="31"/>
    </row>
    <row r="39" spans="1:32" ht="13.5">
      <c r="A39" s="123"/>
      <c r="B39" s="124"/>
      <c r="C39" s="125"/>
      <c r="D39" s="52"/>
      <c r="E39" s="53"/>
      <c r="F39" s="44"/>
      <c r="G39" s="55" t="str">
        <f t="shared" si="0"/>
        <v/>
      </c>
      <c r="H39" s="57"/>
      <c r="J39" s="32" t="str">
        <f>IF(H39=1,E50*G39,"")</f>
        <v/>
      </c>
      <c r="K39" s="26" t="str">
        <f>IF(H39=2,E51*G39,"")</f>
        <v/>
      </c>
      <c r="M39" s="31"/>
    </row>
    <row r="40" spans="1:32" ht="13.5">
      <c r="A40" s="123"/>
      <c r="B40" s="124"/>
      <c r="C40" s="125"/>
      <c r="D40" s="52"/>
      <c r="E40" s="53"/>
      <c r="F40" s="44"/>
      <c r="G40" s="55" t="str">
        <f t="shared" si="0"/>
        <v/>
      </c>
      <c r="H40" s="57"/>
      <c r="J40" s="32" t="str">
        <f>IF(H40=1,E50*G40,"")</f>
        <v/>
      </c>
      <c r="K40" s="26" t="str">
        <f>IF(H40=2,E51*G40,"")</f>
        <v/>
      </c>
      <c r="M40" s="31"/>
    </row>
    <row r="41" spans="1:32" ht="13.5">
      <c r="A41" s="123"/>
      <c r="B41" s="124"/>
      <c r="C41" s="125"/>
      <c r="D41" s="52"/>
      <c r="E41" s="53"/>
      <c r="F41" s="44"/>
      <c r="G41" s="55" t="str">
        <f t="shared" si="0"/>
        <v/>
      </c>
      <c r="H41" s="57"/>
      <c r="J41" s="32" t="str">
        <f>IF(H41=1,E50*G41,"")</f>
        <v/>
      </c>
      <c r="K41" s="26" t="str">
        <f>IF(H41=2,E51*G41,"")</f>
        <v/>
      </c>
      <c r="M41" s="31"/>
    </row>
    <row r="42" spans="1:32" ht="13.5">
      <c r="A42" s="123"/>
      <c r="B42" s="124"/>
      <c r="C42" s="125"/>
      <c r="D42" s="52"/>
      <c r="E42" s="53"/>
      <c r="F42" s="44"/>
      <c r="G42" s="55" t="str">
        <f t="shared" si="0"/>
        <v/>
      </c>
      <c r="H42" s="57"/>
      <c r="J42" s="32" t="str">
        <f>IF(H42=1,E50*G42,"")</f>
        <v/>
      </c>
      <c r="K42" s="26" t="str">
        <f>IF(H42=2,E51*G42,"")</f>
        <v/>
      </c>
      <c r="M42" s="31"/>
    </row>
    <row r="43" spans="1:32" ht="14.25" thickBot="1">
      <c r="A43" s="134"/>
      <c r="B43" s="135"/>
      <c r="C43" s="136"/>
      <c r="D43" s="61"/>
      <c r="E43" s="62"/>
      <c r="F43" s="60"/>
      <c r="G43" s="55" t="str">
        <f t="shared" si="0"/>
        <v/>
      </c>
      <c r="H43" s="63"/>
      <c r="J43" s="33" t="str">
        <f>IF(H43=1,E50*G43,"")</f>
        <v/>
      </c>
      <c r="K43" s="27" t="str">
        <f>IF(H43=2,E51*G43,"")</f>
        <v/>
      </c>
      <c r="M43" s="31"/>
    </row>
    <row r="44" spans="1:32" ht="14.25" thickBot="1">
      <c r="A44" s="48"/>
      <c r="B44" s="34"/>
      <c r="C44" s="9"/>
      <c r="D44" s="8"/>
      <c r="E44" s="10"/>
      <c r="F44" s="70"/>
      <c r="G44" s="71"/>
      <c r="J44" s="28">
        <f>SUM(J11:J43)</f>
        <v>119.86130000000001</v>
      </c>
      <c r="K44" s="29">
        <f>SUM(K11:K43)</f>
        <v>0</v>
      </c>
    </row>
    <row r="45" spans="1:32" ht="13.5">
      <c r="A45" s="3"/>
      <c r="B45" s="21"/>
      <c r="C45" s="37"/>
      <c r="D45" s="38"/>
      <c r="E45" s="39"/>
      <c r="F45" s="72"/>
      <c r="G45" s="73">
        <f>SUM(G11:G43)</f>
        <v>599.30650000000003</v>
      </c>
    </row>
    <row r="46" spans="1:32" ht="13.5">
      <c r="A46" s="3"/>
      <c r="B46" s="4"/>
      <c r="C46" s="40"/>
      <c r="D46" s="41"/>
      <c r="E46" s="42"/>
      <c r="F46" s="72"/>
      <c r="G46" s="73"/>
    </row>
    <row r="47" spans="1:32" ht="13.5">
      <c r="A47" s="148"/>
      <c r="B47" s="149"/>
      <c r="C47" s="129"/>
      <c r="D47" s="130"/>
      <c r="E47" s="30"/>
      <c r="F47" s="74"/>
      <c r="G47" s="75"/>
    </row>
    <row r="48" spans="1:32" ht="14.25" thickBot="1">
      <c r="A48" s="150"/>
      <c r="B48" s="151"/>
      <c r="C48" s="153"/>
      <c r="D48" s="154"/>
      <c r="E48" s="12"/>
      <c r="F48" s="76"/>
      <c r="G48" s="77"/>
    </row>
    <row r="49" spans="1:7" ht="13.5">
      <c r="B49" s="5"/>
      <c r="C49" s="155"/>
      <c r="D49" s="156"/>
      <c r="E49" s="157"/>
      <c r="F49" s="70"/>
      <c r="G49" s="70">
        <f>SUM(G11:G43,G46)</f>
        <v>599.30650000000003</v>
      </c>
    </row>
    <row r="50" spans="1:7" ht="13.5">
      <c r="A50" s="22"/>
      <c r="C50" s="126" t="s">
        <v>9</v>
      </c>
      <c r="D50" s="127"/>
      <c r="E50" s="25">
        <v>0.2</v>
      </c>
      <c r="F50" s="67">
        <f>SUM(F47,PRODUCT(E50,SUMIF(H11:H43,1,G11:G43)))</f>
        <v>119.86130000000001</v>
      </c>
      <c r="G50" s="69"/>
    </row>
    <row r="51" spans="1:7" ht="13.5">
      <c r="A51" s="140"/>
      <c r="B51" s="141"/>
      <c r="C51" s="126" t="s">
        <v>10</v>
      </c>
      <c r="D51" s="127"/>
      <c r="E51" s="25">
        <v>0.1</v>
      </c>
      <c r="F51" s="68">
        <f>SUM(F48,PRODUCT(E51,SUMIF(H11:H43,2,G11:G43)))</f>
        <v>0</v>
      </c>
      <c r="G51" s="68"/>
    </row>
    <row r="52" spans="1:7" ht="13.5">
      <c r="A52" s="152"/>
      <c r="B52" s="141"/>
      <c r="C52" s="126"/>
      <c r="D52" s="127"/>
      <c r="E52" s="128"/>
      <c r="F52" s="68"/>
      <c r="G52" s="69">
        <f>SUM(F50,F51)</f>
        <v>119.86130000000001</v>
      </c>
    </row>
    <row r="53" spans="1:7" ht="13.5">
      <c r="A53" s="137"/>
      <c r="B53" s="142"/>
      <c r="C53" s="143" t="s">
        <v>7</v>
      </c>
      <c r="D53" s="144"/>
      <c r="E53" s="11"/>
      <c r="F53" s="68"/>
      <c r="G53" s="69">
        <f>SUM(G49,G52)</f>
        <v>719.16780000000006</v>
      </c>
    </row>
    <row r="54" spans="1:7" ht="14.25" thickBot="1">
      <c r="A54" s="137"/>
      <c r="B54" s="139"/>
      <c r="C54" s="126"/>
      <c r="D54" s="127"/>
      <c r="E54" s="128"/>
      <c r="F54" s="68"/>
      <c r="G54" s="69"/>
    </row>
    <row r="55" spans="1:7" ht="13.5">
      <c r="A55" s="137"/>
      <c r="B55" s="138"/>
      <c r="C55" s="14"/>
      <c r="D55" s="14"/>
      <c r="E55" s="14"/>
      <c r="F55" s="84"/>
      <c r="G55" s="84"/>
    </row>
    <row r="56" spans="1:7" ht="13.5">
      <c r="A56" s="137"/>
      <c r="B56" s="138"/>
      <c r="C56"/>
      <c r="D56"/>
      <c r="E56"/>
      <c r="F56" s="47"/>
      <c r="G56" s="47"/>
    </row>
    <row r="172" spans="5:5">
      <c r="E172" s="15">
        <v>0.19600000000000001</v>
      </c>
    </row>
  </sheetData>
  <mergeCells count="50">
    <mergeCell ref="A32:C32"/>
    <mergeCell ref="A33:C33"/>
    <mergeCell ref="A34:C34"/>
    <mergeCell ref="A47:B47"/>
    <mergeCell ref="A48:B48"/>
    <mergeCell ref="A37:C37"/>
    <mergeCell ref="C48:D48"/>
    <mergeCell ref="A56:B56"/>
    <mergeCell ref="A54:B54"/>
    <mergeCell ref="A55:B55"/>
    <mergeCell ref="A35:C35"/>
    <mergeCell ref="A51:B51"/>
    <mergeCell ref="A53:B53"/>
    <mergeCell ref="A39:C39"/>
    <mergeCell ref="A40:C40"/>
    <mergeCell ref="C51:D51"/>
    <mergeCell ref="C53:D53"/>
    <mergeCell ref="A52:B52"/>
    <mergeCell ref="C50:D50"/>
    <mergeCell ref="C49:E49"/>
    <mergeCell ref="A10:C10"/>
    <mergeCell ref="A31:C31"/>
    <mergeCell ref="A29:C29"/>
    <mergeCell ref="A27:C27"/>
    <mergeCell ref="A24:C24"/>
    <mergeCell ref="A25:C25"/>
    <mergeCell ref="A36:C36"/>
    <mergeCell ref="C52:E52"/>
    <mergeCell ref="C47:D47"/>
    <mergeCell ref="C54:E54"/>
    <mergeCell ref="A42:C42"/>
    <mergeCell ref="A38:C38"/>
    <mergeCell ref="A43:C43"/>
    <mergeCell ref="A41:C41"/>
    <mergeCell ref="A26:C26"/>
    <mergeCell ref="A28:C28"/>
    <mergeCell ref="A30:C30"/>
    <mergeCell ref="A22:C22"/>
    <mergeCell ref="A21:C21"/>
    <mergeCell ref="A13:C13"/>
    <mergeCell ref="A12:C12"/>
    <mergeCell ref="A11:C11"/>
    <mergeCell ref="A23:C23"/>
    <mergeCell ref="A19:C19"/>
    <mergeCell ref="A18:C18"/>
    <mergeCell ref="A17:C17"/>
    <mergeCell ref="A16:C16"/>
    <mergeCell ref="A15:C15"/>
    <mergeCell ref="A14:C14"/>
    <mergeCell ref="A20:C20"/>
  </mergeCells>
  <phoneticPr fontId="0" type="noConversion"/>
  <pageMargins left="0.2" right="0.2" top="0.3" bottom="0.3" header="0.19685039370078741" footer="0.47244094488188981"/>
  <pageSetup paperSize="9" scale="65" orientation="portrait" horizontalDpi="300" verticalDpi="300" r:id="rId1"/>
  <headerFooter alignWithMargins="0">
    <oddFooter>&amp;C&amp;"Arial,Gras"&amp;12SIRET : 482338738 - NAF : 4332A - RCS : 00032 - N°TVA : FR05482338738
Assurances décennale et civile n° 40144917 souscritent chez ALLIANZ</oddFooter>
  </headerFooter>
  <drawing r:id="rId2"/>
  <legacyDrawing r:id="rId3"/>
  <controls>
    <mc:AlternateContent xmlns:mc="http://schemas.openxmlformats.org/markup-compatibility/2006">
      <mc:Choice Requires="x14">
        <control shapeId="5278795" r:id="rId4" name="CommandButton1">
          <controlPr defaultSize="0" autoLine="0" r:id="rId5">
            <anchor moveWithCells="1">
              <from>
                <xdr:col>10</xdr:col>
                <xdr:colOff>114300</xdr:colOff>
                <xdr:row>4</xdr:row>
                <xdr:rowOff>219075</xdr:rowOff>
              </from>
              <to>
                <xdr:col>11</xdr:col>
                <xdr:colOff>542925</xdr:colOff>
                <xdr:row>5</xdr:row>
                <xdr:rowOff>38100</xdr:rowOff>
              </to>
            </anchor>
          </controlPr>
        </control>
      </mc:Choice>
      <mc:Fallback>
        <control shapeId="527879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Feuil1!DonnéesExternes_1</vt:lpstr>
      <vt:lpstr>Feuil1!Zone_d_impression</vt:lpstr>
    </vt:vector>
  </TitlesOfParts>
  <Company>Thalès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Viard Jean-Paul</dc:creator>
  <cp:lastModifiedBy>Pascal CUISINES</cp:lastModifiedBy>
  <cp:lastPrinted>2016-02-05T14:35:39Z</cp:lastPrinted>
  <dcterms:created xsi:type="dcterms:W3CDTF">2004-10-29T11:51:33Z</dcterms:created>
  <dcterms:modified xsi:type="dcterms:W3CDTF">2016-02-10T15:28:51Z</dcterms:modified>
</cp:coreProperties>
</file>