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 codeName="{296A6A55-71EF-3FAC-97E6-161027D96622}"/>
  <workbookPr filterPrivacy="1" codeName="ThisWorkbook" hidePivotFieldList="1"/>
  <xr:revisionPtr revIDLastSave="0" documentId="13_ncr:1_{A48C0684-61AD-B84B-A2FB-8E7D21EF91BD}" xr6:coauthVersionLast="47" xr6:coauthVersionMax="47" xr10:uidLastSave="{00000000-0000-0000-0000-000000000000}"/>
  <bookViews>
    <workbookView xWindow="0" yWindow="500" windowWidth="25600" windowHeight="15500" activeTab="1" xr2:uid="{00000000-000D-0000-FFFF-FFFF00000000}"/>
  </bookViews>
  <sheets>
    <sheet name="Accueil" sheetId="117" r:id="rId1"/>
    <sheet name="État Stock" sheetId="31" r:id="rId2"/>
    <sheet name="template" sheetId="1" r:id="rId3"/>
  </sheets>
  <functionGroups builtInGroupCount="19"/>
  <definedNames>
    <definedName name="_xlnm._FilterDatabase" localSheetId="2" hidden="1">template!$E$3</definedName>
    <definedName name="Bar_VIP">#REF!</definedName>
    <definedName name="Grand_Bar_2">#REF!</definedName>
    <definedName name="_xlnm.Print_Titles" localSheetId="2">template!$1:$4</definedName>
    <definedName name="valSurlignée">IFERROR(IF(template!$G$3="Oui", TRUE, FALSE),FALSE)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1" l="1"/>
  <c r="Q5" i="1"/>
  <c r="Z5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H18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H6" i="1"/>
  <c r="H7" i="1"/>
  <c r="H8" i="1"/>
  <c r="H9" i="1"/>
  <c r="H10" i="1"/>
  <c r="H11" i="1"/>
  <c r="H12" i="1"/>
  <c r="H13" i="1"/>
  <c r="H14" i="1"/>
  <c r="H15" i="1"/>
  <c r="H16" i="1"/>
  <c r="H17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5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5" i="1"/>
  <c r="J6" i="1"/>
  <c r="J7" i="1"/>
  <c r="J8" i="1"/>
  <c r="J9" i="1"/>
  <c r="J10" i="1"/>
  <c r="J11" i="1"/>
  <c r="J12" i="1"/>
  <c r="M12" i="1"/>
  <c r="M5" i="1"/>
  <c r="M6" i="1"/>
  <c r="M7" i="1"/>
  <c r="M8" i="1"/>
  <c r="M9" i="1"/>
  <c r="M10" i="1"/>
  <c r="M11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E73" i="31"/>
  <c r="E72" i="31"/>
  <c r="E71" i="31"/>
  <c r="E70" i="31"/>
  <c r="E69" i="31"/>
  <c r="E68" i="31"/>
  <c r="E67" i="31"/>
  <c r="E66" i="31"/>
  <c r="E65" i="31"/>
  <c r="E64" i="31"/>
  <c r="E63" i="31"/>
  <c r="E62" i="31"/>
  <c r="E61" i="31"/>
  <c r="E60" i="31"/>
  <c r="E59" i="31"/>
  <c r="E58" i="31"/>
  <c r="E57" i="31"/>
  <c r="E56" i="31"/>
  <c r="E55" i="31"/>
  <c r="E54" i="31"/>
  <c r="E53" i="31"/>
  <c r="E52" i="31"/>
  <c r="E51" i="31"/>
  <c r="E50" i="31"/>
  <c r="E49" i="31"/>
  <c r="E48" i="31"/>
  <c r="E47" i="31"/>
  <c r="E46" i="31"/>
  <c r="E45" i="31"/>
  <c r="E44" i="31"/>
  <c r="E43" i="31"/>
  <c r="E42" i="31"/>
  <c r="E41" i="31"/>
  <c r="E40" i="31"/>
  <c r="E39" i="31"/>
  <c r="E38" i="31"/>
  <c r="E37" i="31"/>
  <c r="E36" i="31"/>
  <c r="E35" i="31"/>
  <c r="E34" i="31"/>
  <c r="E33" i="31"/>
  <c r="E32" i="31"/>
  <c r="E31" i="31"/>
  <c r="E30" i="31"/>
  <c r="E29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12" i="31"/>
  <c r="E11" i="31"/>
  <c r="E10" i="31"/>
  <c r="E9" i="31"/>
  <c r="E8" i="31"/>
  <c r="E7" i="31"/>
  <c r="E6" i="31"/>
  <c r="E5" i="31"/>
  <c r="E4" i="3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35" i="1"/>
  <c r="D36" i="1"/>
  <c r="D37" i="1"/>
  <c r="D38" i="1"/>
  <c r="D39" i="1"/>
  <c r="D40" i="1"/>
  <c r="D41" i="1"/>
  <c r="D42" i="1"/>
  <c r="D29" i="1"/>
  <c r="D30" i="1"/>
  <c r="D31" i="1"/>
  <c r="D32" i="1"/>
  <c r="D33" i="1"/>
  <c r="D34" i="1"/>
  <c r="D55" i="1"/>
  <c r="D56" i="1"/>
  <c r="D57" i="1"/>
  <c r="D12" i="1"/>
  <c r="D5" i="1"/>
  <c r="D6" i="1"/>
  <c r="D7" i="1"/>
  <c r="D8" i="1"/>
  <c r="D9" i="1"/>
  <c r="D10" i="1"/>
  <c r="D11" i="1"/>
  <c r="D13" i="1"/>
  <c r="D14" i="1"/>
  <c r="D15" i="1"/>
  <c r="D43" i="1"/>
  <c r="D44" i="1"/>
  <c r="D45" i="1"/>
  <c r="D46" i="1"/>
  <c r="D47" i="1"/>
  <c r="D48" i="1"/>
  <c r="D49" i="1"/>
  <c r="D50" i="1"/>
  <c r="D51" i="1"/>
  <c r="D52" i="1"/>
  <c r="D53" i="1"/>
  <c r="D54" i="1"/>
</calcChain>
</file>

<file path=xl/sharedStrings.xml><?xml version="1.0" encoding="utf-8"?>
<sst xmlns="http://schemas.openxmlformats.org/spreadsheetml/2006/main" count="463" uniqueCount="111">
  <si>
    <t>Nom</t>
  </si>
  <si>
    <t>Bouteille</t>
  </si>
  <si>
    <t>Mumm Cordon Rouge</t>
  </si>
  <si>
    <t>Magnum</t>
  </si>
  <si>
    <t>Mathusalem</t>
  </si>
  <si>
    <t>Jeroboam</t>
  </si>
  <si>
    <t>Mumm Rosé</t>
  </si>
  <si>
    <t>Veuve Cliquot</t>
  </si>
  <si>
    <t xml:space="preserve">Ruinart B de B </t>
  </si>
  <si>
    <t>Dom Pérignon</t>
  </si>
  <si>
    <t>Prosecco</t>
  </si>
  <si>
    <t>Cristal Roederrer</t>
  </si>
  <si>
    <t>Wyborowa</t>
  </si>
  <si>
    <t>Russian standart</t>
  </si>
  <si>
    <t>Belvédère</t>
  </si>
  <si>
    <t>Grey Goose</t>
  </si>
  <si>
    <t>Ballantine's</t>
  </si>
  <si>
    <t>Jack Daniel's</t>
  </si>
  <si>
    <t>Jack Daniel's Honey</t>
  </si>
  <si>
    <t>Chivas Regal 18 ans</t>
  </si>
  <si>
    <t>Southern Confort</t>
  </si>
  <si>
    <t>Havana Club 3 ans</t>
  </si>
  <si>
    <t>Havana Club 7 ans</t>
  </si>
  <si>
    <t>Captain Morgan</t>
  </si>
  <si>
    <t>Diplomatico</t>
  </si>
  <si>
    <t>Don Papa</t>
  </si>
  <si>
    <t>Zacapa</t>
  </si>
  <si>
    <t>Seagram's</t>
  </si>
  <si>
    <t>Bombay Sapphire</t>
  </si>
  <si>
    <t>Tanqueray</t>
  </si>
  <si>
    <t>G'Vin</t>
  </si>
  <si>
    <t>Hendrick's</t>
  </si>
  <si>
    <t>Olmeca</t>
  </si>
  <si>
    <t>Olmeca Gold</t>
  </si>
  <si>
    <t>Patron XO Café</t>
  </si>
  <si>
    <t>Get 27</t>
  </si>
  <si>
    <t>Get 31</t>
  </si>
  <si>
    <t>Sambuca</t>
  </si>
  <si>
    <t>Cointreau</t>
  </si>
  <si>
    <t>Malibu</t>
  </si>
  <si>
    <t>Cachaça</t>
  </si>
  <si>
    <t>Jägermeister</t>
  </si>
  <si>
    <t>Bailey's</t>
  </si>
  <si>
    <t>Jus d'orange</t>
  </si>
  <si>
    <t>Jus de pomme</t>
  </si>
  <si>
    <t>Jus d'ananas</t>
  </si>
  <si>
    <t>Coca Cola</t>
  </si>
  <si>
    <t>Canette</t>
  </si>
  <si>
    <t>Tonic</t>
  </si>
  <si>
    <t>Monster</t>
  </si>
  <si>
    <t>Energy Drink</t>
  </si>
  <si>
    <t>Sirop de fraise</t>
  </si>
  <si>
    <t>Corona</t>
  </si>
  <si>
    <t>Desperados</t>
  </si>
  <si>
    <t>Skoll</t>
  </si>
  <si>
    <t>INVENTAIRE BAR VIP</t>
  </si>
  <si>
    <t>Zubrowzka</t>
  </si>
  <si>
    <t>Sirop de Citron</t>
  </si>
  <si>
    <t>Sirop de Grenadine</t>
  </si>
  <si>
    <t>Cassonnade</t>
  </si>
  <si>
    <t>Paquet</t>
  </si>
  <si>
    <t>Format</t>
  </si>
  <si>
    <t>Catégorie</t>
  </si>
  <si>
    <t>Champagne</t>
  </si>
  <si>
    <t>Vodka</t>
  </si>
  <si>
    <t>Whisky</t>
  </si>
  <si>
    <t>Rhum</t>
  </si>
  <si>
    <t>Gin</t>
  </si>
  <si>
    <t>Tequila</t>
  </si>
  <si>
    <t>Alcool Divers</t>
  </si>
  <si>
    <t>Bière</t>
  </si>
  <si>
    <t>Soft &amp; Divers</t>
  </si>
  <si>
    <t>Crade</t>
  </si>
  <si>
    <t>INVENTAIRE BAR 1</t>
  </si>
  <si>
    <t>INVENTAIRE  BAR 2</t>
  </si>
  <si>
    <t>ETAT STOCK</t>
  </si>
  <si>
    <t>Stock début de saison</t>
  </si>
  <si>
    <t>Quantité en cours</t>
  </si>
  <si>
    <t>Quantité minimum</t>
  </si>
  <si>
    <t>TOTAL</t>
  </si>
  <si>
    <t>A  commander</t>
  </si>
  <si>
    <t>Catégorie 1</t>
  </si>
  <si>
    <t>Nom 1</t>
  </si>
  <si>
    <t>Format 1</t>
  </si>
  <si>
    <t>Crade 1</t>
  </si>
  <si>
    <t>Stock minimum ouverture 1</t>
  </si>
  <si>
    <t>Quantité ouverture 1</t>
  </si>
  <si>
    <t>Quantité fermeture 1</t>
  </si>
  <si>
    <t>Quantité à réapprovisionner 1</t>
  </si>
  <si>
    <t>Retiré ? 1</t>
  </si>
  <si>
    <t>Catégorie 2</t>
  </si>
  <si>
    <t>Nom 2</t>
  </si>
  <si>
    <t>Format 2</t>
  </si>
  <si>
    <t>Crade 2</t>
  </si>
  <si>
    <t>Stock minimum ouverture 2</t>
  </si>
  <si>
    <t>Quantité ouverture 2</t>
  </si>
  <si>
    <t>Quantité fermeture 2</t>
  </si>
  <si>
    <t>Quantité à réapprovisionner 2</t>
  </si>
  <si>
    <t>Retiré ? 2</t>
  </si>
  <si>
    <t>Catégorie 3</t>
  </si>
  <si>
    <t>Nom 3</t>
  </si>
  <si>
    <t>Format 3</t>
  </si>
  <si>
    <t>Crade 3</t>
  </si>
  <si>
    <t>Stock minimum ouverture 3</t>
  </si>
  <si>
    <t>Quantité ouverture 3</t>
  </si>
  <si>
    <t>Quantité fermeture 3</t>
  </si>
  <si>
    <t>Quantité à réapprovisionner 3</t>
  </si>
  <si>
    <t>Retiré ? 3</t>
  </si>
  <si>
    <t>Entrée</t>
  </si>
  <si>
    <t>Sortie</t>
  </si>
  <si>
    <t>nom de la feuille créée'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</si>
</sst>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_(* #,##0_);_(* \(#,##0\);_(* &quot;-&quot;_);_(@_)"/>
    <numFmt numFmtId="167" formatCode="_(* #,##0.00_);_(* \(#,##0.00\);_(* &quot;-&quot;??_);_(@_)"/>
    <numFmt numFmtId="168" formatCode="#,##0.00\ &quot;€&quot;"/>
  </numFmts>
  <fonts count="30" x14ac:knownFonts="1"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8"/>
      <color theme="3"/>
      <name val="Franklin Gothic Book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color theme="1"/>
      <name val="Avenir Book"/>
      <family val="2"/>
    </font>
    <font>
      <sz val="10"/>
      <color rgb="FF002060"/>
      <name val="Avenir Book"/>
      <family val="2"/>
    </font>
    <font>
      <sz val="28"/>
      <color theme="1"/>
      <name val="Avenir Book"/>
      <family val="2"/>
    </font>
    <font>
      <sz val="13"/>
      <color rgb="FF444444"/>
      <name val="Avenir Book"/>
      <family val="2"/>
    </font>
    <font>
      <sz val="10"/>
      <color theme="5"/>
      <name val="Avenir Book"/>
      <family val="2"/>
    </font>
    <font>
      <b/>
      <sz val="10"/>
      <color theme="1"/>
      <name val="Avenir Book"/>
      <family val="2"/>
    </font>
    <font>
      <sz val="11"/>
      <color theme="1"/>
      <name val="Avenir Book"/>
      <family val="2"/>
    </font>
    <font>
      <sz val="9"/>
      <color theme="1"/>
      <name val="Avenir Book"/>
      <family val="2"/>
    </font>
    <font>
      <sz val="8"/>
      <name val="Franklin Gothic Book"/>
      <family val="2"/>
      <scheme val="minor"/>
    </font>
    <font>
      <b/>
      <sz val="28"/>
      <color theme="1"/>
      <name val="Avenir Book"/>
      <family val="2"/>
    </font>
    <font>
      <sz val="12"/>
      <color rgb="FF000000"/>
      <name val="Calibri"/>
      <family val="2"/>
    </font>
    <font>
      <sz val="10"/>
      <color rgb="FF00B050"/>
      <name val="Avenir Book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9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19" fillId="33" borderId="14" xfId="0" applyFont="1" applyFill="1" applyBorder="1" applyAlignment="1">
      <alignment horizontal="center" vertical="center" wrapText="1"/>
    </xf>
    <xf numFmtId="0" fontId="19" fillId="33" borderId="15" xfId="0" applyFont="1" applyFill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/>
    </xf>
    <xf numFmtId="0" fontId="19" fillId="35" borderId="14" xfId="0" applyFont="1" applyFill="1" applyBorder="1" applyAlignment="1">
      <alignment horizontal="center" vertical="center" wrapText="1"/>
    </xf>
    <xf numFmtId="0" fontId="19" fillId="35" borderId="15" xfId="0" applyFont="1" applyFill="1" applyBorder="1" applyAlignment="1">
      <alignment horizontal="center" vertical="center" wrapText="1"/>
    </xf>
    <xf numFmtId="0" fontId="19" fillId="35" borderId="16" xfId="0" applyFont="1" applyFill="1" applyBorder="1" applyAlignment="1">
      <alignment horizontal="center" vertical="center" wrapText="1"/>
    </xf>
    <xf numFmtId="0" fontId="19" fillId="36" borderId="14" xfId="0" applyFont="1" applyFill="1" applyBorder="1" applyAlignment="1">
      <alignment horizontal="center" vertical="center" wrapText="1"/>
    </xf>
    <xf numFmtId="0" fontId="19" fillId="36" borderId="15" xfId="0" applyFont="1" applyFill="1" applyBorder="1" applyAlignment="1">
      <alignment horizontal="center" vertical="center" wrapText="1"/>
    </xf>
    <xf numFmtId="0" fontId="19" fillId="36" borderId="16" xfId="0" applyFont="1" applyFill="1" applyBorder="1" applyAlignment="1">
      <alignment horizontal="center" vertical="center" wrapText="1"/>
    </xf>
    <xf numFmtId="0" fontId="21" fillId="0" borderId="0" xfId="0" applyFont="1"/>
    <xf numFmtId="0" fontId="22" fillId="0" borderId="0" xfId="0" applyFont="1" applyAlignment="1">
      <alignment horizontal="center" vertical="center"/>
    </xf>
    <xf numFmtId="1" fontId="18" fillId="0" borderId="17" xfId="0" applyNumberFormat="1" applyFont="1" applyFill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1" fontId="18" fillId="0" borderId="12" xfId="0" applyNumberFormat="1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2" xfId="0" applyNumberFormat="1" applyFont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  <xf numFmtId="1" fontId="18" fillId="0" borderId="12" xfId="0" applyNumberFormat="1" applyFont="1" applyBorder="1" applyAlignment="1">
      <alignment horizontal="center" vertical="center"/>
    </xf>
    <xf numFmtId="1" fontId="18" fillId="0" borderId="18" xfId="0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168" fontId="18" fillId="0" borderId="0" xfId="0" applyNumberFormat="1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12" xfId="0" applyNumberFormat="1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9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33" borderId="20" xfId="0" applyFont="1" applyFill="1" applyBorder="1" applyAlignment="1">
      <alignment horizontal="center" vertical="center" wrapText="1"/>
    </xf>
    <xf numFmtId="0" fontId="18" fillId="0" borderId="21" xfId="0" applyFont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27" fillId="34" borderId="0" xfId="0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0" fillId="33" borderId="0" xfId="0" applyFont="1" applyFill="1" applyAlignment="1">
      <alignment horizontal="center" vertical="center"/>
    </xf>
    <xf numFmtId="0" fontId="20" fillId="35" borderId="0" xfId="0" applyFont="1" applyFill="1" applyAlignment="1">
      <alignment horizontal="center" vertical="center"/>
    </xf>
    <xf numFmtId="0" fontId="20" fillId="36" borderId="0" xfId="0" applyFont="1" applyFill="1" applyAlignment="1">
      <alignment horizontal="center" vertical="center"/>
    </xf>
    <xf numFmtId="0" fontId="29" fillId="0" borderId="0" xfId="0" quotePrefix="1" applyFont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18"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Avenir Book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-9.9948118533890809E-2"/>
        </patternFill>
      </fill>
    </dxf>
    <dxf>
      <fill>
        <patternFill>
          <bgColor theme="6" tint="0.59996337778862885"/>
        </patternFill>
      </fill>
    </dxf>
    <dxf>
      <fill>
        <patternFill>
          <bgColor rgb="FFE9B56F"/>
        </patternFill>
      </fill>
    </dxf>
    <dxf>
      <fill>
        <patternFill>
          <bgColor rgb="FFEB9695"/>
        </patternFill>
      </fill>
    </dxf>
    <dxf>
      <fill>
        <patternFill>
          <bgColor rgb="FFE8EA8C"/>
        </patternFill>
      </fill>
    </dxf>
    <dxf>
      <fill>
        <patternFill>
          <bgColor rgb="FFD7ADED"/>
        </patternFill>
      </fill>
    </dxf>
    <dxf>
      <fill>
        <patternFill>
          <bgColor rgb="FFEFB5D4"/>
        </patternFill>
      </fill>
    </dxf>
    <dxf>
      <fill>
        <patternFill>
          <bgColor rgb="FF62C0E8"/>
        </patternFill>
      </fill>
    </dxf>
    <dxf>
      <fill>
        <patternFill>
          <bgColor rgb="FFEC96EA"/>
        </patternFill>
      </fill>
    </dxf>
    <dxf>
      <fill>
        <patternFill>
          <bgColor theme="4" tint="-9.9948118533890809E-2"/>
        </patternFill>
      </fill>
    </dxf>
    <dxf>
      <fill>
        <patternFill>
          <bgColor theme="6" tint="0.59996337778862885"/>
        </patternFill>
      </fill>
    </dxf>
    <dxf>
      <fill>
        <patternFill>
          <bgColor rgb="FFE9B56F"/>
        </patternFill>
      </fill>
    </dxf>
    <dxf>
      <fill>
        <patternFill>
          <bgColor rgb="FFEB9695"/>
        </patternFill>
      </fill>
    </dxf>
    <dxf>
      <fill>
        <patternFill>
          <bgColor rgb="FFE8EA8C"/>
        </patternFill>
      </fill>
    </dxf>
    <dxf>
      <fill>
        <patternFill>
          <bgColor rgb="FFD7ADED"/>
        </patternFill>
      </fill>
    </dxf>
    <dxf>
      <fill>
        <patternFill>
          <bgColor rgb="FFEFB5D4"/>
        </patternFill>
      </fill>
    </dxf>
    <dxf>
      <fill>
        <patternFill>
          <bgColor rgb="FF62C0E8"/>
        </patternFill>
      </fill>
    </dxf>
    <dxf>
      <fill>
        <patternFill>
          <bgColor rgb="FFEC96EA"/>
        </patternFill>
      </fill>
    </dxf>
    <dxf>
      <fill>
        <patternFill>
          <bgColor theme="4" tint="-9.9948118533890809E-2"/>
        </patternFill>
      </fill>
    </dxf>
    <dxf>
      <fill>
        <patternFill>
          <bgColor theme="6" tint="0.59996337778862885"/>
        </patternFill>
      </fill>
    </dxf>
    <dxf>
      <fill>
        <patternFill>
          <bgColor rgb="FFE9B56F"/>
        </patternFill>
      </fill>
    </dxf>
    <dxf>
      <fill>
        <patternFill>
          <bgColor rgb="FFEB9695"/>
        </patternFill>
      </fill>
    </dxf>
    <dxf>
      <fill>
        <patternFill>
          <bgColor rgb="FFE8EA8C"/>
        </patternFill>
      </fill>
    </dxf>
    <dxf>
      <fill>
        <patternFill>
          <bgColor rgb="FFD7ADED"/>
        </patternFill>
      </fill>
    </dxf>
    <dxf>
      <fill>
        <patternFill>
          <bgColor rgb="FFEFB5D4"/>
        </patternFill>
      </fill>
    </dxf>
    <dxf>
      <fill>
        <patternFill>
          <bgColor rgb="FF62C0E8"/>
        </patternFill>
      </fill>
    </dxf>
    <dxf>
      <fill>
        <patternFill>
          <bgColor rgb="FFEC96EA"/>
        </patternFill>
      </fill>
    </dxf>
    <dxf>
      <font>
        <strike/>
      </font>
      <fill>
        <patternFill patternType="lightUp"/>
      </fill>
    </dxf>
    <dxf>
      <fill>
        <patternFill>
          <bgColor theme="4" tint="-9.9948118533890809E-2"/>
        </patternFill>
      </fill>
    </dxf>
    <dxf>
      <fill>
        <patternFill>
          <bgColor theme="6" tint="0.59996337778862885"/>
        </patternFill>
      </fill>
    </dxf>
    <dxf>
      <fill>
        <patternFill>
          <bgColor rgb="FFE9B56F"/>
        </patternFill>
      </fill>
    </dxf>
    <dxf>
      <fill>
        <patternFill>
          <bgColor rgb="FFEB9695"/>
        </patternFill>
      </fill>
    </dxf>
    <dxf>
      <fill>
        <patternFill>
          <bgColor rgb="FFE8EA8C"/>
        </patternFill>
      </fill>
    </dxf>
    <dxf>
      <fill>
        <patternFill>
          <bgColor rgb="FFD7ADED"/>
        </patternFill>
      </fill>
    </dxf>
    <dxf>
      <fill>
        <patternFill>
          <bgColor rgb="FFEFB5D4"/>
        </patternFill>
      </fill>
    </dxf>
    <dxf>
      <fill>
        <patternFill>
          <bgColor rgb="FF62C0E8"/>
        </patternFill>
      </fill>
    </dxf>
    <dxf>
      <fill>
        <patternFill>
          <bgColor rgb="FFEC96EA"/>
        </patternFill>
      </fill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venir Book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2060"/>
        <name val="Avenir Book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2" defaultTableStyle="TableStyleMedium2" defaultPivotStyle="PivotStyleLight16">
    <tableStyle name="Style de tableau croisé dynamique 1" table="0" count="0" xr9:uid="{FE6A66E0-58E4-BB4D-94E1-43D5618FF246}"/>
    <tableStyle name="Tableau d’entreprise" pivot="0" count="3" xr9:uid="{00000000-0011-0000-FFFF-FFFF00000000}">
      <tableStyleElement type="wholeTable" dxfId="117"/>
      <tableStyleElement type="headerRow" dxfId="116"/>
      <tableStyleElement type="secondRowStripe" dxfId="115"/>
    </tableStyle>
  </tableStyles>
  <colors>
    <mruColors>
      <color rgb="FFEC96EA"/>
      <color rgb="FF62C0E8"/>
      <color rgb="FFEFB5D4"/>
      <color rgb="FFD7ADED"/>
      <color rgb="FFE8EA8C"/>
      <color rgb="FFEB9695"/>
      <color rgb="FFE9B5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292100</xdr:colOff>
          <xdr:row>5</xdr:row>
          <xdr:rowOff>76200</xdr:rowOff>
        </xdr:from>
        <xdr:to>
          <xdr:col>7</xdr:col>
          <xdr:colOff>165100</xdr:colOff>
          <xdr:row>7</xdr:row>
          <xdr:rowOff>101600</xdr:rowOff>
        </xdr:to>
        <xdr:sp macro="" textlink="">
          <xdr:nvSpPr>
            <xdr:cNvPr id="102401" name="Button 1" hidden="1">
              <a:extLst>
                <a:ext uri="{63B3BB69-23CF-44E3-9099-C40C66FF867C}">
                  <a14:compatExt spid="_x0000_s102401"/>
                </a:ext>
                <a:ext uri="{FF2B5EF4-FFF2-40B4-BE49-F238E27FC236}">
                  <a16:creationId xmlns:a16="http://schemas.microsoft.com/office/drawing/2014/main" id="{00000000-0008-0000-0000-0000019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Créer feuille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86" xr:uid="{42F87A03-0480-9346-AF24-CEBD21B2B24A}" name="Bar_12387" displayName="Bar_12387" ref="B3:I73" headerRowDxfId="17" dataDxfId="16" totalsRowDxfId="15" headerRowBorderDxfId="13" tableBorderDxfId="14">
  <autoFilter ref="B3:I73" xr:uid="{42F87A03-0480-9346-AF24-CEBD21B2B24A}"/>
  <sortState xmlns:xlrd2="http://schemas.microsoft.com/office/spreadsheetml/2017/richdata2" ref="B4:I73">
    <sortCondition ref="B3:B73"/>
  </sortState>
  <tableColumns count="8">
    <tableColumn id="1" xr3:uid="{F72FB8DE-EA52-2B40-B571-1F89D26B5FCB}" name="Catégorie" dataDxfId="11" totalsRowDxfId="12"/>
    <tableColumn id="3" xr3:uid="{E7862B4A-8914-E049-B81A-8AB83F50A8ED}" name="Nom" dataDxfId="9" totalsRowDxfId="10"/>
    <tableColumn id="4" xr3:uid="{4DCE69C0-816F-C64E-B961-ADA4C23A4E20}" name="Format" dataDxfId="8"/>
    <tableColumn id="5" xr3:uid="{EA7D96BC-5E43-2847-9CFF-331FEECDDB2E}" name="Crade" dataDxfId="7">
      <calculatedColumnFormula>CONCATENATE(Bar_12387[[#This Row],[Catégorie]]," - ",Bar_12387[[#This Row],[Nom]]," - ",Bar_12387[[#This Row],[Format]])</calculatedColumnFormula>
    </tableColumn>
    <tableColumn id="8" xr3:uid="{7193FC5C-8557-D548-9959-1F9490D7C6A8}" name="Stock début de saison" dataDxfId="5" totalsRowDxfId="6"/>
    <tableColumn id="2" xr3:uid="{C83F2B74-9A53-944B-9679-A080C5ED2BAD}" name="Quantité minimum" dataDxfId="3" totalsRowDxfId="4"/>
    <tableColumn id="6" xr3:uid="{B41B218D-D3EF-BD47-9EAB-1D59AA873851}" name="Quantité en cours" dataDxfId="1" totalsRowDxfId="2"/>
    <tableColumn id="10" xr3:uid="{04A0DE1E-79B8-A844-8650-7471FCB861BF}" name="A  commander" dataDxfId="0">
      <calculatedColumnFormula>Bar_12387[[#This Row],[Quantité en cours]]-Bar_12387[[#This Row],[Quantité minimum]]</calculatedColumnFormula>
    </tableColumn>
  </tableColumns>
  <tableStyleInfo name="Tableau d’entrepris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nventaire_1" displayName="Inventaire_1" ref="A4:AB74" headerRowDxfId="114" dataDxfId="112" totalsRowDxfId="110" headerRowBorderDxfId="113" tableBorderDxfId="111">
  <autoFilter ref="A4:AB74" xr:uid="{00000000-0009-0000-0100-000001000000}"/>
  <sortState xmlns:xlrd2="http://schemas.microsoft.com/office/spreadsheetml/2017/richdata2" ref="A5:AB74">
    <sortCondition ref="J4:J74"/>
  </sortState>
  <tableColumns count="28">
    <tableColumn id="1" xr3:uid="{06B55178-042D-CA4B-BC80-AB907A862171}" name="Catégorie 1" dataDxfId="109" totalsRowDxfId="108"/>
    <tableColumn id="3" xr3:uid="{00000000-0010-0000-0000-000003000000}" name="Nom 1" dataDxfId="107" totalsRowDxfId="106"/>
    <tableColumn id="4" xr3:uid="{00000000-0010-0000-0000-000004000000}" name="Format 1" dataDxfId="105"/>
    <tableColumn id="5" xr3:uid="{47CADE09-732F-9A4B-878A-A008873A0599}" name="Crade 1" dataDxfId="104">
      <calculatedColumnFormula>CONCATENATE(Inventaire_1[[#This Row],[Catégorie 1]]," - ",Inventaire_1[[#This Row],[Nom 1]]," - ",Inventaire_1[[#This Row],[Format 1]])</calculatedColumnFormula>
    </tableColumn>
    <tableColumn id="8" xr3:uid="{00000000-0010-0000-0000-000008000000}" name="Stock minimum ouverture 1" dataDxfId="103" totalsRowDxfId="102"/>
    <tableColumn id="2" xr3:uid="{262AAD4E-5837-AA4B-956B-CE2D1F7887FA}" name="Quantité ouverture 1" dataDxfId="101" totalsRowDxfId="100"/>
    <tableColumn id="6" xr3:uid="{00000000-0010-0000-0000-000006000000}" name="Quantité fermeture 1" dataDxfId="99" totalsRowDxfId="98"/>
    <tableColumn id="10" xr3:uid="{00000000-0010-0000-0000-00000A000000}" name="Quantité à réapprovisionner 1" dataDxfId="97">
      <calculatedColumnFormula>IF(ISBLANK(Inventaire_1[[#This Row],[Quantité fermeture 1]]),"VERIFIER QUANTITÉS",Inventaire_1[[#This Row],[Stock minimum ouverture 1]]-Inventaire_1[[#This Row],[Quantité fermeture 1]])</calculatedColumnFormula>
    </tableColumn>
    <tableColumn id="11" xr3:uid="{00000000-0010-0000-0000-00000B000000}" name="Retiré ? 1" totalsRowFunction="count" dataDxfId="96" totalsRowDxfId="95"/>
    <tableColumn id="7" xr3:uid="{94F8FD75-1984-5F43-9D13-AA9769F89193}" name="Catégorie 2" dataDxfId="94"/>
    <tableColumn id="9" xr3:uid="{34E7F6C5-E5EE-2849-BBD7-BFB5C383BE13}" name="Nom 2" dataDxfId="93" totalsRowDxfId="92">
      <calculatedColumnFormula>CONCATENATE(Inventaire_1[[#This Row],[Nom 1]])</calculatedColumnFormula>
    </tableColumn>
    <tableColumn id="12" xr3:uid="{27EDFE48-3026-CC46-86B6-A8044FBD5116}" name="Format 2" dataDxfId="91" totalsRowDxfId="90">
      <calculatedColumnFormula>CONCATENATE(Inventaire_1[[#This Row],[Format 1]])</calculatedColumnFormula>
    </tableColumn>
    <tableColumn id="13" xr3:uid="{4AB6C8E0-B174-704C-A836-F6D40DFD5E02}" name="Crade 2" dataDxfId="89" totalsRowDxfId="88">
      <calculatedColumnFormula>CONCATENATE(Inventaire_1[[#This Row],[Catégorie 1]]," - ",Inventaire_1[[#This Row],[Nom 1]]," - ",Inventaire_1[[#This Row],[Format 1]])</calculatedColumnFormula>
    </tableColumn>
    <tableColumn id="14" xr3:uid="{69AE11D5-8EA3-5241-A333-E6B2722731AE}" name="Stock minimum ouverture 2" dataDxfId="87" totalsRowDxfId="86"/>
    <tableColumn id="15" xr3:uid="{0F5728AF-BD75-8949-AF80-9139FEEE0A9E}" name="Quantité ouverture 2" dataDxfId="85" totalsRowDxfId="84"/>
    <tableColumn id="16" xr3:uid="{F5E04F1F-0194-C04F-98E5-A1755A16C325}" name="Quantité fermeture 2" dataDxfId="83" totalsRowDxfId="82"/>
    <tableColumn id="17" xr3:uid="{32059558-60ED-D84C-9937-8A8DDD8AFE00}" name="Quantité à réapprovisionner 2" dataDxfId="81" totalsRowDxfId="80">
      <calculatedColumnFormula>IF(ISBLANK(Inventaire_1[[#This Row],[Quantité fermeture 2]]),"VERIFIER QUANTITÉS",Inventaire_1[[#This Row],[Stock minimum ouverture 2]]-Inventaire_1[[#This Row],[Quantité fermeture 2]])</calculatedColumnFormula>
    </tableColumn>
    <tableColumn id="18" xr3:uid="{0AEED529-076A-C84D-B403-E390BA0FDD4A}" name="Retiré ? 2" dataDxfId="79" totalsRowDxfId="78"/>
    <tableColumn id="19" xr3:uid="{DFC54E7D-FB16-814C-908E-74EE3668BA1B}" name="Catégorie 3" dataDxfId="77">
      <calculatedColumnFormula>CONCATENATE(Inventaire_1[[#This Row],[Catégorie 1]])</calculatedColumnFormula>
    </tableColumn>
    <tableColumn id="20" xr3:uid="{D52B246D-DB56-8D49-917B-C3F6D8FEC373}" name="Nom 3" dataDxfId="76" totalsRowDxfId="75">
      <calculatedColumnFormula>CONCATENATE(Inventaire_1[[#This Row],[Nom 1]])</calculatedColumnFormula>
    </tableColumn>
    <tableColumn id="21" xr3:uid="{E2CB1FD5-CA1C-0240-B65B-464267EB6CC0}" name="Format 3" dataDxfId="74" totalsRowDxfId="73">
      <calculatedColumnFormula>CONCATENATE(Inventaire_1[[#This Row],[Format 1]])</calculatedColumnFormula>
    </tableColumn>
    <tableColumn id="22" xr3:uid="{2930A04A-4F08-364C-B235-37D0E0F81130}" name="Crade 3" dataDxfId="72" totalsRowDxfId="71">
      <calculatedColumnFormula>CONCATENATE(Inventaire_1[[#This Row],[Catégorie 1]]," - ",Inventaire_1[[#This Row],[Nom 1]]," - ",Inventaire_1[[#This Row],[Format 1]])</calculatedColumnFormula>
    </tableColumn>
    <tableColumn id="23" xr3:uid="{EC046F55-3400-4A47-892F-C7FF4D8FDB25}" name="Stock minimum ouverture 3" dataDxfId="70" totalsRowDxfId="69"/>
    <tableColumn id="24" xr3:uid="{19320DF9-EA51-FF4F-975F-0454C8A8EA3F}" name="Quantité ouverture 3" dataDxfId="68" totalsRowDxfId="67"/>
    <tableColumn id="25" xr3:uid="{F6B26DB5-3F6F-0C49-A264-C8606EDB4F55}" name="Quantité fermeture 3" dataDxfId="66" totalsRowDxfId="65"/>
    <tableColumn id="26" xr3:uid="{5E119486-6D64-6744-B27D-90951D989611}" name="Quantité à réapprovisionner 3" dataDxfId="64" totalsRowDxfId="63">
      <calculatedColumnFormula>IF(ISBLANK(Inventaire_1[[#This Row],[Quantité fermeture 3]]),"VERIFIER QUANTITÉS",Inventaire_1[[#This Row],[Stock minimum ouverture 3]]-Inventaire_1[[#This Row],[Quantité fermeture 3]])</calculatedColumnFormula>
    </tableColumn>
    <tableColumn id="27" xr3:uid="{CDEDA3AE-ED20-AC4F-BB25-9BBA1D5083BB}" name="Retiré ? 3" dataDxfId="62" totalsRowDxfId="61"/>
    <tableColumn id="28" xr3:uid="{C52430AE-E338-FD40-9C5D-2A3113360233}" name="TOTAL" dataDxfId="60" totalsRowDxfId="59">
      <calculatedColumnFormula>IF(ISBLANK(Inventaire_1[[#This Row],[Quantité fermeture 1]]),"VERIFIER QUANTITÉS",Inventaire_1[[#This Row],[Quantité à réapprovisionner 3]]+Inventaire_1[[#This Row],[Quantité à réapprovisionner 2]]+Inventaire_1[[#This Row],[Quantité à réapprovisionner 1]])</calculatedColumnFormula>
    </tableColumn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Business Templates Theme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iness Templates Font Set">
      <a:majorFont>
        <a:latin typeface="Franklin Gothic Book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5871-9041-B147-B2AC-380E10BF46A0}">
  <sheetPr codeName="Feuil3"/>
  <dimension ref="A1"/>
  <sheetViews>
    <sheetView workbookViewId="0">
      <selection activeCell="G14" sqref="G14"/>
    </sheetView>
  </sheetViews>
  <sheetFormatPr baseColWidth="10" defaultRowHeight="14" x14ac:dyDescent="0.1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01" r:id="rId3" name="Button 1">
              <controlPr defaultSize="0" print="0" autoFill="0" autoPict="0" macro="[0]!Créer_feuille">
                <anchor moveWithCells="1" sizeWithCells="1">
                  <from>
                    <xdr:col>4</xdr:col>
                    <xdr:colOff>292100</xdr:colOff>
                    <xdr:row>5</xdr:row>
                    <xdr:rowOff>76200</xdr:rowOff>
                  </from>
                  <to>
                    <xdr:col>7</xdr:col>
                    <xdr:colOff>165100</xdr:colOff>
                    <xdr:row>7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A5E3-B122-354E-8CCF-747E0BDAF522}">
  <sheetPr codeName="Feuil1"/>
  <dimension ref="A1:K176"/>
  <sheetViews>
    <sheetView tabSelected="1" zoomScale="82" zoomScaleNormal="64" workbookViewId="0">
      <selection activeCell="K4" sqref="K4"/>
    </sheetView>
  </sheetViews>
  <sheetFormatPr baseColWidth="10" defaultRowHeight="16" x14ac:dyDescent="0.25"/>
  <cols>
    <col min="1" max="1" width="10.83203125" style="1"/>
    <col min="2" max="2" width="17.1640625" style="2" customWidth="1"/>
    <col min="3" max="3" width="19.5" style="2" customWidth="1"/>
    <col min="4" max="4" width="19.33203125" style="2" customWidth="1"/>
    <col min="5" max="5" width="38.33203125" style="2" customWidth="1"/>
    <col min="6" max="6" width="22.6640625" style="2" customWidth="1"/>
    <col min="7" max="7" width="18.6640625" style="2" customWidth="1"/>
    <col min="8" max="8" width="26.6640625" style="2" customWidth="1"/>
    <col min="9" max="9" width="27.1640625" style="27" customWidth="1"/>
    <col min="10" max="10" width="17" style="1" customWidth="1"/>
    <col min="11" max="11" width="18.33203125" style="1" customWidth="1"/>
    <col min="12" max="16384" width="10.83203125" style="1"/>
  </cols>
  <sheetData>
    <row r="1" spans="1:11" ht="55" customHeight="1" x14ac:dyDescent="0.25">
      <c r="B1" s="42" t="s">
        <v>75</v>
      </c>
      <c r="C1" s="42"/>
      <c r="D1" s="42"/>
      <c r="E1" s="42"/>
      <c r="F1" s="42"/>
      <c r="G1" s="42"/>
      <c r="H1" s="42"/>
      <c r="I1" s="42"/>
    </row>
    <row r="2" spans="1:11" s="2" customFormat="1" ht="15" x14ac:dyDescent="0.15">
      <c r="A2" s="34"/>
      <c r="B2" s="43"/>
      <c r="C2" s="43"/>
      <c r="D2" s="43"/>
      <c r="E2" s="43"/>
      <c r="F2" s="43"/>
      <c r="G2" s="43"/>
      <c r="H2" s="43"/>
      <c r="I2" s="43"/>
      <c r="J2" s="48" t="s">
        <v>110</v>
      </c>
      <c r="K2" s="44"/>
    </row>
    <row r="3" spans="1:11" x14ac:dyDescent="0.25">
      <c r="B3" s="4" t="s">
        <v>62</v>
      </c>
      <c r="C3" s="5" t="s">
        <v>0</v>
      </c>
      <c r="D3" s="5" t="s">
        <v>61</v>
      </c>
      <c r="E3" s="5" t="s">
        <v>72</v>
      </c>
      <c r="F3" s="5" t="s">
        <v>76</v>
      </c>
      <c r="G3" s="5" t="s">
        <v>78</v>
      </c>
      <c r="H3" s="5" t="s">
        <v>77</v>
      </c>
      <c r="I3" s="5" t="s">
        <v>80</v>
      </c>
      <c r="J3" s="1" t="s">
        <v>108</v>
      </c>
      <c r="K3" s="1" t="s">
        <v>109</v>
      </c>
    </row>
    <row r="4" spans="1:11" ht="15" x14ac:dyDescent="0.25">
      <c r="B4" s="15" t="s">
        <v>69</v>
      </c>
      <c r="C4" s="16" t="s">
        <v>42</v>
      </c>
      <c r="D4" s="16" t="s">
        <v>1</v>
      </c>
      <c r="E4" s="16" t="str">
        <f>CONCATENATE(Bar_12387[[#This Row],[Catégorie]]," - ",Bar_12387[[#This Row],[Nom]]," - ",Bar_12387[[#This Row],[Format]])</f>
        <v>Alcool Divers - Bailey's - Bouteille</v>
      </c>
      <c r="F4" s="16">
        <v>100</v>
      </c>
      <c r="G4" s="16">
        <v>20</v>
      </c>
      <c r="H4" s="16"/>
      <c r="I4" s="16"/>
    </row>
    <row r="5" spans="1:11" ht="15" x14ac:dyDescent="0.25">
      <c r="B5" s="15" t="s">
        <v>69</v>
      </c>
      <c r="C5" s="16" t="s">
        <v>40</v>
      </c>
      <c r="D5" s="16" t="s">
        <v>1</v>
      </c>
      <c r="E5" s="16" t="str">
        <f>CONCATENATE(Bar_12387[[#This Row],[Catégorie]]," - ",Bar_12387[[#This Row],[Nom]]," - ",Bar_12387[[#This Row],[Format]])</f>
        <v>Alcool Divers - Cachaça - Bouteille</v>
      </c>
      <c r="F5" s="16">
        <v>100</v>
      </c>
      <c r="G5" s="16">
        <v>20</v>
      </c>
      <c r="H5" s="16"/>
      <c r="I5" s="16"/>
    </row>
    <row r="6" spans="1:11" ht="15" x14ac:dyDescent="0.25">
      <c r="B6" s="15" t="s">
        <v>69</v>
      </c>
      <c r="C6" s="16" t="s">
        <v>38</v>
      </c>
      <c r="D6" s="16" t="s">
        <v>1</v>
      </c>
      <c r="E6" s="16" t="str">
        <f>CONCATENATE(Bar_12387[[#This Row],[Catégorie]]," - ",Bar_12387[[#This Row],[Nom]]," - ",Bar_12387[[#This Row],[Format]])</f>
        <v>Alcool Divers - Cointreau - Bouteille</v>
      </c>
      <c r="F6" s="16">
        <v>100</v>
      </c>
      <c r="G6" s="16">
        <v>20</v>
      </c>
      <c r="H6" s="16"/>
      <c r="I6" s="16"/>
    </row>
    <row r="7" spans="1:11" ht="15" x14ac:dyDescent="0.25">
      <c r="B7" s="15" t="s">
        <v>69</v>
      </c>
      <c r="C7" s="16" t="s">
        <v>35</v>
      </c>
      <c r="D7" s="16" t="s">
        <v>1</v>
      </c>
      <c r="E7" s="16" t="str">
        <f>CONCATENATE(Bar_12387[[#This Row],[Catégorie]]," - ",Bar_12387[[#This Row],[Nom]]," - ",Bar_12387[[#This Row],[Format]])</f>
        <v>Alcool Divers - Get 27 - Bouteille</v>
      </c>
      <c r="F7" s="16">
        <v>100</v>
      </c>
      <c r="G7" s="16">
        <v>20</v>
      </c>
      <c r="H7" s="16"/>
      <c r="I7" s="16"/>
    </row>
    <row r="8" spans="1:11" ht="15" x14ac:dyDescent="0.25">
      <c r="B8" s="15" t="s">
        <v>69</v>
      </c>
      <c r="C8" s="16" t="s">
        <v>36</v>
      </c>
      <c r="D8" s="16" t="s">
        <v>1</v>
      </c>
      <c r="E8" s="16" t="str">
        <f>CONCATENATE(Bar_12387[[#This Row],[Catégorie]]," - ",Bar_12387[[#This Row],[Nom]]," - ",Bar_12387[[#This Row],[Format]])</f>
        <v>Alcool Divers - Get 31 - Bouteille</v>
      </c>
      <c r="F8" s="16">
        <v>100</v>
      </c>
      <c r="G8" s="16">
        <v>20</v>
      </c>
      <c r="H8" s="16"/>
      <c r="I8" s="16"/>
    </row>
    <row r="9" spans="1:11" ht="15" x14ac:dyDescent="0.25">
      <c r="B9" s="15" t="s">
        <v>69</v>
      </c>
      <c r="C9" s="16" t="s">
        <v>41</v>
      </c>
      <c r="D9" s="16" t="s">
        <v>1</v>
      </c>
      <c r="E9" s="16" t="str">
        <f>CONCATENATE(Bar_12387[[#This Row],[Catégorie]]," - ",Bar_12387[[#This Row],[Nom]]," - ",Bar_12387[[#This Row],[Format]])</f>
        <v>Alcool Divers - Jägermeister - Bouteille</v>
      </c>
      <c r="F9" s="16">
        <v>100</v>
      </c>
      <c r="G9" s="16">
        <v>20</v>
      </c>
      <c r="H9" s="16"/>
      <c r="I9" s="16"/>
    </row>
    <row r="10" spans="1:11" ht="15" x14ac:dyDescent="0.25">
      <c r="B10" s="15" t="s">
        <v>69</v>
      </c>
      <c r="C10" s="16" t="s">
        <v>39</v>
      </c>
      <c r="D10" s="16" t="s">
        <v>1</v>
      </c>
      <c r="E10" s="16" t="str">
        <f>CONCATENATE(Bar_12387[[#This Row],[Catégorie]]," - ",Bar_12387[[#This Row],[Nom]]," - ",Bar_12387[[#This Row],[Format]])</f>
        <v>Alcool Divers - Malibu - Bouteille</v>
      </c>
      <c r="F10" s="16">
        <v>100</v>
      </c>
      <c r="G10" s="16">
        <v>20</v>
      </c>
      <c r="H10" s="16"/>
      <c r="I10" s="16"/>
    </row>
    <row r="11" spans="1:11" ht="15" x14ac:dyDescent="0.25">
      <c r="B11" s="15" t="s">
        <v>69</v>
      </c>
      <c r="C11" s="16" t="s">
        <v>37</v>
      </c>
      <c r="D11" s="16" t="s">
        <v>1</v>
      </c>
      <c r="E11" s="16" t="str">
        <f>CONCATENATE(Bar_12387[[#This Row],[Catégorie]]," - ",Bar_12387[[#This Row],[Nom]]," - ",Bar_12387[[#This Row],[Format]])</f>
        <v>Alcool Divers - Sambuca - Bouteille</v>
      </c>
      <c r="F11" s="16">
        <v>100</v>
      </c>
      <c r="G11" s="16">
        <v>20</v>
      </c>
      <c r="H11" s="16"/>
      <c r="I11" s="16"/>
    </row>
    <row r="12" spans="1:11" ht="15" x14ac:dyDescent="0.25">
      <c r="B12" s="15" t="s">
        <v>70</v>
      </c>
      <c r="C12" s="16" t="s">
        <v>52</v>
      </c>
      <c r="D12" s="16" t="s">
        <v>1</v>
      </c>
      <c r="E12" s="16" t="str">
        <f>CONCATENATE(Bar_12387[[#This Row],[Catégorie]]," - ",Bar_12387[[#This Row],[Nom]]," - ",Bar_12387[[#This Row],[Format]])</f>
        <v>Bière - Corona - Bouteille</v>
      </c>
      <c r="F12" s="16">
        <v>100</v>
      </c>
      <c r="G12" s="16">
        <v>20</v>
      </c>
      <c r="H12" s="16"/>
      <c r="I12" s="16"/>
    </row>
    <row r="13" spans="1:11" ht="15" x14ac:dyDescent="0.25">
      <c r="B13" s="15" t="s">
        <v>70</v>
      </c>
      <c r="C13" s="16" t="s">
        <v>53</v>
      </c>
      <c r="D13" s="16" t="s">
        <v>1</v>
      </c>
      <c r="E13" s="16" t="str">
        <f>CONCATENATE(Bar_12387[[#This Row],[Catégorie]]," - ",Bar_12387[[#This Row],[Nom]]," - ",Bar_12387[[#This Row],[Format]])</f>
        <v>Bière - Desperados - Bouteille</v>
      </c>
      <c r="F13" s="16">
        <v>100</v>
      </c>
      <c r="G13" s="16">
        <v>20</v>
      </c>
      <c r="H13" s="16"/>
      <c r="I13" s="16"/>
    </row>
    <row r="14" spans="1:11" ht="15" x14ac:dyDescent="0.25">
      <c r="B14" s="15" t="s">
        <v>70</v>
      </c>
      <c r="C14" s="16" t="s">
        <v>54</v>
      </c>
      <c r="D14" s="16" t="s">
        <v>1</v>
      </c>
      <c r="E14" s="16" t="str">
        <f>CONCATENATE(Bar_12387[[#This Row],[Catégorie]]," - ",Bar_12387[[#This Row],[Nom]]," - ",Bar_12387[[#This Row],[Format]])</f>
        <v>Bière - Skoll - Bouteille</v>
      </c>
      <c r="F14" s="16">
        <v>100</v>
      </c>
      <c r="G14" s="16">
        <v>20</v>
      </c>
      <c r="H14" s="16"/>
      <c r="I14" s="16"/>
    </row>
    <row r="15" spans="1:11" ht="15" x14ac:dyDescent="0.25">
      <c r="B15" s="15" t="s">
        <v>63</v>
      </c>
      <c r="C15" s="18" t="s">
        <v>11</v>
      </c>
      <c r="D15" s="18" t="s">
        <v>1</v>
      </c>
      <c r="E15" s="18" t="str">
        <f>CONCATENATE(Bar_12387[[#This Row],[Catégorie]]," - ",Bar_12387[[#This Row],[Nom]]," - ",Bar_12387[[#This Row],[Format]])</f>
        <v>Champagne - Cristal Roederrer - Bouteille</v>
      </c>
      <c r="F15" s="16">
        <v>100</v>
      </c>
      <c r="G15" s="16">
        <v>20</v>
      </c>
      <c r="H15" s="19"/>
      <c r="I15" s="16"/>
    </row>
    <row r="16" spans="1:11" ht="15" x14ac:dyDescent="0.25">
      <c r="B16" s="15" t="s">
        <v>63</v>
      </c>
      <c r="C16" s="18" t="s">
        <v>9</v>
      </c>
      <c r="D16" s="18" t="s">
        <v>1</v>
      </c>
      <c r="E16" s="18" t="str">
        <f>CONCATENATE(Bar_12387[[#This Row],[Catégorie]]," - ",Bar_12387[[#This Row],[Nom]]," - ",Bar_12387[[#This Row],[Format]])</f>
        <v>Champagne - Dom Pérignon - Bouteille</v>
      </c>
      <c r="F16" s="16">
        <v>100</v>
      </c>
      <c r="G16" s="16">
        <v>20</v>
      </c>
      <c r="H16" s="19"/>
      <c r="I16" s="16"/>
    </row>
    <row r="17" spans="2:9" ht="15" x14ac:dyDescent="0.25">
      <c r="B17" s="15" t="s">
        <v>63</v>
      </c>
      <c r="C17" s="18" t="s">
        <v>9</v>
      </c>
      <c r="D17" s="18" t="s">
        <v>3</v>
      </c>
      <c r="E17" s="18" t="str">
        <f>CONCATENATE(Bar_12387[[#This Row],[Catégorie]]," - ",Bar_12387[[#This Row],[Nom]]," - ",Bar_12387[[#This Row],[Format]])</f>
        <v>Champagne - Dom Pérignon - Magnum</v>
      </c>
      <c r="F17" s="16">
        <v>100</v>
      </c>
      <c r="G17" s="16">
        <v>20</v>
      </c>
      <c r="H17" s="19"/>
      <c r="I17" s="16"/>
    </row>
    <row r="18" spans="2:9" ht="15" x14ac:dyDescent="0.25">
      <c r="B18" s="15" t="s">
        <v>63</v>
      </c>
      <c r="C18" s="18" t="s">
        <v>2</v>
      </c>
      <c r="D18" s="18" t="s">
        <v>1</v>
      </c>
      <c r="E18" s="18" t="str">
        <f>CONCATENATE(Bar_12387[[#This Row],[Catégorie]]," - ",Bar_12387[[#This Row],[Nom]]," - ",Bar_12387[[#This Row],[Format]])</f>
        <v>Champagne - Mumm Cordon Rouge - Bouteille</v>
      </c>
      <c r="F18" s="16">
        <v>100</v>
      </c>
      <c r="G18" s="16">
        <v>20</v>
      </c>
      <c r="H18" s="19"/>
      <c r="I18" s="16"/>
    </row>
    <row r="19" spans="2:9" ht="15" x14ac:dyDescent="0.25">
      <c r="B19" s="15" t="s">
        <v>63</v>
      </c>
      <c r="C19" s="18" t="s">
        <v>2</v>
      </c>
      <c r="D19" s="18" t="s">
        <v>5</v>
      </c>
      <c r="E19" s="18" t="str">
        <f>CONCATENATE(Bar_12387[[#This Row],[Catégorie]]," - ",Bar_12387[[#This Row],[Nom]]," - ",Bar_12387[[#This Row],[Format]])</f>
        <v>Champagne - Mumm Cordon Rouge - Jeroboam</v>
      </c>
      <c r="F19" s="16">
        <v>100</v>
      </c>
      <c r="G19" s="16">
        <v>20</v>
      </c>
      <c r="H19" s="19"/>
      <c r="I19" s="16"/>
    </row>
    <row r="20" spans="2:9" ht="15" x14ac:dyDescent="0.25">
      <c r="B20" s="15" t="s">
        <v>63</v>
      </c>
      <c r="C20" s="18" t="s">
        <v>2</v>
      </c>
      <c r="D20" s="18" t="s">
        <v>3</v>
      </c>
      <c r="E20" s="18" t="str">
        <f>CONCATENATE(Bar_12387[[#This Row],[Catégorie]]," - ",Bar_12387[[#This Row],[Nom]]," - ",Bar_12387[[#This Row],[Format]])</f>
        <v>Champagne - Mumm Cordon Rouge - Magnum</v>
      </c>
      <c r="F20" s="16">
        <v>100</v>
      </c>
      <c r="G20" s="16">
        <v>20</v>
      </c>
      <c r="H20" s="19"/>
      <c r="I20" s="16"/>
    </row>
    <row r="21" spans="2:9" ht="15" x14ac:dyDescent="0.25">
      <c r="B21" s="15" t="s">
        <v>63</v>
      </c>
      <c r="C21" s="18" t="s">
        <v>2</v>
      </c>
      <c r="D21" s="18" t="s">
        <v>4</v>
      </c>
      <c r="E21" s="18" t="str">
        <f>CONCATENATE(Bar_12387[[#This Row],[Catégorie]]," - ",Bar_12387[[#This Row],[Nom]]," - ",Bar_12387[[#This Row],[Format]])</f>
        <v>Champagne - Mumm Cordon Rouge - Mathusalem</v>
      </c>
      <c r="F21" s="16">
        <v>100</v>
      </c>
      <c r="G21" s="16">
        <v>20</v>
      </c>
      <c r="H21" s="19"/>
      <c r="I21" s="16"/>
    </row>
    <row r="22" spans="2:9" ht="15" x14ac:dyDescent="0.25">
      <c r="B22" s="15" t="s">
        <v>63</v>
      </c>
      <c r="C22" s="18" t="s">
        <v>6</v>
      </c>
      <c r="D22" s="18" t="s">
        <v>1</v>
      </c>
      <c r="E22" s="18" t="str">
        <f>CONCATENATE(Bar_12387[[#This Row],[Catégorie]]," - ",Bar_12387[[#This Row],[Nom]]," - ",Bar_12387[[#This Row],[Format]])</f>
        <v>Champagne - Mumm Rosé - Bouteille</v>
      </c>
      <c r="F22" s="16">
        <v>100</v>
      </c>
      <c r="G22" s="16">
        <v>20</v>
      </c>
      <c r="H22" s="19"/>
      <c r="I22" s="16"/>
    </row>
    <row r="23" spans="2:9" ht="15" x14ac:dyDescent="0.25">
      <c r="B23" s="15" t="s">
        <v>63</v>
      </c>
      <c r="C23" s="18" t="s">
        <v>10</v>
      </c>
      <c r="D23" s="18" t="s">
        <v>1</v>
      </c>
      <c r="E23" s="18" t="str">
        <f>CONCATENATE(Bar_12387[[#This Row],[Catégorie]]," - ",Bar_12387[[#This Row],[Nom]]," - ",Bar_12387[[#This Row],[Format]])</f>
        <v>Champagne - Prosecco - Bouteille</v>
      </c>
      <c r="F23" s="16">
        <v>100</v>
      </c>
      <c r="G23" s="16">
        <v>20</v>
      </c>
      <c r="H23" s="19"/>
      <c r="I23" s="16"/>
    </row>
    <row r="24" spans="2:9" ht="15" x14ac:dyDescent="0.25">
      <c r="B24" s="15" t="s">
        <v>63</v>
      </c>
      <c r="C24" s="18" t="s">
        <v>8</v>
      </c>
      <c r="D24" s="18" t="s">
        <v>1</v>
      </c>
      <c r="E24" s="18" t="str">
        <f>CONCATENATE(Bar_12387[[#This Row],[Catégorie]]," - ",Bar_12387[[#This Row],[Nom]]," - ",Bar_12387[[#This Row],[Format]])</f>
        <v>Champagne - Ruinart B de B  - Bouteille</v>
      </c>
      <c r="F24" s="16">
        <v>100</v>
      </c>
      <c r="G24" s="16">
        <v>20</v>
      </c>
      <c r="H24" s="19"/>
      <c r="I24" s="16"/>
    </row>
    <row r="25" spans="2:9" ht="15" x14ac:dyDescent="0.25">
      <c r="B25" s="15" t="s">
        <v>63</v>
      </c>
      <c r="C25" s="18" t="s">
        <v>8</v>
      </c>
      <c r="D25" s="18" t="s">
        <v>3</v>
      </c>
      <c r="E25" s="18" t="str">
        <f>CONCATENATE(Bar_12387[[#This Row],[Catégorie]]," - ",Bar_12387[[#This Row],[Nom]]," - ",Bar_12387[[#This Row],[Format]])</f>
        <v>Champagne - Ruinart B de B  - Magnum</v>
      </c>
      <c r="F25" s="16">
        <v>100</v>
      </c>
      <c r="G25" s="16">
        <v>20</v>
      </c>
      <c r="H25" s="19"/>
      <c r="I25" s="16"/>
    </row>
    <row r="26" spans="2:9" ht="15" x14ac:dyDescent="0.25">
      <c r="B26" s="15" t="s">
        <v>63</v>
      </c>
      <c r="C26" s="18" t="s">
        <v>7</v>
      </c>
      <c r="D26" s="18" t="s">
        <v>1</v>
      </c>
      <c r="E26" s="18" t="str">
        <f>CONCATENATE(Bar_12387[[#This Row],[Catégorie]]," - ",Bar_12387[[#This Row],[Nom]]," - ",Bar_12387[[#This Row],[Format]])</f>
        <v>Champagne - Veuve Cliquot - Bouteille</v>
      </c>
      <c r="F26" s="16">
        <v>100</v>
      </c>
      <c r="G26" s="16">
        <v>20</v>
      </c>
      <c r="H26" s="19"/>
      <c r="I26" s="16"/>
    </row>
    <row r="27" spans="2:9" ht="15" x14ac:dyDescent="0.25">
      <c r="B27" s="15" t="s">
        <v>63</v>
      </c>
      <c r="C27" s="18" t="s">
        <v>7</v>
      </c>
      <c r="D27" s="18" t="s">
        <v>3</v>
      </c>
      <c r="E27" s="18" t="str">
        <f>CONCATENATE(Bar_12387[[#This Row],[Catégorie]]," - ",Bar_12387[[#This Row],[Nom]]," - ",Bar_12387[[#This Row],[Format]])</f>
        <v>Champagne - Veuve Cliquot - Magnum</v>
      </c>
      <c r="F27" s="16">
        <v>100</v>
      </c>
      <c r="G27" s="16">
        <v>20</v>
      </c>
      <c r="H27" s="19"/>
      <c r="I27" s="16"/>
    </row>
    <row r="28" spans="2:9" ht="15" x14ac:dyDescent="0.25">
      <c r="B28" s="15" t="s">
        <v>67</v>
      </c>
      <c r="C28" s="16" t="s">
        <v>28</v>
      </c>
      <c r="D28" s="16" t="s">
        <v>1</v>
      </c>
      <c r="E28" s="16" t="str">
        <f>CONCATENATE(Bar_12387[[#This Row],[Catégorie]]," - ",Bar_12387[[#This Row],[Nom]]," - ",Bar_12387[[#This Row],[Format]])</f>
        <v>Gin - Bombay Sapphire - Bouteille</v>
      </c>
      <c r="F28" s="16">
        <v>100</v>
      </c>
      <c r="G28" s="16">
        <v>20</v>
      </c>
      <c r="H28" s="16"/>
      <c r="I28" s="16"/>
    </row>
    <row r="29" spans="2:9" ht="15" x14ac:dyDescent="0.25">
      <c r="B29" s="15" t="s">
        <v>67</v>
      </c>
      <c r="C29" s="16" t="s">
        <v>28</v>
      </c>
      <c r="D29" s="16" t="s">
        <v>3</v>
      </c>
      <c r="E29" s="16" t="str">
        <f>CONCATENATE(Bar_12387[[#This Row],[Catégorie]]," - ",Bar_12387[[#This Row],[Nom]]," - ",Bar_12387[[#This Row],[Format]])</f>
        <v>Gin - Bombay Sapphire - Magnum</v>
      </c>
      <c r="F29" s="16">
        <v>100</v>
      </c>
      <c r="G29" s="16">
        <v>20</v>
      </c>
      <c r="H29" s="16"/>
      <c r="I29" s="16"/>
    </row>
    <row r="30" spans="2:9" ht="15" x14ac:dyDescent="0.25">
      <c r="B30" s="15" t="s">
        <v>67</v>
      </c>
      <c r="C30" s="16" t="s">
        <v>30</v>
      </c>
      <c r="D30" s="16" t="s">
        <v>1</v>
      </c>
      <c r="E30" s="16" t="str">
        <f>CONCATENATE(Bar_12387[[#This Row],[Catégorie]]," - ",Bar_12387[[#This Row],[Nom]]," - ",Bar_12387[[#This Row],[Format]])</f>
        <v>Gin - G'Vin - Bouteille</v>
      </c>
      <c r="F30" s="16">
        <v>100</v>
      </c>
      <c r="G30" s="16">
        <v>20</v>
      </c>
      <c r="H30" s="16"/>
      <c r="I30" s="16"/>
    </row>
    <row r="31" spans="2:9" ht="15" x14ac:dyDescent="0.25">
      <c r="B31" s="15" t="s">
        <v>67</v>
      </c>
      <c r="C31" s="16" t="s">
        <v>31</v>
      </c>
      <c r="D31" s="16" t="s">
        <v>1</v>
      </c>
      <c r="E31" s="16" t="str">
        <f>CONCATENATE(Bar_12387[[#This Row],[Catégorie]]," - ",Bar_12387[[#This Row],[Nom]]," - ",Bar_12387[[#This Row],[Format]])</f>
        <v>Gin - Hendrick's - Bouteille</v>
      </c>
      <c r="F31" s="16">
        <v>100</v>
      </c>
      <c r="G31" s="16">
        <v>20</v>
      </c>
      <c r="H31" s="16"/>
      <c r="I31" s="16"/>
    </row>
    <row r="32" spans="2:9" ht="15" x14ac:dyDescent="0.25">
      <c r="B32" s="15" t="s">
        <v>67</v>
      </c>
      <c r="C32" s="16" t="s">
        <v>27</v>
      </c>
      <c r="D32" s="16" t="s">
        <v>1</v>
      </c>
      <c r="E32" s="16" t="str">
        <f>CONCATENATE(Bar_12387[[#This Row],[Catégorie]]," - ",Bar_12387[[#This Row],[Nom]]," - ",Bar_12387[[#This Row],[Format]])</f>
        <v>Gin - Seagram's - Bouteille</v>
      </c>
      <c r="F32" s="16">
        <v>100</v>
      </c>
      <c r="G32" s="16">
        <v>20</v>
      </c>
      <c r="H32" s="16"/>
      <c r="I32" s="16"/>
    </row>
    <row r="33" spans="2:9" ht="15" x14ac:dyDescent="0.25">
      <c r="B33" s="15" t="s">
        <v>67</v>
      </c>
      <c r="C33" s="16" t="s">
        <v>29</v>
      </c>
      <c r="D33" s="16" t="s">
        <v>1</v>
      </c>
      <c r="E33" s="16" t="str">
        <f>CONCATENATE(Bar_12387[[#This Row],[Catégorie]]," - ",Bar_12387[[#This Row],[Nom]]," - ",Bar_12387[[#This Row],[Format]])</f>
        <v>Gin - Tanqueray - Bouteille</v>
      </c>
      <c r="F33" s="16">
        <v>100</v>
      </c>
      <c r="G33" s="16">
        <v>20</v>
      </c>
      <c r="H33" s="16"/>
      <c r="I33" s="16"/>
    </row>
    <row r="34" spans="2:9" ht="15" x14ac:dyDescent="0.25">
      <c r="B34" s="15" t="s">
        <v>66</v>
      </c>
      <c r="C34" s="16" t="s">
        <v>23</v>
      </c>
      <c r="D34" s="16" t="s">
        <v>1</v>
      </c>
      <c r="E34" s="16" t="str">
        <f>CONCATENATE(Bar_12387[[#This Row],[Catégorie]]," - ",Bar_12387[[#This Row],[Nom]]," - ",Bar_12387[[#This Row],[Format]])</f>
        <v>Rhum - Captain Morgan - Bouteille</v>
      </c>
      <c r="F34" s="16">
        <v>100</v>
      </c>
      <c r="G34" s="16">
        <v>20</v>
      </c>
      <c r="H34" s="16"/>
      <c r="I34" s="16"/>
    </row>
    <row r="35" spans="2:9" ht="15" x14ac:dyDescent="0.25">
      <c r="B35" s="15" t="s">
        <v>66</v>
      </c>
      <c r="C35" s="16" t="s">
        <v>24</v>
      </c>
      <c r="D35" s="16" t="s">
        <v>1</v>
      </c>
      <c r="E35" s="16" t="str">
        <f>CONCATENATE(Bar_12387[[#This Row],[Catégorie]]," - ",Bar_12387[[#This Row],[Nom]]," - ",Bar_12387[[#This Row],[Format]])</f>
        <v>Rhum - Diplomatico - Bouteille</v>
      </c>
      <c r="F35" s="16">
        <v>100</v>
      </c>
      <c r="G35" s="16">
        <v>20</v>
      </c>
      <c r="H35" s="16"/>
      <c r="I35" s="16"/>
    </row>
    <row r="36" spans="2:9" ht="15" x14ac:dyDescent="0.25">
      <c r="B36" s="15" t="s">
        <v>66</v>
      </c>
      <c r="C36" s="16" t="s">
        <v>25</v>
      </c>
      <c r="D36" s="16" t="s">
        <v>1</v>
      </c>
      <c r="E36" s="16" t="str">
        <f>CONCATENATE(Bar_12387[[#This Row],[Catégorie]]," - ",Bar_12387[[#This Row],[Nom]]," - ",Bar_12387[[#This Row],[Format]])</f>
        <v>Rhum - Don Papa - Bouteille</v>
      </c>
      <c r="F36" s="16">
        <v>100</v>
      </c>
      <c r="G36" s="16">
        <v>20</v>
      </c>
      <c r="H36" s="16"/>
      <c r="I36" s="16"/>
    </row>
    <row r="37" spans="2:9" ht="15" x14ac:dyDescent="0.25">
      <c r="B37" s="15" t="s">
        <v>66</v>
      </c>
      <c r="C37" s="16" t="s">
        <v>21</v>
      </c>
      <c r="D37" s="16" t="s">
        <v>1</v>
      </c>
      <c r="E37" s="16" t="str">
        <f>CONCATENATE(Bar_12387[[#This Row],[Catégorie]]," - ",Bar_12387[[#This Row],[Nom]]," - ",Bar_12387[[#This Row],[Format]])</f>
        <v>Rhum - Havana Club 3 ans - Bouteille</v>
      </c>
      <c r="F37" s="16">
        <v>100</v>
      </c>
      <c r="G37" s="16">
        <v>20</v>
      </c>
      <c r="H37" s="16"/>
      <c r="I37" s="16"/>
    </row>
    <row r="38" spans="2:9" ht="15" x14ac:dyDescent="0.25">
      <c r="B38" s="15" t="s">
        <v>66</v>
      </c>
      <c r="C38" s="16" t="s">
        <v>22</v>
      </c>
      <c r="D38" s="16" t="s">
        <v>1</v>
      </c>
      <c r="E38" s="16" t="str">
        <f>CONCATENATE(Bar_12387[[#This Row],[Catégorie]]," - ",Bar_12387[[#This Row],[Nom]]," - ",Bar_12387[[#This Row],[Format]])</f>
        <v>Rhum - Havana Club 7 ans - Bouteille</v>
      </c>
      <c r="F38" s="16">
        <v>100</v>
      </c>
      <c r="G38" s="16">
        <v>20</v>
      </c>
      <c r="H38" s="16"/>
      <c r="I38" s="16"/>
    </row>
    <row r="39" spans="2:9" ht="15" x14ac:dyDescent="0.25">
      <c r="B39" s="15" t="s">
        <v>66</v>
      </c>
      <c r="C39" s="16" t="s">
        <v>22</v>
      </c>
      <c r="D39" s="16" t="s">
        <v>3</v>
      </c>
      <c r="E39" s="16" t="str">
        <f>CONCATENATE(Bar_12387[[#This Row],[Catégorie]]," - ",Bar_12387[[#This Row],[Nom]]," - ",Bar_12387[[#This Row],[Format]])</f>
        <v>Rhum - Havana Club 7 ans - Magnum</v>
      </c>
      <c r="F39" s="16">
        <v>100</v>
      </c>
      <c r="G39" s="16">
        <v>20</v>
      </c>
      <c r="H39" s="16"/>
      <c r="I39" s="16"/>
    </row>
    <row r="40" spans="2:9" ht="15" x14ac:dyDescent="0.25">
      <c r="B40" s="15" t="s">
        <v>66</v>
      </c>
      <c r="C40" s="16" t="s">
        <v>22</v>
      </c>
      <c r="D40" s="16" t="s">
        <v>5</v>
      </c>
      <c r="E40" s="16" t="str">
        <f>CONCATENATE(Bar_12387[[#This Row],[Catégorie]]," - ",Bar_12387[[#This Row],[Nom]]," - ",Bar_12387[[#This Row],[Format]])</f>
        <v>Rhum - Havana Club 7 ans - Jeroboam</v>
      </c>
      <c r="F40" s="16">
        <v>100</v>
      </c>
      <c r="G40" s="16">
        <v>20</v>
      </c>
      <c r="H40" s="16"/>
      <c r="I40" s="16"/>
    </row>
    <row r="41" spans="2:9" ht="15" x14ac:dyDescent="0.25">
      <c r="B41" s="15" t="s">
        <v>66</v>
      </c>
      <c r="C41" s="16" t="s">
        <v>26</v>
      </c>
      <c r="D41" s="16" t="s">
        <v>1</v>
      </c>
      <c r="E41" s="16" t="str">
        <f>CONCATENATE(Bar_12387[[#This Row],[Catégorie]]," - ",Bar_12387[[#This Row],[Nom]]," - ",Bar_12387[[#This Row],[Format]])</f>
        <v>Rhum - Zacapa - Bouteille</v>
      </c>
      <c r="F41" s="16">
        <v>100</v>
      </c>
      <c r="G41" s="16">
        <v>20</v>
      </c>
      <c r="H41" s="16"/>
      <c r="I41" s="16"/>
    </row>
    <row r="42" spans="2:9" ht="15" x14ac:dyDescent="0.25">
      <c r="B42" s="15" t="s">
        <v>71</v>
      </c>
      <c r="C42" s="16" t="s">
        <v>59</v>
      </c>
      <c r="D42" s="16" t="s">
        <v>60</v>
      </c>
      <c r="E42" s="16" t="str">
        <f>CONCATENATE(Bar_12387[[#This Row],[Catégorie]]," - ",Bar_12387[[#This Row],[Nom]]," - ",Bar_12387[[#This Row],[Format]])</f>
        <v>Soft &amp; Divers - Cassonnade - Paquet</v>
      </c>
      <c r="F42" s="16">
        <v>100</v>
      </c>
      <c r="G42" s="16">
        <v>20</v>
      </c>
      <c r="H42" s="16"/>
      <c r="I42" s="16"/>
    </row>
    <row r="43" spans="2:9" ht="15" x14ac:dyDescent="0.25">
      <c r="B43" s="15" t="s">
        <v>71</v>
      </c>
      <c r="C43" s="16" t="s">
        <v>46</v>
      </c>
      <c r="D43" s="16" t="s">
        <v>1</v>
      </c>
      <c r="E43" s="16" t="str">
        <f>CONCATENATE(Bar_12387[[#This Row],[Catégorie]]," - ",Bar_12387[[#This Row],[Nom]]," - ",Bar_12387[[#This Row],[Format]])</f>
        <v>Soft &amp; Divers - Coca Cola - Bouteille</v>
      </c>
      <c r="F43" s="16">
        <v>100</v>
      </c>
      <c r="G43" s="16">
        <v>20</v>
      </c>
      <c r="H43" s="16"/>
      <c r="I43" s="16"/>
    </row>
    <row r="44" spans="2:9" ht="15" x14ac:dyDescent="0.25">
      <c r="B44" s="15" t="s">
        <v>71</v>
      </c>
      <c r="C44" s="16" t="s">
        <v>46</v>
      </c>
      <c r="D44" s="16" t="s">
        <v>47</v>
      </c>
      <c r="E44" s="16" t="str">
        <f>CONCATENATE(Bar_12387[[#This Row],[Catégorie]]," - ",Bar_12387[[#This Row],[Nom]]," - ",Bar_12387[[#This Row],[Format]])</f>
        <v>Soft &amp; Divers - Coca Cola - Canette</v>
      </c>
      <c r="F44" s="16">
        <v>100</v>
      </c>
      <c r="G44" s="16">
        <v>20</v>
      </c>
      <c r="H44" s="16"/>
      <c r="I44" s="16"/>
    </row>
    <row r="45" spans="2:9" ht="15" x14ac:dyDescent="0.25">
      <c r="B45" s="15" t="s">
        <v>71</v>
      </c>
      <c r="C45" s="16" t="s">
        <v>50</v>
      </c>
      <c r="D45" s="16" t="s">
        <v>1</v>
      </c>
      <c r="E45" s="16" t="str">
        <f>CONCATENATE(Bar_12387[[#This Row],[Catégorie]]," - ",Bar_12387[[#This Row],[Nom]]," - ",Bar_12387[[#This Row],[Format]])</f>
        <v>Soft &amp; Divers - Energy Drink - Bouteille</v>
      </c>
      <c r="F45" s="16">
        <v>100</v>
      </c>
      <c r="G45" s="16">
        <v>20</v>
      </c>
      <c r="H45" s="16"/>
      <c r="I45" s="16"/>
    </row>
    <row r="46" spans="2:9" ht="15" x14ac:dyDescent="0.25">
      <c r="B46" s="15" t="s">
        <v>71</v>
      </c>
      <c r="C46" s="16" t="s">
        <v>45</v>
      </c>
      <c r="D46" s="16" t="s">
        <v>1</v>
      </c>
      <c r="E46" s="16" t="str">
        <f>CONCATENATE(Bar_12387[[#This Row],[Catégorie]]," - ",Bar_12387[[#This Row],[Nom]]," - ",Bar_12387[[#This Row],[Format]])</f>
        <v>Soft &amp; Divers - Jus d'ananas - Bouteille</v>
      </c>
      <c r="F46" s="16">
        <v>100</v>
      </c>
      <c r="G46" s="16">
        <v>20</v>
      </c>
      <c r="H46" s="16"/>
      <c r="I46" s="16"/>
    </row>
    <row r="47" spans="2:9" s="3" customFormat="1" ht="24" customHeight="1" x14ac:dyDescent="0.15">
      <c r="B47" s="15" t="s">
        <v>71</v>
      </c>
      <c r="C47" s="16" t="s">
        <v>43</v>
      </c>
      <c r="D47" s="16" t="s">
        <v>1</v>
      </c>
      <c r="E47" s="16" t="str">
        <f>CONCATENATE(Bar_12387[[#This Row],[Catégorie]]," - ",Bar_12387[[#This Row],[Nom]]," - ",Bar_12387[[#This Row],[Format]])</f>
        <v>Soft &amp; Divers - Jus d'orange - Bouteille</v>
      </c>
      <c r="F47" s="16">
        <v>100</v>
      </c>
      <c r="G47" s="16">
        <v>20</v>
      </c>
      <c r="H47" s="16"/>
      <c r="I47" s="16"/>
    </row>
    <row r="48" spans="2:9" s="3" customFormat="1" ht="19" customHeight="1" x14ac:dyDescent="0.15">
      <c r="B48" s="15" t="s">
        <v>71</v>
      </c>
      <c r="C48" s="16" t="s">
        <v>44</v>
      </c>
      <c r="D48" s="16" t="s">
        <v>1</v>
      </c>
      <c r="E48" s="16" t="str">
        <f>CONCATENATE(Bar_12387[[#This Row],[Catégorie]]," - ",Bar_12387[[#This Row],[Nom]]," - ",Bar_12387[[#This Row],[Format]])</f>
        <v>Soft &amp; Divers - Jus de pomme - Bouteille</v>
      </c>
      <c r="F48" s="16">
        <v>100</v>
      </c>
      <c r="G48" s="16">
        <v>20</v>
      </c>
      <c r="H48" s="16"/>
      <c r="I48" s="16"/>
    </row>
    <row r="49" spans="2:9" s="3" customFormat="1" ht="19" customHeight="1" x14ac:dyDescent="0.15">
      <c r="B49" s="15" t="s">
        <v>71</v>
      </c>
      <c r="C49" s="16" t="s">
        <v>49</v>
      </c>
      <c r="D49" s="16" t="s">
        <v>47</v>
      </c>
      <c r="E49" s="16" t="str">
        <f>CONCATENATE(Bar_12387[[#This Row],[Catégorie]]," - ",Bar_12387[[#This Row],[Nom]]," - ",Bar_12387[[#This Row],[Format]])</f>
        <v>Soft &amp; Divers - Monster - Canette</v>
      </c>
      <c r="F49" s="16">
        <v>100</v>
      </c>
      <c r="G49" s="16">
        <v>20</v>
      </c>
      <c r="H49" s="16"/>
      <c r="I49" s="16"/>
    </row>
    <row r="50" spans="2:9" ht="15" x14ac:dyDescent="0.25">
      <c r="B50" s="15" t="s">
        <v>71</v>
      </c>
      <c r="C50" s="16" t="s">
        <v>57</v>
      </c>
      <c r="D50" s="16" t="s">
        <v>1</v>
      </c>
      <c r="E50" s="16" t="str">
        <f>CONCATENATE(Bar_12387[[#This Row],[Catégorie]]," - ",Bar_12387[[#This Row],[Nom]]," - ",Bar_12387[[#This Row],[Format]])</f>
        <v>Soft &amp; Divers - Sirop de Citron - Bouteille</v>
      </c>
      <c r="F50" s="16">
        <v>100</v>
      </c>
      <c r="G50" s="16">
        <v>20</v>
      </c>
      <c r="H50" s="16"/>
      <c r="I50" s="16"/>
    </row>
    <row r="51" spans="2:9" ht="15" x14ac:dyDescent="0.25">
      <c r="B51" s="15" t="s">
        <v>71</v>
      </c>
      <c r="C51" s="16" t="s">
        <v>51</v>
      </c>
      <c r="D51" s="16" t="s">
        <v>1</v>
      </c>
      <c r="E51" s="16" t="str">
        <f>CONCATENATE(Bar_12387[[#This Row],[Catégorie]]," - ",Bar_12387[[#This Row],[Nom]]," - ",Bar_12387[[#This Row],[Format]])</f>
        <v>Soft &amp; Divers - Sirop de fraise - Bouteille</v>
      </c>
      <c r="F51" s="16">
        <v>100</v>
      </c>
      <c r="G51" s="16">
        <v>20</v>
      </c>
      <c r="H51" s="16"/>
      <c r="I51" s="16"/>
    </row>
    <row r="52" spans="2:9" ht="15" x14ac:dyDescent="0.25">
      <c r="B52" s="15" t="s">
        <v>71</v>
      </c>
      <c r="C52" s="16" t="s">
        <v>58</v>
      </c>
      <c r="D52" s="16" t="s">
        <v>1</v>
      </c>
      <c r="E52" s="16" t="str">
        <f>CONCATENATE(Bar_12387[[#This Row],[Catégorie]]," - ",Bar_12387[[#This Row],[Nom]]," - ",Bar_12387[[#This Row],[Format]])</f>
        <v>Soft &amp; Divers - Sirop de Grenadine - Bouteille</v>
      </c>
      <c r="F52" s="16">
        <v>100</v>
      </c>
      <c r="G52" s="16">
        <v>20</v>
      </c>
      <c r="H52" s="16"/>
      <c r="I52" s="16"/>
    </row>
    <row r="53" spans="2:9" ht="15" x14ac:dyDescent="0.25">
      <c r="B53" s="15" t="s">
        <v>71</v>
      </c>
      <c r="C53" s="16" t="s">
        <v>48</v>
      </c>
      <c r="D53" s="16" t="s">
        <v>1</v>
      </c>
      <c r="E53" s="16" t="str">
        <f>CONCATENATE(Bar_12387[[#This Row],[Catégorie]]," - ",Bar_12387[[#This Row],[Nom]]," - ",Bar_12387[[#This Row],[Format]])</f>
        <v>Soft &amp; Divers - Tonic - Bouteille</v>
      </c>
      <c r="F53" s="16">
        <v>100</v>
      </c>
      <c r="G53" s="16">
        <v>20</v>
      </c>
      <c r="H53" s="16"/>
      <c r="I53" s="16"/>
    </row>
    <row r="54" spans="2:9" ht="15" x14ac:dyDescent="0.25">
      <c r="B54" s="15" t="s">
        <v>68</v>
      </c>
      <c r="C54" s="16" t="s">
        <v>32</v>
      </c>
      <c r="D54" s="16" t="s">
        <v>1</v>
      </c>
      <c r="E54" s="16" t="str">
        <f>CONCATENATE(Bar_12387[[#This Row],[Catégorie]]," - ",Bar_12387[[#This Row],[Nom]]," - ",Bar_12387[[#This Row],[Format]])</f>
        <v>Tequila - Olmeca - Bouteille</v>
      </c>
      <c r="F54" s="16">
        <v>100</v>
      </c>
      <c r="G54" s="16">
        <v>20</v>
      </c>
      <c r="H54" s="16"/>
      <c r="I54" s="16"/>
    </row>
    <row r="55" spans="2:9" ht="15" x14ac:dyDescent="0.25">
      <c r="B55" s="15" t="s">
        <v>68</v>
      </c>
      <c r="C55" s="16" t="s">
        <v>33</v>
      </c>
      <c r="D55" s="16" t="s">
        <v>1</v>
      </c>
      <c r="E55" s="16" t="str">
        <f>CONCATENATE(Bar_12387[[#This Row],[Catégorie]]," - ",Bar_12387[[#This Row],[Nom]]," - ",Bar_12387[[#This Row],[Format]])</f>
        <v>Tequila - Olmeca Gold - Bouteille</v>
      </c>
      <c r="F55" s="16">
        <v>100</v>
      </c>
      <c r="G55" s="16">
        <v>20</v>
      </c>
      <c r="H55" s="16"/>
      <c r="I55" s="16"/>
    </row>
    <row r="56" spans="2:9" ht="15" x14ac:dyDescent="0.25">
      <c r="B56" s="15" t="s">
        <v>68</v>
      </c>
      <c r="C56" s="16" t="s">
        <v>34</v>
      </c>
      <c r="D56" s="16" t="s">
        <v>1</v>
      </c>
      <c r="E56" s="16" t="str">
        <f>CONCATENATE(Bar_12387[[#This Row],[Catégorie]]," - ",Bar_12387[[#This Row],[Nom]]," - ",Bar_12387[[#This Row],[Format]])</f>
        <v>Tequila - Patron XO Café - Bouteille</v>
      </c>
      <c r="F56" s="16">
        <v>100</v>
      </c>
      <c r="G56" s="16">
        <v>20</v>
      </c>
      <c r="H56" s="16"/>
      <c r="I56" s="16"/>
    </row>
    <row r="57" spans="2:9" ht="15" x14ac:dyDescent="0.25">
      <c r="B57" s="23" t="s">
        <v>64</v>
      </c>
      <c r="C57" s="16" t="s">
        <v>14</v>
      </c>
      <c r="D57" s="16" t="s">
        <v>1</v>
      </c>
      <c r="E57" s="16" t="str">
        <f>CONCATENATE(Bar_12387[[#This Row],[Catégorie]]," - ",Bar_12387[[#This Row],[Nom]]," - ",Bar_12387[[#This Row],[Format]])</f>
        <v>Vodka - Belvédère - Bouteille</v>
      </c>
      <c r="F57" s="16">
        <v>100</v>
      </c>
      <c r="G57" s="16">
        <v>20</v>
      </c>
      <c r="H57" s="16"/>
      <c r="I57" s="16"/>
    </row>
    <row r="58" spans="2:9" ht="15" x14ac:dyDescent="0.25">
      <c r="B58" s="23" t="s">
        <v>64</v>
      </c>
      <c r="C58" s="16" t="s">
        <v>14</v>
      </c>
      <c r="D58" s="16" t="s">
        <v>3</v>
      </c>
      <c r="E58" s="16" t="str">
        <f>CONCATENATE(Bar_12387[[#This Row],[Catégorie]]," - ",Bar_12387[[#This Row],[Nom]]," - ",Bar_12387[[#This Row],[Format]])</f>
        <v>Vodka - Belvédère - Magnum</v>
      </c>
      <c r="F58" s="16">
        <v>100</v>
      </c>
      <c r="G58" s="16">
        <v>20</v>
      </c>
      <c r="H58" s="16"/>
      <c r="I58" s="16"/>
    </row>
    <row r="59" spans="2:9" ht="15" x14ac:dyDescent="0.25">
      <c r="B59" s="23" t="s">
        <v>64</v>
      </c>
      <c r="C59" s="16" t="s">
        <v>14</v>
      </c>
      <c r="D59" s="16" t="s">
        <v>5</v>
      </c>
      <c r="E59" s="16" t="str">
        <f>CONCATENATE(Bar_12387[[#This Row],[Catégorie]]," - ",Bar_12387[[#This Row],[Nom]]," - ",Bar_12387[[#This Row],[Format]])</f>
        <v>Vodka - Belvédère - Jeroboam</v>
      </c>
      <c r="F59" s="16">
        <v>100</v>
      </c>
      <c r="G59" s="16">
        <v>20</v>
      </c>
      <c r="H59" s="16"/>
      <c r="I59" s="16"/>
    </row>
    <row r="60" spans="2:9" ht="15" x14ac:dyDescent="0.25">
      <c r="B60" s="23" t="s">
        <v>64</v>
      </c>
      <c r="C60" s="16" t="s">
        <v>14</v>
      </c>
      <c r="D60" s="16" t="s">
        <v>4</v>
      </c>
      <c r="E60" s="16" t="str">
        <f>CONCATENATE(Bar_12387[[#This Row],[Catégorie]]," - ",Bar_12387[[#This Row],[Nom]]," - ",Bar_12387[[#This Row],[Format]])</f>
        <v>Vodka - Belvédère - Mathusalem</v>
      </c>
      <c r="F60" s="16">
        <v>100</v>
      </c>
      <c r="G60" s="16">
        <v>20</v>
      </c>
      <c r="H60" s="16"/>
      <c r="I60" s="16"/>
    </row>
    <row r="61" spans="2:9" ht="15" x14ac:dyDescent="0.25">
      <c r="B61" s="23" t="s">
        <v>64</v>
      </c>
      <c r="C61" s="16" t="s">
        <v>15</v>
      </c>
      <c r="D61" s="16" t="s">
        <v>1</v>
      </c>
      <c r="E61" s="16" t="str">
        <f>CONCATENATE(Bar_12387[[#This Row],[Catégorie]]," - ",Bar_12387[[#This Row],[Nom]]," - ",Bar_12387[[#This Row],[Format]])</f>
        <v>Vodka - Grey Goose - Bouteille</v>
      </c>
      <c r="F61" s="16">
        <v>100</v>
      </c>
      <c r="G61" s="16">
        <v>20</v>
      </c>
      <c r="H61" s="16"/>
      <c r="I61" s="16"/>
    </row>
    <row r="62" spans="2:9" ht="15" x14ac:dyDescent="0.25">
      <c r="B62" s="23" t="s">
        <v>64</v>
      </c>
      <c r="C62" s="16" t="s">
        <v>15</v>
      </c>
      <c r="D62" s="16" t="s">
        <v>3</v>
      </c>
      <c r="E62" s="16" t="str">
        <f>CONCATENATE(Bar_12387[[#This Row],[Catégorie]]," - ",Bar_12387[[#This Row],[Nom]]," - ",Bar_12387[[#This Row],[Format]])</f>
        <v>Vodka - Grey Goose - Magnum</v>
      </c>
      <c r="F62" s="16">
        <v>100</v>
      </c>
      <c r="G62" s="16">
        <v>20</v>
      </c>
      <c r="H62" s="16"/>
      <c r="I62" s="16"/>
    </row>
    <row r="63" spans="2:9" ht="15" x14ac:dyDescent="0.25">
      <c r="B63" s="23" t="s">
        <v>64</v>
      </c>
      <c r="C63" s="16" t="s">
        <v>15</v>
      </c>
      <c r="D63" s="16" t="s">
        <v>5</v>
      </c>
      <c r="E63" s="16" t="str">
        <f>CONCATENATE(Bar_12387[[#This Row],[Catégorie]]," - ",Bar_12387[[#This Row],[Nom]]," - ",Bar_12387[[#This Row],[Format]])</f>
        <v>Vodka - Grey Goose - Jeroboam</v>
      </c>
      <c r="F63" s="16">
        <v>100</v>
      </c>
      <c r="G63" s="16">
        <v>20</v>
      </c>
      <c r="H63" s="16"/>
      <c r="I63" s="16"/>
    </row>
    <row r="64" spans="2:9" ht="15" x14ac:dyDescent="0.25">
      <c r="B64" s="23" t="s">
        <v>64</v>
      </c>
      <c r="C64" s="16" t="s">
        <v>13</v>
      </c>
      <c r="D64" s="16" t="s">
        <v>1</v>
      </c>
      <c r="E64" s="16" t="str">
        <f>CONCATENATE(Bar_12387[[#This Row],[Catégorie]]," - ",Bar_12387[[#This Row],[Nom]]," - ",Bar_12387[[#This Row],[Format]])</f>
        <v>Vodka - Russian standart - Bouteille</v>
      </c>
      <c r="F64" s="16">
        <v>100</v>
      </c>
      <c r="G64" s="16">
        <v>20</v>
      </c>
      <c r="H64" s="16"/>
      <c r="I64" s="16"/>
    </row>
    <row r="65" spans="2:9" ht="15" x14ac:dyDescent="0.25">
      <c r="B65" s="23" t="s">
        <v>64</v>
      </c>
      <c r="C65" s="16" t="s">
        <v>12</v>
      </c>
      <c r="D65" s="16" t="s">
        <v>1</v>
      </c>
      <c r="E65" s="16" t="str">
        <f>CONCATENATE(Bar_12387[[#This Row],[Catégorie]]," - ",Bar_12387[[#This Row],[Nom]]," - ",Bar_12387[[#This Row],[Format]])</f>
        <v>Vodka - Wyborowa - Bouteille</v>
      </c>
      <c r="F65" s="16">
        <v>100</v>
      </c>
      <c r="G65" s="16">
        <v>20</v>
      </c>
      <c r="H65" s="16"/>
      <c r="I65" s="16"/>
    </row>
    <row r="66" spans="2:9" ht="15" x14ac:dyDescent="0.25">
      <c r="B66" s="23" t="s">
        <v>64</v>
      </c>
      <c r="C66" s="16" t="s">
        <v>56</v>
      </c>
      <c r="D66" s="16" t="s">
        <v>1</v>
      </c>
      <c r="E66" s="16" t="str">
        <f>CONCATENATE(Bar_12387[[#This Row],[Catégorie]]," - ",Bar_12387[[#This Row],[Nom]]," - ",Bar_12387[[#This Row],[Format]])</f>
        <v>Vodka - Zubrowzka - Bouteille</v>
      </c>
      <c r="F66" s="16">
        <v>100</v>
      </c>
      <c r="G66" s="16">
        <v>20</v>
      </c>
      <c r="H66" s="16"/>
      <c r="I66" s="16"/>
    </row>
    <row r="67" spans="2:9" ht="15" x14ac:dyDescent="0.25">
      <c r="B67" s="15" t="s">
        <v>65</v>
      </c>
      <c r="C67" s="16" t="s">
        <v>16</v>
      </c>
      <c r="D67" s="16" t="s">
        <v>1</v>
      </c>
      <c r="E67" s="16" t="str">
        <f>CONCATENATE(Bar_12387[[#This Row],[Catégorie]]," - ",Bar_12387[[#This Row],[Nom]]," - ",Bar_12387[[#This Row],[Format]])</f>
        <v>Whisky - Ballantine's - Bouteille</v>
      </c>
      <c r="F67" s="16">
        <v>100</v>
      </c>
      <c r="G67" s="16">
        <v>20</v>
      </c>
      <c r="H67" s="16"/>
      <c r="I67" s="16"/>
    </row>
    <row r="68" spans="2:9" ht="15" x14ac:dyDescent="0.25">
      <c r="B68" s="15" t="s">
        <v>65</v>
      </c>
      <c r="C68" s="16" t="s">
        <v>16</v>
      </c>
      <c r="D68" s="16" t="s">
        <v>3</v>
      </c>
      <c r="E68" s="16" t="str">
        <f>CONCATENATE(Bar_12387[[#This Row],[Catégorie]]," - ",Bar_12387[[#This Row],[Nom]]," - ",Bar_12387[[#This Row],[Format]])</f>
        <v>Whisky - Ballantine's - Magnum</v>
      </c>
      <c r="F68" s="16">
        <v>100</v>
      </c>
      <c r="G68" s="16">
        <v>20</v>
      </c>
      <c r="H68" s="16"/>
      <c r="I68" s="16"/>
    </row>
    <row r="69" spans="2:9" ht="15" x14ac:dyDescent="0.25">
      <c r="B69" s="15" t="s">
        <v>65</v>
      </c>
      <c r="C69" s="16" t="s">
        <v>19</v>
      </c>
      <c r="D69" s="16" t="s">
        <v>1</v>
      </c>
      <c r="E69" s="16" t="str">
        <f>CONCATENATE(Bar_12387[[#This Row],[Catégorie]]," - ",Bar_12387[[#This Row],[Nom]]," - ",Bar_12387[[#This Row],[Format]])</f>
        <v>Whisky - Chivas Regal 18 ans - Bouteille</v>
      </c>
      <c r="F69" s="16">
        <v>100</v>
      </c>
      <c r="G69" s="16">
        <v>20</v>
      </c>
      <c r="H69" s="16"/>
      <c r="I69" s="16"/>
    </row>
    <row r="70" spans="2:9" ht="15" x14ac:dyDescent="0.25">
      <c r="B70" s="15" t="s">
        <v>65</v>
      </c>
      <c r="C70" s="16" t="s">
        <v>17</v>
      </c>
      <c r="D70" s="16" t="s">
        <v>1</v>
      </c>
      <c r="E70" s="16" t="str">
        <f>CONCATENATE(Bar_12387[[#This Row],[Catégorie]]," - ",Bar_12387[[#This Row],[Nom]]," - ",Bar_12387[[#This Row],[Format]])</f>
        <v>Whisky - Jack Daniel's - Bouteille</v>
      </c>
      <c r="F70" s="16">
        <v>100</v>
      </c>
      <c r="G70" s="16">
        <v>20</v>
      </c>
      <c r="H70" s="16"/>
      <c r="I70" s="16"/>
    </row>
    <row r="71" spans="2:9" ht="15" x14ac:dyDescent="0.25">
      <c r="B71" s="15" t="s">
        <v>65</v>
      </c>
      <c r="C71" s="16" t="s">
        <v>17</v>
      </c>
      <c r="D71" s="16" t="s">
        <v>3</v>
      </c>
      <c r="E71" s="16" t="str">
        <f>CONCATENATE(Bar_12387[[#This Row],[Catégorie]]," - ",Bar_12387[[#This Row],[Nom]]," - ",Bar_12387[[#This Row],[Format]])</f>
        <v>Whisky - Jack Daniel's - Magnum</v>
      </c>
      <c r="F71" s="16">
        <v>100</v>
      </c>
      <c r="G71" s="16">
        <v>20</v>
      </c>
      <c r="H71" s="16"/>
      <c r="I71" s="16"/>
    </row>
    <row r="72" spans="2:9" ht="15" x14ac:dyDescent="0.25">
      <c r="B72" s="15" t="s">
        <v>65</v>
      </c>
      <c r="C72" s="16" t="s">
        <v>18</v>
      </c>
      <c r="D72" s="16" t="s">
        <v>1</v>
      </c>
      <c r="E72" s="16" t="str">
        <f>CONCATENATE(Bar_12387[[#This Row],[Catégorie]]," - ",Bar_12387[[#This Row],[Nom]]," - ",Bar_12387[[#This Row],[Format]])</f>
        <v>Whisky - Jack Daniel's Honey - Bouteille</v>
      </c>
      <c r="F72" s="16">
        <v>100</v>
      </c>
      <c r="G72" s="16">
        <v>20</v>
      </c>
      <c r="H72" s="16"/>
      <c r="I72" s="16"/>
    </row>
    <row r="73" spans="2:9" ht="15" x14ac:dyDescent="0.25">
      <c r="B73" s="25" t="s">
        <v>65</v>
      </c>
      <c r="C73" s="26" t="s">
        <v>20</v>
      </c>
      <c r="D73" s="26" t="s">
        <v>1</v>
      </c>
      <c r="E73" s="26" t="str">
        <f>CONCATENATE(Bar_12387[[#This Row],[Catégorie]]," - ",Bar_12387[[#This Row],[Nom]]," - ",Bar_12387[[#This Row],[Format]])</f>
        <v>Whisky - Southern Confort - Bouteille</v>
      </c>
      <c r="F73" s="16">
        <v>100</v>
      </c>
      <c r="G73" s="16">
        <v>20</v>
      </c>
      <c r="H73" s="26"/>
      <c r="I73" s="16"/>
    </row>
    <row r="77" spans="2:9" ht="15" x14ac:dyDescent="0.25">
      <c r="B77" s="28"/>
      <c r="C77" s="28"/>
      <c r="D77" s="28"/>
      <c r="E77" s="28"/>
      <c r="F77" s="28"/>
      <c r="G77" s="28"/>
      <c r="H77" s="28"/>
      <c r="I77" s="28"/>
    </row>
    <row r="176" spans="2:9" ht="15" x14ac:dyDescent="0.25">
      <c r="B176" s="28"/>
      <c r="C176" s="28"/>
      <c r="D176" s="28"/>
      <c r="E176" s="28"/>
      <c r="F176" s="28"/>
      <c r="G176" s="28"/>
      <c r="H176" s="28"/>
      <c r="I176" s="28"/>
    </row>
  </sheetData>
  <mergeCells count="3">
    <mergeCell ref="B1:I1"/>
    <mergeCell ref="B2:I2"/>
    <mergeCell ref="J2:K2"/>
  </mergeCells>
  <conditionalFormatting sqref="B4:B73">
    <cfRule type="containsText" dxfId="58" priority="2" operator="containsText" text="Soft &amp; Divers">
      <formula>NOT(ISERROR(SEARCH("Soft &amp; Divers",B4)))</formula>
    </cfRule>
    <cfRule type="containsText" dxfId="57" priority="3" operator="containsText" text="Alcool Divers">
      <formula>NOT(ISERROR(SEARCH("Alcool Divers",B4)))</formula>
    </cfRule>
    <cfRule type="containsText" dxfId="56" priority="4" operator="containsText" text="Bière">
      <formula>NOT(ISERROR(SEARCH("Bière",B4)))</formula>
    </cfRule>
    <cfRule type="containsText" dxfId="55" priority="5" operator="containsText" text="Tequila">
      <formula>NOT(ISERROR(SEARCH("Tequila",B4)))</formula>
    </cfRule>
    <cfRule type="containsText" dxfId="54" priority="6" operator="containsText" text="Gin">
      <formula>NOT(ISERROR(SEARCH("Gin",B4)))</formula>
    </cfRule>
    <cfRule type="containsText" dxfId="53" priority="7" operator="containsText" text="Rhum">
      <formula>NOT(ISERROR(SEARCH("Rhum",B4)))</formula>
    </cfRule>
    <cfRule type="containsText" dxfId="52" priority="8" operator="containsText" text="Whisky">
      <formula>NOT(ISERROR(SEARCH("Whisky",B4)))</formula>
    </cfRule>
    <cfRule type="containsText" dxfId="51" priority="9" operator="containsText" text="Vodka">
      <formula>NOT(ISERROR(SEARCH("Vodka",B4)))</formula>
    </cfRule>
    <cfRule type="containsText" dxfId="50" priority="10" operator="containsText" text="Champagne">
      <formula>NOT(ISERROR(SEARCH("Champagne",B4)))</formula>
    </cfRule>
  </conditionalFormatting>
  <conditionalFormatting sqref="B4:I73">
    <cfRule type="expression" dxfId="49" priority="32">
      <formula>#REF!="Oui"</formula>
    </cfRule>
  </conditionalFormatting>
  <dataValidations count="5">
    <dataValidation allowBlank="1" showInputMessage="1" showErrorMessage="1" prompt="Entrez une description de l’article dans cette colonne" sqref="D3:G3" xr:uid="{AAE85DA6-A5E4-A544-B4C4-86C141EA1F42}"/>
    <dataValidation allowBlank="1" showInputMessage="1" showErrorMessage="1" prompt="Entrez la quantité en stock de chaque article dans cette colonne" sqref="H3" xr:uid="{A9116DFC-42B0-B049-AEE6-F4805C87EDF9}"/>
    <dataValidation allowBlank="1" showInputMessage="1" showErrorMessage="1" prompt="Entrez le seuil de réapprovisionnement pour chaque article dans cette colonne" sqref="F3" xr:uid="{2278348F-2CC9-B94E-A54B-02A2BE7E8CCA}"/>
    <dataValidation allowBlank="1" showInputMessage="1" showErrorMessage="1" prompt="Entrez la quantité réapprovisionnée pour chaque article dans cette colonne" sqref="I3" xr:uid="{0D437289-EDC9-8A4D-967A-07BEA5258009}"/>
    <dataValidation allowBlank="1" showInputMessage="1" showErrorMessage="1" prompt="Entrez le nom de l’article dans cette colonne" sqref="B3:C3" xr:uid="{3E9B4651-932C-DC41-9B3A-3545E7052E4C}"/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F241"/>
  <sheetViews>
    <sheetView showGridLines="0" view="pageBreakPreview" zoomScale="50" zoomScaleNormal="41" zoomScaleSheetLayoutView="35" workbookViewId="0">
      <selection activeCell="T8" sqref="T8"/>
    </sheetView>
  </sheetViews>
  <sheetFormatPr baseColWidth="10" defaultColWidth="8.83203125" defaultRowHeight="24" customHeight="1" x14ac:dyDescent="0.15"/>
  <cols>
    <col min="1" max="1" width="18.83203125" style="2" bestFit="1" customWidth="1"/>
    <col min="2" max="2" width="18.5" style="2" bestFit="1" customWidth="1"/>
    <col min="3" max="3" width="17.1640625" style="2" bestFit="1" customWidth="1"/>
    <col min="4" max="4" width="40.83203125" style="2" bestFit="1" customWidth="1"/>
    <col min="5" max="5" width="30.5" style="2" bestFit="1" customWidth="1"/>
    <col min="6" max="6" width="25.5" style="2" bestFit="1" customWidth="1"/>
    <col min="7" max="7" width="25.83203125" style="2" bestFit="1" customWidth="1"/>
    <col min="8" max="8" width="32.83203125" style="27" bestFit="1" customWidth="1"/>
    <col min="9" max="9" width="17.1640625" style="2" bestFit="1" customWidth="1"/>
    <col min="10" max="10" width="18.83203125" style="17" bestFit="1" customWidth="1"/>
    <col min="11" max="11" width="18.5" style="17" bestFit="1" customWidth="1"/>
    <col min="12" max="12" width="17.1640625" style="17" bestFit="1" customWidth="1"/>
    <col min="13" max="13" width="40.83203125" style="17" bestFit="1" customWidth="1"/>
    <col min="14" max="14" width="30.5" style="17" bestFit="1" customWidth="1"/>
    <col min="15" max="15" width="25.5" style="17" bestFit="1" customWidth="1"/>
    <col min="16" max="16" width="25.83203125" style="17" bestFit="1" customWidth="1"/>
    <col min="17" max="17" width="32.83203125" style="17" bestFit="1" customWidth="1"/>
    <col min="18" max="18" width="17.1640625" style="17" bestFit="1" customWidth="1"/>
    <col min="19" max="19" width="18.83203125" style="17" bestFit="1" customWidth="1"/>
    <col min="20" max="20" width="18.5" style="17" bestFit="1" customWidth="1"/>
    <col min="21" max="21" width="17.1640625" style="17" bestFit="1" customWidth="1"/>
    <col min="22" max="22" width="40.83203125" style="17" bestFit="1" customWidth="1"/>
    <col min="23" max="23" width="30.5" style="17" bestFit="1" customWidth="1"/>
    <col min="24" max="24" width="25.5" style="17" bestFit="1" customWidth="1"/>
    <col min="25" max="25" width="25.83203125" style="17" bestFit="1" customWidth="1"/>
    <col min="26" max="26" width="32.83203125" style="17" bestFit="1" customWidth="1"/>
    <col min="27" max="27" width="17.1640625" style="17" bestFit="1" customWidth="1"/>
    <col min="28" max="28" width="20.83203125" style="17" customWidth="1"/>
    <col min="29" max="30" width="8.83203125" style="17"/>
    <col min="31" max="16384" width="8.83203125" style="2"/>
  </cols>
  <sheetData>
    <row r="1" spans="1:32" ht="74" customHeight="1" x14ac:dyDescent="0.15">
      <c r="A1" s="45" t="s">
        <v>73</v>
      </c>
      <c r="B1" s="45"/>
      <c r="C1" s="45"/>
      <c r="D1" s="45"/>
      <c r="E1" s="45"/>
      <c r="F1" s="45"/>
      <c r="G1" s="45"/>
      <c r="H1" s="45"/>
      <c r="I1" s="45"/>
      <c r="J1" s="46" t="s">
        <v>74</v>
      </c>
      <c r="K1" s="46"/>
      <c r="L1" s="46"/>
      <c r="M1" s="46"/>
      <c r="N1" s="46"/>
      <c r="O1" s="46"/>
      <c r="P1" s="46"/>
      <c r="Q1" s="46"/>
      <c r="R1" s="46"/>
      <c r="S1" s="47" t="s">
        <v>55</v>
      </c>
      <c r="T1" s="47"/>
      <c r="U1" s="47"/>
      <c r="V1" s="47"/>
      <c r="W1" s="47"/>
      <c r="X1" s="47"/>
      <c r="Y1" s="47"/>
      <c r="Z1" s="47"/>
      <c r="AA1" s="47"/>
    </row>
    <row r="2" spans="1:32" ht="21" customHeight="1" x14ac:dyDescent="0.3">
      <c r="E2" s="13"/>
      <c r="F2" s="14"/>
      <c r="H2" s="2"/>
    </row>
    <row r="3" spans="1:32" ht="23.25" customHeight="1" thickBot="1" x14ac:dyDescent="0.2">
      <c r="A3" s="43"/>
      <c r="B3" s="43"/>
      <c r="C3" s="43"/>
      <c r="D3" s="43"/>
      <c r="E3" s="43"/>
      <c r="F3" s="43"/>
      <c r="G3" s="43"/>
      <c r="H3" s="43"/>
    </row>
    <row r="4" spans="1:32" s="6" customFormat="1" ht="28" customHeight="1" x14ac:dyDescent="0.15">
      <c r="A4" s="4" t="s">
        <v>81</v>
      </c>
      <c r="B4" s="5" t="s">
        <v>82</v>
      </c>
      <c r="C4" s="5" t="s">
        <v>83</v>
      </c>
      <c r="D4" s="5" t="s">
        <v>84</v>
      </c>
      <c r="E4" s="5" t="s">
        <v>85</v>
      </c>
      <c r="F4" s="5" t="s">
        <v>86</v>
      </c>
      <c r="G4" s="5" t="s">
        <v>87</v>
      </c>
      <c r="H4" s="5" t="s">
        <v>88</v>
      </c>
      <c r="I4" s="39" t="s">
        <v>89</v>
      </c>
      <c r="J4" s="7" t="s">
        <v>90</v>
      </c>
      <c r="K4" s="8" t="s">
        <v>91</v>
      </c>
      <c r="L4" s="8" t="s">
        <v>92</v>
      </c>
      <c r="M4" s="8" t="s">
        <v>93</v>
      </c>
      <c r="N4" s="8" t="s">
        <v>94</v>
      </c>
      <c r="O4" s="8" t="s">
        <v>95</v>
      </c>
      <c r="P4" s="8" t="s">
        <v>96</v>
      </c>
      <c r="Q4" s="8" t="s">
        <v>97</v>
      </c>
      <c r="R4" s="9" t="s">
        <v>98</v>
      </c>
      <c r="S4" s="10" t="s">
        <v>99</v>
      </c>
      <c r="T4" s="11" t="s">
        <v>100</v>
      </c>
      <c r="U4" s="11" t="s">
        <v>101</v>
      </c>
      <c r="V4" s="11" t="s">
        <v>102</v>
      </c>
      <c r="W4" s="11" t="s">
        <v>103</v>
      </c>
      <c r="X4" s="11" t="s">
        <v>104</v>
      </c>
      <c r="Y4" s="11" t="s">
        <v>105</v>
      </c>
      <c r="Z4" s="11" t="s">
        <v>106</v>
      </c>
      <c r="AA4" s="12" t="s">
        <v>107</v>
      </c>
      <c r="AB4" s="5" t="s">
        <v>79</v>
      </c>
      <c r="AC4" s="31"/>
      <c r="AD4" s="31"/>
      <c r="AE4" s="31"/>
      <c r="AF4" s="31"/>
    </row>
    <row r="5" spans="1:32" s="17" customFormat="1" ht="24" customHeight="1" x14ac:dyDescent="0.15">
      <c r="A5" s="15" t="s">
        <v>69</v>
      </c>
      <c r="B5" s="16" t="s">
        <v>40</v>
      </c>
      <c r="C5" s="16" t="s">
        <v>1</v>
      </c>
      <c r="D5" s="16" t="str">
        <f>CONCATENATE(Inventaire_1[[#This Row],[Catégorie 1]]," - ",Inventaire_1[[#This Row],[Nom 1]]," - ",Inventaire_1[[#This Row],[Format 1]])</f>
        <v>Alcool Divers - Cachaça - Bouteille</v>
      </c>
      <c r="E5" s="16"/>
      <c r="F5" s="16"/>
      <c r="G5" s="16"/>
      <c r="H5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" s="40"/>
      <c r="J5" s="15" t="str">
        <f>CONCATENATE(Inventaire_1[[#This Row],[Catégorie 1]])</f>
        <v>Alcool Divers</v>
      </c>
      <c r="K5" s="18" t="str">
        <f>CONCATENATE(Inventaire_1[[#This Row],[Nom 1]])</f>
        <v>Cachaça</v>
      </c>
      <c r="L5" s="18" t="str">
        <f>CONCATENATE(Inventaire_1[[#This Row],[Format 1]])</f>
        <v>Bouteille</v>
      </c>
      <c r="M5" s="18" t="str">
        <f>CONCATENATE(Inventaire_1[[#This Row],[Catégorie 1]]," - ",Inventaire_1[[#This Row],[Nom 1]]," - ",Inventaire_1[[#This Row],[Format 1]])</f>
        <v>Alcool Divers - Cachaça - Bouteille</v>
      </c>
      <c r="N5" s="18"/>
      <c r="O5" s="18"/>
      <c r="P5" s="18"/>
      <c r="Q5" s="16" t="str">
        <f>IF(ISBLANK(Inventaire_1[[#This Row],[Quantité fermeture 2]]),"VERIFIER QUANTITÉS",Inventaire_1[[#This Row],[Stock minimum ouverture 2]]-Inventaire_1[[#This Row],[Quantité fermeture 2]])</f>
        <v>VERIFIER QUANTITÉS</v>
      </c>
      <c r="R5" s="41"/>
      <c r="S5" s="15" t="str">
        <f>CONCATENATE(Inventaire_1[[#This Row],[Catégorie 1]])</f>
        <v>Alcool Divers</v>
      </c>
      <c r="T5" s="18" t="str">
        <f>CONCATENATE(Inventaire_1[[#This Row],[Nom 1]])</f>
        <v>Cachaça</v>
      </c>
      <c r="U5" s="18" t="str">
        <f>CONCATENATE(Inventaire_1[[#This Row],[Format 1]])</f>
        <v>Bouteille</v>
      </c>
      <c r="V5" s="18" t="str">
        <f>CONCATENATE(Inventaire_1[[#This Row],[Catégorie 1]]," - ",Inventaire_1[[#This Row],[Nom 1]]," - ",Inventaire_1[[#This Row],[Format 1]])</f>
        <v>Alcool Divers - Cachaça - Bouteille</v>
      </c>
      <c r="W5" s="18"/>
      <c r="X5" s="18"/>
      <c r="Y5" s="18"/>
      <c r="Z5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" s="36"/>
      <c r="AB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" spans="1:32" s="17" customFormat="1" ht="24" customHeight="1" x14ac:dyDescent="0.15">
      <c r="A6" s="15" t="s">
        <v>69</v>
      </c>
      <c r="B6" s="16" t="s">
        <v>38</v>
      </c>
      <c r="C6" s="16" t="s">
        <v>1</v>
      </c>
      <c r="D6" s="16" t="str">
        <f>CONCATENATE(Inventaire_1[[#This Row],[Catégorie 1]]," - ",Inventaire_1[[#This Row],[Nom 1]]," - ",Inventaire_1[[#This Row],[Format 1]])</f>
        <v>Alcool Divers - Cointreau - Bouteille</v>
      </c>
      <c r="E6" s="16"/>
      <c r="F6" s="16"/>
      <c r="G6" s="16"/>
      <c r="H6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6" s="40"/>
      <c r="J6" s="15" t="str">
        <f>CONCATENATE(Inventaire_1[[#This Row],[Catégorie 1]])</f>
        <v>Alcool Divers</v>
      </c>
      <c r="K6" s="18" t="str">
        <f>CONCATENATE(Inventaire_1[[#This Row],[Nom 1]])</f>
        <v>Cointreau</v>
      </c>
      <c r="L6" s="18" t="str">
        <f>CONCATENATE(Inventaire_1[[#This Row],[Format 1]])</f>
        <v>Bouteille</v>
      </c>
      <c r="M6" s="18" t="str">
        <f>CONCATENATE(Inventaire_1[[#This Row],[Catégorie 1]]," - ",Inventaire_1[[#This Row],[Nom 1]]," - ",Inventaire_1[[#This Row],[Format 1]])</f>
        <v>Alcool Divers - Cointreau - Bouteille</v>
      </c>
      <c r="N6" s="18"/>
      <c r="O6" s="18"/>
      <c r="P6" s="18"/>
      <c r="Q6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6" s="41"/>
      <c r="S6" s="15" t="str">
        <f>CONCATENATE(Inventaire_1[[#This Row],[Catégorie 1]])</f>
        <v>Alcool Divers</v>
      </c>
      <c r="T6" s="18" t="str">
        <f>CONCATENATE(Inventaire_1[[#This Row],[Nom 1]])</f>
        <v>Cointreau</v>
      </c>
      <c r="U6" s="18" t="str">
        <f>CONCATENATE(Inventaire_1[[#This Row],[Format 1]])</f>
        <v>Bouteille</v>
      </c>
      <c r="V6" s="18" t="str">
        <f>CONCATENATE(Inventaire_1[[#This Row],[Catégorie 1]]," - ",Inventaire_1[[#This Row],[Nom 1]]," - ",Inventaire_1[[#This Row],[Format 1]])</f>
        <v>Alcool Divers - Cointreau - Bouteille</v>
      </c>
      <c r="W6" s="18"/>
      <c r="X6" s="18"/>
      <c r="Y6" s="18"/>
      <c r="Z6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6" s="36"/>
      <c r="AB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7" spans="1:32" s="17" customFormat="1" ht="24" customHeight="1" x14ac:dyDescent="0.15">
      <c r="A7" s="15" t="s">
        <v>69</v>
      </c>
      <c r="B7" s="16" t="s">
        <v>35</v>
      </c>
      <c r="C7" s="16" t="s">
        <v>1</v>
      </c>
      <c r="D7" s="16" t="str">
        <f>CONCATENATE(Inventaire_1[[#This Row],[Catégorie 1]]," - ",Inventaire_1[[#This Row],[Nom 1]]," - ",Inventaire_1[[#This Row],[Format 1]])</f>
        <v>Alcool Divers - Get 27 - Bouteille</v>
      </c>
      <c r="E7" s="16"/>
      <c r="F7" s="16"/>
      <c r="G7" s="16"/>
      <c r="H7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7" s="40"/>
      <c r="J7" s="15" t="str">
        <f>CONCATENATE(Inventaire_1[[#This Row],[Catégorie 1]])</f>
        <v>Alcool Divers</v>
      </c>
      <c r="K7" s="18" t="str">
        <f>CONCATENATE(Inventaire_1[[#This Row],[Nom 1]])</f>
        <v>Get 27</v>
      </c>
      <c r="L7" s="18" t="str">
        <f>CONCATENATE(Inventaire_1[[#This Row],[Format 1]])</f>
        <v>Bouteille</v>
      </c>
      <c r="M7" s="18" t="str">
        <f>CONCATENATE(Inventaire_1[[#This Row],[Catégorie 1]]," - ",Inventaire_1[[#This Row],[Nom 1]]," - ",Inventaire_1[[#This Row],[Format 1]])</f>
        <v>Alcool Divers - Get 27 - Bouteille</v>
      </c>
      <c r="N7" s="18"/>
      <c r="O7" s="18"/>
      <c r="P7" s="18"/>
      <c r="Q7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7" s="41"/>
      <c r="S7" s="15" t="str">
        <f>CONCATENATE(Inventaire_1[[#This Row],[Catégorie 1]])</f>
        <v>Alcool Divers</v>
      </c>
      <c r="T7" s="18" t="str">
        <f>CONCATENATE(Inventaire_1[[#This Row],[Nom 1]])</f>
        <v>Get 27</v>
      </c>
      <c r="U7" s="18" t="str">
        <f>CONCATENATE(Inventaire_1[[#This Row],[Format 1]])</f>
        <v>Bouteille</v>
      </c>
      <c r="V7" s="18" t="str">
        <f>CONCATENATE(Inventaire_1[[#This Row],[Catégorie 1]]," - ",Inventaire_1[[#This Row],[Nom 1]]," - ",Inventaire_1[[#This Row],[Format 1]])</f>
        <v>Alcool Divers - Get 27 - Bouteille</v>
      </c>
      <c r="W7" s="18"/>
      <c r="X7" s="18"/>
      <c r="Y7" s="18"/>
      <c r="Z7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7" s="36"/>
      <c r="AB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8" spans="1:32" s="17" customFormat="1" ht="24" customHeight="1" x14ac:dyDescent="0.15">
      <c r="A8" s="15" t="s">
        <v>69</v>
      </c>
      <c r="B8" s="16" t="s">
        <v>36</v>
      </c>
      <c r="C8" s="16" t="s">
        <v>1</v>
      </c>
      <c r="D8" s="16" t="str">
        <f>CONCATENATE(Inventaire_1[[#This Row],[Catégorie 1]]," - ",Inventaire_1[[#This Row],[Nom 1]]," - ",Inventaire_1[[#This Row],[Format 1]])</f>
        <v>Alcool Divers - Get 31 - Bouteille</v>
      </c>
      <c r="E8" s="16"/>
      <c r="F8" s="16"/>
      <c r="G8" s="16"/>
      <c r="H8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8" s="40"/>
      <c r="J8" s="15" t="str">
        <f>CONCATENATE(Inventaire_1[[#This Row],[Catégorie 1]])</f>
        <v>Alcool Divers</v>
      </c>
      <c r="K8" s="18" t="str">
        <f>CONCATENATE(Inventaire_1[[#This Row],[Nom 1]])</f>
        <v>Get 31</v>
      </c>
      <c r="L8" s="18" t="str">
        <f>CONCATENATE(Inventaire_1[[#This Row],[Format 1]])</f>
        <v>Bouteille</v>
      </c>
      <c r="M8" s="18" t="str">
        <f>CONCATENATE(Inventaire_1[[#This Row],[Catégorie 1]]," - ",Inventaire_1[[#This Row],[Nom 1]]," - ",Inventaire_1[[#This Row],[Format 1]])</f>
        <v>Alcool Divers - Get 31 - Bouteille</v>
      </c>
      <c r="N8" s="18"/>
      <c r="O8" s="18"/>
      <c r="P8" s="18"/>
      <c r="Q8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8" s="41"/>
      <c r="S8" s="15" t="str">
        <f>CONCATENATE(Inventaire_1[[#This Row],[Catégorie 1]])</f>
        <v>Alcool Divers</v>
      </c>
      <c r="T8" s="18" t="str">
        <f>CONCATENATE(Inventaire_1[[#This Row],[Nom 1]])</f>
        <v>Get 31</v>
      </c>
      <c r="U8" s="18" t="str">
        <f>CONCATENATE(Inventaire_1[[#This Row],[Format 1]])</f>
        <v>Bouteille</v>
      </c>
      <c r="V8" s="18" t="str">
        <f>CONCATENATE(Inventaire_1[[#This Row],[Catégorie 1]]," - ",Inventaire_1[[#This Row],[Nom 1]]," - ",Inventaire_1[[#This Row],[Format 1]])</f>
        <v>Alcool Divers - Get 31 - Bouteille</v>
      </c>
      <c r="W8" s="18"/>
      <c r="X8" s="18"/>
      <c r="Y8" s="18"/>
      <c r="Z8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8" s="36"/>
      <c r="AB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9" spans="1:32" s="17" customFormat="1" ht="24" customHeight="1" x14ac:dyDescent="0.15">
      <c r="A9" s="15" t="s">
        <v>69</v>
      </c>
      <c r="B9" s="16" t="s">
        <v>41</v>
      </c>
      <c r="C9" s="16" t="s">
        <v>1</v>
      </c>
      <c r="D9" s="16" t="str">
        <f>CONCATENATE(Inventaire_1[[#This Row],[Catégorie 1]]," - ",Inventaire_1[[#This Row],[Nom 1]]," - ",Inventaire_1[[#This Row],[Format 1]])</f>
        <v>Alcool Divers - Jägermeister - Bouteille</v>
      </c>
      <c r="E9" s="16"/>
      <c r="F9" s="16"/>
      <c r="G9" s="16"/>
      <c r="H9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9" s="40"/>
      <c r="J9" s="15" t="str">
        <f>CONCATENATE(Inventaire_1[[#This Row],[Catégorie 1]])</f>
        <v>Alcool Divers</v>
      </c>
      <c r="K9" s="18" t="str">
        <f>CONCATENATE(Inventaire_1[[#This Row],[Nom 1]])</f>
        <v>Jägermeister</v>
      </c>
      <c r="L9" s="18" t="str">
        <f>CONCATENATE(Inventaire_1[[#This Row],[Format 1]])</f>
        <v>Bouteille</v>
      </c>
      <c r="M9" s="18" t="str">
        <f>CONCATENATE(Inventaire_1[[#This Row],[Catégorie 1]]," - ",Inventaire_1[[#This Row],[Nom 1]]," - ",Inventaire_1[[#This Row],[Format 1]])</f>
        <v>Alcool Divers - Jägermeister - Bouteille</v>
      </c>
      <c r="N9" s="18"/>
      <c r="O9" s="18"/>
      <c r="P9" s="18"/>
      <c r="Q9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9" s="41"/>
      <c r="S9" s="15" t="str">
        <f>CONCATENATE(Inventaire_1[[#This Row],[Catégorie 1]])</f>
        <v>Alcool Divers</v>
      </c>
      <c r="T9" s="18" t="str">
        <f>CONCATENATE(Inventaire_1[[#This Row],[Nom 1]])</f>
        <v>Jägermeister</v>
      </c>
      <c r="U9" s="18" t="str">
        <f>CONCATENATE(Inventaire_1[[#This Row],[Format 1]])</f>
        <v>Bouteille</v>
      </c>
      <c r="V9" s="18" t="str">
        <f>CONCATENATE(Inventaire_1[[#This Row],[Catégorie 1]]," - ",Inventaire_1[[#This Row],[Nom 1]]," - ",Inventaire_1[[#This Row],[Format 1]])</f>
        <v>Alcool Divers - Jägermeister - Bouteille</v>
      </c>
      <c r="W9" s="18"/>
      <c r="X9" s="18"/>
      <c r="Y9" s="18"/>
      <c r="Z9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9" s="36"/>
      <c r="AB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0" spans="1:32" s="17" customFormat="1" ht="24" customHeight="1" x14ac:dyDescent="0.15">
      <c r="A10" s="15" t="s">
        <v>69</v>
      </c>
      <c r="B10" s="16" t="s">
        <v>39</v>
      </c>
      <c r="C10" s="16" t="s">
        <v>1</v>
      </c>
      <c r="D10" s="16" t="str">
        <f>CONCATENATE(Inventaire_1[[#This Row],[Catégorie 1]]," - ",Inventaire_1[[#This Row],[Nom 1]]," - ",Inventaire_1[[#This Row],[Format 1]])</f>
        <v>Alcool Divers - Malibu - Bouteille</v>
      </c>
      <c r="E10" s="16"/>
      <c r="F10" s="16"/>
      <c r="G10" s="16"/>
      <c r="H10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0" s="40"/>
      <c r="J10" s="15" t="str">
        <f>CONCATENATE(Inventaire_1[[#This Row],[Catégorie 1]])</f>
        <v>Alcool Divers</v>
      </c>
      <c r="K10" s="18" t="str">
        <f>CONCATENATE(Inventaire_1[[#This Row],[Nom 1]])</f>
        <v>Malibu</v>
      </c>
      <c r="L10" s="18" t="str">
        <f>CONCATENATE(Inventaire_1[[#This Row],[Format 1]])</f>
        <v>Bouteille</v>
      </c>
      <c r="M10" s="18" t="str">
        <f>CONCATENATE(Inventaire_1[[#This Row],[Catégorie 1]]," - ",Inventaire_1[[#This Row],[Nom 1]]," - ",Inventaire_1[[#This Row],[Format 1]])</f>
        <v>Alcool Divers - Malibu - Bouteille</v>
      </c>
      <c r="N10" s="18"/>
      <c r="O10" s="18"/>
      <c r="P10" s="18"/>
      <c r="Q10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0" s="41"/>
      <c r="S10" s="15" t="str">
        <f>CONCATENATE(Inventaire_1[[#This Row],[Catégorie 1]])</f>
        <v>Alcool Divers</v>
      </c>
      <c r="T10" s="18" t="str">
        <f>CONCATENATE(Inventaire_1[[#This Row],[Nom 1]])</f>
        <v>Malibu</v>
      </c>
      <c r="U10" s="18" t="str">
        <f>CONCATENATE(Inventaire_1[[#This Row],[Format 1]])</f>
        <v>Bouteille</v>
      </c>
      <c r="V10" s="18" t="str">
        <f>CONCATENATE(Inventaire_1[[#This Row],[Catégorie 1]]," - ",Inventaire_1[[#This Row],[Nom 1]]," - ",Inventaire_1[[#This Row],[Format 1]])</f>
        <v>Alcool Divers - Malibu - Bouteille</v>
      </c>
      <c r="W10" s="18"/>
      <c r="X10" s="18"/>
      <c r="Y10" s="18"/>
      <c r="Z10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0" s="36"/>
      <c r="AB1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1" spans="1:32" s="17" customFormat="1" ht="24" customHeight="1" x14ac:dyDescent="0.15">
      <c r="A11" s="15" t="s">
        <v>69</v>
      </c>
      <c r="B11" s="16" t="s">
        <v>37</v>
      </c>
      <c r="C11" s="16" t="s">
        <v>1</v>
      </c>
      <c r="D11" s="16" t="str">
        <f>CONCATENATE(Inventaire_1[[#This Row],[Catégorie 1]]," - ",Inventaire_1[[#This Row],[Nom 1]]," - ",Inventaire_1[[#This Row],[Format 1]])</f>
        <v>Alcool Divers - Sambuca - Bouteille</v>
      </c>
      <c r="E11" s="16"/>
      <c r="F11" s="16"/>
      <c r="G11" s="16"/>
      <c r="H11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1" s="40"/>
      <c r="J11" s="15" t="str">
        <f>CONCATENATE(Inventaire_1[[#This Row],[Catégorie 1]])</f>
        <v>Alcool Divers</v>
      </c>
      <c r="K11" s="18" t="str">
        <f>CONCATENATE(Inventaire_1[[#This Row],[Nom 1]])</f>
        <v>Sambuca</v>
      </c>
      <c r="L11" s="18" t="str">
        <f>CONCATENATE(Inventaire_1[[#This Row],[Format 1]])</f>
        <v>Bouteille</v>
      </c>
      <c r="M11" s="18" t="str">
        <f>CONCATENATE(Inventaire_1[[#This Row],[Catégorie 1]]," - ",Inventaire_1[[#This Row],[Nom 1]]," - ",Inventaire_1[[#This Row],[Format 1]])</f>
        <v>Alcool Divers - Sambuca - Bouteille</v>
      </c>
      <c r="N11" s="18"/>
      <c r="O11" s="18"/>
      <c r="P11" s="18"/>
      <c r="Q11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1" s="41"/>
      <c r="S11" s="15" t="str">
        <f>CONCATENATE(Inventaire_1[[#This Row],[Catégorie 1]])</f>
        <v>Alcool Divers</v>
      </c>
      <c r="T11" s="18" t="str">
        <f>CONCATENATE(Inventaire_1[[#This Row],[Nom 1]])</f>
        <v>Sambuca</v>
      </c>
      <c r="U11" s="18" t="str">
        <f>CONCATENATE(Inventaire_1[[#This Row],[Format 1]])</f>
        <v>Bouteille</v>
      </c>
      <c r="V11" s="18" t="str">
        <f>CONCATENATE(Inventaire_1[[#This Row],[Catégorie 1]]," - ",Inventaire_1[[#This Row],[Nom 1]]," - ",Inventaire_1[[#This Row],[Format 1]])</f>
        <v>Alcool Divers - Sambuca - Bouteille</v>
      </c>
      <c r="W11" s="18"/>
      <c r="X11" s="18"/>
      <c r="Y11" s="18"/>
      <c r="Z11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1" s="36"/>
      <c r="AB1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2" spans="1:32" s="17" customFormat="1" ht="24" customHeight="1" x14ac:dyDescent="0.15">
      <c r="A12" s="15" t="s">
        <v>69</v>
      </c>
      <c r="B12" s="16" t="s">
        <v>42</v>
      </c>
      <c r="C12" s="16" t="s">
        <v>1</v>
      </c>
      <c r="D12" s="16" t="str">
        <f>CONCATENATE(Inventaire_1[[#This Row],[Catégorie 1]]," - ",Inventaire_1[[#This Row],[Nom 1]]," - ",Inventaire_1[[#This Row],[Format 1]])</f>
        <v>Alcool Divers - Bailey's - Bouteille</v>
      </c>
      <c r="E12" s="16"/>
      <c r="F12" s="16"/>
      <c r="G12" s="16"/>
      <c r="H12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2" s="40"/>
      <c r="J12" s="15" t="str">
        <f>CONCATENATE(Inventaire_1[[#This Row],[Catégorie 1]])</f>
        <v>Alcool Divers</v>
      </c>
      <c r="K12" s="18" t="str">
        <f>CONCATENATE(Inventaire_1[[#This Row],[Nom 1]])</f>
        <v>Bailey's</v>
      </c>
      <c r="L12" s="18" t="str">
        <f>CONCATENATE(Inventaire_1[[#This Row],[Format 1]])</f>
        <v>Bouteille</v>
      </c>
      <c r="M12" s="16" t="str">
        <f>CONCATENATE(Inventaire_1[[#This Row],[Catégorie 1]]," - ",Inventaire_1[[#This Row],[Nom 1]]," - ",Inventaire_1[[#This Row],[Format 1]])</f>
        <v>Alcool Divers - Bailey's - Bouteille</v>
      </c>
      <c r="N12" s="18"/>
      <c r="O12" s="18"/>
      <c r="P12" s="18"/>
      <c r="Q12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2" s="41"/>
      <c r="S12" s="15" t="str">
        <f>CONCATENATE(Inventaire_1[[#This Row],[Catégorie 1]])</f>
        <v>Alcool Divers</v>
      </c>
      <c r="T12" s="18" t="str">
        <f>CONCATENATE(Inventaire_1[[#This Row],[Nom 1]])</f>
        <v>Bailey's</v>
      </c>
      <c r="U12" s="18" t="str">
        <f>CONCATENATE(Inventaire_1[[#This Row],[Format 1]])</f>
        <v>Bouteille</v>
      </c>
      <c r="V12" s="18" t="str">
        <f>CONCATENATE(Inventaire_1[[#This Row],[Catégorie 1]]," - ",Inventaire_1[[#This Row],[Nom 1]]," - ",Inventaire_1[[#This Row],[Format 1]])</f>
        <v>Alcool Divers - Bailey's - Bouteille</v>
      </c>
      <c r="W12" s="18"/>
      <c r="X12" s="18"/>
      <c r="Y12" s="18"/>
      <c r="Z12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2" s="36"/>
      <c r="AB1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3" spans="1:32" s="17" customFormat="1" ht="24" customHeight="1" x14ac:dyDescent="0.15">
      <c r="A13" s="15" t="s">
        <v>70</v>
      </c>
      <c r="B13" s="16" t="s">
        <v>52</v>
      </c>
      <c r="C13" s="16" t="s">
        <v>1</v>
      </c>
      <c r="D13" s="16" t="str">
        <f>CONCATENATE(Inventaire_1[[#This Row],[Catégorie 1]]," - ",Inventaire_1[[#This Row],[Nom 1]]," - ",Inventaire_1[[#This Row],[Format 1]])</f>
        <v>Bière - Corona - Bouteille</v>
      </c>
      <c r="E13" s="16"/>
      <c r="F13" s="16"/>
      <c r="G13" s="16"/>
      <c r="H13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3" s="40"/>
      <c r="J13" s="15" t="str">
        <f>CONCATENATE(Inventaire_1[[#This Row],[Catégorie 1]])</f>
        <v>Bière</v>
      </c>
      <c r="K13" s="18" t="str">
        <f>CONCATENATE(Inventaire_1[[#This Row],[Nom 1]])</f>
        <v>Corona</v>
      </c>
      <c r="L13" s="18" t="str">
        <f>CONCATENATE(Inventaire_1[[#This Row],[Format 1]])</f>
        <v>Bouteille</v>
      </c>
      <c r="M13" s="18" t="str">
        <f>CONCATENATE(Inventaire_1[[#This Row],[Catégorie 1]]," - ",Inventaire_1[[#This Row],[Nom 1]]," - ",Inventaire_1[[#This Row],[Format 1]])</f>
        <v>Bière - Corona - Bouteille</v>
      </c>
      <c r="N13" s="18"/>
      <c r="O13" s="18"/>
      <c r="P13" s="18"/>
      <c r="Q13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3" s="41"/>
      <c r="S13" s="15" t="str">
        <f>CONCATENATE(Inventaire_1[[#This Row],[Catégorie 1]])</f>
        <v>Bière</v>
      </c>
      <c r="T13" s="18" t="str">
        <f>CONCATENATE(Inventaire_1[[#This Row],[Nom 1]])</f>
        <v>Corona</v>
      </c>
      <c r="U13" s="18" t="str">
        <f>CONCATENATE(Inventaire_1[[#This Row],[Format 1]])</f>
        <v>Bouteille</v>
      </c>
      <c r="V13" s="18" t="str">
        <f>CONCATENATE(Inventaire_1[[#This Row],[Catégorie 1]]," - ",Inventaire_1[[#This Row],[Nom 1]]," - ",Inventaire_1[[#This Row],[Format 1]])</f>
        <v>Bière - Corona - Bouteille</v>
      </c>
      <c r="W13" s="18"/>
      <c r="X13" s="18"/>
      <c r="Y13" s="18"/>
      <c r="Z13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3" s="36"/>
      <c r="AB1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4" spans="1:32" s="17" customFormat="1" ht="24" customHeight="1" x14ac:dyDescent="0.15">
      <c r="A14" s="15" t="s">
        <v>70</v>
      </c>
      <c r="B14" s="16" t="s">
        <v>53</v>
      </c>
      <c r="C14" s="16" t="s">
        <v>1</v>
      </c>
      <c r="D14" s="16" t="str">
        <f>CONCATENATE(Inventaire_1[[#This Row],[Catégorie 1]]," - ",Inventaire_1[[#This Row],[Nom 1]]," - ",Inventaire_1[[#This Row],[Format 1]])</f>
        <v>Bière - Desperados - Bouteille</v>
      </c>
      <c r="E14" s="16"/>
      <c r="F14" s="16"/>
      <c r="G14" s="16"/>
      <c r="H14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4" s="40"/>
      <c r="J14" s="15" t="str">
        <f>CONCATENATE(Inventaire_1[[#This Row],[Catégorie 1]])</f>
        <v>Bière</v>
      </c>
      <c r="K14" s="18" t="str">
        <f>CONCATENATE(Inventaire_1[[#This Row],[Nom 1]])</f>
        <v>Desperados</v>
      </c>
      <c r="L14" s="18" t="str">
        <f>CONCATENATE(Inventaire_1[[#This Row],[Format 1]])</f>
        <v>Bouteille</v>
      </c>
      <c r="M14" s="18" t="str">
        <f>CONCATENATE(Inventaire_1[[#This Row],[Catégorie 1]]," - ",Inventaire_1[[#This Row],[Nom 1]]," - ",Inventaire_1[[#This Row],[Format 1]])</f>
        <v>Bière - Desperados - Bouteille</v>
      </c>
      <c r="N14" s="18"/>
      <c r="O14" s="18"/>
      <c r="P14" s="18"/>
      <c r="Q14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4" s="41"/>
      <c r="S14" s="15" t="str">
        <f>CONCATENATE(Inventaire_1[[#This Row],[Catégorie 1]])</f>
        <v>Bière</v>
      </c>
      <c r="T14" s="18" t="str">
        <f>CONCATENATE(Inventaire_1[[#This Row],[Nom 1]])</f>
        <v>Desperados</v>
      </c>
      <c r="U14" s="18" t="str">
        <f>CONCATENATE(Inventaire_1[[#This Row],[Format 1]])</f>
        <v>Bouteille</v>
      </c>
      <c r="V14" s="18" t="str">
        <f>CONCATENATE(Inventaire_1[[#This Row],[Catégorie 1]]," - ",Inventaire_1[[#This Row],[Nom 1]]," - ",Inventaire_1[[#This Row],[Format 1]])</f>
        <v>Bière - Desperados - Bouteille</v>
      </c>
      <c r="W14" s="18"/>
      <c r="X14" s="18"/>
      <c r="Y14" s="18"/>
      <c r="Z14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4" s="36"/>
      <c r="AB1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5" spans="1:32" s="17" customFormat="1" ht="24" customHeight="1" x14ac:dyDescent="0.15">
      <c r="A15" s="15" t="s">
        <v>70</v>
      </c>
      <c r="B15" s="16" t="s">
        <v>54</v>
      </c>
      <c r="C15" s="16" t="s">
        <v>1</v>
      </c>
      <c r="D15" s="16" t="str">
        <f>CONCATENATE(Inventaire_1[[#This Row],[Catégorie 1]]," - ",Inventaire_1[[#This Row],[Nom 1]]," - ",Inventaire_1[[#This Row],[Format 1]])</f>
        <v>Bière - Skoll - Bouteille</v>
      </c>
      <c r="E15" s="16"/>
      <c r="F15" s="16"/>
      <c r="G15" s="16"/>
      <c r="H15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15" s="40"/>
      <c r="J15" s="15" t="str">
        <f>CONCATENATE(Inventaire_1[[#This Row],[Catégorie 1]])</f>
        <v>Bière</v>
      </c>
      <c r="K15" s="18" t="str">
        <f>CONCATENATE(Inventaire_1[[#This Row],[Nom 1]])</f>
        <v>Skoll</v>
      </c>
      <c r="L15" s="18" t="str">
        <f>CONCATENATE(Inventaire_1[[#This Row],[Format 1]])</f>
        <v>Bouteille</v>
      </c>
      <c r="M15" s="18" t="str">
        <f>CONCATENATE(Inventaire_1[[#This Row],[Catégorie 1]]," - ",Inventaire_1[[#This Row],[Nom 1]]," - ",Inventaire_1[[#This Row],[Format 1]])</f>
        <v>Bière - Skoll - Bouteille</v>
      </c>
      <c r="N15" s="18"/>
      <c r="O15" s="18"/>
      <c r="P15" s="18"/>
      <c r="Q15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15" s="41"/>
      <c r="S15" s="15" t="str">
        <f>CONCATENATE(Inventaire_1[[#This Row],[Catégorie 1]])</f>
        <v>Bière</v>
      </c>
      <c r="T15" s="18" t="str">
        <f>CONCATENATE(Inventaire_1[[#This Row],[Nom 1]])</f>
        <v>Skoll</v>
      </c>
      <c r="U15" s="18" t="str">
        <f>CONCATENATE(Inventaire_1[[#This Row],[Format 1]])</f>
        <v>Bouteille</v>
      </c>
      <c r="V15" s="18" t="str">
        <f>CONCATENATE(Inventaire_1[[#This Row],[Catégorie 1]]," - ",Inventaire_1[[#This Row],[Nom 1]]," - ",Inventaire_1[[#This Row],[Format 1]])</f>
        <v>Bière - Skoll - Bouteille</v>
      </c>
      <c r="W15" s="18"/>
      <c r="X15" s="18"/>
      <c r="Y15" s="18"/>
      <c r="Z15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15" s="36"/>
      <c r="AB1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6" spans="1:32" s="17" customFormat="1" ht="24" customHeight="1" x14ac:dyDescent="0.15">
      <c r="A16" s="15" t="s">
        <v>63</v>
      </c>
      <c r="B16" s="18" t="s">
        <v>11</v>
      </c>
      <c r="C16" s="18" t="s">
        <v>1</v>
      </c>
      <c r="D16" s="18" t="str">
        <f>CONCATENATE(Inventaire_1[[#This Row],[Catégorie 1]]," - ",Inventaire_1[[#This Row],[Nom 1]]," - ",Inventaire_1[[#This Row],[Format 1]])</f>
        <v>Champagne - Cristal Roederrer - Bouteille</v>
      </c>
      <c r="E16" s="19"/>
      <c r="F16" s="19"/>
      <c r="G16" s="19"/>
      <c r="H16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16" s="40"/>
      <c r="J16" s="15" t="str">
        <f>CONCATENATE(Inventaire_1[[#This Row],[Catégorie 1]])</f>
        <v>Champagne</v>
      </c>
      <c r="K16" s="18" t="str">
        <f>CONCATENATE(Inventaire_1[[#This Row],[Nom 1]])</f>
        <v>Cristal Roederrer</v>
      </c>
      <c r="L16" s="18" t="str">
        <f>CONCATENATE(Inventaire_1[[#This Row],[Format 1]])</f>
        <v>Bouteille</v>
      </c>
      <c r="M16" s="18" t="str">
        <f>CONCATENATE(Inventaire_1[[#This Row],[Catégorie 1]]," - ",Inventaire_1[[#This Row],[Nom 1]]," - ",Inventaire_1[[#This Row],[Format 1]])</f>
        <v>Champagne - Cristal Roederrer - Bouteille</v>
      </c>
      <c r="N16" s="19"/>
      <c r="O16" s="19"/>
      <c r="P16" s="19"/>
      <c r="Q16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16" s="41"/>
      <c r="S16" s="15" t="str">
        <f>CONCATENATE(Inventaire_1[[#This Row],[Catégorie 1]])</f>
        <v>Champagne</v>
      </c>
      <c r="T16" s="18" t="str">
        <f>CONCATENATE(Inventaire_1[[#This Row],[Nom 1]])</f>
        <v>Cristal Roederrer</v>
      </c>
      <c r="U16" s="18" t="str">
        <f>CONCATENATE(Inventaire_1[[#This Row],[Format 1]])</f>
        <v>Bouteille</v>
      </c>
      <c r="V16" s="18" t="str">
        <f>CONCATENATE(Inventaire_1[[#This Row],[Catégorie 1]]," - ",Inventaire_1[[#This Row],[Nom 1]]," - ",Inventaire_1[[#This Row],[Format 1]])</f>
        <v>Champagne - Cristal Roederrer - Bouteille</v>
      </c>
      <c r="W16" s="19"/>
      <c r="X16" s="19"/>
      <c r="Y16" s="19"/>
      <c r="Z16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16" s="36"/>
      <c r="AB1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7" spans="1:32" s="20" customFormat="1" ht="24" customHeight="1" thickBot="1" x14ac:dyDescent="0.2">
      <c r="A17" s="15" t="s">
        <v>63</v>
      </c>
      <c r="B17" s="18" t="s">
        <v>9</v>
      </c>
      <c r="C17" s="18" t="s">
        <v>1</v>
      </c>
      <c r="D17" s="18" t="str">
        <f>CONCATENATE(Inventaire_1[[#This Row],[Catégorie 1]]," - ",Inventaire_1[[#This Row],[Nom 1]]," - ",Inventaire_1[[#This Row],[Format 1]])</f>
        <v>Champagne - Dom Pérignon - Bouteille</v>
      </c>
      <c r="E17" s="19"/>
      <c r="F17" s="19"/>
      <c r="G17" s="19"/>
      <c r="H17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17" s="40"/>
      <c r="J17" s="15" t="str">
        <f>CONCATENATE(Inventaire_1[[#This Row],[Catégorie 1]])</f>
        <v>Champagne</v>
      </c>
      <c r="K17" s="18" t="str">
        <f>CONCATENATE(Inventaire_1[[#This Row],[Nom 1]])</f>
        <v>Dom Pérignon</v>
      </c>
      <c r="L17" s="18" t="str">
        <f>CONCATENATE(Inventaire_1[[#This Row],[Format 1]])</f>
        <v>Bouteille</v>
      </c>
      <c r="M17" s="18" t="str">
        <f>CONCATENATE(Inventaire_1[[#This Row],[Catégorie 1]]," - ",Inventaire_1[[#This Row],[Nom 1]]," - ",Inventaire_1[[#This Row],[Format 1]])</f>
        <v>Champagne - Dom Pérignon - Bouteille</v>
      </c>
      <c r="N17" s="19"/>
      <c r="O17" s="19"/>
      <c r="P17" s="19"/>
      <c r="Q17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17" s="41"/>
      <c r="S17" s="15" t="str">
        <f>CONCATENATE(Inventaire_1[[#This Row],[Catégorie 1]])</f>
        <v>Champagne</v>
      </c>
      <c r="T17" s="18" t="str">
        <f>CONCATENATE(Inventaire_1[[#This Row],[Nom 1]])</f>
        <v>Dom Pérignon</v>
      </c>
      <c r="U17" s="18" t="str">
        <f>CONCATENATE(Inventaire_1[[#This Row],[Format 1]])</f>
        <v>Bouteille</v>
      </c>
      <c r="V17" s="18" t="str">
        <f>CONCATENATE(Inventaire_1[[#This Row],[Catégorie 1]]," - ",Inventaire_1[[#This Row],[Nom 1]]," - ",Inventaire_1[[#This Row],[Format 1]])</f>
        <v>Champagne - Dom Pérignon - Bouteille</v>
      </c>
      <c r="W17" s="19"/>
      <c r="X17" s="19"/>
      <c r="Y17" s="19"/>
      <c r="Z17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17" s="36"/>
      <c r="AB1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17" s="17"/>
      <c r="AD17" s="17"/>
      <c r="AE17" s="17"/>
      <c r="AF17" s="17"/>
    </row>
    <row r="18" spans="1:32" s="17" customFormat="1" ht="24" customHeight="1" thickBot="1" x14ac:dyDescent="0.2">
      <c r="A18" s="15" t="s">
        <v>63</v>
      </c>
      <c r="B18" s="18" t="s">
        <v>9</v>
      </c>
      <c r="C18" s="18" t="s">
        <v>3</v>
      </c>
      <c r="D18" s="18" t="str">
        <f>CONCATENATE(Inventaire_1[[#This Row],[Catégorie 1]]," - ",Inventaire_1[[#This Row],[Nom 1]]," - ",Inventaire_1[[#This Row],[Format 1]])</f>
        <v>Champagne - Dom Pérignon - Magnum</v>
      </c>
      <c r="E18" s="19"/>
      <c r="F18" s="19"/>
      <c r="G18" s="19"/>
      <c r="H18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18" s="40"/>
      <c r="J18" s="15" t="str">
        <f>CONCATENATE(Inventaire_1[[#This Row],[Catégorie 1]])</f>
        <v>Champagne</v>
      </c>
      <c r="K18" s="18" t="str">
        <f>CONCATENATE(Inventaire_1[[#This Row],[Nom 1]])</f>
        <v>Dom Pérignon</v>
      </c>
      <c r="L18" s="18" t="str">
        <f>CONCATENATE(Inventaire_1[[#This Row],[Format 1]])</f>
        <v>Magnum</v>
      </c>
      <c r="M18" s="18" t="str">
        <f>CONCATENATE(Inventaire_1[[#This Row],[Catégorie 1]]," - ",Inventaire_1[[#This Row],[Nom 1]]," - ",Inventaire_1[[#This Row],[Format 1]])</f>
        <v>Champagne - Dom Pérignon - Magnum</v>
      </c>
      <c r="N18" s="19"/>
      <c r="O18" s="19"/>
      <c r="P18" s="19"/>
      <c r="Q18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18" s="41"/>
      <c r="S18" s="15" t="str">
        <f>CONCATENATE(Inventaire_1[[#This Row],[Catégorie 1]])</f>
        <v>Champagne</v>
      </c>
      <c r="T18" s="18" t="str">
        <f>CONCATENATE(Inventaire_1[[#This Row],[Nom 1]])</f>
        <v>Dom Pérignon</v>
      </c>
      <c r="U18" s="18" t="str">
        <f>CONCATENATE(Inventaire_1[[#This Row],[Format 1]])</f>
        <v>Magnum</v>
      </c>
      <c r="V18" s="18" t="str">
        <f>CONCATENATE(Inventaire_1[[#This Row],[Catégorie 1]]," - ",Inventaire_1[[#This Row],[Nom 1]]," - ",Inventaire_1[[#This Row],[Format 1]])</f>
        <v>Champagne - Dom Pérignon - Magnum</v>
      </c>
      <c r="W18" s="19"/>
      <c r="X18" s="19"/>
      <c r="Y18" s="19"/>
      <c r="Z18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18" s="36"/>
      <c r="AB1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19" spans="1:32" s="21" customFormat="1" ht="24" customHeight="1" x14ac:dyDescent="0.15">
      <c r="A19" s="15" t="s">
        <v>63</v>
      </c>
      <c r="B19" s="18" t="s">
        <v>2</v>
      </c>
      <c r="C19" s="18" t="s">
        <v>1</v>
      </c>
      <c r="D19" s="18" t="str">
        <f>CONCATENATE(Inventaire_1[[#This Row],[Catégorie 1]]," - ",Inventaire_1[[#This Row],[Nom 1]]," - ",Inventaire_1[[#This Row],[Format 1]])</f>
        <v>Champagne - Mumm Cordon Rouge - Bouteille</v>
      </c>
      <c r="E19" s="19"/>
      <c r="F19" s="19"/>
      <c r="G19" s="19"/>
      <c r="H19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19" s="40"/>
      <c r="J19" s="15" t="str">
        <f>CONCATENATE(Inventaire_1[[#This Row],[Catégorie 1]])</f>
        <v>Champagne</v>
      </c>
      <c r="K19" s="18" t="str">
        <f>CONCATENATE(Inventaire_1[[#This Row],[Nom 1]])</f>
        <v>Mumm Cordon Rouge</v>
      </c>
      <c r="L19" s="18" t="str">
        <f>CONCATENATE(Inventaire_1[[#This Row],[Format 1]])</f>
        <v>Bouteille</v>
      </c>
      <c r="M19" s="18" t="str">
        <f>CONCATENATE(Inventaire_1[[#This Row],[Catégorie 1]]," - ",Inventaire_1[[#This Row],[Nom 1]]," - ",Inventaire_1[[#This Row],[Format 1]])</f>
        <v>Champagne - Mumm Cordon Rouge - Bouteille</v>
      </c>
      <c r="N19" s="19"/>
      <c r="O19" s="19"/>
      <c r="P19" s="19"/>
      <c r="Q19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19" s="41"/>
      <c r="S19" s="15" t="str">
        <f>CONCATENATE(Inventaire_1[[#This Row],[Catégorie 1]])</f>
        <v>Champagne</v>
      </c>
      <c r="T19" s="18" t="str">
        <f>CONCATENATE(Inventaire_1[[#This Row],[Nom 1]])</f>
        <v>Mumm Cordon Rouge</v>
      </c>
      <c r="U19" s="18" t="str">
        <f>CONCATENATE(Inventaire_1[[#This Row],[Format 1]])</f>
        <v>Bouteille</v>
      </c>
      <c r="V19" s="18" t="str">
        <f>CONCATENATE(Inventaire_1[[#This Row],[Catégorie 1]]," - ",Inventaire_1[[#This Row],[Nom 1]]," - ",Inventaire_1[[#This Row],[Format 1]])</f>
        <v>Champagne - Mumm Cordon Rouge - Bouteille</v>
      </c>
      <c r="W19" s="19"/>
      <c r="X19" s="19"/>
      <c r="Y19" s="19"/>
      <c r="Z19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19" s="36"/>
      <c r="AB1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19" s="17"/>
      <c r="AD19" s="17"/>
      <c r="AE19" s="17"/>
      <c r="AF19" s="17"/>
    </row>
    <row r="20" spans="1:32" s="17" customFormat="1" ht="24" customHeight="1" x14ac:dyDescent="0.15">
      <c r="A20" s="15" t="s">
        <v>63</v>
      </c>
      <c r="B20" s="18" t="s">
        <v>2</v>
      </c>
      <c r="C20" s="18" t="s">
        <v>5</v>
      </c>
      <c r="D20" s="18" t="str">
        <f>CONCATENATE(Inventaire_1[[#This Row],[Catégorie 1]]," - ",Inventaire_1[[#This Row],[Nom 1]]," - ",Inventaire_1[[#This Row],[Format 1]])</f>
        <v>Champagne - Mumm Cordon Rouge - Jeroboam</v>
      </c>
      <c r="E20" s="19"/>
      <c r="F20" s="19"/>
      <c r="G20" s="19"/>
      <c r="H20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0" s="40"/>
      <c r="J20" s="15" t="str">
        <f>CONCATENATE(Inventaire_1[[#This Row],[Catégorie 1]])</f>
        <v>Champagne</v>
      </c>
      <c r="K20" s="18" t="str">
        <f>CONCATENATE(Inventaire_1[[#This Row],[Nom 1]])</f>
        <v>Mumm Cordon Rouge</v>
      </c>
      <c r="L20" s="18" t="str">
        <f>CONCATENATE(Inventaire_1[[#This Row],[Format 1]])</f>
        <v>Jeroboam</v>
      </c>
      <c r="M20" s="18" t="str">
        <f>CONCATENATE(Inventaire_1[[#This Row],[Catégorie 1]]," - ",Inventaire_1[[#This Row],[Nom 1]]," - ",Inventaire_1[[#This Row],[Format 1]])</f>
        <v>Champagne - Mumm Cordon Rouge - Jeroboam</v>
      </c>
      <c r="N20" s="19"/>
      <c r="O20" s="19"/>
      <c r="P20" s="19"/>
      <c r="Q20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0" s="41"/>
      <c r="S20" s="15" t="str">
        <f>CONCATENATE(Inventaire_1[[#This Row],[Catégorie 1]])</f>
        <v>Champagne</v>
      </c>
      <c r="T20" s="18" t="str">
        <f>CONCATENATE(Inventaire_1[[#This Row],[Nom 1]])</f>
        <v>Mumm Cordon Rouge</v>
      </c>
      <c r="U20" s="18" t="str">
        <f>CONCATENATE(Inventaire_1[[#This Row],[Format 1]])</f>
        <v>Jeroboam</v>
      </c>
      <c r="V20" s="18" t="str">
        <f>CONCATENATE(Inventaire_1[[#This Row],[Catégorie 1]]," - ",Inventaire_1[[#This Row],[Nom 1]]," - ",Inventaire_1[[#This Row],[Format 1]])</f>
        <v>Champagne - Mumm Cordon Rouge - Jeroboam</v>
      </c>
      <c r="W20" s="19"/>
      <c r="X20" s="19"/>
      <c r="Y20" s="19"/>
      <c r="Z20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0" s="36"/>
      <c r="AB2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1" spans="1:32" s="17" customFormat="1" ht="24" customHeight="1" x14ac:dyDescent="0.15">
      <c r="A21" s="15" t="s">
        <v>63</v>
      </c>
      <c r="B21" s="18" t="s">
        <v>2</v>
      </c>
      <c r="C21" s="18" t="s">
        <v>3</v>
      </c>
      <c r="D21" s="18" t="str">
        <f>CONCATENATE(Inventaire_1[[#This Row],[Catégorie 1]]," - ",Inventaire_1[[#This Row],[Nom 1]]," - ",Inventaire_1[[#This Row],[Format 1]])</f>
        <v>Champagne - Mumm Cordon Rouge - Magnum</v>
      </c>
      <c r="E21" s="19"/>
      <c r="F21" s="19"/>
      <c r="G21" s="19"/>
      <c r="H21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1" s="40"/>
      <c r="J21" s="15" t="str">
        <f>CONCATENATE(Inventaire_1[[#This Row],[Catégorie 1]])</f>
        <v>Champagne</v>
      </c>
      <c r="K21" s="18" t="str">
        <f>CONCATENATE(Inventaire_1[[#This Row],[Nom 1]])</f>
        <v>Mumm Cordon Rouge</v>
      </c>
      <c r="L21" s="18" t="str">
        <f>CONCATENATE(Inventaire_1[[#This Row],[Format 1]])</f>
        <v>Magnum</v>
      </c>
      <c r="M21" s="18" t="str">
        <f>CONCATENATE(Inventaire_1[[#This Row],[Catégorie 1]]," - ",Inventaire_1[[#This Row],[Nom 1]]," - ",Inventaire_1[[#This Row],[Format 1]])</f>
        <v>Champagne - Mumm Cordon Rouge - Magnum</v>
      </c>
      <c r="N21" s="19"/>
      <c r="O21" s="19"/>
      <c r="P21" s="19"/>
      <c r="Q21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1" s="41"/>
      <c r="S21" s="15" t="str">
        <f>CONCATENATE(Inventaire_1[[#This Row],[Catégorie 1]])</f>
        <v>Champagne</v>
      </c>
      <c r="T21" s="18" t="str">
        <f>CONCATENATE(Inventaire_1[[#This Row],[Nom 1]])</f>
        <v>Mumm Cordon Rouge</v>
      </c>
      <c r="U21" s="18" t="str">
        <f>CONCATENATE(Inventaire_1[[#This Row],[Format 1]])</f>
        <v>Magnum</v>
      </c>
      <c r="V21" s="18" t="str">
        <f>CONCATENATE(Inventaire_1[[#This Row],[Catégorie 1]]," - ",Inventaire_1[[#This Row],[Nom 1]]," - ",Inventaire_1[[#This Row],[Format 1]])</f>
        <v>Champagne - Mumm Cordon Rouge - Magnum</v>
      </c>
      <c r="W21" s="19"/>
      <c r="X21" s="19"/>
      <c r="Y21" s="19"/>
      <c r="Z21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1" s="36"/>
      <c r="AB2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2" spans="1:32" s="17" customFormat="1" ht="24" customHeight="1" x14ac:dyDescent="0.15">
      <c r="A22" s="15" t="s">
        <v>63</v>
      </c>
      <c r="B22" s="18" t="s">
        <v>2</v>
      </c>
      <c r="C22" s="18" t="s">
        <v>4</v>
      </c>
      <c r="D22" s="18" t="str">
        <f>CONCATENATE(Inventaire_1[[#This Row],[Catégorie 1]]," - ",Inventaire_1[[#This Row],[Nom 1]]," - ",Inventaire_1[[#This Row],[Format 1]])</f>
        <v>Champagne - Mumm Cordon Rouge - Mathusalem</v>
      </c>
      <c r="E22" s="19"/>
      <c r="F22" s="19"/>
      <c r="G22" s="19"/>
      <c r="H22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2" s="40"/>
      <c r="J22" s="15" t="str">
        <f>CONCATENATE(Inventaire_1[[#This Row],[Catégorie 1]])</f>
        <v>Champagne</v>
      </c>
      <c r="K22" s="18" t="str">
        <f>CONCATENATE(Inventaire_1[[#This Row],[Nom 1]])</f>
        <v>Mumm Cordon Rouge</v>
      </c>
      <c r="L22" s="18" t="str">
        <f>CONCATENATE(Inventaire_1[[#This Row],[Format 1]])</f>
        <v>Mathusalem</v>
      </c>
      <c r="M22" s="18" t="str">
        <f>CONCATENATE(Inventaire_1[[#This Row],[Catégorie 1]]," - ",Inventaire_1[[#This Row],[Nom 1]]," - ",Inventaire_1[[#This Row],[Format 1]])</f>
        <v>Champagne - Mumm Cordon Rouge - Mathusalem</v>
      </c>
      <c r="N22" s="19"/>
      <c r="O22" s="19"/>
      <c r="P22" s="19"/>
      <c r="Q22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2" s="41"/>
      <c r="S22" s="15" t="str">
        <f>CONCATENATE(Inventaire_1[[#This Row],[Catégorie 1]])</f>
        <v>Champagne</v>
      </c>
      <c r="T22" s="18" t="str">
        <f>CONCATENATE(Inventaire_1[[#This Row],[Nom 1]])</f>
        <v>Mumm Cordon Rouge</v>
      </c>
      <c r="U22" s="18" t="str">
        <f>CONCATENATE(Inventaire_1[[#This Row],[Format 1]])</f>
        <v>Mathusalem</v>
      </c>
      <c r="V22" s="18" t="str">
        <f>CONCATENATE(Inventaire_1[[#This Row],[Catégorie 1]]," - ",Inventaire_1[[#This Row],[Nom 1]]," - ",Inventaire_1[[#This Row],[Format 1]])</f>
        <v>Champagne - Mumm Cordon Rouge - Mathusalem</v>
      </c>
      <c r="W22" s="19"/>
      <c r="X22" s="19"/>
      <c r="Y22" s="19"/>
      <c r="Z22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2" s="36"/>
      <c r="AB2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3" spans="1:32" s="17" customFormat="1" ht="24" customHeight="1" x14ac:dyDescent="0.15">
      <c r="A23" s="15" t="s">
        <v>63</v>
      </c>
      <c r="B23" s="18" t="s">
        <v>6</v>
      </c>
      <c r="C23" s="18" t="s">
        <v>1</v>
      </c>
      <c r="D23" s="18" t="str">
        <f>CONCATENATE(Inventaire_1[[#This Row],[Catégorie 1]]," - ",Inventaire_1[[#This Row],[Nom 1]]," - ",Inventaire_1[[#This Row],[Format 1]])</f>
        <v>Champagne - Mumm Rosé - Bouteille</v>
      </c>
      <c r="E23" s="19"/>
      <c r="F23" s="19"/>
      <c r="G23" s="19"/>
      <c r="H23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3" s="40"/>
      <c r="J23" s="15" t="str">
        <f>CONCATENATE(Inventaire_1[[#This Row],[Catégorie 1]])</f>
        <v>Champagne</v>
      </c>
      <c r="K23" s="18" t="str">
        <f>CONCATENATE(Inventaire_1[[#This Row],[Nom 1]])</f>
        <v>Mumm Rosé</v>
      </c>
      <c r="L23" s="18" t="str">
        <f>CONCATENATE(Inventaire_1[[#This Row],[Format 1]])</f>
        <v>Bouteille</v>
      </c>
      <c r="M23" s="18" t="str">
        <f>CONCATENATE(Inventaire_1[[#This Row],[Catégorie 1]]," - ",Inventaire_1[[#This Row],[Nom 1]]," - ",Inventaire_1[[#This Row],[Format 1]])</f>
        <v>Champagne - Mumm Rosé - Bouteille</v>
      </c>
      <c r="N23" s="19"/>
      <c r="O23" s="19"/>
      <c r="P23" s="19"/>
      <c r="Q23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3" s="41"/>
      <c r="S23" s="15" t="str">
        <f>CONCATENATE(Inventaire_1[[#This Row],[Catégorie 1]])</f>
        <v>Champagne</v>
      </c>
      <c r="T23" s="18" t="str">
        <f>CONCATENATE(Inventaire_1[[#This Row],[Nom 1]])</f>
        <v>Mumm Rosé</v>
      </c>
      <c r="U23" s="18" t="str">
        <f>CONCATENATE(Inventaire_1[[#This Row],[Format 1]])</f>
        <v>Bouteille</v>
      </c>
      <c r="V23" s="18" t="str">
        <f>CONCATENATE(Inventaire_1[[#This Row],[Catégorie 1]]," - ",Inventaire_1[[#This Row],[Nom 1]]," - ",Inventaire_1[[#This Row],[Format 1]])</f>
        <v>Champagne - Mumm Rosé - Bouteille</v>
      </c>
      <c r="W23" s="19"/>
      <c r="X23" s="19"/>
      <c r="Y23" s="19"/>
      <c r="Z23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3" s="36"/>
      <c r="AB2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4" spans="1:32" s="17" customFormat="1" ht="24" customHeight="1" x14ac:dyDescent="0.15">
      <c r="A24" s="15" t="s">
        <v>63</v>
      </c>
      <c r="B24" s="18" t="s">
        <v>10</v>
      </c>
      <c r="C24" s="18" t="s">
        <v>1</v>
      </c>
      <c r="D24" s="18" t="str">
        <f>CONCATENATE(Inventaire_1[[#This Row],[Catégorie 1]]," - ",Inventaire_1[[#This Row],[Nom 1]]," - ",Inventaire_1[[#This Row],[Format 1]])</f>
        <v>Champagne - Prosecco - Bouteille</v>
      </c>
      <c r="E24" s="19"/>
      <c r="F24" s="19"/>
      <c r="G24" s="19"/>
      <c r="H24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4" s="40"/>
      <c r="J24" s="15" t="str">
        <f>CONCATENATE(Inventaire_1[[#This Row],[Catégorie 1]])</f>
        <v>Champagne</v>
      </c>
      <c r="K24" s="18" t="str">
        <f>CONCATENATE(Inventaire_1[[#This Row],[Nom 1]])</f>
        <v>Prosecco</v>
      </c>
      <c r="L24" s="18" t="str">
        <f>CONCATENATE(Inventaire_1[[#This Row],[Format 1]])</f>
        <v>Bouteille</v>
      </c>
      <c r="M24" s="18" t="str">
        <f>CONCATENATE(Inventaire_1[[#This Row],[Catégorie 1]]," - ",Inventaire_1[[#This Row],[Nom 1]]," - ",Inventaire_1[[#This Row],[Format 1]])</f>
        <v>Champagne - Prosecco - Bouteille</v>
      </c>
      <c r="N24" s="19"/>
      <c r="O24" s="19"/>
      <c r="P24" s="19"/>
      <c r="Q24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4" s="41"/>
      <c r="S24" s="15" t="str">
        <f>CONCATENATE(Inventaire_1[[#This Row],[Catégorie 1]])</f>
        <v>Champagne</v>
      </c>
      <c r="T24" s="18" t="str">
        <f>CONCATENATE(Inventaire_1[[#This Row],[Nom 1]])</f>
        <v>Prosecco</v>
      </c>
      <c r="U24" s="18" t="str">
        <f>CONCATENATE(Inventaire_1[[#This Row],[Format 1]])</f>
        <v>Bouteille</v>
      </c>
      <c r="V24" s="18" t="str">
        <f>CONCATENATE(Inventaire_1[[#This Row],[Catégorie 1]]," - ",Inventaire_1[[#This Row],[Nom 1]]," - ",Inventaire_1[[#This Row],[Format 1]])</f>
        <v>Champagne - Prosecco - Bouteille</v>
      </c>
      <c r="W24" s="19"/>
      <c r="X24" s="19"/>
      <c r="Y24" s="19"/>
      <c r="Z24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4" s="36"/>
      <c r="AB2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5" spans="1:32" s="17" customFormat="1" ht="24" customHeight="1" x14ac:dyDescent="0.15">
      <c r="A25" s="15" t="s">
        <v>63</v>
      </c>
      <c r="B25" s="18" t="s">
        <v>8</v>
      </c>
      <c r="C25" s="18" t="s">
        <v>1</v>
      </c>
      <c r="D25" s="18" t="str">
        <f>CONCATENATE(Inventaire_1[[#This Row],[Catégorie 1]]," - ",Inventaire_1[[#This Row],[Nom 1]]," - ",Inventaire_1[[#This Row],[Format 1]])</f>
        <v>Champagne - Ruinart B de B  - Bouteille</v>
      </c>
      <c r="E25" s="19"/>
      <c r="F25" s="19"/>
      <c r="G25" s="19"/>
      <c r="H25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5" s="40"/>
      <c r="J25" s="15" t="str">
        <f>CONCATENATE(Inventaire_1[[#This Row],[Catégorie 1]])</f>
        <v>Champagne</v>
      </c>
      <c r="K25" s="18" t="str">
        <f>CONCATENATE(Inventaire_1[[#This Row],[Nom 1]])</f>
        <v xml:space="preserve">Ruinart B de B </v>
      </c>
      <c r="L25" s="18" t="str">
        <f>CONCATENATE(Inventaire_1[[#This Row],[Format 1]])</f>
        <v>Bouteille</v>
      </c>
      <c r="M25" s="18" t="str">
        <f>CONCATENATE(Inventaire_1[[#This Row],[Catégorie 1]]," - ",Inventaire_1[[#This Row],[Nom 1]]," - ",Inventaire_1[[#This Row],[Format 1]])</f>
        <v>Champagne - Ruinart B de B  - Bouteille</v>
      </c>
      <c r="N25" s="19"/>
      <c r="O25" s="19"/>
      <c r="P25" s="19"/>
      <c r="Q25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5" s="41"/>
      <c r="S25" s="15" t="str">
        <f>CONCATENATE(Inventaire_1[[#This Row],[Catégorie 1]])</f>
        <v>Champagne</v>
      </c>
      <c r="T25" s="18" t="str">
        <f>CONCATENATE(Inventaire_1[[#This Row],[Nom 1]])</f>
        <v xml:space="preserve">Ruinart B de B </v>
      </c>
      <c r="U25" s="18" t="str">
        <f>CONCATENATE(Inventaire_1[[#This Row],[Format 1]])</f>
        <v>Bouteille</v>
      </c>
      <c r="V25" s="18" t="str">
        <f>CONCATENATE(Inventaire_1[[#This Row],[Catégorie 1]]," - ",Inventaire_1[[#This Row],[Nom 1]]," - ",Inventaire_1[[#This Row],[Format 1]])</f>
        <v>Champagne - Ruinart B de B  - Bouteille</v>
      </c>
      <c r="W25" s="19"/>
      <c r="X25" s="19"/>
      <c r="Y25" s="19"/>
      <c r="Z25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5" s="36"/>
      <c r="AB2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6" spans="1:32" s="17" customFormat="1" ht="24" customHeight="1" x14ac:dyDescent="0.15">
      <c r="A26" s="15" t="s">
        <v>63</v>
      </c>
      <c r="B26" s="18" t="s">
        <v>8</v>
      </c>
      <c r="C26" s="18" t="s">
        <v>3</v>
      </c>
      <c r="D26" s="18" t="str">
        <f>CONCATENATE(Inventaire_1[[#This Row],[Catégorie 1]]," - ",Inventaire_1[[#This Row],[Nom 1]]," - ",Inventaire_1[[#This Row],[Format 1]])</f>
        <v>Champagne - Ruinart B de B  - Magnum</v>
      </c>
      <c r="E26" s="19"/>
      <c r="F26" s="19"/>
      <c r="G26" s="19"/>
      <c r="H26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6" s="40"/>
      <c r="J26" s="15" t="str">
        <f>CONCATENATE(Inventaire_1[[#This Row],[Catégorie 1]])</f>
        <v>Champagne</v>
      </c>
      <c r="K26" s="18" t="str">
        <f>CONCATENATE(Inventaire_1[[#This Row],[Nom 1]])</f>
        <v xml:space="preserve">Ruinart B de B </v>
      </c>
      <c r="L26" s="18" t="str">
        <f>CONCATENATE(Inventaire_1[[#This Row],[Format 1]])</f>
        <v>Magnum</v>
      </c>
      <c r="M26" s="18" t="str">
        <f>CONCATENATE(Inventaire_1[[#This Row],[Catégorie 1]]," - ",Inventaire_1[[#This Row],[Nom 1]]," - ",Inventaire_1[[#This Row],[Format 1]])</f>
        <v>Champagne - Ruinart B de B  - Magnum</v>
      </c>
      <c r="N26" s="19"/>
      <c r="O26" s="19"/>
      <c r="P26" s="19"/>
      <c r="Q26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6" s="41"/>
      <c r="S26" s="15" t="str">
        <f>CONCATENATE(Inventaire_1[[#This Row],[Catégorie 1]])</f>
        <v>Champagne</v>
      </c>
      <c r="T26" s="18" t="str">
        <f>CONCATENATE(Inventaire_1[[#This Row],[Nom 1]])</f>
        <v xml:space="preserve">Ruinart B de B </v>
      </c>
      <c r="U26" s="18" t="str">
        <f>CONCATENATE(Inventaire_1[[#This Row],[Format 1]])</f>
        <v>Magnum</v>
      </c>
      <c r="V26" s="18" t="str">
        <f>CONCATENATE(Inventaire_1[[#This Row],[Catégorie 1]]," - ",Inventaire_1[[#This Row],[Nom 1]]," - ",Inventaire_1[[#This Row],[Format 1]])</f>
        <v>Champagne - Ruinart B de B  - Magnum</v>
      </c>
      <c r="W26" s="19"/>
      <c r="X26" s="19"/>
      <c r="Y26" s="19"/>
      <c r="Z26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6" s="36"/>
      <c r="AB2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7" spans="1:32" s="17" customFormat="1" ht="24" customHeight="1" x14ac:dyDescent="0.15">
      <c r="A27" s="15" t="s">
        <v>63</v>
      </c>
      <c r="B27" s="18" t="s">
        <v>7</v>
      </c>
      <c r="C27" s="18" t="s">
        <v>1</v>
      </c>
      <c r="D27" s="18" t="str">
        <f>CONCATENATE(Inventaire_1[[#This Row],[Catégorie 1]]," - ",Inventaire_1[[#This Row],[Nom 1]]," - ",Inventaire_1[[#This Row],[Format 1]])</f>
        <v>Champagne - Veuve Cliquot - Bouteille</v>
      </c>
      <c r="E27" s="19"/>
      <c r="F27" s="19"/>
      <c r="G27" s="19"/>
      <c r="H27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7" s="40"/>
      <c r="J27" s="15" t="str">
        <f>CONCATENATE(Inventaire_1[[#This Row],[Catégorie 1]])</f>
        <v>Champagne</v>
      </c>
      <c r="K27" s="18" t="str">
        <f>CONCATENATE(Inventaire_1[[#This Row],[Nom 1]])</f>
        <v>Veuve Cliquot</v>
      </c>
      <c r="L27" s="18" t="str">
        <f>CONCATENATE(Inventaire_1[[#This Row],[Format 1]])</f>
        <v>Bouteille</v>
      </c>
      <c r="M27" s="18" t="str">
        <f>CONCATENATE(Inventaire_1[[#This Row],[Catégorie 1]]," - ",Inventaire_1[[#This Row],[Nom 1]]," - ",Inventaire_1[[#This Row],[Format 1]])</f>
        <v>Champagne - Veuve Cliquot - Bouteille</v>
      </c>
      <c r="N27" s="19"/>
      <c r="O27" s="19"/>
      <c r="P27" s="19"/>
      <c r="Q27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7" s="41"/>
      <c r="S27" s="15" t="str">
        <f>CONCATENATE(Inventaire_1[[#This Row],[Catégorie 1]])</f>
        <v>Champagne</v>
      </c>
      <c r="T27" s="18" t="str">
        <f>CONCATENATE(Inventaire_1[[#This Row],[Nom 1]])</f>
        <v>Veuve Cliquot</v>
      </c>
      <c r="U27" s="18" t="str">
        <f>CONCATENATE(Inventaire_1[[#This Row],[Format 1]])</f>
        <v>Bouteille</v>
      </c>
      <c r="V27" s="18" t="str">
        <f>CONCATENATE(Inventaire_1[[#This Row],[Catégorie 1]]," - ",Inventaire_1[[#This Row],[Nom 1]]," - ",Inventaire_1[[#This Row],[Format 1]])</f>
        <v>Champagne - Veuve Cliquot - Bouteille</v>
      </c>
      <c r="W27" s="19"/>
      <c r="X27" s="19"/>
      <c r="Y27" s="19"/>
      <c r="Z27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7" s="36"/>
      <c r="AB2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8" spans="1:32" s="17" customFormat="1" ht="24" customHeight="1" x14ac:dyDescent="0.15">
      <c r="A28" s="15" t="s">
        <v>63</v>
      </c>
      <c r="B28" s="18" t="s">
        <v>7</v>
      </c>
      <c r="C28" s="18" t="s">
        <v>3</v>
      </c>
      <c r="D28" s="18" t="str">
        <f>CONCATENATE(Inventaire_1[[#This Row],[Catégorie 1]]," - ",Inventaire_1[[#This Row],[Nom 1]]," - ",Inventaire_1[[#This Row],[Format 1]])</f>
        <v>Champagne - Veuve Cliquot - Magnum</v>
      </c>
      <c r="E28" s="19"/>
      <c r="F28" s="19"/>
      <c r="G28" s="19"/>
      <c r="H28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28" s="40"/>
      <c r="J28" s="15" t="str">
        <f>CONCATENATE(Inventaire_1[[#This Row],[Catégorie 1]])</f>
        <v>Champagne</v>
      </c>
      <c r="K28" s="18" t="str">
        <f>CONCATENATE(Inventaire_1[[#This Row],[Nom 1]])</f>
        <v>Veuve Cliquot</v>
      </c>
      <c r="L28" s="18" t="str">
        <f>CONCATENATE(Inventaire_1[[#This Row],[Format 1]])</f>
        <v>Magnum</v>
      </c>
      <c r="M28" s="18" t="str">
        <f>CONCATENATE(Inventaire_1[[#This Row],[Catégorie 1]]," - ",Inventaire_1[[#This Row],[Nom 1]]," - ",Inventaire_1[[#This Row],[Format 1]])</f>
        <v>Champagne - Veuve Cliquot - Magnum</v>
      </c>
      <c r="N28" s="19"/>
      <c r="O28" s="19"/>
      <c r="P28" s="19"/>
      <c r="Q28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28" s="41"/>
      <c r="S28" s="15" t="str">
        <f>CONCATENATE(Inventaire_1[[#This Row],[Catégorie 1]])</f>
        <v>Champagne</v>
      </c>
      <c r="T28" s="18" t="str">
        <f>CONCATENATE(Inventaire_1[[#This Row],[Nom 1]])</f>
        <v>Veuve Cliquot</v>
      </c>
      <c r="U28" s="18" t="str">
        <f>CONCATENATE(Inventaire_1[[#This Row],[Format 1]])</f>
        <v>Magnum</v>
      </c>
      <c r="V28" s="18" t="str">
        <f>CONCATENATE(Inventaire_1[[#This Row],[Catégorie 1]]," - ",Inventaire_1[[#This Row],[Nom 1]]," - ",Inventaire_1[[#This Row],[Format 1]])</f>
        <v>Champagne - Veuve Cliquot - Magnum</v>
      </c>
      <c r="W28" s="19"/>
      <c r="X28" s="19"/>
      <c r="Y28" s="19"/>
      <c r="Z28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28" s="36"/>
      <c r="AB2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29" spans="1:32" s="20" customFormat="1" ht="24" customHeight="1" thickBot="1" x14ac:dyDescent="0.2">
      <c r="A29" s="15" t="s">
        <v>67</v>
      </c>
      <c r="B29" s="16" t="s">
        <v>28</v>
      </c>
      <c r="C29" s="16" t="s">
        <v>1</v>
      </c>
      <c r="D29" s="16" t="str">
        <f>CONCATENATE(Inventaire_1[[#This Row],[Catégorie 1]]," - ",Inventaire_1[[#This Row],[Nom 1]]," - ",Inventaire_1[[#This Row],[Format 1]])</f>
        <v>Gin - Bombay Sapphire - Bouteille</v>
      </c>
      <c r="E29" s="16"/>
      <c r="F29" s="16"/>
      <c r="G29" s="16"/>
      <c r="H29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29" s="40"/>
      <c r="J29" s="15" t="str">
        <f>CONCATENATE(Inventaire_1[[#This Row],[Catégorie 1]])</f>
        <v>Gin</v>
      </c>
      <c r="K29" s="18" t="str">
        <f>CONCATENATE(Inventaire_1[[#This Row],[Nom 1]])</f>
        <v>Bombay Sapphire</v>
      </c>
      <c r="L29" s="18" t="str">
        <f>CONCATENATE(Inventaire_1[[#This Row],[Format 1]])</f>
        <v>Bouteille</v>
      </c>
      <c r="M29" s="18" t="str">
        <f>CONCATENATE(Inventaire_1[[#This Row],[Catégorie 1]]," - ",Inventaire_1[[#This Row],[Nom 1]]," - ",Inventaire_1[[#This Row],[Format 1]])</f>
        <v>Gin - Bombay Sapphire - Bouteille</v>
      </c>
      <c r="N29" s="18"/>
      <c r="O29" s="18"/>
      <c r="P29" s="18"/>
      <c r="Q29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29" s="41"/>
      <c r="S29" s="15" t="str">
        <f>CONCATENATE(Inventaire_1[[#This Row],[Catégorie 1]])</f>
        <v>Gin</v>
      </c>
      <c r="T29" s="18" t="str">
        <f>CONCATENATE(Inventaire_1[[#This Row],[Nom 1]])</f>
        <v>Bombay Sapphire</v>
      </c>
      <c r="U29" s="18" t="str">
        <f>CONCATENATE(Inventaire_1[[#This Row],[Format 1]])</f>
        <v>Bouteille</v>
      </c>
      <c r="V29" s="18" t="str">
        <f>CONCATENATE(Inventaire_1[[#This Row],[Catégorie 1]]," - ",Inventaire_1[[#This Row],[Nom 1]]," - ",Inventaire_1[[#This Row],[Format 1]])</f>
        <v>Gin - Bombay Sapphire - Bouteille</v>
      </c>
      <c r="W29" s="18"/>
      <c r="X29" s="18"/>
      <c r="Y29" s="18"/>
      <c r="Z29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29" s="36"/>
      <c r="AB2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29" s="17"/>
      <c r="AD29" s="17"/>
      <c r="AE29" s="17"/>
      <c r="AF29" s="17"/>
    </row>
    <row r="30" spans="1:32" s="21" customFormat="1" ht="24" customHeight="1" x14ac:dyDescent="0.15">
      <c r="A30" s="15" t="s">
        <v>67</v>
      </c>
      <c r="B30" s="16" t="s">
        <v>28</v>
      </c>
      <c r="C30" s="16" t="s">
        <v>3</v>
      </c>
      <c r="D30" s="16" t="str">
        <f>CONCATENATE(Inventaire_1[[#This Row],[Catégorie 1]]," - ",Inventaire_1[[#This Row],[Nom 1]]," - ",Inventaire_1[[#This Row],[Format 1]])</f>
        <v>Gin - Bombay Sapphire - Magnum</v>
      </c>
      <c r="E30" s="16"/>
      <c r="F30" s="16"/>
      <c r="G30" s="16"/>
      <c r="H30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0" s="40"/>
      <c r="J30" s="15" t="str">
        <f>CONCATENATE(Inventaire_1[[#This Row],[Catégorie 1]])</f>
        <v>Gin</v>
      </c>
      <c r="K30" s="18" t="str">
        <f>CONCATENATE(Inventaire_1[[#This Row],[Nom 1]])</f>
        <v>Bombay Sapphire</v>
      </c>
      <c r="L30" s="18" t="str">
        <f>CONCATENATE(Inventaire_1[[#This Row],[Format 1]])</f>
        <v>Magnum</v>
      </c>
      <c r="M30" s="18" t="str">
        <f>CONCATENATE(Inventaire_1[[#This Row],[Catégorie 1]]," - ",Inventaire_1[[#This Row],[Nom 1]]," - ",Inventaire_1[[#This Row],[Format 1]])</f>
        <v>Gin - Bombay Sapphire - Magnum</v>
      </c>
      <c r="N30" s="18"/>
      <c r="O30" s="18"/>
      <c r="P30" s="18"/>
      <c r="Q30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0" s="41"/>
      <c r="S30" s="15" t="str">
        <f>CONCATENATE(Inventaire_1[[#This Row],[Catégorie 1]])</f>
        <v>Gin</v>
      </c>
      <c r="T30" s="18" t="str">
        <f>CONCATENATE(Inventaire_1[[#This Row],[Nom 1]])</f>
        <v>Bombay Sapphire</v>
      </c>
      <c r="U30" s="18" t="str">
        <f>CONCATENATE(Inventaire_1[[#This Row],[Format 1]])</f>
        <v>Magnum</v>
      </c>
      <c r="V30" s="18" t="str">
        <f>CONCATENATE(Inventaire_1[[#This Row],[Catégorie 1]]," - ",Inventaire_1[[#This Row],[Nom 1]]," - ",Inventaire_1[[#This Row],[Format 1]])</f>
        <v>Gin - Bombay Sapphire - Magnum</v>
      </c>
      <c r="W30" s="18"/>
      <c r="X30" s="18"/>
      <c r="Y30" s="18"/>
      <c r="Z30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0" s="36"/>
      <c r="AB3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30" s="17"/>
      <c r="AD30" s="17"/>
      <c r="AE30" s="17"/>
      <c r="AF30" s="17"/>
    </row>
    <row r="31" spans="1:32" s="17" customFormat="1" ht="24" customHeight="1" x14ac:dyDescent="0.15">
      <c r="A31" s="15" t="s">
        <v>67</v>
      </c>
      <c r="B31" s="16" t="s">
        <v>30</v>
      </c>
      <c r="C31" s="16" t="s">
        <v>1</v>
      </c>
      <c r="D31" s="16" t="str">
        <f>CONCATENATE(Inventaire_1[[#This Row],[Catégorie 1]]," - ",Inventaire_1[[#This Row],[Nom 1]]," - ",Inventaire_1[[#This Row],[Format 1]])</f>
        <v>Gin - G'Vin - Bouteille</v>
      </c>
      <c r="E31" s="16"/>
      <c r="F31" s="16"/>
      <c r="G31" s="16"/>
      <c r="H31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1" s="40"/>
      <c r="J31" s="15" t="str">
        <f>CONCATENATE(Inventaire_1[[#This Row],[Catégorie 1]])</f>
        <v>Gin</v>
      </c>
      <c r="K31" s="18" t="str">
        <f>CONCATENATE(Inventaire_1[[#This Row],[Nom 1]])</f>
        <v>G'Vin</v>
      </c>
      <c r="L31" s="18" t="str">
        <f>CONCATENATE(Inventaire_1[[#This Row],[Format 1]])</f>
        <v>Bouteille</v>
      </c>
      <c r="M31" s="18" t="str">
        <f>CONCATENATE(Inventaire_1[[#This Row],[Catégorie 1]]," - ",Inventaire_1[[#This Row],[Nom 1]]," - ",Inventaire_1[[#This Row],[Format 1]])</f>
        <v>Gin - G'Vin - Bouteille</v>
      </c>
      <c r="N31" s="18"/>
      <c r="O31" s="18"/>
      <c r="P31" s="18"/>
      <c r="Q31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1" s="41"/>
      <c r="S31" s="15" t="str">
        <f>CONCATENATE(Inventaire_1[[#This Row],[Catégorie 1]])</f>
        <v>Gin</v>
      </c>
      <c r="T31" s="18" t="str">
        <f>CONCATENATE(Inventaire_1[[#This Row],[Nom 1]])</f>
        <v>G'Vin</v>
      </c>
      <c r="U31" s="18" t="str">
        <f>CONCATENATE(Inventaire_1[[#This Row],[Format 1]])</f>
        <v>Bouteille</v>
      </c>
      <c r="V31" s="18" t="str">
        <f>CONCATENATE(Inventaire_1[[#This Row],[Catégorie 1]]," - ",Inventaire_1[[#This Row],[Nom 1]]," - ",Inventaire_1[[#This Row],[Format 1]])</f>
        <v>Gin - G'Vin - Bouteille</v>
      </c>
      <c r="W31" s="18"/>
      <c r="X31" s="18"/>
      <c r="Y31" s="18"/>
      <c r="Z31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1" s="36"/>
      <c r="AB3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2" spans="1:32" s="17" customFormat="1" ht="24" customHeight="1" x14ac:dyDescent="0.15">
      <c r="A32" s="15" t="s">
        <v>67</v>
      </c>
      <c r="B32" s="16" t="s">
        <v>31</v>
      </c>
      <c r="C32" s="16" t="s">
        <v>1</v>
      </c>
      <c r="D32" s="16" t="str">
        <f>CONCATENATE(Inventaire_1[[#This Row],[Catégorie 1]]," - ",Inventaire_1[[#This Row],[Nom 1]]," - ",Inventaire_1[[#This Row],[Format 1]])</f>
        <v>Gin - Hendrick's - Bouteille</v>
      </c>
      <c r="E32" s="16"/>
      <c r="F32" s="16"/>
      <c r="G32" s="16"/>
      <c r="H32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2" s="40"/>
      <c r="J32" s="15" t="str">
        <f>CONCATENATE(Inventaire_1[[#This Row],[Catégorie 1]])</f>
        <v>Gin</v>
      </c>
      <c r="K32" s="18" t="str">
        <f>CONCATENATE(Inventaire_1[[#This Row],[Nom 1]])</f>
        <v>Hendrick's</v>
      </c>
      <c r="L32" s="18" t="str">
        <f>CONCATENATE(Inventaire_1[[#This Row],[Format 1]])</f>
        <v>Bouteille</v>
      </c>
      <c r="M32" s="18" t="str">
        <f>CONCATENATE(Inventaire_1[[#This Row],[Catégorie 1]]," - ",Inventaire_1[[#This Row],[Nom 1]]," - ",Inventaire_1[[#This Row],[Format 1]])</f>
        <v>Gin - Hendrick's - Bouteille</v>
      </c>
      <c r="N32" s="18"/>
      <c r="O32" s="18"/>
      <c r="P32" s="18"/>
      <c r="Q32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2" s="41"/>
      <c r="S32" s="15" t="str">
        <f>CONCATENATE(Inventaire_1[[#This Row],[Catégorie 1]])</f>
        <v>Gin</v>
      </c>
      <c r="T32" s="18" t="str">
        <f>CONCATENATE(Inventaire_1[[#This Row],[Nom 1]])</f>
        <v>Hendrick's</v>
      </c>
      <c r="U32" s="18" t="str">
        <f>CONCATENATE(Inventaire_1[[#This Row],[Format 1]])</f>
        <v>Bouteille</v>
      </c>
      <c r="V32" s="18" t="str">
        <f>CONCATENATE(Inventaire_1[[#This Row],[Catégorie 1]]," - ",Inventaire_1[[#This Row],[Nom 1]]," - ",Inventaire_1[[#This Row],[Format 1]])</f>
        <v>Gin - Hendrick's - Bouteille</v>
      </c>
      <c r="W32" s="18"/>
      <c r="X32" s="18"/>
      <c r="Y32" s="18"/>
      <c r="Z32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2" s="36"/>
      <c r="AB3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3" spans="1:32" s="17" customFormat="1" ht="24" customHeight="1" x14ac:dyDescent="0.15">
      <c r="A33" s="15" t="s">
        <v>67</v>
      </c>
      <c r="B33" s="16" t="s">
        <v>27</v>
      </c>
      <c r="C33" s="16" t="s">
        <v>1</v>
      </c>
      <c r="D33" s="16" t="str">
        <f>CONCATENATE(Inventaire_1[[#This Row],[Catégorie 1]]," - ",Inventaire_1[[#This Row],[Nom 1]]," - ",Inventaire_1[[#This Row],[Format 1]])</f>
        <v>Gin - Seagram's - Bouteille</v>
      </c>
      <c r="E33" s="16"/>
      <c r="F33" s="16"/>
      <c r="G33" s="16"/>
      <c r="H33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3" s="40"/>
      <c r="J33" s="15" t="str">
        <f>CONCATENATE(Inventaire_1[[#This Row],[Catégorie 1]])</f>
        <v>Gin</v>
      </c>
      <c r="K33" s="18" t="str">
        <f>CONCATENATE(Inventaire_1[[#This Row],[Nom 1]])</f>
        <v>Seagram's</v>
      </c>
      <c r="L33" s="18" t="str">
        <f>CONCATENATE(Inventaire_1[[#This Row],[Format 1]])</f>
        <v>Bouteille</v>
      </c>
      <c r="M33" s="18" t="str">
        <f>CONCATENATE(Inventaire_1[[#This Row],[Catégorie 1]]," - ",Inventaire_1[[#This Row],[Nom 1]]," - ",Inventaire_1[[#This Row],[Format 1]])</f>
        <v>Gin - Seagram's - Bouteille</v>
      </c>
      <c r="N33" s="18"/>
      <c r="O33" s="18"/>
      <c r="P33" s="18"/>
      <c r="Q33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3" s="41"/>
      <c r="S33" s="15" t="str">
        <f>CONCATENATE(Inventaire_1[[#This Row],[Catégorie 1]])</f>
        <v>Gin</v>
      </c>
      <c r="T33" s="18" t="str">
        <f>CONCATENATE(Inventaire_1[[#This Row],[Nom 1]])</f>
        <v>Seagram's</v>
      </c>
      <c r="U33" s="18" t="str">
        <f>CONCATENATE(Inventaire_1[[#This Row],[Format 1]])</f>
        <v>Bouteille</v>
      </c>
      <c r="V33" s="18" t="str">
        <f>CONCATENATE(Inventaire_1[[#This Row],[Catégorie 1]]," - ",Inventaire_1[[#This Row],[Nom 1]]," - ",Inventaire_1[[#This Row],[Format 1]])</f>
        <v>Gin - Seagram's - Bouteille</v>
      </c>
      <c r="W33" s="18"/>
      <c r="X33" s="18"/>
      <c r="Y33" s="18"/>
      <c r="Z33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3" s="36"/>
      <c r="AB3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4" spans="1:32" s="17" customFormat="1" ht="24" customHeight="1" x14ac:dyDescent="0.15">
      <c r="A34" s="15" t="s">
        <v>67</v>
      </c>
      <c r="B34" s="16" t="s">
        <v>29</v>
      </c>
      <c r="C34" s="16" t="s">
        <v>1</v>
      </c>
      <c r="D34" s="16" t="str">
        <f>CONCATENATE(Inventaire_1[[#This Row],[Catégorie 1]]," - ",Inventaire_1[[#This Row],[Nom 1]]," - ",Inventaire_1[[#This Row],[Format 1]])</f>
        <v>Gin - Tanqueray - Bouteille</v>
      </c>
      <c r="E34" s="16"/>
      <c r="F34" s="16"/>
      <c r="G34" s="16"/>
      <c r="H34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4" s="40"/>
      <c r="J34" s="15" t="str">
        <f>CONCATENATE(Inventaire_1[[#This Row],[Catégorie 1]])</f>
        <v>Gin</v>
      </c>
      <c r="K34" s="18" t="str">
        <f>CONCATENATE(Inventaire_1[[#This Row],[Nom 1]])</f>
        <v>Tanqueray</v>
      </c>
      <c r="L34" s="18" t="str">
        <f>CONCATENATE(Inventaire_1[[#This Row],[Format 1]])</f>
        <v>Bouteille</v>
      </c>
      <c r="M34" s="18" t="str">
        <f>CONCATENATE(Inventaire_1[[#This Row],[Catégorie 1]]," - ",Inventaire_1[[#This Row],[Nom 1]]," - ",Inventaire_1[[#This Row],[Format 1]])</f>
        <v>Gin - Tanqueray - Bouteille</v>
      </c>
      <c r="N34" s="18"/>
      <c r="O34" s="18"/>
      <c r="P34" s="18"/>
      <c r="Q34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4" s="41"/>
      <c r="S34" s="15" t="str">
        <f>CONCATENATE(Inventaire_1[[#This Row],[Catégorie 1]])</f>
        <v>Gin</v>
      </c>
      <c r="T34" s="18" t="str">
        <f>CONCATENATE(Inventaire_1[[#This Row],[Nom 1]])</f>
        <v>Tanqueray</v>
      </c>
      <c r="U34" s="18" t="str">
        <f>CONCATENATE(Inventaire_1[[#This Row],[Format 1]])</f>
        <v>Bouteille</v>
      </c>
      <c r="V34" s="18" t="str">
        <f>CONCATENATE(Inventaire_1[[#This Row],[Catégorie 1]]," - ",Inventaire_1[[#This Row],[Nom 1]]," - ",Inventaire_1[[#This Row],[Format 1]])</f>
        <v>Gin - Tanqueray - Bouteille</v>
      </c>
      <c r="W34" s="18"/>
      <c r="X34" s="18"/>
      <c r="Y34" s="18"/>
      <c r="Z34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4" s="36"/>
      <c r="AB3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5" spans="1:32" s="17" customFormat="1" ht="24" customHeight="1" x14ac:dyDescent="0.15">
      <c r="A35" s="15" t="s">
        <v>66</v>
      </c>
      <c r="B35" s="16" t="s">
        <v>23</v>
      </c>
      <c r="C35" s="16" t="s">
        <v>1</v>
      </c>
      <c r="D35" s="16" t="str">
        <f>CONCATENATE(Inventaire_1[[#This Row],[Catégorie 1]]," - ",Inventaire_1[[#This Row],[Nom 1]]," - ",Inventaire_1[[#This Row],[Format 1]])</f>
        <v>Rhum - Captain Morgan - Bouteille</v>
      </c>
      <c r="E35" s="16"/>
      <c r="F35" s="16"/>
      <c r="G35" s="16"/>
      <c r="H35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5" s="40"/>
      <c r="J35" s="15" t="str">
        <f>CONCATENATE(Inventaire_1[[#This Row],[Catégorie 1]])</f>
        <v>Rhum</v>
      </c>
      <c r="K35" s="18" t="str">
        <f>CONCATENATE(Inventaire_1[[#This Row],[Nom 1]])</f>
        <v>Captain Morgan</v>
      </c>
      <c r="L35" s="18" t="str">
        <f>CONCATENATE(Inventaire_1[[#This Row],[Format 1]])</f>
        <v>Bouteille</v>
      </c>
      <c r="M35" s="18" t="str">
        <f>CONCATENATE(Inventaire_1[[#This Row],[Catégorie 1]]," - ",Inventaire_1[[#This Row],[Nom 1]]," - ",Inventaire_1[[#This Row],[Format 1]])</f>
        <v>Rhum - Captain Morgan - Bouteille</v>
      </c>
      <c r="N35" s="18"/>
      <c r="O35" s="18"/>
      <c r="P35" s="18"/>
      <c r="Q35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5" s="41"/>
      <c r="S35" s="15" t="str">
        <f>CONCATENATE(Inventaire_1[[#This Row],[Catégorie 1]])</f>
        <v>Rhum</v>
      </c>
      <c r="T35" s="18" t="str">
        <f>CONCATENATE(Inventaire_1[[#This Row],[Nom 1]])</f>
        <v>Captain Morgan</v>
      </c>
      <c r="U35" s="18" t="str">
        <f>CONCATENATE(Inventaire_1[[#This Row],[Format 1]])</f>
        <v>Bouteille</v>
      </c>
      <c r="V35" s="18" t="str">
        <f>CONCATENATE(Inventaire_1[[#This Row],[Catégorie 1]]," - ",Inventaire_1[[#This Row],[Nom 1]]," - ",Inventaire_1[[#This Row],[Format 1]])</f>
        <v>Rhum - Captain Morgan - Bouteille</v>
      </c>
      <c r="W35" s="18"/>
      <c r="X35" s="18"/>
      <c r="Y35" s="18"/>
      <c r="Z35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5" s="36"/>
      <c r="AB3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6" spans="1:32" s="17" customFormat="1" ht="24" customHeight="1" x14ac:dyDescent="0.15">
      <c r="A36" s="15" t="s">
        <v>66</v>
      </c>
      <c r="B36" s="16" t="s">
        <v>24</v>
      </c>
      <c r="C36" s="16" t="s">
        <v>1</v>
      </c>
      <c r="D36" s="16" t="str">
        <f>CONCATENATE(Inventaire_1[[#This Row],[Catégorie 1]]," - ",Inventaire_1[[#This Row],[Nom 1]]," - ",Inventaire_1[[#This Row],[Format 1]])</f>
        <v>Rhum - Diplomatico - Bouteille</v>
      </c>
      <c r="E36" s="16"/>
      <c r="F36" s="16"/>
      <c r="G36" s="16"/>
      <c r="H36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6" s="40"/>
      <c r="J36" s="15" t="str">
        <f>CONCATENATE(Inventaire_1[[#This Row],[Catégorie 1]])</f>
        <v>Rhum</v>
      </c>
      <c r="K36" s="18" t="str">
        <f>CONCATENATE(Inventaire_1[[#This Row],[Nom 1]])</f>
        <v>Diplomatico</v>
      </c>
      <c r="L36" s="18" t="str">
        <f>CONCATENATE(Inventaire_1[[#This Row],[Format 1]])</f>
        <v>Bouteille</v>
      </c>
      <c r="M36" s="18" t="str">
        <f>CONCATENATE(Inventaire_1[[#This Row],[Catégorie 1]]," - ",Inventaire_1[[#This Row],[Nom 1]]," - ",Inventaire_1[[#This Row],[Format 1]])</f>
        <v>Rhum - Diplomatico - Bouteille</v>
      </c>
      <c r="N36" s="18"/>
      <c r="O36" s="18"/>
      <c r="P36" s="18"/>
      <c r="Q36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6" s="41"/>
      <c r="S36" s="15" t="str">
        <f>CONCATENATE(Inventaire_1[[#This Row],[Catégorie 1]])</f>
        <v>Rhum</v>
      </c>
      <c r="T36" s="18" t="str">
        <f>CONCATENATE(Inventaire_1[[#This Row],[Nom 1]])</f>
        <v>Diplomatico</v>
      </c>
      <c r="U36" s="18" t="str">
        <f>CONCATENATE(Inventaire_1[[#This Row],[Format 1]])</f>
        <v>Bouteille</v>
      </c>
      <c r="V36" s="18" t="str">
        <f>CONCATENATE(Inventaire_1[[#This Row],[Catégorie 1]]," - ",Inventaire_1[[#This Row],[Nom 1]]," - ",Inventaire_1[[#This Row],[Format 1]])</f>
        <v>Rhum - Diplomatico - Bouteille</v>
      </c>
      <c r="W36" s="18"/>
      <c r="X36" s="18"/>
      <c r="Y36" s="18"/>
      <c r="Z36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6" s="36"/>
      <c r="AB3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37" spans="1:32" s="20" customFormat="1" ht="24" customHeight="1" thickBot="1" x14ac:dyDescent="0.2">
      <c r="A37" s="15" t="s">
        <v>66</v>
      </c>
      <c r="B37" s="16" t="s">
        <v>25</v>
      </c>
      <c r="C37" s="16" t="s">
        <v>1</v>
      </c>
      <c r="D37" s="16" t="str">
        <f>CONCATENATE(Inventaire_1[[#This Row],[Catégorie 1]]," - ",Inventaire_1[[#This Row],[Nom 1]]," - ",Inventaire_1[[#This Row],[Format 1]])</f>
        <v>Rhum - Don Papa - Bouteille</v>
      </c>
      <c r="E37" s="16"/>
      <c r="F37" s="16"/>
      <c r="G37" s="16"/>
      <c r="H37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7" s="40"/>
      <c r="J37" s="15" t="str">
        <f>CONCATENATE(Inventaire_1[[#This Row],[Catégorie 1]])</f>
        <v>Rhum</v>
      </c>
      <c r="K37" s="18" t="str">
        <f>CONCATENATE(Inventaire_1[[#This Row],[Nom 1]])</f>
        <v>Don Papa</v>
      </c>
      <c r="L37" s="18" t="str">
        <f>CONCATENATE(Inventaire_1[[#This Row],[Format 1]])</f>
        <v>Bouteille</v>
      </c>
      <c r="M37" s="18" t="str">
        <f>CONCATENATE(Inventaire_1[[#This Row],[Catégorie 1]]," - ",Inventaire_1[[#This Row],[Nom 1]]," - ",Inventaire_1[[#This Row],[Format 1]])</f>
        <v>Rhum - Don Papa - Bouteille</v>
      </c>
      <c r="N37" s="18"/>
      <c r="O37" s="18"/>
      <c r="P37" s="18"/>
      <c r="Q37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7" s="41"/>
      <c r="S37" s="15" t="str">
        <f>CONCATENATE(Inventaire_1[[#This Row],[Catégorie 1]])</f>
        <v>Rhum</v>
      </c>
      <c r="T37" s="18" t="str">
        <f>CONCATENATE(Inventaire_1[[#This Row],[Nom 1]])</f>
        <v>Don Papa</v>
      </c>
      <c r="U37" s="18" t="str">
        <f>CONCATENATE(Inventaire_1[[#This Row],[Format 1]])</f>
        <v>Bouteille</v>
      </c>
      <c r="V37" s="18" t="str">
        <f>CONCATENATE(Inventaire_1[[#This Row],[Catégorie 1]]," - ",Inventaire_1[[#This Row],[Nom 1]]," - ",Inventaire_1[[#This Row],[Format 1]])</f>
        <v>Rhum - Don Papa - Bouteille</v>
      </c>
      <c r="W37" s="18"/>
      <c r="X37" s="18"/>
      <c r="Y37" s="18"/>
      <c r="Z37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7" s="36"/>
      <c r="AB3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37" s="17"/>
      <c r="AD37" s="17"/>
      <c r="AE37" s="17"/>
      <c r="AF37" s="17"/>
    </row>
    <row r="38" spans="1:32" s="21" customFormat="1" ht="24" customHeight="1" x14ac:dyDescent="0.15">
      <c r="A38" s="15" t="s">
        <v>66</v>
      </c>
      <c r="B38" s="16" t="s">
        <v>21</v>
      </c>
      <c r="C38" s="16" t="s">
        <v>1</v>
      </c>
      <c r="D38" s="16" t="str">
        <f>CONCATENATE(Inventaire_1[[#This Row],[Catégorie 1]]," - ",Inventaire_1[[#This Row],[Nom 1]]," - ",Inventaire_1[[#This Row],[Format 1]])</f>
        <v>Rhum - Havana Club 3 ans - Bouteille</v>
      </c>
      <c r="E38" s="16"/>
      <c r="F38" s="16"/>
      <c r="G38" s="16"/>
      <c r="H38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8" s="40"/>
      <c r="J38" s="15" t="str">
        <f>CONCATENATE(Inventaire_1[[#This Row],[Catégorie 1]])</f>
        <v>Rhum</v>
      </c>
      <c r="K38" s="18" t="str">
        <f>CONCATENATE(Inventaire_1[[#This Row],[Nom 1]])</f>
        <v>Havana Club 3 ans</v>
      </c>
      <c r="L38" s="18" t="str">
        <f>CONCATENATE(Inventaire_1[[#This Row],[Format 1]])</f>
        <v>Bouteille</v>
      </c>
      <c r="M38" s="18" t="str">
        <f>CONCATENATE(Inventaire_1[[#This Row],[Catégorie 1]]," - ",Inventaire_1[[#This Row],[Nom 1]]," - ",Inventaire_1[[#This Row],[Format 1]])</f>
        <v>Rhum - Havana Club 3 ans - Bouteille</v>
      </c>
      <c r="N38" s="18"/>
      <c r="O38" s="18"/>
      <c r="P38" s="18"/>
      <c r="Q38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8" s="41"/>
      <c r="S38" s="15" t="str">
        <f>CONCATENATE(Inventaire_1[[#This Row],[Catégorie 1]])</f>
        <v>Rhum</v>
      </c>
      <c r="T38" s="18" t="str">
        <f>CONCATENATE(Inventaire_1[[#This Row],[Nom 1]])</f>
        <v>Havana Club 3 ans</v>
      </c>
      <c r="U38" s="18" t="str">
        <f>CONCATENATE(Inventaire_1[[#This Row],[Format 1]])</f>
        <v>Bouteille</v>
      </c>
      <c r="V38" s="18" t="str">
        <f>CONCATENATE(Inventaire_1[[#This Row],[Catégorie 1]]," - ",Inventaire_1[[#This Row],[Nom 1]]," - ",Inventaire_1[[#This Row],[Format 1]])</f>
        <v>Rhum - Havana Club 3 ans - Bouteille</v>
      </c>
      <c r="W38" s="18"/>
      <c r="X38" s="18"/>
      <c r="Y38" s="18"/>
      <c r="Z38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8" s="36"/>
      <c r="AB3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38" s="17"/>
      <c r="AD38" s="17"/>
      <c r="AE38" s="17"/>
      <c r="AF38" s="17"/>
    </row>
    <row r="39" spans="1:32" s="17" customFormat="1" ht="24" customHeight="1" x14ac:dyDescent="0.15">
      <c r="A39" s="15" t="s">
        <v>66</v>
      </c>
      <c r="B39" s="16" t="s">
        <v>22</v>
      </c>
      <c r="C39" s="16" t="s">
        <v>1</v>
      </c>
      <c r="D39" s="16" t="str">
        <f>CONCATENATE(Inventaire_1[[#This Row],[Catégorie 1]]," - ",Inventaire_1[[#This Row],[Nom 1]]," - ",Inventaire_1[[#This Row],[Format 1]])</f>
        <v>Rhum - Havana Club 7 ans - Bouteille</v>
      </c>
      <c r="E39" s="16"/>
      <c r="F39" s="16"/>
      <c r="G39" s="16"/>
      <c r="H39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39" s="40"/>
      <c r="J39" s="15" t="str">
        <f>CONCATENATE(Inventaire_1[[#This Row],[Catégorie 1]])</f>
        <v>Rhum</v>
      </c>
      <c r="K39" s="18" t="str">
        <f>CONCATENATE(Inventaire_1[[#This Row],[Nom 1]])</f>
        <v>Havana Club 7 ans</v>
      </c>
      <c r="L39" s="18" t="str">
        <f>CONCATENATE(Inventaire_1[[#This Row],[Format 1]])</f>
        <v>Bouteille</v>
      </c>
      <c r="M39" s="18" t="str">
        <f>CONCATENATE(Inventaire_1[[#This Row],[Catégorie 1]]," - ",Inventaire_1[[#This Row],[Nom 1]]," - ",Inventaire_1[[#This Row],[Format 1]])</f>
        <v>Rhum - Havana Club 7 ans - Bouteille</v>
      </c>
      <c r="N39" s="18"/>
      <c r="O39" s="18"/>
      <c r="P39" s="18"/>
      <c r="Q39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39" s="41"/>
      <c r="S39" s="15" t="str">
        <f>CONCATENATE(Inventaire_1[[#This Row],[Catégorie 1]])</f>
        <v>Rhum</v>
      </c>
      <c r="T39" s="18" t="str">
        <f>CONCATENATE(Inventaire_1[[#This Row],[Nom 1]])</f>
        <v>Havana Club 7 ans</v>
      </c>
      <c r="U39" s="18" t="str">
        <f>CONCATENATE(Inventaire_1[[#This Row],[Format 1]])</f>
        <v>Bouteille</v>
      </c>
      <c r="V39" s="18" t="str">
        <f>CONCATENATE(Inventaire_1[[#This Row],[Catégorie 1]]," - ",Inventaire_1[[#This Row],[Nom 1]]," - ",Inventaire_1[[#This Row],[Format 1]])</f>
        <v>Rhum - Havana Club 7 ans - Bouteille</v>
      </c>
      <c r="W39" s="18"/>
      <c r="X39" s="18"/>
      <c r="Y39" s="18"/>
      <c r="Z39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39" s="36"/>
      <c r="AB3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0" spans="1:32" s="17" customFormat="1" ht="24" customHeight="1" x14ac:dyDescent="0.15">
      <c r="A40" s="15" t="s">
        <v>66</v>
      </c>
      <c r="B40" s="16" t="s">
        <v>22</v>
      </c>
      <c r="C40" s="16" t="s">
        <v>3</v>
      </c>
      <c r="D40" s="16" t="str">
        <f>CONCATENATE(Inventaire_1[[#This Row],[Catégorie 1]]," - ",Inventaire_1[[#This Row],[Nom 1]]," - ",Inventaire_1[[#This Row],[Format 1]])</f>
        <v>Rhum - Havana Club 7 ans - Magnum</v>
      </c>
      <c r="E40" s="16"/>
      <c r="F40" s="16"/>
      <c r="G40" s="16"/>
      <c r="H40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0" s="40"/>
      <c r="J40" s="15" t="str">
        <f>CONCATENATE(Inventaire_1[[#This Row],[Catégorie 1]])</f>
        <v>Rhum</v>
      </c>
      <c r="K40" s="18" t="str">
        <f>CONCATENATE(Inventaire_1[[#This Row],[Nom 1]])</f>
        <v>Havana Club 7 ans</v>
      </c>
      <c r="L40" s="18" t="str">
        <f>CONCATENATE(Inventaire_1[[#This Row],[Format 1]])</f>
        <v>Magnum</v>
      </c>
      <c r="M40" s="18" t="str">
        <f>CONCATENATE(Inventaire_1[[#This Row],[Catégorie 1]]," - ",Inventaire_1[[#This Row],[Nom 1]]," - ",Inventaire_1[[#This Row],[Format 1]])</f>
        <v>Rhum - Havana Club 7 ans - Magnum</v>
      </c>
      <c r="N40" s="18"/>
      <c r="O40" s="18"/>
      <c r="P40" s="18"/>
      <c r="Q40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0" s="41"/>
      <c r="S40" s="15" t="str">
        <f>CONCATENATE(Inventaire_1[[#This Row],[Catégorie 1]])</f>
        <v>Rhum</v>
      </c>
      <c r="T40" s="18" t="str">
        <f>CONCATENATE(Inventaire_1[[#This Row],[Nom 1]])</f>
        <v>Havana Club 7 ans</v>
      </c>
      <c r="U40" s="18" t="str">
        <f>CONCATENATE(Inventaire_1[[#This Row],[Format 1]])</f>
        <v>Magnum</v>
      </c>
      <c r="V40" s="18" t="str">
        <f>CONCATENATE(Inventaire_1[[#This Row],[Catégorie 1]]," - ",Inventaire_1[[#This Row],[Nom 1]]," - ",Inventaire_1[[#This Row],[Format 1]])</f>
        <v>Rhum - Havana Club 7 ans - Magnum</v>
      </c>
      <c r="W40" s="18"/>
      <c r="X40" s="18"/>
      <c r="Y40" s="18"/>
      <c r="Z40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0" s="36"/>
      <c r="AB4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1" spans="1:32" s="17" customFormat="1" ht="24" customHeight="1" x14ac:dyDescent="0.15">
      <c r="A41" s="15" t="s">
        <v>66</v>
      </c>
      <c r="B41" s="16" t="s">
        <v>22</v>
      </c>
      <c r="C41" s="16" t="s">
        <v>5</v>
      </c>
      <c r="D41" s="16" t="str">
        <f>CONCATENATE(Inventaire_1[[#This Row],[Catégorie 1]]," - ",Inventaire_1[[#This Row],[Nom 1]]," - ",Inventaire_1[[#This Row],[Format 1]])</f>
        <v>Rhum - Havana Club 7 ans - Jeroboam</v>
      </c>
      <c r="E41" s="16"/>
      <c r="F41" s="16"/>
      <c r="G41" s="16"/>
      <c r="H41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1" s="40"/>
      <c r="J41" s="15" t="str">
        <f>CONCATENATE(Inventaire_1[[#This Row],[Catégorie 1]])</f>
        <v>Rhum</v>
      </c>
      <c r="K41" s="18" t="str">
        <f>CONCATENATE(Inventaire_1[[#This Row],[Nom 1]])</f>
        <v>Havana Club 7 ans</v>
      </c>
      <c r="L41" s="18" t="str">
        <f>CONCATENATE(Inventaire_1[[#This Row],[Format 1]])</f>
        <v>Jeroboam</v>
      </c>
      <c r="M41" s="18" t="str">
        <f>CONCATENATE(Inventaire_1[[#This Row],[Catégorie 1]]," - ",Inventaire_1[[#This Row],[Nom 1]]," - ",Inventaire_1[[#This Row],[Format 1]])</f>
        <v>Rhum - Havana Club 7 ans - Jeroboam</v>
      </c>
      <c r="N41" s="18"/>
      <c r="O41" s="18"/>
      <c r="P41" s="18"/>
      <c r="Q41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1" s="41"/>
      <c r="S41" s="15" t="str">
        <f>CONCATENATE(Inventaire_1[[#This Row],[Catégorie 1]])</f>
        <v>Rhum</v>
      </c>
      <c r="T41" s="18" t="str">
        <f>CONCATENATE(Inventaire_1[[#This Row],[Nom 1]])</f>
        <v>Havana Club 7 ans</v>
      </c>
      <c r="U41" s="18" t="str">
        <f>CONCATENATE(Inventaire_1[[#This Row],[Format 1]])</f>
        <v>Jeroboam</v>
      </c>
      <c r="V41" s="18" t="str">
        <f>CONCATENATE(Inventaire_1[[#This Row],[Catégorie 1]]," - ",Inventaire_1[[#This Row],[Nom 1]]," - ",Inventaire_1[[#This Row],[Format 1]])</f>
        <v>Rhum - Havana Club 7 ans - Jeroboam</v>
      </c>
      <c r="W41" s="18"/>
      <c r="X41" s="18"/>
      <c r="Y41" s="18"/>
      <c r="Z41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1" s="36"/>
      <c r="AB4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2" spans="1:32" s="17" customFormat="1" ht="24" customHeight="1" x14ac:dyDescent="0.15">
      <c r="A42" s="15" t="s">
        <v>66</v>
      </c>
      <c r="B42" s="16" t="s">
        <v>26</v>
      </c>
      <c r="C42" s="16" t="s">
        <v>1</v>
      </c>
      <c r="D42" s="16" t="str">
        <f>CONCATENATE(Inventaire_1[[#This Row],[Catégorie 1]]," - ",Inventaire_1[[#This Row],[Nom 1]]," - ",Inventaire_1[[#This Row],[Format 1]])</f>
        <v>Rhum - Zacapa - Bouteille</v>
      </c>
      <c r="E42" s="16"/>
      <c r="F42" s="16"/>
      <c r="G42" s="16"/>
      <c r="H42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2" s="40"/>
      <c r="J42" s="15" t="str">
        <f>CONCATENATE(Inventaire_1[[#This Row],[Catégorie 1]])</f>
        <v>Rhum</v>
      </c>
      <c r="K42" s="18" t="str">
        <f>CONCATENATE(Inventaire_1[[#This Row],[Nom 1]])</f>
        <v>Zacapa</v>
      </c>
      <c r="L42" s="18" t="str">
        <f>CONCATENATE(Inventaire_1[[#This Row],[Format 1]])</f>
        <v>Bouteille</v>
      </c>
      <c r="M42" s="18" t="str">
        <f>CONCATENATE(Inventaire_1[[#This Row],[Catégorie 1]]," - ",Inventaire_1[[#This Row],[Nom 1]]," - ",Inventaire_1[[#This Row],[Format 1]])</f>
        <v>Rhum - Zacapa - Bouteille</v>
      </c>
      <c r="N42" s="18"/>
      <c r="O42" s="18"/>
      <c r="P42" s="18"/>
      <c r="Q42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2" s="41"/>
      <c r="S42" s="15" t="str">
        <f>CONCATENATE(Inventaire_1[[#This Row],[Catégorie 1]])</f>
        <v>Rhum</v>
      </c>
      <c r="T42" s="18" t="str">
        <f>CONCATENATE(Inventaire_1[[#This Row],[Nom 1]])</f>
        <v>Zacapa</v>
      </c>
      <c r="U42" s="18" t="str">
        <f>CONCATENATE(Inventaire_1[[#This Row],[Format 1]])</f>
        <v>Bouteille</v>
      </c>
      <c r="V42" s="18" t="str">
        <f>CONCATENATE(Inventaire_1[[#This Row],[Catégorie 1]]," - ",Inventaire_1[[#This Row],[Nom 1]]," - ",Inventaire_1[[#This Row],[Format 1]])</f>
        <v>Rhum - Zacapa - Bouteille</v>
      </c>
      <c r="W42" s="18"/>
      <c r="X42" s="18"/>
      <c r="Y42" s="18"/>
      <c r="Z42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2" s="36"/>
      <c r="AB4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3" spans="1:32" s="17" customFormat="1" ht="24" customHeight="1" x14ac:dyDescent="0.15">
      <c r="A43" s="15" t="s">
        <v>71</v>
      </c>
      <c r="B43" s="16" t="s">
        <v>59</v>
      </c>
      <c r="C43" s="16" t="s">
        <v>60</v>
      </c>
      <c r="D43" s="16" t="str">
        <f>CONCATENATE(Inventaire_1[[#This Row],[Catégorie 1]]," - ",Inventaire_1[[#This Row],[Nom 1]]," - ",Inventaire_1[[#This Row],[Format 1]])</f>
        <v>Soft &amp; Divers - Cassonnade - Paquet</v>
      </c>
      <c r="E43" s="16"/>
      <c r="F43" s="16"/>
      <c r="G43" s="16"/>
      <c r="H43" s="22" t="str">
        <f>IF(ISBLANK(Inventaire_1[[#This Row],[Quantité fermeture 1]]),"VERIFIER QUANTITÉS",Inventaire_1[[#This Row],[Stock minimum ouverture 1]]-Inventaire_1[[#This Row],[Quantité fermeture 1]])</f>
        <v>VERIFIER QUANTITÉS</v>
      </c>
      <c r="I43" s="40"/>
      <c r="J43" s="15" t="str">
        <f>CONCATENATE(Inventaire_1[[#This Row],[Catégorie 1]])</f>
        <v>Soft &amp; Divers</v>
      </c>
      <c r="K43" s="18" t="str">
        <f>CONCATENATE(Inventaire_1[[#This Row],[Nom 1]])</f>
        <v>Cassonnade</v>
      </c>
      <c r="L43" s="18" t="str">
        <f>CONCATENATE(Inventaire_1[[#This Row],[Format 1]])</f>
        <v>Paquet</v>
      </c>
      <c r="M43" s="18" t="str">
        <f>CONCATENATE(Inventaire_1[[#This Row],[Catégorie 1]]," - ",Inventaire_1[[#This Row],[Nom 1]]," - ",Inventaire_1[[#This Row],[Format 1]])</f>
        <v>Soft &amp; Divers - Cassonnade - Paquet</v>
      </c>
      <c r="N43" s="18"/>
      <c r="O43" s="18"/>
      <c r="P43" s="18"/>
      <c r="Q43" s="35" t="str">
        <f>IF(ISBLANK(Inventaire_1[[#This Row],[Quantité fermeture 2]]),"VERIFIER QUANTITÉS",Inventaire_1[[#This Row],[Stock minimum ouverture 2]]-Inventaire_1[[#This Row],[Quantité fermeture 2]])</f>
        <v>VERIFIER QUANTITÉS</v>
      </c>
      <c r="R43" s="41"/>
      <c r="S43" s="15" t="str">
        <f>CONCATENATE(Inventaire_1[[#This Row],[Catégorie 1]])</f>
        <v>Soft &amp; Divers</v>
      </c>
      <c r="T43" s="18" t="str">
        <f>CONCATENATE(Inventaire_1[[#This Row],[Nom 1]])</f>
        <v>Cassonnade</v>
      </c>
      <c r="U43" s="18" t="str">
        <f>CONCATENATE(Inventaire_1[[#This Row],[Format 1]])</f>
        <v>Paquet</v>
      </c>
      <c r="V43" s="18" t="str">
        <f>CONCATENATE(Inventaire_1[[#This Row],[Catégorie 1]]," - ",Inventaire_1[[#This Row],[Nom 1]]," - ",Inventaire_1[[#This Row],[Format 1]])</f>
        <v>Soft &amp; Divers - Cassonnade - Paquet</v>
      </c>
      <c r="W43" s="18"/>
      <c r="X43" s="18"/>
      <c r="Y43" s="18"/>
      <c r="Z43" s="35" t="str">
        <f>IF(ISBLANK(Inventaire_1[[#This Row],[Quantité fermeture 3]]),"VERIFIER QUANTITÉS",Inventaire_1[[#This Row],[Stock minimum ouverture 3]]-Inventaire_1[[#This Row],[Quantité fermeture 3]])</f>
        <v>VERIFIER QUANTITÉS</v>
      </c>
      <c r="AA43" s="36"/>
      <c r="AB4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4" spans="1:32" s="17" customFormat="1" ht="24" customHeight="1" x14ac:dyDescent="0.15">
      <c r="A44" s="15" t="s">
        <v>71</v>
      </c>
      <c r="B44" s="16" t="s">
        <v>46</v>
      </c>
      <c r="C44" s="16" t="s">
        <v>1</v>
      </c>
      <c r="D44" s="16" t="str">
        <f>CONCATENATE(Inventaire_1[[#This Row],[Catégorie 1]]," - ",Inventaire_1[[#This Row],[Nom 1]]," - ",Inventaire_1[[#This Row],[Format 1]])</f>
        <v>Soft &amp; Divers - Coca Cola - Bouteille</v>
      </c>
      <c r="E44" s="16"/>
      <c r="F44" s="16"/>
      <c r="G44" s="16"/>
      <c r="H44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4" s="40"/>
      <c r="J44" s="15" t="str">
        <f>CONCATENATE(Inventaire_1[[#This Row],[Catégorie 1]])</f>
        <v>Soft &amp; Divers</v>
      </c>
      <c r="K44" s="18" t="str">
        <f>CONCATENATE(Inventaire_1[[#This Row],[Nom 1]])</f>
        <v>Coca Cola</v>
      </c>
      <c r="L44" s="18" t="str">
        <f>CONCATENATE(Inventaire_1[[#This Row],[Format 1]])</f>
        <v>Bouteille</v>
      </c>
      <c r="M44" s="18" t="str">
        <f>CONCATENATE(Inventaire_1[[#This Row],[Catégorie 1]]," - ",Inventaire_1[[#This Row],[Nom 1]]," - ",Inventaire_1[[#This Row],[Format 1]])</f>
        <v>Soft &amp; Divers - Coca Cola - Bouteille</v>
      </c>
      <c r="N44" s="18"/>
      <c r="O44" s="18"/>
      <c r="P44" s="18"/>
      <c r="Q44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4" s="41"/>
      <c r="S44" s="15" t="str">
        <f>CONCATENATE(Inventaire_1[[#This Row],[Catégorie 1]])</f>
        <v>Soft &amp; Divers</v>
      </c>
      <c r="T44" s="18" t="str">
        <f>CONCATENATE(Inventaire_1[[#This Row],[Nom 1]])</f>
        <v>Coca Cola</v>
      </c>
      <c r="U44" s="18" t="str">
        <f>CONCATENATE(Inventaire_1[[#This Row],[Format 1]])</f>
        <v>Bouteille</v>
      </c>
      <c r="V44" s="18" t="str">
        <f>CONCATENATE(Inventaire_1[[#This Row],[Catégorie 1]]," - ",Inventaire_1[[#This Row],[Nom 1]]," - ",Inventaire_1[[#This Row],[Format 1]])</f>
        <v>Soft &amp; Divers - Coca Cola - Bouteille</v>
      </c>
      <c r="W44" s="18"/>
      <c r="X44" s="18"/>
      <c r="Y44" s="18"/>
      <c r="Z44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4" s="36"/>
      <c r="AB4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5" spans="1:32" s="17" customFormat="1" ht="24" customHeight="1" x14ac:dyDescent="0.15">
      <c r="A45" s="15" t="s">
        <v>71</v>
      </c>
      <c r="B45" s="16" t="s">
        <v>46</v>
      </c>
      <c r="C45" s="16" t="s">
        <v>47</v>
      </c>
      <c r="D45" s="16" t="str">
        <f>CONCATENATE(Inventaire_1[[#This Row],[Catégorie 1]]," - ",Inventaire_1[[#This Row],[Nom 1]]," - ",Inventaire_1[[#This Row],[Format 1]])</f>
        <v>Soft &amp; Divers - Coca Cola - Canette</v>
      </c>
      <c r="E45" s="16"/>
      <c r="F45" s="16"/>
      <c r="G45" s="16"/>
      <c r="H45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5" s="40"/>
      <c r="J45" s="15" t="str">
        <f>CONCATENATE(Inventaire_1[[#This Row],[Catégorie 1]])</f>
        <v>Soft &amp; Divers</v>
      </c>
      <c r="K45" s="18" t="str">
        <f>CONCATENATE(Inventaire_1[[#This Row],[Nom 1]])</f>
        <v>Coca Cola</v>
      </c>
      <c r="L45" s="18" t="str">
        <f>CONCATENATE(Inventaire_1[[#This Row],[Format 1]])</f>
        <v>Canette</v>
      </c>
      <c r="M45" s="18" t="str">
        <f>CONCATENATE(Inventaire_1[[#This Row],[Catégorie 1]]," - ",Inventaire_1[[#This Row],[Nom 1]]," - ",Inventaire_1[[#This Row],[Format 1]])</f>
        <v>Soft &amp; Divers - Coca Cola - Canette</v>
      </c>
      <c r="N45" s="18"/>
      <c r="O45" s="18"/>
      <c r="P45" s="18"/>
      <c r="Q45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5" s="41"/>
      <c r="S45" s="15" t="str">
        <f>CONCATENATE(Inventaire_1[[#This Row],[Catégorie 1]])</f>
        <v>Soft &amp; Divers</v>
      </c>
      <c r="T45" s="18" t="str">
        <f>CONCATENATE(Inventaire_1[[#This Row],[Nom 1]])</f>
        <v>Coca Cola</v>
      </c>
      <c r="U45" s="18" t="str">
        <f>CONCATENATE(Inventaire_1[[#This Row],[Format 1]])</f>
        <v>Canette</v>
      </c>
      <c r="V45" s="18" t="str">
        <f>CONCATENATE(Inventaire_1[[#This Row],[Catégorie 1]]," - ",Inventaire_1[[#This Row],[Nom 1]]," - ",Inventaire_1[[#This Row],[Format 1]])</f>
        <v>Soft &amp; Divers - Coca Cola - Canette</v>
      </c>
      <c r="W45" s="18"/>
      <c r="X45" s="18"/>
      <c r="Y45" s="18"/>
      <c r="Z45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5" s="36"/>
      <c r="AB4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6" spans="1:32" s="20" customFormat="1" ht="24" customHeight="1" thickBot="1" x14ac:dyDescent="0.2">
      <c r="A46" s="15" t="s">
        <v>71</v>
      </c>
      <c r="B46" s="16" t="s">
        <v>50</v>
      </c>
      <c r="C46" s="16" t="s">
        <v>1</v>
      </c>
      <c r="D46" s="16" t="str">
        <f>CONCATENATE(Inventaire_1[[#This Row],[Catégorie 1]]," - ",Inventaire_1[[#This Row],[Nom 1]]," - ",Inventaire_1[[#This Row],[Format 1]])</f>
        <v>Soft &amp; Divers - Energy Drink - Bouteille</v>
      </c>
      <c r="E46" s="16"/>
      <c r="F46" s="16"/>
      <c r="G46" s="16"/>
      <c r="H46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6" s="40"/>
      <c r="J46" s="15" t="str">
        <f>CONCATENATE(Inventaire_1[[#This Row],[Catégorie 1]])</f>
        <v>Soft &amp; Divers</v>
      </c>
      <c r="K46" s="18" t="str">
        <f>CONCATENATE(Inventaire_1[[#This Row],[Nom 1]])</f>
        <v>Energy Drink</v>
      </c>
      <c r="L46" s="18" t="str">
        <f>CONCATENATE(Inventaire_1[[#This Row],[Format 1]])</f>
        <v>Bouteille</v>
      </c>
      <c r="M46" s="18" t="str">
        <f>CONCATENATE(Inventaire_1[[#This Row],[Catégorie 1]]," - ",Inventaire_1[[#This Row],[Nom 1]]," - ",Inventaire_1[[#This Row],[Format 1]])</f>
        <v>Soft &amp; Divers - Energy Drink - Bouteille</v>
      </c>
      <c r="N46" s="18"/>
      <c r="O46" s="18"/>
      <c r="P46" s="18"/>
      <c r="Q46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6" s="41"/>
      <c r="S46" s="15" t="str">
        <f>CONCATENATE(Inventaire_1[[#This Row],[Catégorie 1]])</f>
        <v>Soft &amp; Divers</v>
      </c>
      <c r="T46" s="18" t="str">
        <f>CONCATENATE(Inventaire_1[[#This Row],[Nom 1]])</f>
        <v>Energy Drink</v>
      </c>
      <c r="U46" s="18" t="str">
        <f>CONCATENATE(Inventaire_1[[#This Row],[Format 1]])</f>
        <v>Bouteille</v>
      </c>
      <c r="V46" s="18" t="str">
        <f>CONCATENATE(Inventaire_1[[#This Row],[Catégorie 1]]," - ",Inventaire_1[[#This Row],[Nom 1]]," - ",Inventaire_1[[#This Row],[Format 1]])</f>
        <v>Soft &amp; Divers - Energy Drink - Bouteille</v>
      </c>
      <c r="W46" s="18"/>
      <c r="X46" s="18"/>
      <c r="Y46" s="18"/>
      <c r="Z46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6" s="36"/>
      <c r="AB4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46" s="17"/>
      <c r="AD46" s="17"/>
      <c r="AE46" s="17"/>
      <c r="AF46" s="17"/>
    </row>
    <row r="47" spans="1:32" s="21" customFormat="1" ht="24" customHeight="1" x14ac:dyDescent="0.15">
      <c r="A47" s="15" t="s">
        <v>71</v>
      </c>
      <c r="B47" s="16" t="s">
        <v>45</v>
      </c>
      <c r="C47" s="16" t="s">
        <v>1</v>
      </c>
      <c r="D47" s="16" t="str">
        <f>CONCATENATE(Inventaire_1[[#This Row],[Catégorie 1]]," - ",Inventaire_1[[#This Row],[Nom 1]]," - ",Inventaire_1[[#This Row],[Format 1]])</f>
        <v>Soft &amp; Divers - Jus d'ananas - Bouteille</v>
      </c>
      <c r="E47" s="16"/>
      <c r="F47" s="16"/>
      <c r="G47" s="16"/>
      <c r="H47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7" s="40"/>
      <c r="J47" s="15" t="str">
        <f>CONCATENATE(Inventaire_1[[#This Row],[Catégorie 1]])</f>
        <v>Soft &amp; Divers</v>
      </c>
      <c r="K47" s="18" t="str">
        <f>CONCATENATE(Inventaire_1[[#This Row],[Nom 1]])</f>
        <v>Jus d'ananas</v>
      </c>
      <c r="L47" s="18" t="str">
        <f>CONCATENATE(Inventaire_1[[#This Row],[Format 1]])</f>
        <v>Bouteille</v>
      </c>
      <c r="M47" s="18" t="str">
        <f>CONCATENATE(Inventaire_1[[#This Row],[Catégorie 1]]," - ",Inventaire_1[[#This Row],[Nom 1]]," - ",Inventaire_1[[#This Row],[Format 1]])</f>
        <v>Soft &amp; Divers - Jus d'ananas - Bouteille</v>
      </c>
      <c r="N47" s="18"/>
      <c r="O47" s="18"/>
      <c r="P47" s="18"/>
      <c r="Q47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7" s="41"/>
      <c r="S47" s="15" t="str">
        <f>CONCATENATE(Inventaire_1[[#This Row],[Catégorie 1]])</f>
        <v>Soft &amp; Divers</v>
      </c>
      <c r="T47" s="18" t="str">
        <f>CONCATENATE(Inventaire_1[[#This Row],[Nom 1]])</f>
        <v>Jus d'ananas</v>
      </c>
      <c r="U47" s="18" t="str">
        <f>CONCATENATE(Inventaire_1[[#This Row],[Format 1]])</f>
        <v>Bouteille</v>
      </c>
      <c r="V47" s="18" t="str">
        <f>CONCATENATE(Inventaire_1[[#This Row],[Catégorie 1]]," - ",Inventaire_1[[#This Row],[Nom 1]]," - ",Inventaire_1[[#This Row],[Format 1]])</f>
        <v>Soft &amp; Divers - Jus d'ananas - Bouteille</v>
      </c>
      <c r="W47" s="18"/>
      <c r="X47" s="18"/>
      <c r="Y47" s="18"/>
      <c r="Z47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7" s="36"/>
      <c r="AB4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47" s="17"/>
      <c r="AD47" s="17"/>
      <c r="AE47" s="17"/>
      <c r="AF47" s="17"/>
    </row>
    <row r="48" spans="1:32" s="17" customFormat="1" ht="24" customHeight="1" x14ac:dyDescent="0.15">
      <c r="A48" s="15" t="s">
        <v>71</v>
      </c>
      <c r="B48" s="16" t="s">
        <v>43</v>
      </c>
      <c r="C48" s="16" t="s">
        <v>1</v>
      </c>
      <c r="D48" s="16" t="str">
        <f>CONCATENATE(Inventaire_1[[#This Row],[Catégorie 1]]," - ",Inventaire_1[[#This Row],[Nom 1]]," - ",Inventaire_1[[#This Row],[Format 1]])</f>
        <v>Soft &amp; Divers - Jus d'orange - Bouteille</v>
      </c>
      <c r="E48" s="16"/>
      <c r="F48" s="16"/>
      <c r="G48" s="16"/>
      <c r="H48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8" s="40"/>
      <c r="J48" s="15" t="str">
        <f>CONCATENATE(Inventaire_1[[#This Row],[Catégorie 1]])</f>
        <v>Soft &amp; Divers</v>
      </c>
      <c r="K48" s="18" t="str">
        <f>CONCATENATE(Inventaire_1[[#This Row],[Nom 1]])</f>
        <v>Jus d'orange</v>
      </c>
      <c r="L48" s="18" t="str">
        <f>CONCATENATE(Inventaire_1[[#This Row],[Format 1]])</f>
        <v>Bouteille</v>
      </c>
      <c r="M48" s="18" t="str">
        <f>CONCATENATE(Inventaire_1[[#This Row],[Catégorie 1]]," - ",Inventaire_1[[#This Row],[Nom 1]]," - ",Inventaire_1[[#This Row],[Format 1]])</f>
        <v>Soft &amp; Divers - Jus d'orange - Bouteille</v>
      </c>
      <c r="N48" s="18"/>
      <c r="O48" s="18"/>
      <c r="P48" s="18"/>
      <c r="Q48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8" s="41"/>
      <c r="S48" s="15" t="str">
        <f>CONCATENATE(Inventaire_1[[#This Row],[Catégorie 1]])</f>
        <v>Soft &amp; Divers</v>
      </c>
      <c r="T48" s="18" t="str">
        <f>CONCATENATE(Inventaire_1[[#This Row],[Nom 1]])</f>
        <v>Jus d'orange</v>
      </c>
      <c r="U48" s="18" t="str">
        <f>CONCATENATE(Inventaire_1[[#This Row],[Format 1]])</f>
        <v>Bouteille</v>
      </c>
      <c r="V48" s="18" t="str">
        <f>CONCATENATE(Inventaire_1[[#This Row],[Catégorie 1]]," - ",Inventaire_1[[#This Row],[Nom 1]]," - ",Inventaire_1[[#This Row],[Format 1]])</f>
        <v>Soft &amp; Divers - Jus d'orange - Bouteille</v>
      </c>
      <c r="W48" s="18"/>
      <c r="X48" s="18"/>
      <c r="Y48" s="18"/>
      <c r="Z48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8" s="36"/>
      <c r="AB4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49" spans="1:32" s="17" customFormat="1" ht="24" customHeight="1" x14ac:dyDescent="0.15">
      <c r="A49" s="15" t="s">
        <v>71</v>
      </c>
      <c r="B49" s="16" t="s">
        <v>44</v>
      </c>
      <c r="C49" s="16" t="s">
        <v>1</v>
      </c>
      <c r="D49" s="16" t="str">
        <f>CONCATENATE(Inventaire_1[[#This Row],[Catégorie 1]]," - ",Inventaire_1[[#This Row],[Nom 1]]," - ",Inventaire_1[[#This Row],[Format 1]])</f>
        <v>Soft &amp; Divers - Jus de pomme - Bouteille</v>
      </c>
      <c r="E49" s="16"/>
      <c r="F49" s="16"/>
      <c r="G49" s="16"/>
      <c r="H49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49" s="40"/>
      <c r="J49" s="15" t="str">
        <f>CONCATENATE(Inventaire_1[[#This Row],[Catégorie 1]])</f>
        <v>Soft &amp; Divers</v>
      </c>
      <c r="K49" s="18" t="str">
        <f>CONCATENATE(Inventaire_1[[#This Row],[Nom 1]])</f>
        <v>Jus de pomme</v>
      </c>
      <c r="L49" s="18" t="str">
        <f>CONCATENATE(Inventaire_1[[#This Row],[Format 1]])</f>
        <v>Bouteille</v>
      </c>
      <c r="M49" s="18" t="str">
        <f>CONCATENATE(Inventaire_1[[#This Row],[Catégorie 1]]," - ",Inventaire_1[[#This Row],[Nom 1]]," - ",Inventaire_1[[#This Row],[Format 1]])</f>
        <v>Soft &amp; Divers - Jus de pomme - Bouteille</v>
      </c>
      <c r="N49" s="18"/>
      <c r="O49" s="18"/>
      <c r="P49" s="18"/>
      <c r="Q49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49" s="41"/>
      <c r="S49" s="15" t="str">
        <f>CONCATENATE(Inventaire_1[[#This Row],[Catégorie 1]])</f>
        <v>Soft &amp; Divers</v>
      </c>
      <c r="T49" s="18" t="str">
        <f>CONCATENATE(Inventaire_1[[#This Row],[Nom 1]])</f>
        <v>Jus de pomme</v>
      </c>
      <c r="U49" s="18" t="str">
        <f>CONCATENATE(Inventaire_1[[#This Row],[Format 1]])</f>
        <v>Bouteille</v>
      </c>
      <c r="V49" s="18" t="str">
        <f>CONCATENATE(Inventaire_1[[#This Row],[Catégorie 1]]," - ",Inventaire_1[[#This Row],[Nom 1]]," - ",Inventaire_1[[#This Row],[Format 1]])</f>
        <v>Soft &amp; Divers - Jus de pomme - Bouteille</v>
      </c>
      <c r="W49" s="18"/>
      <c r="X49" s="18"/>
      <c r="Y49" s="18"/>
      <c r="Z49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49" s="36"/>
      <c r="AB4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0" spans="1:32" s="17" customFormat="1" ht="24" customHeight="1" x14ac:dyDescent="0.15">
      <c r="A50" s="15" t="s">
        <v>71</v>
      </c>
      <c r="B50" s="16" t="s">
        <v>49</v>
      </c>
      <c r="C50" s="16" t="s">
        <v>47</v>
      </c>
      <c r="D50" s="16" t="str">
        <f>CONCATENATE(Inventaire_1[[#This Row],[Catégorie 1]]," - ",Inventaire_1[[#This Row],[Nom 1]]," - ",Inventaire_1[[#This Row],[Format 1]])</f>
        <v>Soft &amp; Divers - Monster - Canette</v>
      </c>
      <c r="E50" s="16"/>
      <c r="F50" s="16"/>
      <c r="G50" s="16"/>
      <c r="H50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0" s="40"/>
      <c r="J50" s="15" t="str">
        <f>CONCATENATE(Inventaire_1[[#This Row],[Catégorie 1]])</f>
        <v>Soft &amp; Divers</v>
      </c>
      <c r="K50" s="18" t="str">
        <f>CONCATENATE(Inventaire_1[[#This Row],[Nom 1]])</f>
        <v>Monster</v>
      </c>
      <c r="L50" s="18" t="str">
        <f>CONCATENATE(Inventaire_1[[#This Row],[Format 1]])</f>
        <v>Canette</v>
      </c>
      <c r="M50" s="18" t="str">
        <f>CONCATENATE(Inventaire_1[[#This Row],[Catégorie 1]]," - ",Inventaire_1[[#This Row],[Nom 1]]," - ",Inventaire_1[[#This Row],[Format 1]])</f>
        <v>Soft &amp; Divers - Monster - Canette</v>
      </c>
      <c r="N50" s="18"/>
      <c r="O50" s="18"/>
      <c r="P50" s="18"/>
      <c r="Q50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0" s="41"/>
      <c r="S50" s="15" t="str">
        <f>CONCATENATE(Inventaire_1[[#This Row],[Catégorie 1]])</f>
        <v>Soft &amp; Divers</v>
      </c>
      <c r="T50" s="18" t="str">
        <f>CONCATENATE(Inventaire_1[[#This Row],[Nom 1]])</f>
        <v>Monster</v>
      </c>
      <c r="U50" s="18" t="str">
        <f>CONCATENATE(Inventaire_1[[#This Row],[Format 1]])</f>
        <v>Canette</v>
      </c>
      <c r="V50" s="18" t="str">
        <f>CONCATENATE(Inventaire_1[[#This Row],[Catégorie 1]]," - ",Inventaire_1[[#This Row],[Nom 1]]," - ",Inventaire_1[[#This Row],[Format 1]])</f>
        <v>Soft &amp; Divers - Monster - Canette</v>
      </c>
      <c r="W50" s="18"/>
      <c r="X50" s="18"/>
      <c r="Y50" s="18"/>
      <c r="Z50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0" s="36"/>
      <c r="AB5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1" spans="1:32" s="17" customFormat="1" ht="24" customHeight="1" x14ac:dyDescent="0.15">
      <c r="A51" s="15" t="s">
        <v>71</v>
      </c>
      <c r="B51" s="16" t="s">
        <v>57</v>
      </c>
      <c r="C51" s="16" t="s">
        <v>1</v>
      </c>
      <c r="D51" s="16" t="str">
        <f>CONCATENATE(Inventaire_1[[#This Row],[Catégorie 1]]," - ",Inventaire_1[[#This Row],[Nom 1]]," - ",Inventaire_1[[#This Row],[Format 1]])</f>
        <v>Soft &amp; Divers - Sirop de Citron - Bouteille</v>
      </c>
      <c r="E51" s="16"/>
      <c r="F51" s="16"/>
      <c r="G51" s="16"/>
      <c r="H51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1" s="40"/>
      <c r="J51" s="15" t="str">
        <f>CONCATENATE(Inventaire_1[[#This Row],[Catégorie 1]])</f>
        <v>Soft &amp; Divers</v>
      </c>
      <c r="K51" s="18" t="str">
        <f>CONCATENATE(Inventaire_1[[#This Row],[Nom 1]])</f>
        <v>Sirop de Citron</v>
      </c>
      <c r="L51" s="18" t="str">
        <f>CONCATENATE(Inventaire_1[[#This Row],[Format 1]])</f>
        <v>Bouteille</v>
      </c>
      <c r="M51" s="18" t="str">
        <f>CONCATENATE(Inventaire_1[[#This Row],[Catégorie 1]]," - ",Inventaire_1[[#This Row],[Nom 1]]," - ",Inventaire_1[[#This Row],[Format 1]])</f>
        <v>Soft &amp; Divers - Sirop de Citron - Bouteille</v>
      </c>
      <c r="N51" s="18"/>
      <c r="O51" s="18"/>
      <c r="P51" s="18"/>
      <c r="Q51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1" s="41"/>
      <c r="S51" s="15" t="str">
        <f>CONCATENATE(Inventaire_1[[#This Row],[Catégorie 1]])</f>
        <v>Soft &amp; Divers</v>
      </c>
      <c r="T51" s="18" t="str">
        <f>CONCATENATE(Inventaire_1[[#This Row],[Nom 1]])</f>
        <v>Sirop de Citron</v>
      </c>
      <c r="U51" s="18" t="str">
        <f>CONCATENATE(Inventaire_1[[#This Row],[Format 1]])</f>
        <v>Bouteille</v>
      </c>
      <c r="V51" s="18" t="str">
        <f>CONCATENATE(Inventaire_1[[#This Row],[Catégorie 1]]," - ",Inventaire_1[[#This Row],[Nom 1]]," - ",Inventaire_1[[#This Row],[Format 1]])</f>
        <v>Soft &amp; Divers - Sirop de Citron - Bouteille</v>
      </c>
      <c r="W51" s="18"/>
      <c r="X51" s="18"/>
      <c r="Y51" s="18"/>
      <c r="Z51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1" s="36"/>
      <c r="AB5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2" spans="1:32" s="17" customFormat="1" ht="24" customHeight="1" x14ac:dyDescent="0.15">
      <c r="A52" s="15" t="s">
        <v>71</v>
      </c>
      <c r="B52" s="16" t="s">
        <v>51</v>
      </c>
      <c r="C52" s="16" t="s">
        <v>1</v>
      </c>
      <c r="D52" s="16" t="str">
        <f>CONCATENATE(Inventaire_1[[#This Row],[Catégorie 1]]," - ",Inventaire_1[[#This Row],[Nom 1]]," - ",Inventaire_1[[#This Row],[Format 1]])</f>
        <v>Soft &amp; Divers - Sirop de fraise - Bouteille</v>
      </c>
      <c r="E52" s="16"/>
      <c r="F52" s="16"/>
      <c r="G52" s="16"/>
      <c r="H52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2" s="40"/>
      <c r="J52" s="15" t="str">
        <f>CONCATENATE(Inventaire_1[[#This Row],[Catégorie 1]])</f>
        <v>Soft &amp; Divers</v>
      </c>
      <c r="K52" s="18" t="str">
        <f>CONCATENATE(Inventaire_1[[#This Row],[Nom 1]])</f>
        <v>Sirop de fraise</v>
      </c>
      <c r="L52" s="18" t="str">
        <f>CONCATENATE(Inventaire_1[[#This Row],[Format 1]])</f>
        <v>Bouteille</v>
      </c>
      <c r="M52" s="18" t="str">
        <f>CONCATENATE(Inventaire_1[[#This Row],[Catégorie 1]]," - ",Inventaire_1[[#This Row],[Nom 1]]," - ",Inventaire_1[[#This Row],[Format 1]])</f>
        <v>Soft &amp; Divers - Sirop de fraise - Bouteille</v>
      </c>
      <c r="N52" s="18"/>
      <c r="O52" s="18"/>
      <c r="P52" s="18"/>
      <c r="Q52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2" s="41"/>
      <c r="S52" s="15" t="str">
        <f>CONCATENATE(Inventaire_1[[#This Row],[Catégorie 1]])</f>
        <v>Soft &amp; Divers</v>
      </c>
      <c r="T52" s="18" t="str">
        <f>CONCATENATE(Inventaire_1[[#This Row],[Nom 1]])</f>
        <v>Sirop de fraise</v>
      </c>
      <c r="U52" s="18" t="str">
        <f>CONCATENATE(Inventaire_1[[#This Row],[Format 1]])</f>
        <v>Bouteille</v>
      </c>
      <c r="V52" s="18" t="str">
        <f>CONCATENATE(Inventaire_1[[#This Row],[Catégorie 1]]," - ",Inventaire_1[[#This Row],[Nom 1]]," - ",Inventaire_1[[#This Row],[Format 1]])</f>
        <v>Soft &amp; Divers - Sirop de fraise - Bouteille</v>
      </c>
      <c r="W52" s="18"/>
      <c r="X52" s="18"/>
      <c r="Y52" s="18"/>
      <c r="Z52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2" s="36"/>
      <c r="AB5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3" spans="1:32" s="20" customFormat="1" ht="24" customHeight="1" thickBot="1" x14ac:dyDescent="0.2">
      <c r="A53" s="15" t="s">
        <v>71</v>
      </c>
      <c r="B53" s="16" t="s">
        <v>58</v>
      </c>
      <c r="C53" s="16" t="s">
        <v>1</v>
      </c>
      <c r="D53" s="16" t="str">
        <f>CONCATENATE(Inventaire_1[[#This Row],[Catégorie 1]]," - ",Inventaire_1[[#This Row],[Nom 1]]," - ",Inventaire_1[[#This Row],[Format 1]])</f>
        <v>Soft &amp; Divers - Sirop de Grenadine - Bouteille</v>
      </c>
      <c r="E53" s="16"/>
      <c r="F53" s="16"/>
      <c r="G53" s="16"/>
      <c r="H53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3" s="40"/>
      <c r="J53" s="15" t="str">
        <f>CONCATENATE(Inventaire_1[[#This Row],[Catégorie 1]])</f>
        <v>Soft &amp; Divers</v>
      </c>
      <c r="K53" s="18" t="str">
        <f>CONCATENATE(Inventaire_1[[#This Row],[Nom 1]])</f>
        <v>Sirop de Grenadine</v>
      </c>
      <c r="L53" s="18" t="str">
        <f>CONCATENATE(Inventaire_1[[#This Row],[Format 1]])</f>
        <v>Bouteille</v>
      </c>
      <c r="M53" s="18" t="str">
        <f>CONCATENATE(Inventaire_1[[#This Row],[Catégorie 1]]," - ",Inventaire_1[[#This Row],[Nom 1]]," - ",Inventaire_1[[#This Row],[Format 1]])</f>
        <v>Soft &amp; Divers - Sirop de Grenadine - Bouteille</v>
      </c>
      <c r="N53" s="18"/>
      <c r="O53" s="18"/>
      <c r="P53" s="18"/>
      <c r="Q53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3" s="41"/>
      <c r="S53" s="15" t="str">
        <f>CONCATENATE(Inventaire_1[[#This Row],[Catégorie 1]])</f>
        <v>Soft &amp; Divers</v>
      </c>
      <c r="T53" s="18" t="str">
        <f>CONCATENATE(Inventaire_1[[#This Row],[Nom 1]])</f>
        <v>Sirop de Grenadine</v>
      </c>
      <c r="U53" s="18" t="str">
        <f>CONCATENATE(Inventaire_1[[#This Row],[Format 1]])</f>
        <v>Bouteille</v>
      </c>
      <c r="V53" s="18" t="str">
        <f>CONCATENATE(Inventaire_1[[#This Row],[Catégorie 1]]," - ",Inventaire_1[[#This Row],[Nom 1]]," - ",Inventaire_1[[#This Row],[Format 1]])</f>
        <v>Soft &amp; Divers - Sirop de Grenadine - Bouteille</v>
      </c>
      <c r="W53" s="18"/>
      <c r="X53" s="18"/>
      <c r="Y53" s="18"/>
      <c r="Z53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3" s="36"/>
      <c r="AB5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53" s="17"/>
      <c r="AD53" s="17"/>
      <c r="AE53" s="17"/>
      <c r="AF53" s="17"/>
    </row>
    <row r="54" spans="1:32" s="21" customFormat="1" ht="24" customHeight="1" x14ac:dyDescent="0.15">
      <c r="A54" s="15" t="s">
        <v>71</v>
      </c>
      <c r="B54" s="16" t="s">
        <v>48</v>
      </c>
      <c r="C54" s="16" t="s">
        <v>1</v>
      </c>
      <c r="D54" s="16" t="str">
        <f>CONCATENATE(Inventaire_1[[#This Row],[Catégorie 1]]," - ",Inventaire_1[[#This Row],[Nom 1]]," - ",Inventaire_1[[#This Row],[Format 1]])</f>
        <v>Soft &amp; Divers - Tonic - Bouteille</v>
      </c>
      <c r="E54" s="16"/>
      <c r="F54" s="16"/>
      <c r="G54" s="16"/>
      <c r="H54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4" s="40"/>
      <c r="J54" s="15" t="str">
        <f>CONCATENATE(Inventaire_1[[#This Row],[Catégorie 1]])</f>
        <v>Soft &amp; Divers</v>
      </c>
      <c r="K54" s="18" t="str">
        <f>CONCATENATE(Inventaire_1[[#This Row],[Nom 1]])</f>
        <v>Tonic</v>
      </c>
      <c r="L54" s="18" t="str">
        <f>CONCATENATE(Inventaire_1[[#This Row],[Format 1]])</f>
        <v>Bouteille</v>
      </c>
      <c r="M54" s="18" t="str">
        <f>CONCATENATE(Inventaire_1[[#This Row],[Catégorie 1]]," - ",Inventaire_1[[#This Row],[Nom 1]]," - ",Inventaire_1[[#This Row],[Format 1]])</f>
        <v>Soft &amp; Divers - Tonic - Bouteille</v>
      </c>
      <c r="N54" s="18"/>
      <c r="O54" s="18"/>
      <c r="P54" s="18"/>
      <c r="Q54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4" s="41"/>
      <c r="S54" s="15" t="str">
        <f>CONCATENATE(Inventaire_1[[#This Row],[Catégorie 1]])</f>
        <v>Soft &amp; Divers</v>
      </c>
      <c r="T54" s="18" t="str">
        <f>CONCATENATE(Inventaire_1[[#This Row],[Nom 1]])</f>
        <v>Tonic</v>
      </c>
      <c r="U54" s="18" t="str">
        <f>CONCATENATE(Inventaire_1[[#This Row],[Format 1]])</f>
        <v>Bouteille</v>
      </c>
      <c r="V54" s="18" t="str">
        <f>CONCATENATE(Inventaire_1[[#This Row],[Catégorie 1]]," - ",Inventaire_1[[#This Row],[Nom 1]]," - ",Inventaire_1[[#This Row],[Format 1]])</f>
        <v>Soft &amp; Divers - Tonic - Bouteille</v>
      </c>
      <c r="W54" s="18"/>
      <c r="X54" s="18"/>
      <c r="Y54" s="18"/>
      <c r="Z54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4" s="36"/>
      <c r="AB5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54" s="17"/>
      <c r="AD54" s="17"/>
      <c r="AE54" s="17"/>
      <c r="AF54" s="17"/>
    </row>
    <row r="55" spans="1:32" s="17" customFormat="1" ht="24" customHeight="1" x14ac:dyDescent="0.15">
      <c r="A55" s="15" t="s">
        <v>68</v>
      </c>
      <c r="B55" s="16" t="s">
        <v>32</v>
      </c>
      <c r="C55" s="16" t="s">
        <v>1</v>
      </c>
      <c r="D55" s="16" t="str">
        <f>CONCATENATE(Inventaire_1[[#This Row],[Catégorie 1]]," - ",Inventaire_1[[#This Row],[Nom 1]]," - ",Inventaire_1[[#This Row],[Format 1]])</f>
        <v>Tequila - Olmeca - Bouteille</v>
      </c>
      <c r="E55" s="16"/>
      <c r="F55" s="16"/>
      <c r="G55" s="16"/>
      <c r="H55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5" s="40"/>
      <c r="J55" s="15" t="str">
        <f>CONCATENATE(Inventaire_1[[#This Row],[Catégorie 1]])</f>
        <v>Tequila</v>
      </c>
      <c r="K55" s="18" t="str">
        <f>CONCATENATE(Inventaire_1[[#This Row],[Nom 1]])</f>
        <v>Olmeca</v>
      </c>
      <c r="L55" s="18" t="str">
        <f>CONCATENATE(Inventaire_1[[#This Row],[Format 1]])</f>
        <v>Bouteille</v>
      </c>
      <c r="M55" s="18" t="str">
        <f>CONCATENATE(Inventaire_1[[#This Row],[Catégorie 1]]," - ",Inventaire_1[[#This Row],[Nom 1]]," - ",Inventaire_1[[#This Row],[Format 1]])</f>
        <v>Tequila - Olmeca - Bouteille</v>
      </c>
      <c r="N55" s="18"/>
      <c r="O55" s="18"/>
      <c r="P55" s="18"/>
      <c r="Q55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5" s="41"/>
      <c r="S55" s="15" t="str">
        <f>CONCATENATE(Inventaire_1[[#This Row],[Catégorie 1]])</f>
        <v>Tequila</v>
      </c>
      <c r="T55" s="18" t="str">
        <f>CONCATENATE(Inventaire_1[[#This Row],[Nom 1]])</f>
        <v>Olmeca</v>
      </c>
      <c r="U55" s="18" t="str">
        <f>CONCATENATE(Inventaire_1[[#This Row],[Format 1]])</f>
        <v>Bouteille</v>
      </c>
      <c r="V55" s="18" t="str">
        <f>CONCATENATE(Inventaire_1[[#This Row],[Catégorie 1]]," - ",Inventaire_1[[#This Row],[Nom 1]]," - ",Inventaire_1[[#This Row],[Format 1]])</f>
        <v>Tequila - Olmeca - Bouteille</v>
      </c>
      <c r="W55" s="18"/>
      <c r="X55" s="18"/>
      <c r="Y55" s="18"/>
      <c r="Z55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5" s="36"/>
      <c r="AB5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6" spans="1:32" s="17" customFormat="1" ht="24" customHeight="1" x14ac:dyDescent="0.15">
      <c r="A56" s="15" t="s">
        <v>68</v>
      </c>
      <c r="B56" s="16" t="s">
        <v>33</v>
      </c>
      <c r="C56" s="16" t="s">
        <v>1</v>
      </c>
      <c r="D56" s="16" t="str">
        <f>CONCATENATE(Inventaire_1[[#This Row],[Catégorie 1]]," - ",Inventaire_1[[#This Row],[Nom 1]]," - ",Inventaire_1[[#This Row],[Format 1]])</f>
        <v>Tequila - Olmeca Gold - Bouteille</v>
      </c>
      <c r="E56" s="16"/>
      <c r="F56" s="16"/>
      <c r="G56" s="16"/>
      <c r="H56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6" s="40"/>
      <c r="J56" s="15" t="str">
        <f>CONCATENATE(Inventaire_1[[#This Row],[Catégorie 1]])</f>
        <v>Tequila</v>
      </c>
      <c r="K56" s="18" t="str">
        <f>CONCATENATE(Inventaire_1[[#This Row],[Nom 1]])</f>
        <v>Olmeca Gold</v>
      </c>
      <c r="L56" s="18" t="str">
        <f>CONCATENATE(Inventaire_1[[#This Row],[Format 1]])</f>
        <v>Bouteille</v>
      </c>
      <c r="M56" s="18" t="str">
        <f>CONCATENATE(Inventaire_1[[#This Row],[Catégorie 1]]," - ",Inventaire_1[[#This Row],[Nom 1]]," - ",Inventaire_1[[#This Row],[Format 1]])</f>
        <v>Tequila - Olmeca Gold - Bouteille</v>
      </c>
      <c r="N56" s="18"/>
      <c r="O56" s="18"/>
      <c r="P56" s="18"/>
      <c r="Q56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6" s="41"/>
      <c r="S56" s="15" t="str">
        <f>CONCATENATE(Inventaire_1[[#This Row],[Catégorie 1]])</f>
        <v>Tequila</v>
      </c>
      <c r="T56" s="18" t="str">
        <f>CONCATENATE(Inventaire_1[[#This Row],[Nom 1]])</f>
        <v>Olmeca Gold</v>
      </c>
      <c r="U56" s="18" t="str">
        <f>CONCATENATE(Inventaire_1[[#This Row],[Format 1]])</f>
        <v>Bouteille</v>
      </c>
      <c r="V56" s="18" t="str">
        <f>CONCATENATE(Inventaire_1[[#This Row],[Catégorie 1]]," - ",Inventaire_1[[#This Row],[Nom 1]]," - ",Inventaire_1[[#This Row],[Format 1]])</f>
        <v>Tequila - Olmeca Gold - Bouteille</v>
      </c>
      <c r="W56" s="18"/>
      <c r="X56" s="18"/>
      <c r="Y56" s="18"/>
      <c r="Z56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6" s="36"/>
      <c r="AB5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57" spans="1:32" s="20" customFormat="1" ht="24" customHeight="1" thickBot="1" x14ac:dyDescent="0.2">
      <c r="A57" s="15" t="s">
        <v>68</v>
      </c>
      <c r="B57" s="16" t="s">
        <v>34</v>
      </c>
      <c r="C57" s="16" t="s">
        <v>1</v>
      </c>
      <c r="D57" s="16" t="str">
        <f>CONCATENATE(Inventaire_1[[#This Row],[Catégorie 1]]," - ",Inventaire_1[[#This Row],[Nom 1]]," - ",Inventaire_1[[#This Row],[Format 1]])</f>
        <v>Tequila - Patron XO Café - Bouteille</v>
      </c>
      <c r="E57" s="16"/>
      <c r="F57" s="16"/>
      <c r="G57" s="16"/>
      <c r="H57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57" s="40"/>
      <c r="J57" s="15" t="str">
        <f>CONCATENATE(Inventaire_1[[#This Row],[Catégorie 1]])</f>
        <v>Tequila</v>
      </c>
      <c r="K57" s="18" t="str">
        <f>CONCATENATE(Inventaire_1[[#This Row],[Nom 1]])</f>
        <v>Patron XO Café</v>
      </c>
      <c r="L57" s="18" t="str">
        <f>CONCATENATE(Inventaire_1[[#This Row],[Format 1]])</f>
        <v>Bouteille</v>
      </c>
      <c r="M57" s="18" t="str">
        <f>CONCATENATE(Inventaire_1[[#This Row],[Catégorie 1]]," - ",Inventaire_1[[#This Row],[Nom 1]]," - ",Inventaire_1[[#This Row],[Format 1]])</f>
        <v>Tequila - Patron XO Café - Bouteille</v>
      </c>
      <c r="N57" s="18"/>
      <c r="O57" s="18"/>
      <c r="P57" s="18"/>
      <c r="Q57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57" s="41"/>
      <c r="S57" s="15" t="str">
        <f>CONCATENATE(Inventaire_1[[#This Row],[Catégorie 1]])</f>
        <v>Tequila</v>
      </c>
      <c r="T57" s="18" t="str">
        <f>CONCATENATE(Inventaire_1[[#This Row],[Nom 1]])</f>
        <v>Patron XO Café</v>
      </c>
      <c r="U57" s="18" t="str">
        <f>CONCATENATE(Inventaire_1[[#This Row],[Format 1]])</f>
        <v>Bouteille</v>
      </c>
      <c r="V57" s="18" t="str">
        <f>CONCATENATE(Inventaire_1[[#This Row],[Catégorie 1]]," - ",Inventaire_1[[#This Row],[Nom 1]]," - ",Inventaire_1[[#This Row],[Format 1]])</f>
        <v>Tequila - Patron XO Café - Bouteille</v>
      </c>
      <c r="W57" s="18"/>
      <c r="X57" s="18"/>
      <c r="Y57" s="18"/>
      <c r="Z57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57" s="36"/>
      <c r="AB5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57" s="17"/>
      <c r="AD57" s="17"/>
      <c r="AE57" s="17"/>
      <c r="AF57" s="17"/>
    </row>
    <row r="58" spans="1:32" s="21" customFormat="1" ht="24" customHeight="1" x14ac:dyDescent="0.15">
      <c r="A58" s="23" t="s">
        <v>64</v>
      </c>
      <c r="B58" s="16" t="s">
        <v>14</v>
      </c>
      <c r="C58" s="16" t="s">
        <v>1</v>
      </c>
      <c r="D58" s="16" t="str">
        <f>CONCATENATE(Inventaire_1[[#This Row],[Catégorie 1]]," - ",Inventaire_1[[#This Row],[Nom 1]]," - ",Inventaire_1[[#This Row],[Format 1]])</f>
        <v>Vodka - Belvédère - Bouteille</v>
      </c>
      <c r="E58" s="16"/>
      <c r="F58" s="16"/>
      <c r="G58" s="16"/>
      <c r="H58" s="19" t="str">
        <f>IF(ISBLANK(Inventaire_1[[#This Row],[Quantité fermeture 1]]),"VERIFIER QUANTITÉS",Inventaire_1[[#This Row],[Stock minimum ouverture 1]]-Inventaire_1[[#This Row],[Quantité fermeture 1]])</f>
        <v>VERIFIER QUANTITÉS</v>
      </c>
      <c r="I58" s="40"/>
      <c r="J58" s="15" t="str">
        <f>CONCATENATE(Inventaire_1[[#This Row],[Catégorie 1]])</f>
        <v>Vodka</v>
      </c>
      <c r="K58" s="18" t="str">
        <f>CONCATENATE(Inventaire_1[[#This Row],[Nom 1]])</f>
        <v>Belvédère</v>
      </c>
      <c r="L58" s="18" t="str">
        <f>CONCATENATE(Inventaire_1[[#This Row],[Format 1]])</f>
        <v>Bouteille</v>
      </c>
      <c r="M58" s="18" t="str">
        <f>CONCATENATE(Inventaire_1[[#This Row],[Catégorie 1]]," - ",Inventaire_1[[#This Row],[Nom 1]]," - ",Inventaire_1[[#This Row],[Format 1]])</f>
        <v>Vodka - Belvédère - Bouteille</v>
      </c>
      <c r="N58" s="18"/>
      <c r="O58" s="18"/>
      <c r="P58" s="18"/>
      <c r="Q58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58" s="41"/>
      <c r="S58" s="15" t="str">
        <f>CONCATENATE(Inventaire_1[[#This Row],[Catégorie 1]])</f>
        <v>Vodka</v>
      </c>
      <c r="T58" s="18" t="str">
        <f>CONCATENATE(Inventaire_1[[#This Row],[Nom 1]])</f>
        <v>Belvédère</v>
      </c>
      <c r="U58" s="18" t="str">
        <f>CONCATENATE(Inventaire_1[[#This Row],[Format 1]])</f>
        <v>Bouteille</v>
      </c>
      <c r="V58" s="18" t="str">
        <f>CONCATENATE(Inventaire_1[[#This Row],[Catégorie 1]]," - ",Inventaire_1[[#This Row],[Nom 1]]," - ",Inventaire_1[[#This Row],[Format 1]])</f>
        <v>Vodka - Belvédère - Bouteille</v>
      </c>
      <c r="W58" s="18"/>
      <c r="X58" s="18"/>
      <c r="Y58" s="18"/>
      <c r="Z58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58" s="36"/>
      <c r="AB5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58" s="17"/>
      <c r="AD58" s="17"/>
      <c r="AE58" s="17"/>
      <c r="AF58" s="17"/>
    </row>
    <row r="59" spans="1:32" s="17" customFormat="1" ht="24" customHeight="1" x14ac:dyDescent="0.15">
      <c r="A59" s="23" t="s">
        <v>64</v>
      </c>
      <c r="B59" s="16" t="s">
        <v>14</v>
      </c>
      <c r="C59" s="16" t="s">
        <v>3</v>
      </c>
      <c r="D59" s="16" t="str">
        <f>CONCATENATE(Inventaire_1[[#This Row],[Catégorie 1]]," - ",Inventaire_1[[#This Row],[Nom 1]]," - ",Inventaire_1[[#This Row],[Format 1]])</f>
        <v>Vodka - Belvédère - Magnum</v>
      </c>
      <c r="E59" s="16"/>
      <c r="F59" s="16"/>
      <c r="G59" s="16"/>
      <c r="H59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59" s="40"/>
      <c r="J59" s="15" t="str">
        <f>CONCATENATE(Inventaire_1[[#This Row],[Catégorie 1]])</f>
        <v>Vodka</v>
      </c>
      <c r="K59" s="18" t="str">
        <f>CONCATENATE(Inventaire_1[[#This Row],[Nom 1]])</f>
        <v>Belvédère</v>
      </c>
      <c r="L59" s="18" t="str">
        <f>CONCATENATE(Inventaire_1[[#This Row],[Format 1]])</f>
        <v>Magnum</v>
      </c>
      <c r="M59" s="18" t="str">
        <f>CONCATENATE(Inventaire_1[[#This Row],[Catégorie 1]]," - ",Inventaire_1[[#This Row],[Nom 1]]," - ",Inventaire_1[[#This Row],[Format 1]])</f>
        <v>Vodka - Belvédère - Magnum</v>
      </c>
      <c r="N59" s="18"/>
      <c r="O59" s="18"/>
      <c r="P59" s="18"/>
      <c r="Q59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59" s="41"/>
      <c r="S59" s="15" t="str">
        <f>CONCATENATE(Inventaire_1[[#This Row],[Catégorie 1]])</f>
        <v>Vodka</v>
      </c>
      <c r="T59" s="18" t="str">
        <f>CONCATENATE(Inventaire_1[[#This Row],[Nom 1]])</f>
        <v>Belvédère</v>
      </c>
      <c r="U59" s="18" t="str">
        <f>CONCATENATE(Inventaire_1[[#This Row],[Format 1]])</f>
        <v>Magnum</v>
      </c>
      <c r="V59" s="18" t="str">
        <f>CONCATENATE(Inventaire_1[[#This Row],[Catégorie 1]]," - ",Inventaire_1[[#This Row],[Nom 1]]," - ",Inventaire_1[[#This Row],[Format 1]])</f>
        <v>Vodka - Belvédère - Magnum</v>
      </c>
      <c r="W59" s="18"/>
      <c r="X59" s="18"/>
      <c r="Y59" s="18"/>
      <c r="Z59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59" s="36"/>
      <c r="AB5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0" spans="1:32" s="17" customFormat="1" ht="24" customHeight="1" x14ac:dyDescent="0.15">
      <c r="A60" s="23" t="s">
        <v>64</v>
      </c>
      <c r="B60" s="16" t="s">
        <v>14</v>
      </c>
      <c r="C60" s="16" t="s">
        <v>5</v>
      </c>
      <c r="D60" s="16" t="str">
        <f>CONCATENATE(Inventaire_1[[#This Row],[Catégorie 1]]," - ",Inventaire_1[[#This Row],[Nom 1]]," - ",Inventaire_1[[#This Row],[Format 1]])</f>
        <v>Vodka - Belvédère - Jeroboam</v>
      </c>
      <c r="E60" s="16"/>
      <c r="F60" s="16"/>
      <c r="G60" s="16"/>
      <c r="H60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0" s="40"/>
      <c r="J60" s="15" t="str">
        <f>CONCATENATE(Inventaire_1[[#This Row],[Catégorie 1]])</f>
        <v>Vodka</v>
      </c>
      <c r="K60" s="18" t="str">
        <f>CONCATENATE(Inventaire_1[[#This Row],[Nom 1]])</f>
        <v>Belvédère</v>
      </c>
      <c r="L60" s="18" t="str">
        <f>CONCATENATE(Inventaire_1[[#This Row],[Format 1]])</f>
        <v>Jeroboam</v>
      </c>
      <c r="M60" s="18" t="str">
        <f>CONCATENATE(Inventaire_1[[#This Row],[Catégorie 1]]," - ",Inventaire_1[[#This Row],[Nom 1]]," - ",Inventaire_1[[#This Row],[Format 1]])</f>
        <v>Vodka - Belvédère - Jeroboam</v>
      </c>
      <c r="N60" s="18"/>
      <c r="O60" s="18"/>
      <c r="P60" s="18"/>
      <c r="Q60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0" s="41"/>
      <c r="S60" s="15" t="str">
        <f>CONCATENATE(Inventaire_1[[#This Row],[Catégorie 1]])</f>
        <v>Vodka</v>
      </c>
      <c r="T60" s="18" t="str">
        <f>CONCATENATE(Inventaire_1[[#This Row],[Nom 1]])</f>
        <v>Belvédère</v>
      </c>
      <c r="U60" s="18" t="str">
        <f>CONCATENATE(Inventaire_1[[#This Row],[Format 1]])</f>
        <v>Jeroboam</v>
      </c>
      <c r="V60" s="18" t="str">
        <f>CONCATENATE(Inventaire_1[[#This Row],[Catégorie 1]]," - ",Inventaire_1[[#This Row],[Nom 1]]," - ",Inventaire_1[[#This Row],[Format 1]])</f>
        <v>Vodka - Belvédère - Jeroboam</v>
      </c>
      <c r="W60" s="18"/>
      <c r="X60" s="18"/>
      <c r="Y60" s="18"/>
      <c r="Z60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0" s="36"/>
      <c r="AB6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1" spans="1:32" s="17" customFormat="1" ht="24" customHeight="1" x14ac:dyDescent="0.15">
      <c r="A61" s="23" t="s">
        <v>64</v>
      </c>
      <c r="B61" s="16" t="s">
        <v>14</v>
      </c>
      <c r="C61" s="16" t="s">
        <v>4</v>
      </c>
      <c r="D61" s="16" t="str">
        <f>CONCATENATE(Inventaire_1[[#This Row],[Catégorie 1]]," - ",Inventaire_1[[#This Row],[Nom 1]]," - ",Inventaire_1[[#This Row],[Format 1]])</f>
        <v>Vodka - Belvédère - Mathusalem</v>
      </c>
      <c r="E61" s="16"/>
      <c r="F61" s="16"/>
      <c r="G61" s="16"/>
      <c r="H61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1" s="40"/>
      <c r="J61" s="15" t="str">
        <f>CONCATENATE(Inventaire_1[[#This Row],[Catégorie 1]])</f>
        <v>Vodka</v>
      </c>
      <c r="K61" s="18" t="str">
        <f>CONCATENATE(Inventaire_1[[#This Row],[Nom 1]])</f>
        <v>Belvédère</v>
      </c>
      <c r="L61" s="18" t="str">
        <f>CONCATENATE(Inventaire_1[[#This Row],[Format 1]])</f>
        <v>Mathusalem</v>
      </c>
      <c r="M61" s="18" t="str">
        <f>CONCATENATE(Inventaire_1[[#This Row],[Catégorie 1]]," - ",Inventaire_1[[#This Row],[Nom 1]]," - ",Inventaire_1[[#This Row],[Format 1]])</f>
        <v>Vodka - Belvédère - Mathusalem</v>
      </c>
      <c r="N61" s="18"/>
      <c r="O61" s="18"/>
      <c r="P61" s="18"/>
      <c r="Q61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1" s="41"/>
      <c r="S61" s="15" t="str">
        <f>CONCATENATE(Inventaire_1[[#This Row],[Catégorie 1]])</f>
        <v>Vodka</v>
      </c>
      <c r="T61" s="18" t="str">
        <f>CONCATENATE(Inventaire_1[[#This Row],[Nom 1]])</f>
        <v>Belvédère</v>
      </c>
      <c r="U61" s="18" t="str">
        <f>CONCATENATE(Inventaire_1[[#This Row],[Format 1]])</f>
        <v>Mathusalem</v>
      </c>
      <c r="V61" s="18" t="str">
        <f>CONCATENATE(Inventaire_1[[#This Row],[Catégorie 1]]," - ",Inventaire_1[[#This Row],[Nom 1]]," - ",Inventaire_1[[#This Row],[Format 1]])</f>
        <v>Vodka - Belvédère - Mathusalem</v>
      </c>
      <c r="W61" s="18"/>
      <c r="X61" s="18"/>
      <c r="Y61" s="18"/>
      <c r="Z61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1" s="36"/>
      <c r="AB6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2" spans="1:32" s="17" customFormat="1" ht="24" customHeight="1" x14ac:dyDescent="0.15">
      <c r="A62" s="23" t="s">
        <v>64</v>
      </c>
      <c r="B62" s="16" t="s">
        <v>15</v>
      </c>
      <c r="C62" s="16" t="s">
        <v>1</v>
      </c>
      <c r="D62" s="16" t="str">
        <f>CONCATENATE(Inventaire_1[[#This Row],[Catégorie 1]]," - ",Inventaire_1[[#This Row],[Nom 1]]," - ",Inventaire_1[[#This Row],[Format 1]])</f>
        <v>Vodka - Grey Goose - Bouteille</v>
      </c>
      <c r="E62" s="16"/>
      <c r="F62" s="16"/>
      <c r="G62" s="16"/>
      <c r="H62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2" s="40"/>
      <c r="J62" s="15" t="str">
        <f>CONCATENATE(Inventaire_1[[#This Row],[Catégorie 1]])</f>
        <v>Vodka</v>
      </c>
      <c r="K62" s="18" t="str">
        <f>CONCATENATE(Inventaire_1[[#This Row],[Nom 1]])</f>
        <v>Grey Goose</v>
      </c>
      <c r="L62" s="18" t="str">
        <f>CONCATENATE(Inventaire_1[[#This Row],[Format 1]])</f>
        <v>Bouteille</v>
      </c>
      <c r="M62" s="18" t="str">
        <f>CONCATENATE(Inventaire_1[[#This Row],[Catégorie 1]]," - ",Inventaire_1[[#This Row],[Nom 1]]," - ",Inventaire_1[[#This Row],[Format 1]])</f>
        <v>Vodka - Grey Goose - Bouteille</v>
      </c>
      <c r="N62" s="18"/>
      <c r="O62" s="18"/>
      <c r="P62" s="18"/>
      <c r="Q62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2" s="41"/>
      <c r="S62" s="15" t="str">
        <f>CONCATENATE(Inventaire_1[[#This Row],[Catégorie 1]])</f>
        <v>Vodka</v>
      </c>
      <c r="T62" s="18" t="str">
        <f>CONCATENATE(Inventaire_1[[#This Row],[Nom 1]])</f>
        <v>Grey Goose</v>
      </c>
      <c r="U62" s="18" t="str">
        <f>CONCATENATE(Inventaire_1[[#This Row],[Format 1]])</f>
        <v>Bouteille</v>
      </c>
      <c r="V62" s="18" t="str">
        <f>CONCATENATE(Inventaire_1[[#This Row],[Catégorie 1]]," - ",Inventaire_1[[#This Row],[Nom 1]]," - ",Inventaire_1[[#This Row],[Format 1]])</f>
        <v>Vodka - Grey Goose - Bouteille</v>
      </c>
      <c r="W62" s="18"/>
      <c r="X62" s="18"/>
      <c r="Y62" s="18"/>
      <c r="Z62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2" s="36"/>
      <c r="AB6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3" spans="1:32" s="17" customFormat="1" ht="24" customHeight="1" x14ac:dyDescent="0.15">
      <c r="A63" s="23" t="s">
        <v>64</v>
      </c>
      <c r="B63" s="16" t="s">
        <v>15</v>
      </c>
      <c r="C63" s="16" t="s">
        <v>3</v>
      </c>
      <c r="D63" s="16" t="str">
        <f>CONCATENATE(Inventaire_1[[#This Row],[Catégorie 1]]," - ",Inventaire_1[[#This Row],[Nom 1]]," - ",Inventaire_1[[#This Row],[Format 1]])</f>
        <v>Vodka - Grey Goose - Magnum</v>
      </c>
      <c r="E63" s="16"/>
      <c r="F63" s="16"/>
      <c r="G63" s="16"/>
      <c r="H63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3" s="40"/>
      <c r="J63" s="15" t="str">
        <f>CONCATENATE(Inventaire_1[[#This Row],[Catégorie 1]])</f>
        <v>Vodka</v>
      </c>
      <c r="K63" s="18" t="str">
        <f>CONCATENATE(Inventaire_1[[#This Row],[Nom 1]])</f>
        <v>Grey Goose</v>
      </c>
      <c r="L63" s="18" t="str">
        <f>CONCATENATE(Inventaire_1[[#This Row],[Format 1]])</f>
        <v>Magnum</v>
      </c>
      <c r="M63" s="18" t="str">
        <f>CONCATENATE(Inventaire_1[[#This Row],[Catégorie 1]]," - ",Inventaire_1[[#This Row],[Nom 1]]," - ",Inventaire_1[[#This Row],[Format 1]])</f>
        <v>Vodka - Grey Goose - Magnum</v>
      </c>
      <c r="N63" s="18"/>
      <c r="O63" s="18"/>
      <c r="P63" s="18"/>
      <c r="Q63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3" s="41"/>
      <c r="S63" s="15" t="str">
        <f>CONCATENATE(Inventaire_1[[#This Row],[Catégorie 1]])</f>
        <v>Vodka</v>
      </c>
      <c r="T63" s="18" t="str">
        <f>CONCATENATE(Inventaire_1[[#This Row],[Nom 1]])</f>
        <v>Grey Goose</v>
      </c>
      <c r="U63" s="18" t="str">
        <f>CONCATENATE(Inventaire_1[[#This Row],[Format 1]])</f>
        <v>Magnum</v>
      </c>
      <c r="V63" s="18" t="str">
        <f>CONCATENATE(Inventaire_1[[#This Row],[Catégorie 1]]," - ",Inventaire_1[[#This Row],[Nom 1]]," - ",Inventaire_1[[#This Row],[Format 1]])</f>
        <v>Vodka - Grey Goose - Magnum</v>
      </c>
      <c r="W63" s="18"/>
      <c r="X63" s="18"/>
      <c r="Y63" s="18"/>
      <c r="Z63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3" s="36"/>
      <c r="AB6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4" spans="1:32" s="17" customFormat="1" ht="24" customHeight="1" x14ac:dyDescent="0.15">
      <c r="A64" s="23" t="s">
        <v>64</v>
      </c>
      <c r="B64" s="16" t="s">
        <v>15</v>
      </c>
      <c r="C64" s="16" t="s">
        <v>5</v>
      </c>
      <c r="D64" s="16" t="str">
        <f>CONCATENATE(Inventaire_1[[#This Row],[Catégorie 1]]," - ",Inventaire_1[[#This Row],[Nom 1]]," - ",Inventaire_1[[#This Row],[Format 1]])</f>
        <v>Vodka - Grey Goose - Jeroboam</v>
      </c>
      <c r="E64" s="16"/>
      <c r="F64" s="16"/>
      <c r="G64" s="16"/>
      <c r="H64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4" s="40"/>
      <c r="J64" s="15" t="str">
        <f>CONCATENATE(Inventaire_1[[#This Row],[Catégorie 1]])</f>
        <v>Vodka</v>
      </c>
      <c r="K64" s="18" t="str">
        <f>CONCATENATE(Inventaire_1[[#This Row],[Nom 1]])</f>
        <v>Grey Goose</v>
      </c>
      <c r="L64" s="18" t="str">
        <f>CONCATENATE(Inventaire_1[[#This Row],[Format 1]])</f>
        <v>Jeroboam</v>
      </c>
      <c r="M64" s="18" t="str">
        <f>CONCATENATE(Inventaire_1[[#This Row],[Catégorie 1]]," - ",Inventaire_1[[#This Row],[Nom 1]]," - ",Inventaire_1[[#This Row],[Format 1]])</f>
        <v>Vodka - Grey Goose - Jeroboam</v>
      </c>
      <c r="N64" s="18"/>
      <c r="O64" s="18"/>
      <c r="P64" s="18"/>
      <c r="Q64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4" s="41"/>
      <c r="S64" s="15" t="str">
        <f>CONCATENATE(Inventaire_1[[#This Row],[Catégorie 1]])</f>
        <v>Vodka</v>
      </c>
      <c r="T64" s="18" t="str">
        <f>CONCATENATE(Inventaire_1[[#This Row],[Nom 1]])</f>
        <v>Grey Goose</v>
      </c>
      <c r="U64" s="18" t="str">
        <f>CONCATENATE(Inventaire_1[[#This Row],[Format 1]])</f>
        <v>Jeroboam</v>
      </c>
      <c r="V64" s="18" t="str">
        <f>CONCATENATE(Inventaire_1[[#This Row],[Catégorie 1]]," - ",Inventaire_1[[#This Row],[Nom 1]]," - ",Inventaire_1[[#This Row],[Format 1]])</f>
        <v>Vodka - Grey Goose - Jeroboam</v>
      </c>
      <c r="W64" s="18"/>
      <c r="X64" s="18"/>
      <c r="Y64" s="18"/>
      <c r="Z64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4" s="36"/>
      <c r="AB6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5" spans="1:32" s="17" customFormat="1" ht="24" customHeight="1" x14ac:dyDescent="0.15">
      <c r="A65" s="23" t="s">
        <v>64</v>
      </c>
      <c r="B65" s="16" t="s">
        <v>13</v>
      </c>
      <c r="C65" s="16" t="s">
        <v>1</v>
      </c>
      <c r="D65" s="16" t="str">
        <f>CONCATENATE(Inventaire_1[[#This Row],[Catégorie 1]]," - ",Inventaire_1[[#This Row],[Nom 1]]," - ",Inventaire_1[[#This Row],[Format 1]])</f>
        <v>Vodka - Russian standart - Bouteille</v>
      </c>
      <c r="E65" s="16"/>
      <c r="F65" s="16"/>
      <c r="G65" s="16"/>
      <c r="H65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5" s="40"/>
      <c r="J65" s="15" t="str">
        <f>CONCATENATE(Inventaire_1[[#This Row],[Catégorie 1]])</f>
        <v>Vodka</v>
      </c>
      <c r="K65" s="18" t="str">
        <f>CONCATENATE(Inventaire_1[[#This Row],[Nom 1]])</f>
        <v>Russian standart</v>
      </c>
      <c r="L65" s="18" t="str">
        <f>CONCATENATE(Inventaire_1[[#This Row],[Format 1]])</f>
        <v>Bouteille</v>
      </c>
      <c r="M65" s="18" t="str">
        <f>CONCATENATE(Inventaire_1[[#This Row],[Catégorie 1]]," - ",Inventaire_1[[#This Row],[Nom 1]]," - ",Inventaire_1[[#This Row],[Format 1]])</f>
        <v>Vodka - Russian standart - Bouteille</v>
      </c>
      <c r="N65" s="18"/>
      <c r="O65" s="18"/>
      <c r="P65" s="18"/>
      <c r="Q65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5" s="41"/>
      <c r="S65" s="15" t="str">
        <f>CONCATENATE(Inventaire_1[[#This Row],[Catégorie 1]])</f>
        <v>Vodka</v>
      </c>
      <c r="T65" s="18" t="str">
        <f>CONCATENATE(Inventaire_1[[#This Row],[Nom 1]])</f>
        <v>Russian standart</v>
      </c>
      <c r="U65" s="18" t="str">
        <f>CONCATENATE(Inventaire_1[[#This Row],[Format 1]])</f>
        <v>Bouteille</v>
      </c>
      <c r="V65" s="18" t="str">
        <f>CONCATENATE(Inventaire_1[[#This Row],[Catégorie 1]]," - ",Inventaire_1[[#This Row],[Nom 1]]," - ",Inventaire_1[[#This Row],[Format 1]])</f>
        <v>Vodka - Russian standart - Bouteille</v>
      </c>
      <c r="W65" s="18"/>
      <c r="X65" s="18"/>
      <c r="Y65" s="18"/>
      <c r="Z65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5" s="36"/>
      <c r="AB65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6" spans="1:32" s="20" customFormat="1" ht="24" customHeight="1" thickBot="1" x14ac:dyDescent="0.2">
      <c r="A66" s="23" t="s">
        <v>64</v>
      </c>
      <c r="B66" s="16" t="s">
        <v>12</v>
      </c>
      <c r="C66" s="16" t="s">
        <v>1</v>
      </c>
      <c r="D66" s="16" t="str">
        <f>CONCATENATE(Inventaire_1[[#This Row],[Catégorie 1]]," - ",Inventaire_1[[#This Row],[Nom 1]]," - ",Inventaire_1[[#This Row],[Format 1]])</f>
        <v>Vodka - Wyborowa - Bouteille</v>
      </c>
      <c r="E66" s="16"/>
      <c r="F66" s="16"/>
      <c r="G66" s="16"/>
      <c r="H66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6" s="40"/>
      <c r="J66" s="15" t="str">
        <f>CONCATENATE(Inventaire_1[[#This Row],[Catégorie 1]])</f>
        <v>Vodka</v>
      </c>
      <c r="K66" s="18" t="str">
        <f>CONCATENATE(Inventaire_1[[#This Row],[Nom 1]])</f>
        <v>Wyborowa</v>
      </c>
      <c r="L66" s="18" t="str">
        <f>CONCATENATE(Inventaire_1[[#This Row],[Format 1]])</f>
        <v>Bouteille</v>
      </c>
      <c r="M66" s="18" t="str">
        <f>CONCATENATE(Inventaire_1[[#This Row],[Catégorie 1]]," - ",Inventaire_1[[#This Row],[Nom 1]]," - ",Inventaire_1[[#This Row],[Format 1]])</f>
        <v>Vodka - Wyborowa - Bouteille</v>
      </c>
      <c r="N66" s="18"/>
      <c r="O66" s="18"/>
      <c r="P66" s="18"/>
      <c r="Q66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6" s="41"/>
      <c r="S66" s="15" t="str">
        <f>CONCATENATE(Inventaire_1[[#This Row],[Catégorie 1]])</f>
        <v>Vodka</v>
      </c>
      <c r="T66" s="18" t="str">
        <f>CONCATENATE(Inventaire_1[[#This Row],[Nom 1]])</f>
        <v>Wyborowa</v>
      </c>
      <c r="U66" s="18" t="str">
        <f>CONCATENATE(Inventaire_1[[#This Row],[Format 1]])</f>
        <v>Bouteille</v>
      </c>
      <c r="V66" s="18" t="str">
        <f>CONCATENATE(Inventaire_1[[#This Row],[Catégorie 1]]," - ",Inventaire_1[[#This Row],[Nom 1]]," - ",Inventaire_1[[#This Row],[Format 1]])</f>
        <v>Vodka - Wyborowa - Bouteille</v>
      </c>
      <c r="W66" s="18"/>
      <c r="X66" s="18"/>
      <c r="Y66" s="18"/>
      <c r="Z66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6" s="36"/>
      <c r="AB66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66" s="17"/>
      <c r="AD66" s="17"/>
      <c r="AE66" s="17"/>
      <c r="AF66" s="17"/>
    </row>
    <row r="67" spans="1:32" s="21" customFormat="1" ht="24" customHeight="1" x14ac:dyDescent="0.15">
      <c r="A67" s="23" t="s">
        <v>64</v>
      </c>
      <c r="B67" s="16" t="s">
        <v>56</v>
      </c>
      <c r="C67" s="16" t="s">
        <v>1</v>
      </c>
      <c r="D67" s="16" t="str">
        <f>CONCATENATE(Inventaire_1[[#This Row],[Catégorie 1]]," - ",Inventaire_1[[#This Row],[Nom 1]]," - ",Inventaire_1[[#This Row],[Format 1]])</f>
        <v>Vodka - Zubrowzka - Bouteille</v>
      </c>
      <c r="E67" s="16"/>
      <c r="F67" s="16"/>
      <c r="G67" s="16"/>
      <c r="H67" s="24" t="str">
        <f>IF(ISBLANK(Inventaire_1[[#This Row],[Quantité fermeture 1]]),"VERIFIER QUANTITÉS",Inventaire_1[[#This Row],[Stock minimum ouverture 1]]-Inventaire_1[[#This Row],[Quantité fermeture 1]])</f>
        <v>VERIFIER QUANTITÉS</v>
      </c>
      <c r="I67" s="40"/>
      <c r="J67" s="15" t="str">
        <f>CONCATENATE(Inventaire_1[[#This Row],[Catégorie 1]])</f>
        <v>Vodka</v>
      </c>
      <c r="K67" s="18" t="str">
        <f>CONCATENATE(Inventaire_1[[#This Row],[Nom 1]])</f>
        <v>Zubrowzka</v>
      </c>
      <c r="L67" s="18" t="str">
        <f>CONCATENATE(Inventaire_1[[#This Row],[Format 1]])</f>
        <v>Bouteille</v>
      </c>
      <c r="M67" s="18" t="str">
        <f>CONCATENATE(Inventaire_1[[#This Row],[Catégorie 1]]," - ",Inventaire_1[[#This Row],[Nom 1]]," - ",Inventaire_1[[#This Row],[Format 1]])</f>
        <v>Vodka - Zubrowzka - Bouteille</v>
      </c>
      <c r="N67" s="18"/>
      <c r="O67" s="18"/>
      <c r="P67" s="18"/>
      <c r="Q67" s="19" t="str">
        <f>IF(ISBLANK(Inventaire_1[[#This Row],[Quantité fermeture 2]]),"VERIFIER QUANTITÉS",Inventaire_1[[#This Row],[Stock minimum ouverture 2]]-Inventaire_1[[#This Row],[Quantité fermeture 2]])</f>
        <v>VERIFIER QUANTITÉS</v>
      </c>
      <c r="R67" s="41"/>
      <c r="S67" s="15" t="str">
        <f>CONCATENATE(Inventaire_1[[#This Row],[Catégorie 1]])</f>
        <v>Vodka</v>
      </c>
      <c r="T67" s="18" t="str">
        <f>CONCATENATE(Inventaire_1[[#This Row],[Nom 1]])</f>
        <v>Zubrowzka</v>
      </c>
      <c r="U67" s="18" t="str">
        <f>CONCATENATE(Inventaire_1[[#This Row],[Format 1]])</f>
        <v>Bouteille</v>
      </c>
      <c r="V67" s="18" t="str">
        <f>CONCATENATE(Inventaire_1[[#This Row],[Catégorie 1]]," - ",Inventaire_1[[#This Row],[Nom 1]]," - ",Inventaire_1[[#This Row],[Format 1]])</f>
        <v>Vodka - Zubrowzka - Bouteille</v>
      </c>
      <c r="W67" s="18"/>
      <c r="X67" s="18"/>
      <c r="Y67" s="18"/>
      <c r="Z67" s="19" t="str">
        <f>IF(ISBLANK(Inventaire_1[[#This Row],[Quantité fermeture 3]]),"VERIFIER QUANTITÉS",Inventaire_1[[#This Row],[Stock minimum ouverture 3]]-Inventaire_1[[#This Row],[Quantité fermeture 3]])</f>
        <v>VERIFIER QUANTITÉS</v>
      </c>
      <c r="AA67" s="36"/>
      <c r="AB67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67" s="17"/>
      <c r="AD67" s="17"/>
      <c r="AE67" s="17"/>
      <c r="AF67" s="17"/>
    </row>
    <row r="68" spans="1:32" s="17" customFormat="1" ht="24" customHeight="1" x14ac:dyDescent="0.15">
      <c r="A68" s="15" t="s">
        <v>65</v>
      </c>
      <c r="B68" s="16" t="s">
        <v>16</v>
      </c>
      <c r="C68" s="16" t="s">
        <v>1</v>
      </c>
      <c r="D68" s="16" t="str">
        <f>CONCATENATE(Inventaire_1[[#This Row],[Catégorie 1]]," - ",Inventaire_1[[#This Row],[Nom 1]]," - ",Inventaire_1[[#This Row],[Format 1]])</f>
        <v>Whisky - Ballantine's - Bouteille</v>
      </c>
      <c r="E68" s="16"/>
      <c r="F68" s="16"/>
      <c r="G68" s="16"/>
      <c r="H68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68" s="40"/>
      <c r="J68" s="15" t="str">
        <f>CONCATENATE(Inventaire_1[[#This Row],[Catégorie 1]])</f>
        <v>Whisky</v>
      </c>
      <c r="K68" s="18" t="str">
        <f>CONCATENATE(Inventaire_1[[#This Row],[Nom 1]])</f>
        <v>Ballantine's</v>
      </c>
      <c r="L68" s="18" t="str">
        <f>CONCATENATE(Inventaire_1[[#This Row],[Format 1]])</f>
        <v>Bouteille</v>
      </c>
      <c r="M68" s="18" t="str">
        <f>CONCATENATE(Inventaire_1[[#This Row],[Catégorie 1]]," - ",Inventaire_1[[#This Row],[Nom 1]]," - ",Inventaire_1[[#This Row],[Format 1]])</f>
        <v>Whisky - Ballantine's - Bouteille</v>
      </c>
      <c r="N68" s="18"/>
      <c r="O68" s="18"/>
      <c r="P68" s="18"/>
      <c r="Q68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68" s="41"/>
      <c r="S68" s="15" t="str">
        <f>CONCATENATE(Inventaire_1[[#This Row],[Catégorie 1]])</f>
        <v>Whisky</v>
      </c>
      <c r="T68" s="18" t="str">
        <f>CONCATENATE(Inventaire_1[[#This Row],[Nom 1]])</f>
        <v>Ballantine's</v>
      </c>
      <c r="U68" s="18" t="str">
        <f>CONCATENATE(Inventaire_1[[#This Row],[Format 1]])</f>
        <v>Bouteille</v>
      </c>
      <c r="V68" s="18" t="str">
        <f>CONCATENATE(Inventaire_1[[#This Row],[Catégorie 1]]," - ",Inventaire_1[[#This Row],[Nom 1]]," - ",Inventaire_1[[#This Row],[Format 1]])</f>
        <v>Whisky - Ballantine's - Bouteille</v>
      </c>
      <c r="W68" s="18"/>
      <c r="X68" s="18"/>
      <c r="Y68" s="18"/>
      <c r="Z68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68" s="36"/>
      <c r="AB68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69" spans="1:32" s="17" customFormat="1" ht="24" customHeight="1" x14ac:dyDescent="0.15">
      <c r="A69" s="15" t="s">
        <v>65</v>
      </c>
      <c r="B69" s="16" t="s">
        <v>16</v>
      </c>
      <c r="C69" s="16" t="s">
        <v>3</v>
      </c>
      <c r="D69" s="16" t="str">
        <f>CONCATENATE(Inventaire_1[[#This Row],[Catégorie 1]]," - ",Inventaire_1[[#This Row],[Nom 1]]," - ",Inventaire_1[[#This Row],[Format 1]])</f>
        <v>Whisky - Ballantine's - Magnum</v>
      </c>
      <c r="E69" s="16"/>
      <c r="F69" s="16"/>
      <c r="G69" s="16"/>
      <c r="H69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69" s="40"/>
      <c r="J69" s="15" t="str">
        <f>CONCATENATE(Inventaire_1[[#This Row],[Catégorie 1]])</f>
        <v>Whisky</v>
      </c>
      <c r="K69" s="18" t="str">
        <f>CONCATENATE(Inventaire_1[[#This Row],[Nom 1]])</f>
        <v>Ballantine's</v>
      </c>
      <c r="L69" s="18" t="str">
        <f>CONCATENATE(Inventaire_1[[#This Row],[Format 1]])</f>
        <v>Magnum</v>
      </c>
      <c r="M69" s="18" t="str">
        <f>CONCATENATE(Inventaire_1[[#This Row],[Catégorie 1]]," - ",Inventaire_1[[#This Row],[Nom 1]]," - ",Inventaire_1[[#This Row],[Format 1]])</f>
        <v>Whisky - Ballantine's - Magnum</v>
      </c>
      <c r="N69" s="18"/>
      <c r="O69" s="18"/>
      <c r="P69" s="18"/>
      <c r="Q69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69" s="41"/>
      <c r="S69" s="15" t="str">
        <f>CONCATENATE(Inventaire_1[[#This Row],[Catégorie 1]])</f>
        <v>Whisky</v>
      </c>
      <c r="T69" s="18" t="str">
        <f>CONCATENATE(Inventaire_1[[#This Row],[Nom 1]])</f>
        <v>Ballantine's</v>
      </c>
      <c r="U69" s="18" t="str">
        <f>CONCATENATE(Inventaire_1[[#This Row],[Format 1]])</f>
        <v>Magnum</v>
      </c>
      <c r="V69" s="18" t="str">
        <f>CONCATENATE(Inventaire_1[[#This Row],[Catégorie 1]]," - ",Inventaire_1[[#This Row],[Nom 1]]," - ",Inventaire_1[[#This Row],[Format 1]])</f>
        <v>Whisky - Ballantine's - Magnum</v>
      </c>
      <c r="W69" s="18"/>
      <c r="X69" s="18"/>
      <c r="Y69" s="18"/>
      <c r="Z69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69" s="36"/>
      <c r="AB69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70" spans="1:32" s="20" customFormat="1" ht="24" customHeight="1" thickBot="1" x14ac:dyDescent="0.2">
      <c r="A70" s="15" t="s">
        <v>65</v>
      </c>
      <c r="B70" s="16" t="s">
        <v>19</v>
      </c>
      <c r="C70" s="16" t="s">
        <v>1</v>
      </c>
      <c r="D70" s="16" t="str">
        <f>CONCATENATE(Inventaire_1[[#This Row],[Catégorie 1]]," - ",Inventaire_1[[#This Row],[Nom 1]]," - ",Inventaire_1[[#This Row],[Format 1]])</f>
        <v>Whisky - Chivas Regal 18 ans - Bouteille</v>
      </c>
      <c r="E70" s="16"/>
      <c r="F70" s="16"/>
      <c r="G70" s="16"/>
      <c r="H70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70" s="40"/>
      <c r="J70" s="15" t="str">
        <f>CONCATENATE(Inventaire_1[[#This Row],[Catégorie 1]])</f>
        <v>Whisky</v>
      </c>
      <c r="K70" s="18" t="str">
        <f>CONCATENATE(Inventaire_1[[#This Row],[Nom 1]])</f>
        <v>Chivas Regal 18 ans</v>
      </c>
      <c r="L70" s="18" t="str">
        <f>CONCATENATE(Inventaire_1[[#This Row],[Format 1]])</f>
        <v>Bouteille</v>
      </c>
      <c r="M70" s="18" t="str">
        <f>CONCATENATE(Inventaire_1[[#This Row],[Catégorie 1]]," - ",Inventaire_1[[#This Row],[Nom 1]]," - ",Inventaire_1[[#This Row],[Format 1]])</f>
        <v>Whisky - Chivas Regal 18 ans - Bouteille</v>
      </c>
      <c r="N70" s="18"/>
      <c r="O70" s="18"/>
      <c r="P70" s="18"/>
      <c r="Q70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70" s="41"/>
      <c r="S70" s="15" t="str">
        <f>CONCATENATE(Inventaire_1[[#This Row],[Catégorie 1]])</f>
        <v>Whisky</v>
      </c>
      <c r="T70" s="18" t="str">
        <f>CONCATENATE(Inventaire_1[[#This Row],[Nom 1]])</f>
        <v>Chivas Regal 18 ans</v>
      </c>
      <c r="U70" s="18" t="str">
        <f>CONCATENATE(Inventaire_1[[#This Row],[Format 1]])</f>
        <v>Bouteille</v>
      </c>
      <c r="V70" s="18" t="str">
        <f>CONCATENATE(Inventaire_1[[#This Row],[Catégorie 1]]," - ",Inventaire_1[[#This Row],[Nom 1]]," - ",Inventaire_1[[#This Row],[Format 1]])</f>
        <v>Whisky - Chivas Regal 18 ans - Bouteille</v>
      </c>
      <c r="W70" s="18"/>
      <c r="X70" s="18"/>
      <c r="Y70" s="18"/>
      <c r="Z70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70" s="36"/>
      <c r="AB70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70" s="17"/>
      <c r="AD70" s="17"/>
      <c r="AE70" s="17"/>
      <c r="AF70" s="17"/>
    </row>
    <row r="71" spans="1:32" s="21" customFormat="1" ht="24" customHeight="1" x14ac:dyDescent="0.15">
      <c r="A71" s="15" t="s">
        <v>65</v>
      </c>
      <c r="B71" s="16" t="s">
        <v>17</v>
      </c>
      <c r="C71" s="16" t="s">
        <v>1</v>
      </c>
      <c r="D71" s="16" t="str">
        <f>CONCATENATE(Inventaire_1[[#This Row],[Catégorie 1]]," - ",Inventaire_1[[#This Row],[Nom 1]]," - ",Inventaire_1[[#This Row],[Format 1]])</f>
        <v>Whisky - Jack Daniel's - Bouteille</v>
      </c>
      <c r="E71" s="16"/>
      <c r="F71" s="16"/>
      <c r="G71" s="16"/>
      <c r="H71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71" s="40"/>
      <c r="J71" s="15" t="str">
        <f>CONCATENATE(Inventaire_1[[#This Row],[Catégorie 1]])</f>
        <v>Whisky</v>
      </c>
      <c r="K71" s="18" t="str">
        <f>CONCATENATE(Inventaire_1[[#This Row],[Nom 1]])</f>
        <v>Jack Daniel's</v>
      </c>
      <c r="L71" s="18" t="str">
        <f>CONCATENATE(Inventaire_1[[#This Row],[Format 1]])</f>
        <v>Bouteille</v>
      </c>
      <c r="M71" s="18" t="str">
        <f>CONCATENATE(Inventaire_1[[#This Row],[Catégorie 1]]," - ",Inventaire_1[[#This Row],[Nom 1]]," - ",Inventaire_1[[#This Row],[Format 1]])</f>
        <v>Whisky - Jack Daniel's - Bouteille</v>
      </c>
      <c r="N71" s="18"/>
      <c r="O71" s="18"/>
      <c r="P71" s="18"/>
      <c r="Q71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71" s="41"/>
      <c r="S71" s="15" t="str">
        <f>CONCATENATE(Inventaire_1[[#This Row],[Catégorie 1]])</f>
        <v>Whisky</v>
      </c>
      <c r="T71" s="18" t="str">
        <f>CONCATENATE(Inventaire_1[[#This Row],[Nom 1]])</f>
        <v>Jack Daniel's</v>
      </c>
      <c r="U71" s="18" t="str">
        <f>CONCATENATE(Inventaire_1[[#This Row],[Format 1]])</f>
        <v>Bouteille</v>
      </c>
      <c r="V71" s="18" t="str">
        <f>CONCATENATE(Inventaire_1[[#This Row],[Catégorie 1]]," - ",Inventaire_1[[#This Row],[Nom 1]]," - ",Inventaire_1[[#This Row],[Format 1]])</f>
        <v>Whisky - Jack Daniel's - Bouteille</v>
      </c>
      <c r="W71" s="18"/>
      <c r="X71" s="18"/>
      <c r="Y71" s="18"/>
      <c r="Z71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71" s="36"/>
      <c r="AB71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  <c r="AC71" s="17"/>
      <c r="AD71" s="17"/>
      <c r="AE71" s="17"/>
      <c r="AF71" s="17"/>
    </row>
    <row r="72" spans="1:32" s="17" customFormat="1" ht="24" customHeight="1" x14ac:dyDescent="0.15">
      <c r="A72" s="15" t="s">
        <v>65</v>
      </c>
      <c r="B72" s="16" t="s">
        <v>17</v>
      </c>
      <c r="C72" s="16" t="s">
        <v>3</v>
      </c>
      <c r="D72" s="16" t="str">
        <f>CONCATENATE(Inventaire_1[[#This Row],[Catégorie 1]]," - ",Inventaire_1[[#This Row],[Nom 1]]," - ",Inventaire_1[[#This Row],[Format 1]])</f>
        <v>Whisky - Jack Daniel's - Magnum</v>
      </c>
      <c r="E72" s="16"/>
      <c r="F72" s="16"/>
      <c r="G72" s="16"/>
      <c r="H72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72" s="40"/>
      <c r="J72" s="15" t="str">
        <f>CONCATENATE(Inventaire_1[[#This Row],[Catégorie 1]])</f>
        <v>Whisky</v>
      </c>
      <c r="K72" s="18" t="str">
        <f>CONCATENATE(Inventaire_1[[#This Row],[Nom 1]])</f>
        <v>Jack Daniel's</v>
      </c>
      <c r="L72" s="18" t="str">
        <f>CONCATENATE(Inventaire_1[[#This Row],[Format 1]])</f>
        <v>Magnum</v>
      </c>
      <c r="M72" s="18" t="str">
        <f>CONCATENATE(Inventaire_1[[#This Row],[Catégorie 1]]," - ",Inventaire_1[[#This Row],[Nom 1]]," - ",Inventaire_1[[#This Row],[Format 1]])</f>
        <v>Whisky - Jack Daniel's - Magnum</v>
      </c>
      <c r="N72" s="18"/>
      <c r="O72" s="18"/>
      <c r="P72" s="18"/>
      <c r="Q72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72" s="41"/>
      <c r="S72" s="15" t="str">
        <f>CONCATENATE(Inventaire_1[[#This Row],[Catégorie 1]])</f>
        <v>Whisky</v>
      </c>
      <c r="T72" s="18" t="str">
        <f>CONCATENATE(Inventaire_1[[#This Row],[Nom 1]])</f>
        <v>Jack Daniel's</v>
      </c>
      <c r="U72" s="18" t="str">
        <f>CONCATENATE(Inventaire_1[[#This Row],[Format 1]])</f>
        <v>Magnum</v>
      </c>
      <c r="V72" s="18" t="str">
        <f>CONCATENATE(Inventaire_1[[#This Row],[Catégorie 1]]," - ",Inventaire_1[[#This Row],[Nom 1]]," - ",Inventaire_1[[#This Row],[Format 1]])</f>
        <v>Whisky - Jack Daniel's - Magnum</v>
      </c>
      <c r="W72" s="18"/>
      <c r="X72" s="18"/>
      <c r="Y72" s="18"/>
      <c r="Z72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72" s="36"/>
      <c r="AB72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73" spans="1:32" s="17" customFormat="1" ht="24" customHeight="1" x14ac:dyDescent="0.15">
      <c r="A73" s="15" t="s">
        <v>65</v>
      </c>
      <c r="B73" s="16" t="s">
        <v>18</v>
      </c>
      <c r="C73" s="16" t="s">
        <v>1</v>
      </c>
      <c r="D73" s="16" t="str">
        <f>CONCATENATE(Inventaire_1[[#This Row],[Catégorie 1]]," - ",Inventaire_1[[#This Row],[Nom 1]]," - ",Inventaire_1[[#This Row],[Format 1]])</f>
        <v>Whisky - Jack Daniel's Honey - Bouteille</v>
      </c>
      <c r="E73" s="16"/>
      <c r="F73" s="16"/>
      <c r="G73" s="16"/>
      <c r="H73" s="16" t="str">
        <f>IF(ISBLANK(Inventaire_1[[#This Row],[Quantité fermeture 1]]),"VERIFIER QUANTITÉS",Inventaire_1[[#This Row],[Stock minimum ouverture 1]]-Inventaire_1[[#This Row],[Quantité fermeture 1]])</f>
        <v>VERIFIER QUANTITÉS</v>
      </c>
      <c r="I73" s="40"/>
      <c r="J73" s="15" t="str">
        <f>CONCATENATE(Inventaire_1[[#This Row],[Catégorie 1]])</f>
        <v>Whisky</v>
      </c>
      <c r="K73" s="18" t="str">
        <f>CONCATENATE(Inventaire_1[[#This Row],[Nom 1]])</f>
        <v>Jack Daniel's Honey</v>
      </c>
      <c r="L73" s="18" t="str">
        <f>CONCATENATE(Inventaire_1[[#This Row],[Format 1]])</f>
        <v>Bouteille</v>
      </c>
      <c r="M73" s="18" t="str">
        <f>CONCATENATE(Inventaire_1[[#This Row],[Catégorie 1]]," - ",Inventaire_1[[#This Row],[Nom 1]]," - ",Inventaire_1[[#This Row],[Format 1]])</f>
        <v>Whisky - Jack Daniel's Honey - Bouteille</v>
      </c>
      <c r="N73" s="18"/>
      <c r="O73" s="18"/>
      <c r="P73" s="18"/>
      <c r="Q73" s="18" t="str">
        <f>IF(ISBLANK(Inventaire_1[[#This Row],[Quantité fermeture 2]]),"VERIFIER QUANTITÉS",Inventaire_1[[#This Row],[Stock minimum ouverture 2]]-Inventaire_1[[#This Row],[Quantité fermeture 2]])</f>
        <v>VERIFIER QUANTITÉS</v>
      </c>
      <c r="R73" s="41"/>
      <c r="S73" s="15" t="str">
        <f>CONCATENATE(Inventaire_1[[#This Row],[Catégorie 1]])</f>
        <v>Whisky</v>
      </c>
      <c r="T73" s="18" t="str">
        <f>CONCATENATE(Inventaire_1[[#This Row],[Nom 1]])</f>
        <v>Jack Daniel's Honey</v>
      </c>
      <c r="U73" s="18" t="str">
        <f>CONCATENATE(Inventaire_1[[#This Row],[Format 1]])</f>
        <v>Bouteille</v>
      </c>
      <c r="V73" s="18" t="str">
        <f>CONCATENATE(Inventaire_1[[#This Row],[Catégorie 1]]," - ",Inventaire_1[[#This Row],[Nom 1]]," - ",Inventaire_1[[#This Row],[Format 1]])</f>
        <v>Whisky - Jack Daniel's Honey - Bouteille</v>
      </c>
      <c r="W73" s="18"/>
      <c r="X73" s="18"/>
      <c r="Y73" s="18"/>
      <c r="Z73" s="18" t="str">
        <f>IF(ISBLANK(Inventaire_1[[#This Row],[Quantité fermeture 3]]),"VERIFIER QUANTITÉS",Inventaire_1[[#This Row],[Stock minimum ouverture 3]]-Inventaire_1[[#This Row],[Quantité fermeture 3]])</f>
        <v>VERIFIER QUANTITÉS</v>
      </c>
      <c r="AA73" s="36"/>
      <c r="AB73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74" spans="1:32" s="17" customFormat="1" ht="24" customHeight="1" x14ac:dyDescent="0.15">
      <c r="A74" s="25" t="s">
        <v>65</v>
      </c>
      <c r="B74" s="26" t="s">
        <v>20</v>
      </c>
      <c r="C74" s="26" t="s">
        <v>1</v>
      </c>
      <c r="D74" s="26" t="str">
        <f>CONCATENATE(Inventaire_1[[#This Row],[Catégorie 1]]," - ",Inventaire_1[[#This Row],[Nom 1]]," - ",Inventaire_1[[#This Row],[Format 1]])</f>
        <v>Whisky - Southern Confort - Bouteille</v>
      </c>
      <c r="E74" s="26"/>
      <c r="F74" s="26"/>
      <c r="G74" s="26"/>
      <c r="H74" s="26" t="str">
        <f>IF(ISBLANK(Inventaire_1[[#This Row],[Quantité fermeture 1]]),"VERIFIER QUANTITÉS",Inventaire_1[[#This Row],[Stock minimum ouverture 1]]-Inventaire_1[[#This Row],[Quantité fermeture 1]])</f>
        <v>VERIFIER QUANTITÉS</v>
      </c>
      <c r="I74" s="40"/>
      <c r="J74" s="15" t="str">
        <f>CONCATENATE(Inventaire_1[[#This Row],[Catégorie 1]])</f>
        <v>Whisky</v>
      </c>
      <c r="K74" s="18" t="str">
        <f>CONCATENATE(Inventaire_1[[#This Row],[Nom 1]])</f>
        <v>Southern Confort</v>
      </c>
      <c r="L74" s="18" t="str">
        <f>CONCATENATE(Inventaire_1[[#This Row],[Format 1]])</f>
        <v>Bouteille</v>
      </c>
      <c r="M74" s="37" t="str">
        <f>CONCATENATE(Inventaire_1[[#This Row],[Catégorie 1]]," - ",Inventaire_1[[#This Row],[Nom 1]]," - ",Inventaire_1[[#This Row],[Format 1]])</f>
        <v>Whisky - Southern Confort - Bouteille</v>
      </c>
      <c r="N74" s="37"/>
      <c r="O74" s="37"/>
      <c r="P74" s="37"/>
      <c r="Q74" s="37" t="str">
        <f>IF(ISBLANK(Inventaire_1[[#This Row],[Quantité fermeture 2]]),"VERIFIER QUANTITÉS",Inventaire_1[[#This Row],[Stock minimum ouverture 2]]-Inventaire_1[[#This Row],[Quantité fermeture 2]])</f>
        <v>VERIFIER QUANTITÉS</v>
      </c>
      <c r="R74" s="41"/>
      <c r="S74" s="15" t="str">
        <f>CONCATENATE(Inventaire_1[[#This Row],[Catégorie 1]])</f>
        <v>Whisky</v>
      </c>
      <c r="T74" s="18" t="str">
        <f>CONCATENATE(Inventaire_1[[#This Row],[Nom 1]])</f>
        <v>Southern Confort</v>
      </c>
      <c r="U74" s="18" t="str">
        <f>CONCATENATE(Inventaire_1[[#This Row],[Format 1]])</f>
        <v>Bouteille</v>
      </c>
      <c r="V74" s="37" t="str">
        <f>CONCATENATE(Inventaire_1[[#This Row],[Catégorie 1]]," - ",Inventaire_1[[#This Row],[Nom 1]]," - ",Inventaire_1[[#This Row],[Format 1]])</f>
        <v>Whisky - Southern Confort - Bouteille</v>
      </c>
      <c r="W74" s="37"/>
      <c r="X74" s="37"/>
      <c r="Y74" s="37"/>
      <c r="Z74" s="37" t="str">
        <f>IF(ISBLANK(Inventaire_1[[#This Row],[Quantité fermeture 3]]),"VERIFIER QUANTITÉS",Inventaire_1[[#This Row],[Stock minimum ouverture 3]]-Inventaire_1[[#This Row],[Quantité fermeture 3]])</f>
        <v>VERIFIER QUANTITÉS</v>
      </c>
      <c r="AA74" s="36"/>
      <c r="AB74" s="38" t="str">
        <f>IF(ISBLANK(Inventaire_1[[#This Row],[Quantité fermeture 1]]),"VERIFIER QUANTITÉS",Inventaire_1[[#This Row],[Quantité à réapprovisionner 3]]+Inventaire_1[[#This Row],[Quantité à réapprovisionner 2]]+Inventaire_1[[#This Row],[Quantité à réapprovisionner 1]])</f>
        <v>VERIFIER QUANTITÉS</v>
      </c>
    </row>
    <row r="75" spans="1:32" ht="71" customHeight="1" x14ac:dyDescent="0.15"/>
    <row r="77" spans="1:32" ht="23.25" customHeight="1" x14ac:dyDescent="0.15"/>
    <row r="78" spans="1:32" s="28" customFormat="1" ht="21" customHeight="1" x14ac:dyDescent="0.15"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</row>
    <row r="94" spans="9:9" ht="24" customHeight="1" x14ac:dyDescent="0.15">
      <c r="I94" s="29"/>
    </row>
    <row r="105" spans="9:9" ht="24" customHeight="1" x14ac:dyDescent="0.15">
      <c r="I105" s="30"/>
    </row>
    <row r="106" spans="9:9" ht="24" customHeight="1" x14ac:dyDescent="0.15">
      <c r="I106" s="30"/>
    </row>
    <row r="115" spans="9:9" ht="24" customHeight="1" x14ac:dyDescent="0.15">
      <c r="I115" s="30"/>
    </row>
    <row r="116" spans="9:9" ht="24" customHeight="1" x14ac:dyDescent="0.15">
      <c r="I116" s="30"/>
    </row>
    <row r="126" spans="9:9" ht="24" customHeight="1" x14ac:dyDescent="0.15">
      <c r="I126" s="30"/>
    </row>
    <row r="127" spans="9:9" ht="24" customHeight="1" x14ac:dyDescent="0.15">
      <c r="I127" s="30"/>
    </row>
    <row r="135" spans="9:9" ht="24" customHeight="1" x14ac:dyDescent="0.15">
      <c r="I135" s="30"/>
    </row>
    <row r="136" spans="9:9" ht="24" customHeight="1" x14ac:dyDescent="0.15">
      <c r="I136" s="30"/>
    </row>
    <row r="141" spans="9:9" ht="24" customHeight="1" x14ac:dyDescent="0.15">
      <c r="I141" s="30"/>
    </row>
    <row r="142" spans="9:9" ht="24" customHeight="1" x14ac:dyDescent="0.15">
      <c r="I142" s="30"/>
    </row>
    <row r="173" spans="1:30" s="27" customFormat="1" ht="24" customHeight="1" x14ac:dyDescent="0.15">
      <c r="A173" s="2"/>
      <c r="B173" s="2"/>
      <c r="C173" s="2"/>
      <c r="D173" s="2"/>
      <c r="E173" s="2"/>
      <c r="F173" s="2"/>
      <c r="G173" s="2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</row>
    <row r="174" spans="1:30" ht="70" customHeight="1" x14ac:dyDescent="0.15"/>
    <row r="176" spans="1:30" ht="23.25" customHeight="1" x14ac:dyDescent="0.15"/>
    <row r="177" spans="10:30" s="28" customFormat="1" ht="21" customHeight="1" x14ac:dyDescent="0.15"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</row>
    <row r="193" spans="9:9" ht="24" customHeight="1" x14ac:dyDescent="0.15">
      <c r="I193" s="29"/>
    </row>
    <row r="204" spans="9:9" ht="24" customHeight="1" x14ac:dyDescent="0.15">
      <c r="I204" s="30"/>
    </row>
    <row r="205" spans="9:9" ht="24" customHeight="1" x14ac:dyDescent="0.15">
      <c r="I205" s="30"/>
    </row>
    <row r="214" spans="9:9" ht="24" customHeight="1" x14ac:dyDescent="0.15">
      <c r="I214" s="30"/>
    </row>
    <row r="215" spans="9:9" ht="24" customHeight="1" x14ac:dyDescent="0.15">
      <c r="I215" s="30"/>
    </row>
    <row r="225" spans="9:9" ht="24" customHeight="1" x14ac:dyDescent="0.15">
      <c r="I225" s="30"/>
    </row>
    <row r="226" spans="9:9" ht="24" customHeight="1" x14ac:dyDescent="0.15">
      <c r="I226" s="30"/>
    </row>
    <row r="234" spans="9:9" ht="24" customHeight="1" x14ac:dyDescent="0.15">
      <c r="I234" s="30"/>
    </row>
    <row r="235" spans="9:9" ht="24" customHeight="1" x14ac:dyDescent="0.15">
      <c r="I235" s="30"/>
    </row>
    <row r="240" spans="9:9" ht="24" customHeight="1" x14ac:dyDescent="0.15">
      <c r="I240" s="30"/>
    </row>
    <row r="241" spans="9:9" ht="24" customHeight="1" x14ac:dyDescent="0.15">
      <c r="I241" s="30"/>
    </row>
  </sheetData>
  <dataConsolidate/>
  <mergeCells count="4">
    <mergeCell ref="A1:I1"/>
    <mergeCell ref="J1:R1"/>
    <mergeCell ref="S1:AA1"/>
    <mergeCell ref="A3:H3"/>
  </mergeCells>
  <phoneticPr fontId="26" type="noConversion"/>
  <conditionalFormatting sqref="A5:A74">
    <cfRule type="containsText" dxfId="48" priority="50" operator="containsText" text="Soft &amp; Divers">
      <formula>NOT(ISERROR(SEARCH("Soft &amp; Divers",A5)))</formula>
    </cfRule>
    <cfRule type="containsText" dxfId="47" priority="51" operator="containsText" text="Alcool Divers">
      <formula>NOT(ISERROR(SEARCH("Alcool Divers",A5)))</formula>
    </cfRule>
    <cfRule type="containsText" dxfId="46" priority="52" operator="containsText" text="Bière">
      <formula>NOT(ISERROR(SEARCH("Bière",A5)))</formula>
    </cfRule>
    <cfRule type="containsText" dxfId="45" priority="53" operator="containsText" text="Tequila">
      <formula>NOT(ISERROR(SEARCH("Tequila",A5)))</formula>
    </cfRule>
    <cfRule type="containsText" dxfId="44" priority="54" operator="containsText" text="Gin">
      <formula>NOT(ISERROR(SEARCH("Gin",A5)))</formula>
    </cfRule>
    <cfRule type="containsText" dxfId="43" priority="55" operator="containsText" text="Rhum">
      <formula>NOT(ISERROR(SEARCH("Rhum",A5)))</formula>
    </cfRule>
    <cfRule type="containsText" dxfId="42" priority="56" operator="containsText" text="Whisky">
      <formula>NOT(ISERROR(SEARCH("Whisky",A5)))</formula>
    </cfRule>
    <cfRule type="containsText" dxfId="41" priority="57" operator="containsText" text="Vodka">
      <formula>NOT(ISERROR(SEARCH("Vodka",A5)))</formula>
    </cfRule>
    <cfRule type="containsText" dxfId="40" priority="59" operator="containsText" text="Champagne">
      <formula>NOT(ISERROR(SEARCH("Champagne",A5)))</formula>
    </cfRule>
  </conditionalFormatting>
  <conditionalFormatting sqref="J5:J74">
    <cfRule type="containsText" dxfId="39" priority="20" operator="containsText" text="Soft &amp; Divers">
      <formula>NOT(ISERROR(SEARCH("Soft &amp; Divers",J5)))</formula>
    </cfRule>
    <cfRule type="containsText" dxfId="38" priority="21" operator="containsText" text="Alcool Divers">
      <formula>NOT(ISERROR(SEARCH("Alcool Divers",J5)))</formula>
    </cfRule>
    <cfRule type="containsText" dxfId="37" priority="22" operator="containsText" text="Bière">
      <formula>NOT(ISERROR(SEARCH("Bière",J5)))</formula>
    </cfRule>
    <cfRule type="containsText" dxfId="36" priority="23" operator="containsText" text="Tequila">
      <formula>NOT(ISERROR(SEARCH("Tequila",J5)))</formula>
    </cfRule>
    <cfRule type="containsText" dxfId="35" priority="24" operator="containsText" text="Gin">
      <formula>NOT(ISERROR(SEARCH("Gin",J5)))</formula>
    </cfRule>
    <cfRule type="containsText" dxfId="34" priority="25" operator="containsText" text="Rhum">
      <formula>NOT(ISERROR(SEARCH("Rhum",J5)))</formula>
    </cfRule>
    <cfRule type="containsText" dxfId="33" priority="26" operator="containsText" text="Whisky">
      <formula>NOT(ISERROR(SEARCH("Whisky",J5)))</formula>
    </cfRule>
    <cfRule type="containsText" dxfId="32" priority="27" operator="containsText" text="Vodka">
      <formula>NOT(ISERROR(SEARCH("Vodka",J5)))</formula>
    </cfRule>
    <cfRule type="containsText" dxfId="31" priority="28" operator="containsText" text="Champagne">
      <formula>NOT(ISERROR(SEARCH("Champagne",J5)))</formula>
    </cfRule>
  </conditionalFormatting>
  <conditionalFormatting sqref="S5:S74">
    <cfRule type="containsText" dxfId="30" priority="10" operator="containsText" text="Soft &amp; Divers">
      <formula>NOT(ISERROR(SEARCH("Soft &amp; Divers",S5)))</formula>
    </cfRule>
    <cfRule type="containsText" dxfId="29" priority="11" operator="containsText" text="Alcool Divers">
      <formula>NOT(ISERROR(SEARCH("Alcool Divers",S5)))</formula>
    </cfRule>
    <cfRule type="containsText" dxfId="28" priority="12" operator="containsText" text="Bière">
      <formula>NOT(ISERROR(SEARCH("Bière",S5)))</formula>
    </cfRule>
    <cfRule type="containsText" dxfId="27" priority="13" operator="containsText" text="Tequila">
      <formula>NOT(ISERROR(SEARCH("Tequila",S5)))</formula>
    </cfRule>
    <cfRule type="containsText" dxfId="26" priority="14" operator="containsText" text="Gin">
      <formula>NOT(ISERROR(SEARCH("Gin",S5)))</formula>
    </cfRule>
    <cfRule type="containsText" dxfId="25" priority="15" operator="containsText" text="Rhum">
      <formula>NOT(ISERROR(SEARCH("Rhum",S5)))</formula>
    </cfRule>
    <cfRule type="containsText" dxfId="24" priority="16" operator="containsText" text="Whisky">
      <formula>NOT(ISERROR(SEARCH("Whisky",S5)))</formula>
    </cfRule>
    <cfRule type="containsText" dxfId="23" priority="17" operator="containsText" text="Vodka">
      <formula>NOT(ISERROR(SEARCH("Vodka",S5)))</formula>
    </cfRule>
    <cfRule type="containsText" dxfId="22" priority="18" operator="containsText" text="Champagne">
      <formula>NOT(ISERROR(SEARCH("Champagne",S5)))</formula>
    </cfRule>
  </conditionalFormatting>
  <conditionalFormatting sqref="B5:H74">
    <cfRule type="expression" dxfId="21" priority="3">
      <formula>$H5=0</formula>
    </cfRule>
    <cfRule type="expression" dxfId="20" priority="4">
      <formula>$H5&gt;0&lt;100</formula>
    </cfRule>
  </conditionalFormatting>
  <conditionalFormatting sqref="Q5">
    <cfRule type="expression" dxfId="19" priority="1">
      <formula>$H5=0</formula>
    </cfRule>
    <cfRule type="expression" dxfId="18" priority="2">
      <formula>$H5&gt;0&lt;100</formula>
    </cfRule>
  </conditionalFormatting>
  <dataValidations xWindow="67" yWindow="628" count="7">
    <dataValidation allowBlank="1" showInputMessage="1" showErrorMessage="1" prompt="Entrez le nom de l’article dans cette colonne" sqref="A4:B4 J4:K4 S4:T4" xr:uid="{00000000-0002-0000-0000-000003000000}"/>
    <dataValidation allowBlank="1" showInputMessage="1" showErrorMessage="1" prompt="Entrez Oui quand l’article est abandonné. Lorsque la valeur Oui est entrée, la ligne correspondante est mise en surbrillance gris clair et le style barré est appliqué au texte" sqref="I4 R4 AA4" xr:uid="{00000000-0002-0000-0000-000004000000}"/>
    <dataValidation allowBlank="1" showInputMessage="1" showErrorMessage="1" prompt="Entrez la quantité réapprovisionnée pour chaque article dans cette colonne" sqref="H4 Q4 Z4" xr:uid="{00000000-0002-0000-0000-000005000000}"/>
    <dataValidation allowBlank="1" showInputMessage="1" showErrorMessage="1" prompt="Entrez le seuil de réapprovisionnement pour chaque article dans cette colonne" sqref="E4 I94 I193 N4 W4" xr:uid="{00000000-0002-0000-0000-000007000000}"/>
    <dataValidation allowBlank="1" showInputMessage="1" showErrorMessage="1" prompt="Entrez la quantité en stock de chaque article dans cette colonne" sqref="G4 P4 Y4" xr:uid="{00000000-0002-0000-0000-000009000000}"/>
    <dataValidation allowBlank="1" showInputMessage="1" showErrorMessage="1" prompt="Entrez une description de l’article dans cette colonne" sqref="C4:F4 L4:O4 U4:X4" xr:uid="{00000000-0002-0000-0000-00000B000000}"/>
    <dataValidation type="list" allowBlank="1" showInputMessage="1" showErrorMessage="1" sqref="I5:I74 R5:R74 AA5:AA74" xr:uid="{00000000-0002-0000-0000-00000C000000}">
      <formula1>"Oui"</formula1>
    </dataValidation>
  </dataValidations>
  <pageMargins left="0.25" right="0.25" top="0.75" bottom="0.75" header="0.3" footer="0.3"/>
  <pageSetup paperSize="9" scale="13" fitToHeight="0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EA25CC0A0AC24199CDC46C25B8B0BC" ma:contentTypeVersion="10" ma:contentTypeDescription="Create a new document." ma:contentTypeScope="" ma:versionID="e3b47856d4cf355c0dacb39e1084d14f">
  <xsd:schema xmlns:xsd="http://www.w3.org/2001/XMLSchema" xmlns:xs="http://www.w3.org/2001/XMLSchema" xmlns:p="http://schemas.microsoft.com/office/2006/metadata/properties" xmlns:ns1="http://schemas.microsoft.com/sharepoint/v3" xmlns:ns2="6dc4bcd6-49db-4c07-9060-8acfc67cef9f" xmlns:ns3="fb0879af-3eba-417a-a55a-ffe6dcd6ca77" targetNamespace="http://schemas.microsoft.com/office/2006/metadata/properties" ma:root="true" ma:fieldsID="a845a615265fdb1f7b12cc65ac20ecbd" ns1:_="" ns2:_="" ns3:_="">
    <xsd:import namespace="http://schemas.microsoft.com/sharepoint/v3"/>
    <xsd:import namespace="6dc4bcd6-49db-4c07-9060-8acfc67cef9f"/>
    <xsd:import namespace="fb0879af-3eba-417a-a55a-ffe6dcd6ca7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3:SharedWithUsers" minOccurs="0"/>
                <xsd:element ref="ns3:SharedWithDetails" minOccurs="0"/>
                <xsd:element ref="ns3:LastSharedByUser" minOccurs="0"/>
                <xsd:element ref="ns3:LastSharedByTime" minOccurs="0"/>
                <xsd:element ref="ns1:_ip_UnifiedCompliancePolicyProperties" minOccurs="0"/>
                <xsd:element ref="ns1:_ip_UnifiedCompliancePolicyUIAction" minOccurs="0"/>
                <xsd:element ref="ns2:MediaServiceAuto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5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6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c4bcd6-49db-4c07-9060-8acfc67cef9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7" nillable="true" ma:displayName="MediaServiceAutoTags" ma:internalName="MediaServiceAutoTag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b0879af-3eba-417a-a55a-ffe6dcd6ca77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3" nillable="true" ma:displayName="Last Shared By User" ma:hidden="true" ma:internalName="LastSharedByUser" ma:readOnly="true">
      <xsd:simpleType>
        <xsd:restriction base="dms:Note"/>
      </xsd:simpleType>
    </xsd:element>
    <xsd:element name="LastSharedByTime" ma:index="14" nillable="true" ma:displayName="Last Shared By Time" ma:hidden="true" ma:internalName="LastSharedByTime" ma:readOnly="tru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E1227E31-123E-44EE-A422-2705DF3A59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dc4bcd6-49db-4c07-9060-8acfc67cef9f"/>
    <ds:schemaRef ds:uri="fb0879af-3eba-417a-a55a-ffe6dcd6ca7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E17AD16-C3BD-472A-B362-8A85F95573C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1F3298A-223B-42B2-9FEF-AB506EA6B5F6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TM78443713</Templat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État Stock</vt:lpstr>
      <vt:lpstr>template</vt:lpstr>
      <vt:lpstr>template!Impression_des_titres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2018-08-16T20:38:17Z</dcterms:created>
  <dcterms:modified xsi:type="dcterms:W3CDTF">2022-01-23T20:21:25Z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0x010100DEEA25CC0A0AC24199CDC46C25B8B0BC</vt:lpwstr>
  </property>
</Properties>
</file>