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liste_dates">OFFSET(projet!$B$1,1,,COUNTA(projet!$B:$B)-1)</definedName>
    <definedName name="liste_val">OFFSET(projet!$C$1,1,,COUNTA(projet!$C:$C)-1,4)</definedName>
    <definedName name="mise_en_forme">OFFSET(projet!$B$1,1,,COUNTA(projet!$C:$C)-1,5)</definedName>
  </definedNames>
  <calcPr calcId="145621"/>
</workbook>
</file>

<file path=xl/calcChain.xml><?xml version="1.0" encoding="utf-8"?>
<calcChain xmlns="http://schemas.openxmlformats.org/spreadsheetml/2006/main">
  <c r="J49" i="1" l="1"/>
  <c r="J51" i="1" s="1"/>
  <c r="J40" i="1"/>
  <c r="J42" i="1" s="1"/>
  <c r="J31" i="1"/>
  <c r="J33" i="1" s="1"/>
  <c r="J22" i="1"/>
  <c r="J24" i="1" s="1"/>
  <c r="J13" i="1"/>
  <c r="J15" i="1" s="1"/>
  <c r="L6" i="1" a="1"/>
  <c r="L6" i="1" s="1"/>
  <c r="J50" i="1" l="1"/>
  <c r="J41" i="1"/>
  <c r="J32" i="1"/>
  <c r="J23" i="1"/>
  <c r="J14" i="1"/>
  <c r="K51" i="1" l="1"/>
  <c r="M51" i="1" a="1"/>
  <c r="M51" i="1" s="1"/>
  <c r="L52" i="1" a="1"/>
  <c r="L52" i="1" s="1"/>
  <c r="M52" i="1" s="1" a="1"/>
  <c r="M52" i="1" s="1"/>
  <c r="L51" i="1" a="1"/>
  <c r="L51" i="1" s="1"/>
  <c r="L53" i="1" a="1"/>
  <c r="L53" i="1" s="1"/>
  <c r="M53" i="1" s="1" a="1"/>
  <c r="M53" i="1" s="1"/>
  <c r="K42" i="1"/>
  <c r="M42" i="1" a="1"/>
  <c r="M42" i="1" s="1"/>
  <c r="L42" i="1" a="1"/>
  <c r="L42" i="1" s="1"/>
  <c r="L43" i="1" a="1"/>
  <c r="L43" i="1" s="1"/>
  <c r="M43" i="1" s="1" a="1"/>
  <c r="M43" i="1" s="1"/>
  <c r="L44" i="1" a="1"/>
  <c r="L44" i="1" s="1"/>
  <c r="M44" i="1" s="1" a="1"/>
  <c r="M44" i="1" s="1"/>
  <c r="K33" i="1"/>
  <c r="M33" i="1" a="1"/>
  <c r="M33" i="1" s="1"/>
  <c r="L34" i="1" a="1"/>
  <c r="L34" i="1" s="1"/>
  <c r="M34" i="1" s="1" a="1"/>
  <c r="M34" i="1" s="1"/>
  <c r="L33" i="1" a="1"/>
  <c r="L33" i="1" s="1"/>
  <c r="L35" i="1" a="1"/>
  <c r="L35" i="1" s="1"/>
  <c r="M35" i="1" s="1" a="1"/>
  <c r="M35" i="1" s="1"/>
  <c r="K24" i="1"/>
  <c r="M24" i="1" a="1"/>
  <c r="M24" i="1" s="1"/>
  <c r="L25" i="1" a="1"/>
  <c r="L25" i="1" s="1"/>
  <c r="M25" i="1" s="1" a="1"/>
  <c r="M25" i="1" s="1"/>
  <c r="L24" i="1" a="1"/>
  <c r="L24" i="1" s="1"/>
  <c r="L26" i="1" a="1"/>
  <c r="L26" i="1" s="1"/>
  <c r="M26" i="1" s="1" a="1"/>
  <c r="M26" i="1" s="1"/>
  <c r="K15" i="1"/>
  <c r="M15" i="1" a="1"/>
  <c r="M15" i="1" s="1"/>
  <c r="L17" i="1" a="1"/>
  <c r="L17" i="1" s="1"/>
  <c r="M17" i="1" s="1" a="1"/>
  <c r="M17" i="1" s="1"/>
  <c r="L15" i="1" a="1"/>
  <c r="L15" i="1" s="1"/>
  <c r="L16" i="1" a="1"/>
  <c r="L16" i="1" s="1"/>
  <c r="M16" i="1" s="1" a="1"/>
  <c r="M16" i="1" s="1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3" i="2"/>
  <c r="A4" i="2"/>
  <c r="A5" i="2"/>
  <c r="A2" i="2"/>
  <c r="B1" i="2"/>
  <c r="A6" i="2" l="1"/>
  <c r="A7" i="2" l="1"/>
  <c r="A8" i="2" l="1"/>
  <c r="J4" i="1"/>
  <c r="J5" i="1" s="1"/>
  <c r="K6" i="1" s="1"/>
  <c r="A9" i="2" l="1"/>
  <c r="L7" i="1" a="1"/>
  <c r="L7" i="1" s="1"/>
  <c r="M7" i="1" s="1" a="1"/>
  <c r="M7" i="1" s="1"/>
  <c r="L8" i="1" a="1"/>
  <c r="L8" i="1" s="1"/>
  <c r="M8" i="1" s="1" a="1"/>
  <c r="M8" i="1" s="1"/>
  <c r="J6" i="1"/>
  <c r="A10" i="2" l="1"/>
  <c r="M6" i="1" a="1"/>
  <c r="M6" i="1" s="1"/>
  <c r="A11" i="2" l="1"/>
  <c r="A12" i="2" l="1"/>
</calcChain>
</file>

<file path=xl/sharedStrings.xml><?xml version="1.0" encoding="utf-8"?>
<sst xmlns="http://schemas.openxmlformats.org/spreadsheetml/2006/main" count="40" uniqueCount="15">
  <si>
    <t xml:space="preserve">Date </t>
  </si>
  <si>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</si>
  <si>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</si>
  <si>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</si>
  <si>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</si>
  <si>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</si>
  <si>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</si>
  <si>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</si>
  <si>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</si>
  <si>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</si>
  <si>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</si>
  <si>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cours bas recherché</t>
  </si>
  <si>
    <t>cours haut recherché</t>
  </si>
  <si>
    <t>bug</t>
  </si>
  <si>
    <t>je n'ai pas fini de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</si>
</sst>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6" formatCode="#,##0.000"/>
    <numFmt numFmtId="167" formatCode="[$-40C]d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Dashed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6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2" fillId="0" borderId="5" xfId="0" applyFont="1" applyBorder="1"/>
    <xf numFmtId="166" fontId="0" fillId="2" borderId="8" xfId="0" applyNumberFormat="1" applyFill="1" applyBorder="1" applyAlignment="1">
      <alignment horizontal="right"/>
    </xf>
    <xf numFmtId="164" fontId="0" fillId="2" borderId="9" xfId="0" applyNumberFormat="1" applyFill="1" applyBorder="1" applyAlignment="1">
      <alignment horizontal="left" vertical="center"/>
    </xf>
    <xf numFmtId="0" fontId="0" fillId="0" borderId="10" xfId="0" applyBorder="1"/>
    <xf numFmtId="166" fontId="0" fillId="2" borderId="11" xfId="0" applyNumberFormat="1" applyFill="1" applyBorder="1" applyAlignment="1">
      <alignment horizontal="right"/>
    </xf>
    <xf numFmtId="164" fontId="0" fillId="2" borderId="12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6" fontId="0" fillId="0" borderId="0" xfId="0" applyNumberFormat="1" applyFill="1" applyBorder="1"/>
    <xf numFmtId="166" fontId="0" fillId="4" borderId="0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13" xfId="0" applyBorder="1" applyAlignment="1">
      <alignment horizontal="right"/>
    </xf>
    <xf numFmtId="167" fontId="0" fillId="3" borderId="2" xfId="0" applyNumberFormat="1" applyFill="1" applyBorder="1" applyAlignment="1">
      <alignment horizontal="center" vertical="center" wrapText="1"/>
    </xf>
    <xf numFmtId="166" fontId="0" fillId="4" borderId="6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166" fontId="0" fillId="5" borderId="0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Fill="1" applyAlignment="1">
      <alignment horizontal="right" vertical="center"/>
    </xf>
    <xf numFmtId="164" fontId="0" fillId="5" borderId="0" xfId="0" applyNumberFormat="1" applyFill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0" fillId="5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166" fontId="0" fillId="2" borderId="14" xfId="0" applyNumberFormat="1" applyFill="1" applyBorder="1" applyAlignment="1">
      <alignment horizontal="right"/>
    </xf>
    <xf numFmtId="164" fontId="0" fillId="2" borderId="15" xfId="0" applyNumberFormat="1" applyFill="1" applyBorder="1" applyAlignment="1">
      <alignment horizontal="left" vertical="center"/>
    </xf>
    <xf numFmtId="166" fontId="0" fillId="2" borderId="16" xfId="0" applyNumberFormat="1" applyFill="1" applyBorder="1" applyAlignment="1">
      <alignment horizontal="center"/>
    </xf>
    <xf numFmtId="166" fontId="0" fillId="2" borderId="17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 vertical="center"/>
    </xf>
    <xf numFmtId="0" fontId="0" fillId="0" borderId="19" xfId="0" applyBorder="1"/>
    <xf numFmtId="166" fontId="0" fillId="2" borderId="21" xfId="0" applyNumberFormat="1" applyFill="1" applyBorder="1" applyAlignment="1">
      <alignment horizontal="center"/>
    </xf>
    <xf numFmtId="166" fontId="0" fillId="2" borderId="22" xfId="0" applyNumberFormat="1" applyFill="1" applyBorder="1" applyAlignment="1">
      <alignment horizontal="center"/>
    </xf>
    <xf numFmtId="164" fontId="0" fillId="2" borderId="23" xfId="0" applyNumberForma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46F421CA-312F-682f-3DD2-61675219B42D}">
      <x14:dxfs count="4">
        <dxf>
          <fill>
            <patternFill>
              <bgColor rgb="FFFFFF00"/>
            </patternFill>
          </fill>
        </dxf>
        <dxf>
          <fill>
            <patternFill>
              <bgColor rgb="FFFFFF00"/>
            </patternFill>
          </fill>
        </dxf>
        <dxf>
          <fill>
            <patternFill>
              <bgColor rgb="FFFFFF00"/>
            </patternFill>
          </fill>
        </dxf>
        <dxf>
          <fill>
            <patternFill>
              <bgColor rgb="FFFFFF00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4"/>
  <sheetViews>
    <sheetView tabSelected="1" zoomScale="80" zoomScaleNormal="80" workbookViewId="0">
      <pane ySplit="1" topLeftCell="A2" activePane="bottomLeft" state="frozen"/>
      <selection pane="bottomLeft" activeCell="R21" sqref="R21"/>
    </sheetView>
  </sheetViews>
  <sheetFormatPr baseColWidth="10" defaultRowHeight="15" x14ac:dyDescent="0.25"/>
  <cols>
    <col min="1" max="1" width="4.85546875" style="1" customWidth="1"/>
    <col min="2" max="2" width="29.42578125" style="38" customWidth="1"/>
    <col min="3" max="5" width="11.42578125" style="32"/>
    <col min="6" max="6" width="11.42578125" style="32" customWidth="1"/>
    <col min="7" max="7" width="6.42578125" style="1" hidden="1" customWidth="1"/>
    <col min="8" max="9" width="8.85546875" style="1" bestFit="1" customWidth="1"/>
    <col min="10" max="10" width="24.28515625" bestFit="1" customWidth="1"/>
    <col min="11" max="12" width="19.85546875" customWidth="1"/>
    <col min="13" max="13" width="24.85546875" bestFit="1" customWidth="1"/>
    <col min="15" max="15" width="30.42578125" customWidth="1"/>
  </cols>
  <sheetData>
    <row r="1" spans="1:15" s="3" customFormat="1" ht="33" customHeight="1" x14ac:dyDescent="0.25">
      <c r="A1" s="1"/>
      <c r="B1" s="2" t="s">
        <v>0</v>
      </c>
      <c r="C1" s="32" t="s">
        <v>1</v>
      </c>
      <c r="D1" s="32" t="s">
        <v>2</v>
      </c>
      <c r="E1" s="32" t="s">
        <v>3</v>
      </c>
      <c r="F1" s="32" t="s">
        <v>4</v>
      </c>
      <c r="G1" s="1"/>
      <c r="H1" s="1"/>
      <c r="I1" s="1"/>
      <c r="K1" s="4" t="s">
        <v>5</v>
      </c>
      <c r="L1" s="4" t="s">
        <v>6</v>
      </c>
      <c r="M1" s="5" t="s">
        <v>7</v>
      </c>
    </row>
    <row r="2" spans="1:15" x14ac:dyDescent="0.25">
      <c r="B2" s="38">
        <v>41270</v>
      </c>
      <c r="C2" s="32">
        <v>6.0629999999999997</v>
      </c>
      <c r="D2" s="32">
        <v>6.2</v>
      </c>
      <c r="E2" s="32">
        <v>6.0620000000000003</v>
      </c>
      <c r="F2" s="32">
        <v>6.1639999999999997</v>
      </c>
      <c r="G2" s="1">
        <v>3769027</v>
      </c>
    </row>
    <row r="3" spans="1:15" ht="15.75" thickBot="1" x14ac:dyDescent="0.3">
      <c r="B3" s="38">
        <v>41271</v>
      </c>
      <c r="C3" s="32">
        <v>6.1820000000000004</v>
      </c>
      <c r="D3" s="32">
        <v>6.1870000000000003</v>
      </c>
      <c r="E3" s="32">
        <v>6.0430000000000001</v>
      </c>
      <c r="F3" s="32">
        <v>6.0540000000000003</v>
      </c>
      <c r="G3" s="8">
        <v>3668477</v>
      </c>
      <c r="I3" s="8"/>
    </row>
    <row r="4" spans="1:15" ht="15.75" thickTop="1" x14ac:dyDescent="0.25">
      <c r="B4" s="38">
        <v>41274</v>
      </c>
      <c r="C4" s="32">
        <v>6.02</v>
      </c>
      <c r="D4" s="32">
        <v>6.0949999999999998</v>
      </c>
      <c r="E4" s="32">
        <v>5.9630000000000001</v>
      </c>
      <c r="F4" s="32">
        <v>6.0839999999999996</v>
      </c>
      <c r="G4" s="8">
        <v>1614013</v>
      </c>
      <c r="I4" s="8"/>
      <c r="J4" s="29">
        <f>EOMONTH("1/1/2013",ROUNDUP(ROW(A1)/9,0))</f>
        <v>41333</v>
      </c>
      <c r="K4" s="9"/>
      <c r="L4" s="9"/>
      <c r="M4" s="10"/>
    </row>
    <row r="5" spans="1:15" x14ac:dyDescent="0.25">
      <c r="B5" s="38">
        <v>41276</v>
      </c>
      <c r="C5" s="32">
        <v>6.2110000000000003</v>
      </c>
      <c r="D5" s="32">
        <v>6.35</v>
      </c>
      <c r="E5" s="32">
        <v>6.2</v>
      </c>
      <c r="F5" s="32">
        <v>6.35</v>
      </c>
      <c r="G5" s="8">
        <v>9675569</v>
      </c>
      <c r="I5" s="8"/>
      <c r="J5" s="11">
        <f>WORKDAY(EOMONTH(J4,-1)+1,-4)</f>
        <v>41302</v>
      </c>
      <c r="K5" s="26" t="s">
        <v>8</v>
      </c>
      <c r="L5" s="26" t="s">
        <v>9</v>
      </c>
      <c r="M5" s="27" t="s">
        <v>10</v>
      </c>
    </row>
    <row r="6" spans="1:15" ht="15.75" thickBot="1" x14ac:dyDescent="0.3">
      <c r="B6" s="38">
        <v>41277</v>
      </c>
      <c r="C6" s="32">
        <v>6.3490000000000002</v>
      </c>
      <c r="D6" s="32">
        <v>6.37</v>
      </c>
      <c r="E6" s="32">
        <v>6.2850000000000001</v>
      </c>
      <c r="F6" s="32">
        <v>6.3479999999999999</v>
      </c>
      <c r="G6" s="8">
        <v>4621738</v>
      </c>
      <c r="I6" s="8"/>
      <c r="J6" s="11">
        <f>WORKDAY(EOMONTH(J4,0)+1,-5)</f>
        <v>41327</v>
      </c>
      <c r="K6" s="26">
        <f>IFERROR(VLOOKUP(J5,$B:$F,2,0),"Date absente")</f>
        <v>7.633</v>
      </c>
      <c r="L6" s="26">
        <f t="array" aca="1" ref="L6" ca="1">IF(MAX((liste_dates&gt;=J5)*(liste_dates&lt;=J6)*liste_val)=0,"AUCUNE",MAX((liste_dates&gt;=J5)*(liste_dates&lt;=J6)*liste_val))</f>
        <v>7.9950000000000001</v>
      </c>
      <c r="M6" s="30">
        <f t="array" aca="1" ref="M6" ca="1">IF(MIN(IF((liste_dates&gt;=J5)*(liste_dates&lt;=J6)*liste_val,(liste_dates&gt;=J5)*(liste_dates&lt;=J6)*liste_val))=0,"AUCUNE",MIN(IF((liste_dates&gt;=J5)*(liste_dates&lt;=J6)*liste_val,(liste_dates&gt;=J5)*(liste_dates&lt;=J6)*liste_val)))</f>
        <v>6.84</v>
      </c>
    </row>
    <row r="7" spans="1:15" x14ac:dyDescent="0.25">
      <c r="B7" s="38">
        <v>41278</v>
      </c>
      <c r="C7" s="32">
        <v>6.3520000000000003</v>
      </c>
      <c r="D7" s="32">
        <v>6.37</v>
      </c>
      <c r="E7" s="32">
        <v>6.2809999999999997</v>
      </c>
      <c r="F7" s="32">
        <v>6.3529999999999998</v>
      </c>
      <c r="G7" s="8">
        <v>3291602</v>
      </c>
      <c r="I7" s="8"/>
      <c r="J7" s="47" t="s">
        <v>11</v>
      </c>
      <c r="K7" s="50">
        <v>7.5</v>
      </c>
      <c r="L7" s="51">
        <f t="array" aca="1" ref="L7" ca="1">IF(MAX((liste_dates&gt;=J5)*(liste_val&lt;=K7)*liste_val)=0,"AUCUNE",MAX((liste_dates&gt;=J5)*(liste_val&lt;=K7)*liste_val))</f>
        <v>7.5</v>
      </c>
      <c r="M7" s="52">
        <f t="array" aca="1" ref="M7" ca="1">IF(L7="AUCUNE","PAS DE DATE",INDEX(liste_dates,SMALL(IF(((liste_dates&gt;=J5)*liste_val)=MAX((liste_dates&gt;=J5)*(liste_val&lt;=K7)*liste_val),ROW(liste_dates)-1),1)))</f>
        <v>41415</v>
      </c>
      <c r="N7" s="53"/>
      <c r="O7" s="59" t="s">
        <v>14</v>
      </c>
    </row>
    <row r="8" spans="1:15" ht="15.75" thickBot="1" x14ac:dyDescent="0.3">
      <c r="B8" s="38">
        <v>41281</v>
      </c>
      <c r="C8" s="32">
        <v>6.41</v>
      </c>
      <c r="D8" s="32">
        <v>6.6689999999999996</v>
      </c>
      <c r="E8" s="32">
        <v>6.4029999999999996</v>
      </c>
      <c r="F8" s="32">
        <v>6.5780000000000003</v>
      </c>
      <c r="G8" s="8">
        <v>13750831</v>
      </c>
      <c r="I8" s="8"/>
      <c r="J8" s="47" t="s">
        <v>12</v>
      </c>
      <c r="K8" s="54">
        <v>7.5</v>
      </c>
      <c r="L8" s="55">
        <f t="array" aca="1" ref="L8" ca="1">IF(MIN(IF((liste_dates&gt;=J5)*(liste_val&gt;=K8)*liste_val,(liste_dates&gt;=J5)*(liste_val&gt;=K8)*liste_val))=0,"AUCUNE",MIN(IF((liste_dates&gt;=J5)*(liste_val&gt;=K8)*liste_val,(liste_dates&gt;=J5)*(liste_val&gt;=K8)*liste_val)))</f>
        <v>7.5</v>
      </c>
      <c r="M8" s="56">
        <f t="array" aca="1" ref="M8" ca="1">IF(L8="AUCUNE","PAS DE DATE",INDEX(liste_dates,SMALL(IF(((liste_dates&gt;=J5)*liste_val)=MIN(IF((liste_dates&gt;=J5)*(liste_val&gt;=K8)*liste_val,(liste_dates&gt;=J5)*(liste_val&gt;=K8)*liste_val)),ROW(liste_dates)-1),1)))</f>
        <v>41415</v>
      </c>
      <c r="N8" s="57"/>
      <c r="O8" s="58"/>
    </row>
    <row r="9" spans="1:15" x14ac:dyDescent="0.25">
      <c r="B9" s="38">
        <v>41282</v>
      </c>
      <c r="C9" s="32">
        <v>6.5730000000000004</v>
      </c>
      <c r="D9" s="32">
        <v>6.8559999999999999</v>
      </c>
      <c r="E9" s="32">
        <v>6.532</v>
      </c>
      <c r="F9" s="32">
        <v>6.6310000000000002</v>
      </c>
      <c r="G9" s="8">
        <v>15150542</v>
      </c>
      <c r="I9" s="8"/>
      <c r="J9" s="14"/>
      <c r="K9" s="48"/>
      <c r="L9" s="48"/>
      <c r="M9" s="49"/>
    </row>
    <row r="10" spans="1:15" x14ac:dyDescent="0.25">
      <c r="B10" s="38">
        <v>41283</v>
      </c>
      <c r="C10" s="32">
        <v>6.6909999999999998</v>
      </c>
      <c r="D10" s="32">
        <v>6.9379999999999997</v>
      </c>
      <c r="E10" s="32">
        <v>6.6779999999999999</v>
      </c>
      <c r="F10" s="32">
        <v>6.9379999999999997</v>
      </c>
      <c r="G10" s="8">
        <v>14324653</v>
      </c>
      <c r="I10" s="8"/>
      <c r="J10" s="15"/>
      <c r="K10" s="16"/>
      <c r="L10" s="16"/>
      <c r="M10" s="17"/>
    </row>
    <row r="11" spans="1:15" ht="15.75" thickBot="1" x14ac:dyDescent="0.3">
      <c r="B11" s="38">
        <v>41284</v>
      </c>
      <c r="C11" s="32">
        <v>6.95</v>
      </c>
      <c r="D11" s="32">
        <v>7.266</v>
      </c>
      <c r="E11" s="32">
        <v>6.8380000000000001</v>
      </c>
      <c r="F11" s="32">
        <v>7.093</v>
      </c>
      <c r="G11" s="8">
        <v>16723557</v>
      </c>
      <c r="I11" s="8"/>
      <c r="J11" s="18"/>
      <c r="K11" s="19"/>
      <c r="L11" s="19"/>
      <c r="M11" s="20"/>
    </row>
    <row r="12" spans="1:15" ht="16.5" thickTop="1" thickBot="1" x14ac:dyDescent="0.3">
      <c r="B12" s="38">
        <v>41285</v>
      </c>
      <c r="C12" s="32">
        <v>7.1630000000000003</v>
      </c>
      <c r="D12" s="32">
        <v>7.194</v>
      </c>
      <c r="E12" s="32">
        <v>7.0019999999999998</v>
      </c>
      <c r="F12" s="32">
        <v>7.1239999999999997</v>
      </c>
      <c r="G12" s="8">
        <v>7791029</v>
      </c>
      <c r="I12" s="8"/>
    </row>
    <row r="13" spans="1:15" ht="15.75" thickTop="1" x14ac:dyDescent="0.25">
      <c r="B13" s="38">
        <v>41288</v>
      </c>
      <c r="C13" s="32">
        <v>7.2</v>
      </c>
      <c r="D13" s="32">
        <v>7.4189999999999996</v>
      </c>
      <c r="E13" s="32">
        <v>7.1840000000000002</v>
      </c>
      <c r="F13" s="32">
        <v>7.3410000000000002</v>
      </c>
      <c r="G13" s="8">
        <v>14718779</v>
      </c>
      <c r="I13" s="8"/>
      <c r="J13" s="29">
        <f>EOMONTH("1/1/2013",ROUNDUP(ROW(A10)/9,0))</f>
        <v>41364</v>
      </c>
      <c r="K13" s="9"/>
      <c r="L13" s="9"/>
      <c r="M13" s="10"/>
    </row>
    <row r="14" spans="1:15" x14ac:dyDescent="0.25">
      <c r="B14" s="38">
        <v>41289</v>
      </c>
      <c r="C14" s="32">
        <v>7.3010000000000002</v>
      </c>
      <c r="D14" s="32">
        <v>7.6070000000000002</v>
      </c>
      <c r="E14" s="32">
        <v>7.2649999999999997</v>
      </c>
      <c r="F14" s="32">
        <v>7.4349999999999996</v>
      </c>
      <c r="G14" s="8">
        <v>18566718</v>
      </c>
      <c r="I14" s="8"/>
      <c r="J14" s="11">
        <f>WORKDAY(EOMONTH(J13,-1)+1,-4)</f>
        <v>41330</v>
      </c>
      <c r="K14" s="26" t="s">
        <v>8</v>
      </c>
      <c r="L14" s="26" t="s">
        <v>9</v>
      </c>
      <c r="M14" s="27" t="s">
        <v>10</v>
      </c>
    </row>
    <row r="15" spans="1:15" x14ac:dyDescent="0.25">
      <c r="A15" s="21"/>
      <c r="B15" s="38">
        <v>41290</v>
      </c>
      <c r="C15" s="32">
        <v>7.2770000000000001</v>
      </c>
      <c r="D15" s="32">
        <v>7.3890000000000002</v>
      </c>
      <c r="E15" s="32">
        <v>7.1609999999999996</v>
      </c>
      <c r="F15" s="32">
        <v>7.2720000000000002</v>
      </c>
      <c r="G15" s="8">
        <v>15187026</v>
      </c>
      <c r="I15" s="8"/>
      <c r="J15" s="11">
        <f>WORKDAY(EOMONTH(J13,0)+1,-5)</f>
        <v>41358</v>
      </c>
      <c r="K15" s="26">
        <f>IFERROR(VLOOKUP(J14,$B:$F,2,0),"Date absente")</f>
        <v>7.3360000000000003</v>
      </c>
      <c r="L15" s="26">
        <f t="array" aca="1" ref="L15" ca="1">IF(MAX((liste_dates&gt;=J14)*(liste_dates&lt;=J15)*liste_val)=0,"AUCUNE",MAX((liste_dates&gt;=J14)*(liste_dates&lt;=J15)*liste_val))</f>
        <v>7.6479999999999997</v>
      </c>
      <c r="M15" s="30">
        <f t="array" aca="1" ref="M15" ca="1">IF(MIN(IF((liste_dates&gt;=J14)*(liste_dates&lt;=J15)*liste_val,(liste_dates&gt;=J14)*(liste_dates&lt;=J15)*liste_val))=0,"AUCUNE",MIN(IF((liste_dates&gt;=J14)*(liste_dates&lt;=J15)*liste_val,(liste_dates&gt;=J14)*(liste_dates&lt;=J15)*liste_val)))</f>
        <v>6.101</v>
      </c>
    </row>
    <row r="16" spans="1:15" x14ac:dyDescent="0.25">
      <c r="B16" s="38">
        <v>41291</v>
      </c>
      <c r="C16" s="32">
        <v>7.2530000000000001</v>
      </c>
      <c r="D16" s="32">
        <v>7.4960000000000004</v>
      </c>
      <c r="E16" s="32">
        <v>7.242</v>
      </c>
      <c r="F16" s="32">
        <v>7.45</v>
      </c>
      <c r="G16" s="8">
        <v>10889389</v>
      </c>
      <c r="I16" s="8"/>
      <c r="J16" s="28" t="s">
        <v>11</v>
      </c>
      <c r="K16" s="31">
        <v>7.5</v>
      </c>
      <c r="L16" s="31">
        <f t="array" aca="1" ref="L16" ca="1">IF(MAX((liste_dates&gt;=J14)*(liste_val&lt;=K16)*liste_val)=0,"AUCUNE",MAX((liste_dates&gt;=J14)*(liste_val&lt;=K16)*liste_val))</f>
        <v>7.5</v>
      </c>
      <c r="M16" s="44">
        <f t="array" aca="1" ref="M16" ca="1">IF(L16="AUCUNE","PAS DE DATE",INDEX(liste_dates,SMALL(IF(((liste_dates&gt;=J14)*liste_val)=MAX((liste_dates&gt;=J14)*(liste_val&lt;=K16)*liste_val),ROW(liste_dates)-1),1)))</f>
        <v>41415</v>
      </c>
    </row>
    <row r="17" spans="1:21" x14ac:dyDescent="0.25">
      <c r="B17" s="38">
        <v>41292</v>
      </c>
      <c r="C17" s="32">
        <v>7.5010000000000003</v>
      </c>
      <c r="D17" s="32">
        <v>7.57</v>
      </c>
      <c r="E17" s="32">
        <v>7.4139999999999997</v>
      </c>
      <c r="F17" s="32">
        <v>7.4589999999999996</v>
      </c>
      <c r="G17" s="8">
        <v>7314961</v>
      </c>
      <c r="I17" s="8"/>
      <c r="J17" s="28" t="s">
        <v>12</v>
      </c>
      <c r="K17" s="31">
        <v>7.5</v>
      </c>
      <c r="L17" s="31">
        <f t="array" aca="1" ref="L17" ca="1">IF(MIN(IF((liste_dates&gt;=J14)*(liste_val&gt;=K17)*liste_val,(liste_dates&gt;=J14)*(liste_val&gt;=K17)*liste_val))=0,"AUCUNE",MIN(IF((liste_dates&gt;=J14)*(liste_val&gt;=K17)*liste_val,(liste_dates&gt;=J14)*(liste_val&gt;=K17)*liste_val)))</f>
        <v>7.5</v>
      </c>
      <c r="M17" s="44">
        <f t="array" aca="1" ref="M17" ca="1">IF(L17="AUCUNE","PAS DE DATE",INDEX(liste_dates,SMALL(IF(((liste_dates&gt;=J14)*liste_val)=MIN(IF((liste_dates&gt;=J14)*(liste_val&gt;=K17)*liste_val,(liste_dates&gt;=J14)*(liste_val&gt;=K17)*liste_val)),ROW(liste_dates)-1),1)))</f>
        <v>41415</v>
      </c>
    </row>
    <row r="18" spans="1:21" x14ac:dyDescent="0.25">
      <c r="B18" s="38">
        <v>41295</v>
      </c>
      <c r="C18" s="32">
        <v>7.4989999999999997</v>
      </c>
      <c r="D18" s="32">
        <v>7.59</v>
      </c>
      <c r="E18" s="32">
        <v>7.45</v>
      </c>
      <c r="F18" s="32">
        <v>7.5469999999999997</v>
      </c>
      <c r="G18" s="8">
        <v>4008284</v>
      </c>
      <c r="I18" s="8"/>
      <c r="J18" s="14"/>
      <c r="K18" s="12"/>
      <c r="L18" s="12"/>
      <c r="M18" s="13"/>
    </row>
    <row r="19" spans="1:21" x14ac:dyDescent="0.25">
      <c r="B19" s="38">
        <v>41296</v>
      </c>
      <c r="C19" s="32">
        <v>7.5759999999999996</v>
      </c>
      <c r="D19" s="32">
        <v>7.6</v>
      </c>
      <c r="E19" s="32">
        <v>7.4290000000000003</v>
      </c>
      <c r="F19" s="32">
        <v>7.5069999999999997</v>
      </c>
      <c r="G19" s="8">
        <v>8534062</v>
      </c>
      <c r="I19" s="8"/>
      <c r="J19" s="15"/>
      <c r="K19" s="16"/>
      <c r="L19" s="16"/>
      <c r="M19" s="17"/>
    </row>
    <row r="20" spans="1:21" ht="15.75" thickBot="1" x14ac:dyDescent="0.3">
      <c r="B20" s="38">
        <v>41297</v>
      </c>
      <c r="C20" s="32">
        <v>7.5010000000000003</v>
      </c>
      <c r="D20" s="32">
        <v>7.5519999999999996</v>
      </c>
      <c r="E20" s="32">
        <v>7.2320000000000002</v>
      </c>
      <c r="F20" s="32">
        <v>7.32</v>
      </c>
      <c r="G20" s="8">
        <v>12284307</v>
      </c>
      <c r="I20" s="8"/>
      <c r="J20" s="18"/>
      <c r="K20" s="19"/>
      <c r="L20" s="19"/>
      <c r="M20" s="20"/>
    </row>
    <row r="21" spans="1:21" ht="16.5" thickTop="1" thickBot="1" x14ac:dyDescent="0.3">
      <c r="B21" s="38">
        <v>41298</v>
      </c>
      <c r="C21" s="32">
        <v>7.274</v>
      </c>
      <c r="D21" s="32">
        <v>7.4669999999999996</v>
      </c>
      <c r="E21" s="32">
        <v>7.2</v>
      </c>
      <c r="F21" s="32">
        <v>7.41</v>
      </c>
      <c r="G21" s="8">
        <v>8251431</v>
      </c>
      <c r="I21" s="8"/>
    </row>
    <row r="22" spans="1:21" ht="15.75" thickTop="1" x14ac:dyDescent="0.25">
      <c r="A22" s="22"/>
      <c r="B22" s="39">
        <v>41299</v>
      </c>
      <c r="C22" s="33">
        <v>7.4279999999999999</v>
      </c>
      <c r="D22" s="33">
        <v>7.6589999999999998</v>
      </c>
      <c r="E22" s="33">
        <v>7.3949999999999996</v>
      </c>
      <c r="F22" s="33">
        <v>7.5780000000000003</v>
      </c>
      <c r="G22" s="23">
        <v>11684990</v>
      </c>
      <c r="I22" s="23"/>
      <c r="J22" s="29">
        <f>EOMONTH("1/1/2013",ROUNDUP(ROW(A19)/9,0))</f>
        <v>41394</v>
      </c>
      <c r="K22" s="9"/>
      <c r="L22" s="9"/>
      <c r="M22" s="10"/>
    </row>
    <row r="23" spans="1:21" s="24" customFormat="1" x14ac:dyDescent="0.25">
      <c r="A23" s="23"/>
      <c r="B23" s="40">
        <v>41302</v>
      </c>
      <c r="C23" s="37">
        <v>7.633</v>
      </c>
      <c r="D23" s="37">
        <v>7.7960000000000003</v>
      </c>
      <c r="E23" s="37">
        <v>7.6040000000000001</v>
      </c>
      <c r="F23" s="37">
        <v>7.7619999999999996</v>
      </c>
      <c r="G23" s="23"/>
      <c r="H23" s="8"/>
      <c r="I23" s="23"/>
      <c r="J23" s="11">
        <f>WORKDAY(EOMONTH(J22,-1)+1,-4)</f>
        <v>41359</v>
      </c>
      <c r="K23" s="26" t="s">
        <v>8</v>
      </c>
      <c r="L23" s="26" t="s">
        <v>9</v>
      </c>
      <c r="M23" s="27" t="s">
        <v>10</v>
      </c>
      <c r="O23"/>
      <c r="P23"/>
      <c r="Q23"/>
      <c r="R23"/>
      <c r="S23"/>
      <c r="U23"/>
    </row>
    <row r="24" spans="1:21" s="24" customFormat="1" x14ac:dyDescent="0.25">
      <c r="A24" s="23"/>
      <c r="B24" s="41">
        <v>41303</v>
      </c>
      <c r="C24" s="34">
        <v>7.7460000000000004</v>
      </c>
      <c r="D24" s="34">
        <v>7.7670000000000003</v>
      </c>
      <c r="E24" s="34">
        <v>7.43</v>
      </c>
      <c r="F24" s="34">
        <v>7.5540000000000003</v>
      </c>
      <c r="G24" s="23"/>
      <c r="H24" s="8"/>
      <c r="I24" s="23"/>
      <c r="J24" s="11">
        <f>WORKDAY(EOMONTH(J22,0)+1,-5)</f>
        <v>41388</v>
      </c>
      <c r="K24" s="26">
        <f>IFERROR(VLOOKUP(J23,$B:$F,2,0),"Date absente")</f>
        <v>6.2</v>
      </c>
      <c r="L24" s="26">
        <f t="array" aca="1" ref="L24" ca="1">IF(MAX((liste_dates&gt;=J23)*(liste_dates&lt;=J24)*liste_val)=0,"AUCUNE",MAX((liste_dates&gt;=J23)*(liste_dates&lt;=J24)*liste_val))</f>
        <v>6.9</v>
      </c>
      <c r="M24" s="30">
        <f t="array" aca="1" ref="M24" ca="1">IF(MIN(IF((liste_dates&gt;=J23)*(liste_dates&lt;=J24)*liste_val,(liste_dates&gt;=J23)*(liste_dates&lt;=J24)*liste_val))=0,"AUCUNE",MIN(IF((liste_dates&gt;=J23)*(liste_dates&lt;=J24)*liste_val,(liste_dates&gt;=J23)*(liste_dates&lt;=J24)*liste_val)))</f>
        <v>5.952</v>
      </c>
      <c r="O24"/>
      <c r="P24"/>
      <c r="Q24"/>
      <c r="R24"/>
      <c r="S24"/>
    </row>
    <row r="25" spans="1:21" s="24" customFormat="1" x14ac:dyDescent="0.25">
      <c r="A25" s="23"/>
      <c r="B25" s="41">
        <v>41304</v>
      </c>
      <c r="C25" s="34">
        <v>7.5720000000000001</v>
      </c>
      <c r="D25" s="34">
        <v>7.5979999999999999</v>
      </c>
      <c r="E25" s="34">
        <v>7.3140000000000001</v>
      </c>
      <c r="F25" s="34">
        <v>7.3940000000000001</v>
      </c>
      <c r="G25" s="23"/>
      <c r="H25" s="8"/>
      <c r="I25" s="23"/>
      <c r="J25" s="28" t="s">
        <v>11</v>
      </c>
      <c r="K25" s="31">
        <v>7.5</v>
      </c>
      <c r="L25" s="31">
        <f t="array" aca="1" ref="L25" ca="1">IF(MAX((liste_dates&gt;=J23)*(liste_val&lt;=K25)*liste_val)=0,"AUCUNE",MAX((liste_dates&gt;=J23)*(liste_val&lt;=K25)*liste_val))</f>
        <v>7.5</v>
      </c>
      <c r="M25" s="44">
        <f t="array" aca="1" ref="M25" ca="1">IF(L25="AUCUNE","PAS DE DATE",INDEX(liste_dates,SMALL(IF(((liste_dates&gt;=J23)*liste_val)=MAX((liste_dates&gt;=J23)*(liste_val&lt;=K25)*liste_val),ROW(liste_dates)-1),1)))</f>
        <v>41415</v>
      </c>
      <c r="O25"/>
      <c r="P25"/>
      <c r="Q25"/>
      <c r="R25"/>
      <c r="S25"/>
    </row>
    <row r="26" spans="1:21" s="24" customFormat="1" x14ac:dyDescent="0.25">
      <c r="A26" s="23"/>
      <c r="B26" s="41">
        <v>41305</v>
      </c>
      <c r="C26" s="34">
        <v>7.25</v>
      </c>
      <c r="D26" s="34">
        <v>7.35</v>
      </c>
      <c r="E26" s="34">
        <v>7.08</v>
      </c>
      <c r="F26" s="34">
        <v>7.28</v>
      </c>
      <c r="G26" s="23"/>
      <c r="H26" s="8"/>
      <c r="I26" s="23"/>
      <c r="J26" s="28" t="s">
        <v>12</v>
      </c>
      <c r="K26" s="31">
        <v>7.5</v>
      </c>
      <c r="L26" s="31">
        <f t="array" aca="1" ref="L26" ca="1">IF(MIN(IF((liste_dates&gt;=J23)*(liste_val&gt;=K26)*liste_val,(liste_dates&gt;=J23)*(liste_val&gt;=K26)*liste_val))=0,"AUCUNE",MIN(IF((liste_dates&gt;=J23)*(liste_val&gt;=K26)*liste_val,(liste_dates&gt;=J23)*(liste_val&gt;=K26)*liste_val)))</f>
        <v>7.5</v>
      </c>
      <c r="M26" s="44">
        <f t="array" aca="1" ref="M26" ca="1">IF(L26="AUCUNE","PAS DE DATE",INDEX(liste_dates,SMALL(IF(((liste_dates&gt;=J23)*liste_val)=MIN(IF((liste_dates&gt;=J23)*(liste_val&gt;=K26)*liste_val,(liste_dates&gt;=J23)*(liste_val&gt;=K26)*liste_val)),ROW(liste_dates)-1),1)))</f>
        <v>41415</v>
      </c>
      <c r="O26"/>
      <c r="P26"/>
      <c r="Q26"/>
      <c r="R26"/>
      <c r="S26"/>
    </row>
    <row r="27" spans="1:21" s="24" customFormat="1" x14ac:dyDescent="0.25">
      <c r="A27" s="23"/>
      <c r="B27" s="41">
        <v>41306</v>
      </c>
      <c r="C27" s="34">
        <v>7.1</v>
      </c>
      <c r="D27" s="34">
        <v>7.58</v>
      </c>
      <c r="E27" s="34">
        <v>7.06</v>
      </c>
      <c r="F27" s="34">
        <v>7.5250000000000004</v>
      </c>
      <c r="G27" s="23"/>
      <c r="H27" s="8"/>
      <c r="I27" s="23"/>
      <c r="J27" s="14"/>
      <c r="K27" s="12"/>
      <c r="L27" s="12"/>
      <c r="M27" s="13"/>
      <c r="O27"/>
      <c r="P27"/>
      <c r="Q27"/>
      <c r="R27"/>
      <c r="S27"/>
    </row>
    <row r="28" spans="1:21" s="24" customFormat="1" x14ac:dyDescent="0.25">
      <c r="A28" s="23"/>
      <c r="B28" s="41">
        <v>41309</v>
      </c>
      <c r="C28" s="34">
        <v>7.5670000000000002</v>
      </c>
      <c r="D28" s="34">
        <v>7.58</v>
      </c>
      <c r="E28" s="34">
        <v>7.0670000000000002</v>
      </c>
      <c r="F28" s="34">
        <v>7.117</v>
      </c>
      <c r="G28" s="23"/>
      <c r="H28" s="8"/>
      <c r="I28" s="23"/>
      <c r="J28" s="15"/>
      <c r="K28" s="16"/>
      <c r="L28" s="16"/>
      <c r="M28" s="17"/>
      <c r="O28"/>
      <c r="P28"/>
      <c r="Q28"/>
      <c r="R28"/>
      <c r="S28"/>
    </row>
    <row r="29" spans="1:21" s="24" customFormat="1" ht="15.75" thickBot="1" x14ac:dyDescent="0.3">
      <c r="A29" s="23"/>
      <c r="B29" s="41">
        <v>41310</v>
      </c>
      <c r="C29" s="34">
        <v>7.0830000000000002</v>
      </c>
      <c r="D29" s="34">
        <v>7.2930000000000001</v>
      </c>
      <c r="E29" s="34">
        <v>7.01</v>
      </c>
      <c r="F29" s="34">
        <v>7.2270000000000003</v>
      </c>
      <c r="G29" s="23"/>
      <c r="H29" s="8"/>
      <c r="I29" s="23"/>
      <c r="J29" s="18"/>
      <c r="K29" s="19"/>
      <c r="L29" s="19"/>
      <c r="M29" s="20"/>
      <c r="O29"/>
      <c r="P29"/>
      <c r="Q29"/>
      <c r="R29"/>
      <c r="S29"/>
    </row>
    <row r="30" spans="1:21" s="24" customFormat="1" ht="16.5" thickTop="1" thickBot="1" x14ac:dyDescent="0.3">
      <c r="A30" s="23"/>
      <c r="B30" s="41">
        <v>41311</v>
      </c>
      <c r="C30" s="34">
        <v>7.2539999999999996</v>
      </c>
      <c r="D30" s="34">
        <v>7.2850000000000001</v>
      </c>
      <c r="E30" s="34">
        <v>6.8689999999999998</v>
      </c>
      <c r="F30" s="34">
        <v>6.9589999999999996</v>
      </c>
      <c r="G30" s="23"/>
      <c r="H30" s="8"/>
      <c r="I30" s="23"/>
      <c r="J30"/>
      <c r="K30"/>
      <c r="L30"/>
      <c r="M30"/>
      <c r="O30"/>
      <c r="P30"/>
      <c r="Q30"/>
      <c r="R30"/>
      <c r="S30"/>
    </row>
    <row r="31" spans="1:21" s="24" customFormat="1" ht="15.75" thickTop="1" x14ac:dyDescent="0.25">
      <c r="A31" s="23"/>
      <c r="B31" s="41">
        <v>41312</v>
      </c>
      <c r="C31" s="34">
        <v>6.9740000000000002</v>
      </c>
      <c r="D31" s="34">
        <v>7.0750000000000002</v>
      </c>
      <c r="E31" s="34">
        <v>6.84</v>
      </c>
      <c r="F31" s="34">
        <v>6.8739999999999997</v>
      </c>
      <c r="G31" s="23"/>
      <c r="H31" s="8"/>
      <c r="I31" s="23"/>
      <c r="J31" s="29">
        <f>EOMONTH("1/1/2013",ROUNDUP(ROW(A28)/9,0))</f>
        <v>41425</v>
      </c>
      <c r="K31" s="9"/>
      <c r="L31" s="9"/>
      <c r="M31" s="10"/>
      <c r="O31"/>
      <c r="P31"/>
      <c r="Q31"/>
      <c r="R31"/>
      <c r="S31"/>
    </row>
    <row r="32" spans="1:21" s="24" customFormat="1" x14ac:dyDescent="0.25">
      <c r="A32" s="23"/>
      <c r="B32" s="41">
        <v>41313</v>
      </c>
      <c r="C32" s="34">
        <v>6.9</v>
      </c>
      <c r="D32" s="34">
        <v>7.43</v>
      </c>
      <c r="E32" s="34">
        <v>6.8789999999999996</v>
      </c>
      <c r="F32" s="34">
        <v>7.35</v>
      </c>
      <c r="G32" s="23"/>
      <c r="H32" s="8"/>
      <c r="I32" s="23"/>
      <c r="J32" s="11">
        <f>WORKDAY(EOMONTH(J31,-1)+1,-4)</f>
        <v>41389</v>
      </c>
      <c r="K32" s="26" t="s">
        <v>8</v>
      </c>
      <c r="L32" s="26" t="s">
        <v>9</v>
      </c>
      <c r="M32" s="27" t="s">
        <v>10</v>
      </c>
      <c r="O32"/>
      <c r="P32"/>
      <c r="Q32"/>
      <c r="R32"/>
      <c r="S32"/>
    </row>
    <row r="33" spans="1:19" s="24" customFormat="1" x14ac:dyDescent="0.25">
      <c r="A33" s="23"/>
      <c r="B33" s="41">
        <v>41316</v>
      </c>
      <c r="C33" s="34">
        <v>7.39</v>
      </c>
      <c r="D33" s="34">
        <v>7.4870000000000001</v>
      </c>
      <c r="E33" s="34">
        <v>7.3159999999999998</v>
      </c>
      <c r="F33" s="34">
        <v>7.4139999999999997</v>
      </c>
      <c r="G33" s="23"/>
      <c r="H33" s="8"/>
      <c r="I33" s="23"/>
      <c r="J33" s="11">
        <f>WORKDAY(EOMONTH(J31,0)+1,-5)</f>
        <v>41421</v>
      </c>
      <c r="K33" s="26">
        <f>IFERROR(VLOOKUP(J32,$B:$F,2,0),"Date absente")</f>
        <v>6.7629999999999999</v>
      </c>
      <c r="L33" s="26">
        <f t="array" aca="1" ref="L33" ca="1">IF(MAX((liste_dates&gt;=J32)*(liste_dates&lt;=J33)*liste_val)=0,"AUCUNE",MAX((liste_dates&gt;=J32)*(liste_dates&lt;=J33)*liste_val))</f>
        <v>7.5359999999999996</v>
      </c>
      <c r="M33" s="30">
        <f t="array" aca="1" ref="M33" ca="1">IF(MIN(IF((liste_dates&gt;=J32)*(liste_dates&lt;=J33)*liste_val,(liste_dates&gt;=J32)*(liste_dates&lt;=J33)*liste_val))=0,"AUCUNE",MIN(IF((liste_dates&gt;=J32)*(liste_dates&lt;=J33)*liste_val,(liste_dates&gt;=J32)*(liste_dates&lt;=J33)*liste_val)))</f>
        <v>6.7140000000000004</v>
      </c>
      <c r="O33"/>
      <c r="P33"/>
      <c r="Q33"/>
      <c r="R33"/>
      <c r="S33"/>
    </row>
    <row r="34" spans="1:19" s="24" customFormat="1" x14ac:dyDescent="0.25">
      <c r="A34" s="23"/>
      <c r="B34" s="41">
        <v>41317</v>
      </c>
      <c r="C34" s="34">
        <v>7.4139999999999997</v>
      </c>
      <c r="D34" s="34">
        <v>7.65</v>
      </c>
      <c r="E34" s="34">
        <v>7.35</v>
      </c>
      <c r="F34" s="34">
        <v>7.6360000000000001</v>
      </c>
      <c r="G34" s="23"/>
      <c r="H34" s="8"/>
      <c r="I34" s="23"/>
      <c r="J34" s="28" t="s">
        <v>11</v>
      </c>
      <c r="K34" s="31">
        <v>7.5</v>
      </c>
      <c r="L34" s="31">
        <f t="array" aca="1" ref="L34" ca="1">IF(MAX((liste_dates&gt;=J32)*(liste_val&lt;=K34)*liste_val)=0,"AUCUNE",MAX((liste_dates&gt;=J32)*(liste_val&lt;=K34)*liste_val))</f>
        <v>7.5</v>
      </c>
      <c r="M34" s="44">
        <f t="array" aca="1" ref="M34" ca="1">IF(L34="AUCUNE","PAS DE DATE",INDEX(liste_dates,SMALL(IF(((liste_dates&gt;=J32)*liste_val)=MAX((liste_dates&gt;=J32)*(liste_val&lt;=K34)*liste_val),ROW(liste_dates)-1),1)))</f>
        <v>41415</v>
      </c>
      <c r="O34"/>
      <c r="P34"/>
      <c r="Q34"/>
      <c r="R34"/>
      <c r="S34"/>
    </row>
    <row r="35" spans="1:19" s="24" customFormat="1" x14ac:dyDescent="0.25">
      <c r="A35" s="23"/>
      <c r="B35" s="41">
        <v>41318</v>
      </c>
      <c r="C35" s="34">
        <v>7.6159999999999997</v>
      </c>
      <c r="D35" s="34">
        <v>7.6280000000000001</v>
      </c>
      <c r="E35" s="34">
        <v>7.4320000000000004</v>
      </c>
      <c r="F35" s="34">
        <v>7.532</v>
      </c>
      <c r="G35" s="23"/>
      <c r="H35" s="8"/>
      <c r="I35" s="23"/>
      <c r="J35" s="28" t="s">
        <v>12</v>
      </c>
      <c r="K35" s="31">
        <v>7.5</v>
      </c>
      <c r="L35" s="31">
        <f t="array" aca="1" ref="L35" ca="1">IF(MIN(IF((liste_dates&gt;=J32)*(liste_val&gt;=K35)*liste_val,(liste_dates&gt;=J32)*(liste_val&gt;=K35)*liste_val))=0,"AUCUNE",MIN(IF((liste_dates&gt;=J32)*(liste_val&gt;=K35)*liste_val,(liste_dates&gt;=J32)*(liste_val&gt;=K35)*liste_val)))</f>
        <v>7.5</v>
      </c>
      <c r="M35" s="44">
        <f t="array" aca="1" ref="M35" ca="1">IF(L35="AUCUNE","PAS DE DATE",INDEX(liste_dates,SMALL(IF(((liste_dates&gt;=J32)*liste_val)=MIN(IF((liste_dates&gt;=J32)*(liste_val&gt;=K35)*liste_val,(liste_dates&gt;=J32)*(liste_val&gt;=K35)*liste_val)),ROW(liste_dates)-1),1)))</f>
        <v>41415</v>
      </c>
      <c r="O35"/>
      <c r="P35"/>
      <c r="Q35"/>
      <c r="R35"/>
      <c r="S35"/>
    </row>
    <row r="36" spans="1:19" s="24" customFormat="1" x14ac:dyDescent="0.25">
      <c r="A36" s="23"/>
      <c r="B36" s="41">
        <v>41319</v>
      </c>
      <c r="C36" s="34">
        <v>7.49</v>
      </c>
      <c r="D36" s="34">
        <v>7.55</v>
      </c>
      <c r="E36" s="34">
        <v>7.2759999999999998</v>
      </c>
      <c r="F36" s="34">
        <v>7.391</v>
      </c>
      <c r="G36" s="23"/>
      <c r="H36" s="8"/>
      <c r="I36" s="23"/>
      <c r="J36" s="14"/>
      <c r="K36" s="12"/>
      <c r="L36" s="12"/>
      <c r="M36" s="13"/>
      <c r="O36"/>
      <c r="P36"/>
      <c r="Q36"/>
      <c r="R36"/>
      <c r="S36"/>
    </row>
    <row r="37" spans="1:19" s="24" customFormat="1" x14ac:dyDescent="0.25">
      <c r="A37" s="23"/>
      <c r="B37" s="41">
        <v>41320</v>
      </c>
      <c r="C37" s="34">
        <v>7.35</v>
      </c>
      <c r="D37" s="34">
        <v>7.351</v>
      </c>
      <c r="E37" s="34">
        <v>7.1859999999999999</v>
      </c>
      <c r="F37" s="34">
        <v>7.1890000000000001</v>
      </c>
      <c r="G37" s="23"/>
      <c r="H37" s="8"/>
      <c r="I37" s="23"/>
      <c r="J37" s="15"/>
      <c r="K37" s="16"/>
      <c r="L37" s="16"/>
      <c r="M37" s="17"/>
      <c r="O37" s="45"/>
    </row>
    <row r="38" spans="1:19" s="24" customFormat="1" ht="15.75" thickBot="1" x14ac:dyDescent="0.3">
      <c r="A38" s="23"/>
      <c r="B38" s="41">
        <v>41323</v>
      </c>
      <c r="C38" s="34">
        <v>7.3339999999999996</v>
      </c>
      <c r="D38" s="34">
        <v>7.34</v>
      </c>
      <c r="E38" s="34">
        <v>7.1909999999999998</v>
      </c>
      <c r="F38" s="34">
        <v>7.2510000000000003</v>
      </c>
      <c r="G38" s="23"/>
      <c r="H38" s="8"/>
      <c r="I38" s="23"/>
      <c r="J38" s="18"/>
      <c r="K38" s="19"/>
      <c r="L38" s="19"/>
      <c r="M38" s="20"/>
      <c r="O38" s="45"/>
    </row>
    <row r="39" spans="1:19" s="24" customFormat="1" ht="16.5" thickTop="1" thickBot="1" x14ac:dyDescent="0.3">
      <c r="A39" s="23"/>
      <c r="B39" s="41">
        <v>41324</v>
      </c>
      <c r="C39" s="34">
        <v>7.2480000000000002</v>
      </c>
      <c r="D39" s="34">
        <v>7.3780000000000001</v>
      </c>
      <c r="E39" s="34">
        <v>7.2130000000000001</v>
      </c>
      <c r="F39" s="34">
        <v>7.3230000000000004</v>
      </c>
      <c r="G39" s="23"/>
      <c r="H39" s="8"/>
      <c r="I39" s="23"/>
      <c r="J39"/>
      <c r="K39"/>
      <c r="L39"/>
      <c r="M39"/>
      <c r="O39" s="45"/>
    </row>
    <row r="40" spans="1:19" s="24" customFormat="1" ht="15.75" thickTop="1" x14ac:dyDescent="0.25">
      <c r="A40" s="23"/>
      <c r="B40" s="41">
        <v>41325</v>
      </c>
      <c r="C40" s="34">
        <v>7.24</v>
      </c>
      <c r="D40" s="34">
        <v>7.9950000000000001</v>
      </c>
      <c r="E40" s="34">
        <v>7.2</v>
      </c>
      <c r="F40" s="34">
        <v>7.6079999999999997</v>
      </c>
      <c r="G40" s="23"/>
      <c r="H40" s="8"/>
      <c r="I40" s="23"/>
      <c r="J40" s="29">
        <f>EOMONTH("1/1/2013",ROUNDUP(ROW(A37)/9,0))</f>
        <v>41455</v>
      </c>
      <c r="K40" s="9"/>
      <c r="L40" s="9"/>
      <c r="M40" s="10"/>
      <c r="O40" s="45"/>
    </row>
    <row r="41" spans="1:19" s="24" customFormat="1" x14ac:dyDescent="0.25">
      <c r="A41" s="23"/>
      <c r="B41" s="41">
        <v>41326</v>
      </c>
      <c r="C41" s="34">
        <v>7.55</v>
      </c>
      <c r="D41" s="34">
        <v>7.5590000000000002</v>
      </c>
      <c r="E41" s="34">
        <v>7.2210000000000001</v>
      </c>
      <c r="F41" s="34">
        <v>7.2709999999999999</v>
      </c>
      <c r="G41" s="23"/>
      <c r="H41" s="8"/>
      <c r="I41" s="23"/>
      <c r="J41" s="11">
        <f>WORKDAY(EOMONTH(J40,-1)+1,-4)</f>
        <v>41422</v>
      </c>
      <c r="K41" s="26" t="s">
        <v>8</v>
      </c>
      <c r="L41" s="26" t="s">
        <v>9</v>
      </c>
      <c r="M41" s="27" t="s">
        <v>10</v>
      </c>
      <c r="O41" s="45"/>
    </row>
    <row r="42" spans="1:19" s="24" customFormat="1" x14ac:dyDescent="0.25">
      <c r="A42" s="23"/>
      <c r="B42" s="41">
        <v>41327</v>
      </c>
      <c r="C42" s="34">
        <v>7.3860000000000001</v>
      </c>
      <c r="D42" s="34">
        <v>7.4249999999999998</v>
      </c>
      <c r="E42" s="34">
        <v>7.18</v>
      </c>
      <c r="F42" s="34">
        <v>7.2770000000000001</v>
      </c>
      <c r="G42" s="23"/>
      <c r="H42" s="8"/>
      <c r="I42" s="23"/>
      <c r="J42" s="11">
        <f>WORKDAY(EOMONTH(J40,0)+1,-5)</f>
        <v>41449</v>
      </c>
      <c r="K42" s="26">
        <f>IFERROR(VLOOKUP(J41,$B:$F,2,0),"Date absente")</f>
        <v>7.2530000000000001</v>
      </c>
      <c r="L42" s="26">
        <f t="array" aca="1" ref="L42" ca="1">IF(MAX((liste_dates&gt;=J41)*(liste_dates&lt;=J42)*liste_val)=0,"AUCUNE",MAX((liste_dates&gt;=J41)*(liste_dates&lt;=J42)*liste_val))</f>
        <v>7.4470000000000001</v>
      </c>
      <c r="M42" s="30">
        <f t="array" aca="1" ref="M42" ca="1">IF(MIN(IF((liste_dates&gt;=J41)*(liste_dates&lt;=J42)*liste_val,(liste_dates&gt;=J41)*(liste_dates&lt;=J42)*liste_val))=0,"AUCUNE",MIN(IF((liste_dates&gt;=J41)*(liste_dates&lt;=J42)*liste_val,(liste_dates&gt;=J41)*(liste_dates&lt;=J42)*liste_val)))</f>
        <v>6.3029999999999999</v>
      </c>
      <c r="O42" s="45"/>
    </row>
    <row r="43" spans="1:19" s="24" customFormat="1" x14ac:dyDescent="0.25">
      <c r="A43" s="23"/>
      <c r="B43" s="43">
        <v>41330</v>
      </c>
      <c r="C43" s="35">
        <v>7.3360000000000003</v>
      </c>
      <c r="D43" s="35">
        <v>7.6479999999999997</v>
      </c>
      <c r="E43" s="35">
        <v>7.3019999999999996</v>
      </c>
      <c r="F43" s="35">
        <v>7.4749999999999996</v>
      </c>
      <c r="G43" s="23"/>
      <c r="H43" s="1"/>
      <c r="I43" s="23"/>
      <c r="J43" s="28" t="s">
        <v>11</v>
      </c>
      <c r="K43" s="31">
        <v>7.5</v>
      </c>
      <c r="L43" s="31">
        <f t="array" aca="1" ref="L43" ca="1">IF(MAX((liste_dates&gt;=J41)*(liste_val&lt;=K43)*liste_val)=0,"AUCUNE",MAX((liste_dates&gt;=J41)*(liste_val&lt;=K43)*liste_val))</f>
        <v>7.4850000000000003</v>
      </c>
      <c r="M43" s="44">
        <f t="array" aca="1" ref="M43" ca="1">IF(L43="AUCUNE","PAS DE DATE",INDEX(liste_dates,SMALL(IF(((liste_dates&gt;=J41)*liste_val)=MAX((liste_dates&gt;=J41)*(liste_val&lt;=K43)*liste_val),ROW(liste_dates)-1),1)))</f>
        <v>41481</v>
      </c>
      <c r="O43" s="45"/>
    </row>
    <row r="44" spans="1:19" s="24" customFormat="1" x14ac:dyDescent="0.25">
      <c r="A44" s="23"/>
      <c r="B44" s="43">
        <v>41331</v>
      </c>
      <c r="C44" s="35">
        <v>7.04</v>
      </c>
      <c r="D44" s="35">
        <v>7.173</v>
      </c>
      <c r="E44" s="35">
        <v>6.98</v>
      </c>
      <c r="F44" s="35">
        <v>7.0369999999999999</v>
      </c>
      <c r="G44" s="23"/>
      <c r="H44" s="1"/>
      <c r="I44" s="23"/>
      <c r="J44" s="28" t="s">
        <v>12</v>
      </c>
      <c r="K44" s="31">
        <v>7.5</v>
      </c>
      <c r="L44" s="31">
        <f t="array" aca="1" ref="L44" ca="1">IF(MIN(IF((liste_dates&gt;=J41)*(liste_val&gt;=K44)*liste_val,(liste_dates&gt;=J41)*(liste_val&gt;=K44)*liste_val))=0,"AUCUNE",MIN(IF((liste_dates&gt;=J41)*(liste_val&gt;=K44)*liste_val,(liste_dates&gt;=J41)*(liste_val&gt;=K44)*liste_val)))</f>
        <v>7.56</v>
      </c>
      <c r="M44" s="44">
        <f t="array" aca="1" ref="M44" ca="1">IF(L44="AUCUNE","PAS DE DATE",INDEX(liste_dates,SMALL(IF(((liste_dates&gt;=J41)*liste_val)=MIN(IF((liste_dates&gt;=J41)*(liste_val&gt;=K44)*liste_val,(liste_dates&gt;=J41)*(liste_val&gt;=K44)*liste_val)),ROW(liste_dates)-1),1)))</f>
        <v>41514</v>
      </c>
      <c r="O44" s="45"/>
    </row>
    <row r="45" spans="1:19" s="24" customFormat="1" x14ac:dyDescent="0.25">
      <c r="A45" s="23"/>
      <c r="B45" s="43">
        <v>41332</v>
      </c>
      <c r="C45" s="35">
        <v>7.1230000000000002</v>
      </c>
      <c r="D45" s="35">
        <v>7.14</v>
      </c>
      <c r="E45" s="35">
        <v>6.92</v>
      </c>
      <c r="F45" s="35">
        <v>7.0949999999999998</v>
      </c>
      <c r="G45" s="23"/>
      <c r="H45" s="1"/>
      <c r="I45" s="23"/>
      <c r="J45" s="14"/>
      <c r="K45" s="12"/>
      <c r="L45" s="12"/>
      <c r="M45" s="13"/>
      <c r="O45" s="45"/>
    </row>
    <row r="46" spans="1:19" s="24" customFormat="1" x14ac:dyDescent="0.25">
      <c r="A46" s="23"/>
      <c r="B46" s="43">
        <v>41333</v>
      </c>
      <c r="C46" s="35">
        <v>7.2149999999999999</v>
      </c>
      <c r="D46" s="35">
        <v>7.2190000000000003</v>
      </c>
      <c r="E46" s="35">
        <v>7.0410000000000004</v>
      </c>
      <c r="F46" s="35">
        <v>7.2</v>
      </c>
      <c r="G46" s="23"/>
      <c r="H46" s="1"/>
      <c r="I46" s="23"/>
      <c r="J46" s="15"/>
      <c r="K46" s="16"/>
      <c r="L46" s="16"/>
      <c r="M46" s="17"/>
      <c r="O46" s="45"/>
    </row>
    <row r="47" spans="1:19" s="24" customFormat="1" ht="15.75" thickBot="1" x14ac:dyDescent="0.3">
      <c r="A47" s="23"/>
      <c r="B47" s="43">
        <v>41334</v>
      </c>
      <c r="C47" s="35">
        <v>7.15</v>
      </c>
      <c r="D47" s="35">
        <v>7.2240000000000002</v>
      </c>
      <c r="E47" s="35">
        <v>6.9009999999999998</v>
      </c>
      <c r="F47" s="35">
        <v>7.0250000000000004</v>
      </c>
      <c r="G47" s="23"/>
      <c r="H47" s="1"/>
      <c r="I47" s="23"/>
      <c r="J47" s="18"/>
      <c r="K47" s="19"/>
      <c r="L47" s="19"/>
      <c r="M47" s="20"/>
      <c r="O47" s="45"/>
    </row>
    <row r="48" spans="1:19" s="24" customFormat="1" ht="16.5" thickTop="1" thickBot="1" x14ac:dyDescent="0.3">
      <c r="A48" s="23"/>
      <c r="B48" s="43">
        <v>41337</v>
      </c>
      <c r="C48" s="35">
        <v>6.9809999999999999</v>
      </c>
      <c r="D48" s="35">
        <v>7.1440000000000001</v>
      </c>
      <c r="E48" s="35">
        <v>6.9009999999999998</v>
      </c>
      <c r="F48" s="35">
        <v>7.0369999999999999</v>
      </c>
      <c r="G48" s="23"/>
      <c r="H48" s="1"/>
      <c r="I48" s="23"/>
      <c r="J48"/>
      <c r="K48"/>
      <c r="L48"/>
      <c r="M48"/>
      <c r="O48" s="45"/>
    </row>
    <row r="49" spans="1:15" s="24" customFormat="1" ht="15.75" thickTop="1" x14ac:dyDescent="0.25">
      <c r="A49" s="23"/>
      <c r="B49" s="43">
        <v>41338</v>
      </c>
      <c r="C49" s="35">
        <v>7.1719999999999997</v>
      </c>
      <c r="D49" s="35">
        <v>7.2789999999999999</v>
      </c>
      <c r="E49" s="35">
        <v>7.1070000000000002</v>
      </c>
      <c r="F49" s="35">
        <v>7.2489999999999997</v>
      </c>
      <c r="G49" s="23"/>
      <c r="H49" s="1"/>
      <c r="I49" s="23"/>
      <c r="J49" s="29">
        <f>EOMONTH("1/1/2013",ROUNDUP(ROW(A46)/9,0))</f>
        <v>41486</v>
      </c>
      <c r="K49" s="9"/>
      <c r="L49" s="9"/>
      <c r="M49" s="10"/>
      <c r="O49" s="45"/>
    </row>
    <row r="50" spans="1:15" s="24" customFormat="1" x14ac:dyDescent="0.25">
      <c r="A50" s="23"/>
      <c r="B50" s="43">
        <v>41339</v>
      </c>
      <c r="C50" s="35">
        <v>7.2709999999999999</v>
      </c>
      <c r="D50" s="35">
        <v>7.3449999999999998</v>
      </c>
      <c r="E50" s="35">
        <v>7.2149999999999999</v>
      </c>
      <c r="F50" s="35">
        <v>7.2240000000000002</v>
      </c>
      <c r="G50" s="23"/>
      <c r="H50" s="1"/>
      <c r="I50" s="23"/>
      <c r="J50" s="11">
        <f>WORKDAY(EOMONTH(J49,-1)+1,-4)</f>
        <v>41450</v>
      </c>
      <c r="K50" s="26" t="s">
        <v>8</v>
      </c>
      <c r="L50" s="26" t="s">
        <v>9</v>
      </c>
      <c r="M50" s="27" t="s">
        <v>10</v>
      </c>
      <c r="O50" s="45"/>
    </row>
    <row r="51" spans="1:15" s="24" customFormat="1" x14ac:dyDescent="0.25">
      <c r="A51" s="23"/>
      <c r="B51" s="43">
        <v>41340</v>
      </c>
      <c r="C51" s="35">
        <v>7.298</v>
      </c>
      <c r="D51" s="35">
        <v>7.3289999999999997</v>
      </c>
      <c r="E51" s="35">
        <v>7.1680000000000001</v>
      </c>
      <c r="F51" s="35">
        <v>7.1749999999999998</v>
      </c>
      <c r="G51" s="23"/>
      <c r="H51" s="1"/>
      <c r="I51" s="23"/>
      <c r="J51" s="11">
        <f>WORKDAY(EOMONTH(J49,0)+1,-5)</f>
        <v>41480</v>
      </c>
      <c r="K51" s="26">
        <f>IFERROR(VLOOKUP(J50,$B:$F,2,0),"Date absente")</f>
        <v>6.4249999999999998</v>
      </c>
      <c r="L51" s="26">
        <f t="array" aca="1" ref="L51" ca="1">IF(MAX((liste_dates&gt;=J50)*(liste_dates&lt;=J51)*liste_val)=0,"AUCUNE",MAX((liste_dates&gt;=J50)*(liste_dates&lt;=J51)*liste_val))</f>
        <v>7.4</v>
      </c>
      <c r="M51" s="30">
        <f t="array" aca="1" ref="M51" ca="1">IF(MIN(IF((liste_dates&gt;=J50)*(liste_dates&lt;=J51)*liste_val,(liste_dates&gt;=J50)*(liste_dates&lt;=J51)*liste_val))=0,"AUCUNE",MIN(IF((liste_dates&gt;=J50)*(liste_dates&lt;=J51)*liste_val,(liste_dates&gt;=J50)*(liste_dates&lt;=J51)*liste_val)))</f>
        <v>6.2539999999999996</v>
      </c>
      <c r="O51" s="45"/>
    </row>
    <row r="52" spans="1:15" s="24" customFormat="1" x14ac:dyDescent="0.25">
      <c r="A52" s="23"/>
      <c r="B52" s="43">
        <v>41341</v>
      </c>
      <c r="C52" s="35">
        <v>7.2640000000000002</v>
      </c>
      <c r="D52" s="35">
        <v>7.3079999999999998</v>
      </c>
      <c r="E52" s="35">
        <v>7.1920000000000002</v>
      </c>
      <c r="F52" s="35">
        <v>7.2569999999999997</v>
      </c>
      <c r="G52" s="23"/>
      <c r="H52" s="1"/>
      <c r="I52" s="23"/>
      <c r="J52" s="28" t="s">
        <v>11</v>
      </c>
      <c r="K52" s="31">
        <v>7.5</v>
      </c>
      <c r="L52" s="31">
        <f t="array" aca="1" ref="L52" ca="1">IF(MAX((liste_dates&gt;=J50)*(liste_val&lt;=K52)*liste_val)=0,"AUCUNE",MAX((liste_dates&gt;=J50)*(liste_val&lt;=K52)*liste_val))</f>
        <v>7.4850000000000003</v>
      </c>
      <c r="M52" s="44">
        <f t="array" aca="1" ref="M52" ca="1">IF(L52="AUCUNE","PAS DE DATE",INDEX(liste_dates,SMALL(IF(((liste_dates&gt;=J50)*liste_val)=MAX((liste_dates&gt;=J50)*(liste_val&lt;=K52)*liste_val),ROW(liste_dates)-1),1)))</f>
        <v>41481</v>
      </c>
      <c r="O52" s="45"/>
    </row>
    <row r="53" spans="1:15" s="24" customFormat="1" x14ac:dyDescent="0.25">
      <c r="A53" s="23"/>
      <c r="B53" s="43">
        <v>41344</v>
      </c>
      <c r="C53" s="35">
        <v>7.2190000000000003</v>
      </c>
      <c r="D53" s="35">
        <v>7.2370000000000001</v>
      </c>
      <c r="E53" s="35">
        <v>7.1059999999999999</v>
      </c>
      <c r="F53" s="35">
        <v>7.1929999999999996</v>
      </c>
      <c r="G53" s="23"/>
      <c r="H53" s="1"/>
      <c r="I53" s="23"/>
      <c r="J53" s="28" t="s">
        <v>12</v>
      </c>
      <c r="K53" s="31">
        <v>7.5</v>
      </c>
      <c r="L53" s="31">
        <f t="array" aca="1" ref="L53" ca="1">IF(MIN(IF((liste_dates&gt;=J50)*(liste_val&gt;=K53)*liste_val,(liste_dates&gt;=J50)*(liste_val&gt;=K53)*liste_val))=0,"AUCUNE",MIN(IF((liste_dates&gt;=J50)*(liste_val&gt;=K53)*liste_val,(liste_dates&gt;=J50)*(liste_val&gt;=K53)*liste_val)))</f>
        <v>7.56</v>
      </c>
      <c r="M53" s="44">
        <f t="array" aca="1" ref="M53" ca="1">IF(L53="AUCUNE","PAS DE DATE",INDEX(liste_dates,SMALL(IF(((liste_dates&gt;=J50)*liste_val)=MIN(IF((liste_dates&gt;=J50)*(liste_val&gt;=K53)*liste_val,(liste_dates&gt;=J50)*(liste_val&gt;=K53)*liste_val)),ROW(liste_dates)-1),1)))</f>
        <v>41514</v>
      </c>
      <c r="O53" s="45"/>
    </row>
    <row r="54" spans="1:15" s="24" customFormat="1" x14ac:dyDescent="0.25">
      <c r="A54" s="23"/>
      <c r="B54" s="43">
        <v>41345</v>
      </c>
      <c r="C54" s="35">
        <v>7.1710000000000003</v>
      </c>
      <c r="D54" s="35">
        <v>7.2869999999999999</v>
      </c>
      <c r="E54" s="35">
        <v>7.17</v>
      </c>
      <c r="F54" s="35">
        <v>7.173</v>
      </c>
      <c r="G54" s="23"/>
      <c r="H54" s="1"/>
      <c r="I54" s="23"/>
      <c r="J54" s="14"/>
      <c r="K54" s="12"/>
      <c r="L54" s="12"/>
      <c r="M54" s="13"/>
      <c r="O54" s="45"/>
    </row>
    <row r="55" spans="1:15" s="24" customFormat="1" x14ac:dyDescent="0.25">
      <c r="A55" s="23"/>
      <c r="B55" s="43">
        <v>41346</v>
      </c>
      <c r="C55" s="35">
        <v>7.173</v>
      </c>
      <c r="D55" s="35">
        <v>7.2869999999999999</v>
      </c>
      <c r="E55" s="35">
        <v>7.1310000000000002</v>
      </c>
      <c r="F55" s="35">
        <v>7.1859999999999999</v>
      </c>
      <c r="G55" s="23"/>
      <c r="H55" s="1"/>
      <c r="I55" s="23"/>
      <c r="J55" s="15"/>
      <c r="K55" s="16"/>
      <c r="L55" s="16"/>
      <c r="M55" s="17"/>
      <c r="O55" s="45"/>
    </row>
    <row r="56" spans="1:15" s="24" customFormat="1" ht="15.75" thickBot="1" x14ac:dyDescent="0.3">
      <c r="A56" s="23"/>
      <c r="B56" s="43">
        <v>41347</v>
      </c>
      <c r="C56" s="35">
        <v>7.2450000000000001</v>
      </c>
      <c r="D56" s="35">
        <v>7.3150000000000004</v>
      </c>
      <c r="E56" s="35">
        <v>7.1849999999999996</v>
      </c>
      <c r="F56" s="35">
        <v>7.24</v>
      </c>
      <c r="G56" s="23"/>
      <c r="H56" s="1"/>
      <c r="I56" s="23"/>
      <c r="J56" s="18"/>
      <c r="K56" s="19"/>
      <c r="L56" s="19"/>
      <c r="M56" s="20"/>
      <c r="O56" s="45"/>
    </row>
    <row r="57" spans="1:15" s="24" customFormat="1" ht="15.75" thickTop="1" x14ac:dyDescent="0.25">
      <c r="A57" s="23"/>
      <c r="B57" s="43">
        <v>41348</v>
      </c>
      <c r="C57" s="35">
        <v>7.3029999999999999</v>
      </c>
      <c r="D57" s="35">
        <v>7.31</v>
      </c>
      <c r="E57" s="35">
        <v>7.181</v>
      </c>
      <c r="F57" s="35">
        <v>7.1829999999999998</v>
      </c>
      <c r="G57" s="23"/>
      <c r="H57" s="1"/>
      <c r="I57" s="23"/>
      <c r="J57"/>
      <c r="K57"/>
      <c r="L57"/>
      <c r="M57"/>
      <c r="O57" s="45"/>
    </row>
    <row r="58" spans="1:15" s="24" customFormat="1" x14ac:dyDescent="0.25">
      <c r="A58" s="23"/>
      <c r="B58" s="43">
        <v>41351</v>
      </c>
      <c r="C58" s="35">
        <v>7.0010000000000003</v>
      </c>
      <c r="D58" s="35">
        <v>7.0069999999999997</v>
      </c>
      <c r="E58" s="35">
        <v>6.8159999999999998</v>
      </c>
      <c r="F58" s="35">
        <v>6.9560000000000004</v>
      </c>
      <c r="G58" s="23"/>
      <c r="H58" s="1"/>
      <c r="I58" s="23"/>
      <c r="J58"/>
      <c r="K58"/>
      <c r="L58"/>
      <c r="M58"/>
      <c r="O58" s="45"/>
    </row>
    <row r="59" spans="1:15" s="24" customFormat="1" x14ac:dyDescent="0.25">
      <c r="A59" s="23"/>
      <c r="B59" s="43">
        <v>41352</v>
      </c>
      <c r="C59" s="35">
        <v>6.968</v>
      </c>
      <c r="D59" s="35">
        <v>6.98</v>
      </c>
      <c r="E59" s="35">
        <v>6.5010000000000003</v>
      </c>
      <c r="F59" s="35">
        <v>6.5620000000000003</v>
      </c>
      <c r="G59" s="23"/>
      <c r="H59" s="1"/>
      <c r="I59" s="23"/>
      <c r="J59"/>
      <c r="K59"/>
      <c r="L59"/>
      <c r="M59"/>
      <c r="O59" s="45"/>
    </row>
    <row r="60" spans="1:15" s="24" customFormat="1" x14ac:dyDescent="0.25">
      <c r="A60" s="23"/>
      <c r="B60" s="43">
        <v>41353</v>
      </c>
      <c r="C60" s="35">
        <v>6.6420000000000003</v>
      </c>
      <c r="D60" s="35">
        <v>6.78</v>
      </c>
      <c r="E60" s="35">
        <v>6.5919999999999996</v>
      </c>
      <c r="F60" s="35">
        <v>6.6959999999999997</v>
      </c>
      <c r="G60" s="23"/>
      <c r="H60" s="1"/>
      <c r="I60" s="23"/>
      <c r="J60"/>
      <c r="K60"/>
      <c r="L60"/>
      <c r="M60"/>
    </row>
    <row r="61" spans="1:15" s="24" customFormat="1" x14ac:dyDescent="0.25">
      <c r="A61" s="23"/>
      <c r="B61" s="43">
        <v>41354</v>
      </c>
      <c r="C61" s="35">
        <v>6.7190000000000003</v>
      </c>
      <c r="D61" s="35">
        <v>6.7430000000000003</v>
      </c>
      <c r="E61" s="35">
        <v>6.5650000000000004</v>
      </c>
      <c r="F61" s="35">
        <v>6.641</v>
      </c>
      <c r="G61" s="23"/>
      <c r="H61" s="1"/>
      <c r="I61" s="23"/>
      <c r="J61"/>
      <c r="K61"/>
      <c r="L61"/>
      <c r="M61"/>
    </row>
    <row r="62" spans="1:15" s="24" customFormat="1" x14ac:dyDescent="0.25">
      <c r="A62" s="23"/>
      <c r="B62" s="43">
        <v>41355</v>
      </c>
      <c r="C62" s="35">
        <v>6.6459999999999999</v>
      </c>
      <c r="D62" s="35">
        <v>6.6669999999999998</v>
      </c>
      <c r="E62" s="35">
        <v>6.476</v>
      </c>
      <c r="F62" s="35">
        <v>6.5629999999999997</v>
      </c>
      <c r="G62" s="23"/>
      <c r="H62" s="1"/>
      <c r="I62" s="23"/>
      <c r="J62"/>
      <c r="K62"/>
      <c r="L62"/>
      <c r="M62"/>
    </row>
    <row r="63" spans="1:15" s="24" customFormat="1" ht="18.75" x14ac:dyDescent="0.25">
      <c r="A63" s="23"/>
      <c r="B63" s="42">
        <v>41358</v>
      </c>
      <c r="C63" s="36">
        <v>6.8239999999999998</v>
      </c>
      <c r="D63" s="36">
        <v>6.827</v>
      </c>
      <c r="E63" s="36">
        <v>6.101</v>
      </c>
      <c r="F63" s="36">
        <v>6.18</v>
      </c>
      <c r="G63" s="23"/>
      <c r="H63" s="1"/>
      <c r="I63" s="46" t="s">
        <v>13</v>
      </c>
      <c r="J63"/>
      <c r="K63"/>
      <c r="L63"/>
      <c r="M63"/>
    </row>
    <row r="64" spans="1:15" s="24" customFormat="1" x14ac:dyDescent="0.25">
      <c r="A64" s="23"/>
      <c r="B64" s="38">
        <v>41359</v>
      </c>
      <c r="C64" s="32">
        <v>6.2</v>
      </c>
      <c r="D64" s="32">
        <v>6.3129999999999997</v>
      </c>
      <c r="E64" s="32">
        <v>6.0629999999999997</v>
      </c>
      <c r="F64" s="32">
        <v>6.1479999999999997</v>
      </c>
      <c r="G64" s="23"/>
      <c r="H64" s="1"/>
      <c r="I64" s="23"/>
      <c r="J64"/>
      <c r="K64"/>
      <c r="L64"/>
      <c r="M64"/>
    </row>
    <row r="65" spans="1:13" s="24" customFormat="1" x14ac:dyDescent="0.25">
      <c r="A65" s="23"/>
      <c r="B65" s="39">
        <v>41360</v>
      </c>
      <c r="C65" s="33">
        <v>6.1749999999999998</v>
      </c>
      <c r="D65" s="33">
        <v>6.3550000000000004</v>
      </c>
      <c r="E65" s="33">
        <v>5.952</v>
      </c>
      <c r="F65" s="33">
        <v>6.2759999999999998</v>
      </c>
      <c r="G65" s="23"/>
      <c r="H65" s="1"/>
      <c r="I65" s="23"/>
      <c r="J65"/>
      <c r="K65"/>
      <c r="L65"/>
      <c r="M65"/>
    </row>
    <row r="66" spans="1:13" s="24" customFormat="1" x14ac:dyDescent="0.25">
      <c r="A66" s="23"/>
      <c r="B66" s="38">
        <v>41361</v>
      </c>
      <c r="C66" s="32">
        <v>6.2750000000000004</v>
      </c>
      <c r="D66" s="32">
        <v>6.5</v>
      </c>
      <c r="E66" s="32">
        <v>6.27</v>
      </c>
      <c r="F66" s="32">
        <v>6.4260000000000002</v>
      </c>
      <c r="G66" s="23"/>
      <c r="H66" s="1"/>
      <c r="I66" s="23"/>
      <c r="J66"/>
      <c r="K66"/>
      <c r="L66"/>
      <c r="M66"/>
    </row>
    <row r="67" spans="1:13" s="24" customFormat="1" x14ac:dyDescent="0.25">
      <c r="A67" s="23"/>
      <c r="B67" s="38">
        <v>41366</v>
      </c>
      <c r="C67" s="32">
        <v>6.4420000000000002</v>
      </c>
      <c r="D67" s="32">
        <v>6.56</v>
      </c>
      <c r="E67" s="32">
        <v>6.3150000000000004</v>
      </c>
      <c r="F67" s="32">
        <v>6.5279999999999996</v>
      </c>
      <c r="G67" s="23"/>
      <c r="H67" s="1"/>
      <c r="I67" s="23"/>
      <c r="J67"/>
      <c r="K67"/>
      <c r="L67"/>
      <c r="M67"/>
    </row>
    <row r="68" spans="1:13" s="24" customFormat="1" x14ac:dyDescent="0.25">
      <c r="A68" s="23"/>
      <c r="B68" s="38">
        <v>41367</v>
      </c>
      <c r="C68" s="32">
        <v>6.5049999999999999</v>
      </c>
      <c r="D68" s="32">
        <v>6.5229999999999997</v>
      </c>
      <c r="E68" s="32">
        <v>6.3419999999999996</v>
      </c>
      <c r="F68" s="32">
        <v>6.36</v>
      </c>
      <c r="G68" s="23"/>
      <c r="H68" s="23"/>
      <c r="I68" s="23"/>
      <c r="J68"/>
      <c r="K68"/>
      <c r="L68"/>
      <c r="M68"/>
    </row>
    <row r="69" spans="1:13" s="24" customFormat="1" x14ac:dyDescent="0.25">
      <c r="A69" s="23"/>
      <c r="B69" s="38">
        <v>41368</v>
      </c>
      <c r="C69" s="32">
        <v>6.43</v>
      </c>
      <c r="D69" s="32">
        <v>6.5750000000000002</v>
      </c>
      <c r="E69" s="32">
        <v>6.306</v>
      </c>
      <c r="F69" s="32">
        <v>6.3650000000000002</v>
      </c>
      <c r="G69" s="23"/>
      <c r="H69" s="23"/>
      <c r="I69" s="23"/>
      <c r="J69"/>
      <c r="K69"/>
      <c r="L69"/>
      <c r="M69"/>
    </row>
    <row r="70" spans="1:13" s="24" customFormat="1" x14ac:dyDescent="0.25">
      <c r="A70" s="23"/>
      <c r="B70" s="38">
        <v>41369</v>
      </c>
      <c r="C70" s="32">
        <v>6.3810000000000002</v>
      </c>
      <c r="D70" s="32">
        <v>6.4249999999999998</v>
      </c>
      <c r="E70" s="32">
        <v>6.165</v>
      </c>
      <c r="F70" s="32">
        <v>6.266</v>
      </c>
      <c r="G70" s="23"/>
      <c r="H70" s="23"/>
      <c r="I70" s="23"/>
      <c r="J70"/>
      <c r="K70"/>
      <c r="L70"/>
      <c r="M70"/>
    </row>
    <row r="71" spans="1:13" s="24" customFormat="1" x14ac:dyDescent="0.25">
      <c r="A71" s="23"/>
      <c r="B71" s="38">
        <v>41372</v>
      </c>
      <c r="C71" s="32">
        <v>6.327</v>
      </c>
      <c r="D71" s="32">
        <v>6.3490000000000002</v>
      </c>
      <c r="E71" s="32">
        <v>6.1</v>
      </c>
      <c r="F71" s="32">
        <v>6.1180000000000003</v>
      </c>
      <c r="G71" s="23"/>
      <c r="H71" s="23"/>
      <c r="I71" s="23"/>
      <c r="J71"/>
      <c r="K71"/>
      <c r="L71"/>
      <c r="M71"/>
    </row>
    <row r="72" spans="1:13" s="24" customFormat="1" x14ac:dyDescent="0.25">
      <c r="A72" s="23"/>
      <c r="B72" s="38">
        <v>41373</v>
      </c>
      <c r="C72" s="32">
        <v>6.1749999999999998</v>
      </c>
      <c r="D72" s="32">
        <v>6.31</v>
      </c>
      <c r="E72" s="32">
        <v>6.1559999999999997</v>
      </c>
      <c r="F72" s="32">
        <v>6.2190000000000003</v>
      </c>
      <c r="G72" s="23"/>
      <c r="H72" s="23"/>
      <c r="I72" s="23"/>
      <c r="J72"/>
      <c r="K72"/>
      <c r="L72"/>
      <c r="M72"/>
    </row>
    <row r="73" spans="1:13" s="24" customFormat="1" x14ac:dyDescent="0.25">
      <c r="A73" s="23"/>
      <c r="B73" s="38">
        <v>41374</v>
      </c>
      <c r="C73" s="32">
        <v>6.2869999999999999</v>
      </c>
      <c r="D73" s="32">
        <v>6.6849999999999996</v>
      </c>
      <c r="E73" s="32">
        <v>6.2450000000000001</v>
      </c>
      <c r="F73" s="32">
        <v>6.6020000000000003</v>
      </c>
      <c r="G73" s="23"/>
      <c r="H73" s="23"/>
      <c r="I73" s="23"/>
      <c r="J73"/>
      <c r="K73"/>
      <c r="L73"/>
      <c r="M73"/>
    </row>
    <row r="74" spans="1:13" s="24" customFormat="1" x14ac:dyDescent="0.25">
      <c r="A74" s="23"/>
      <c r="B74" s="38">
        <v>41375</v>
      </c>
      <c r="C74" s="32">
        <v>6.5880000000000001</v>
      </c>
      <c r="D74" s="32">
        <v>6.7430000000000003</v>
      </c>
      <c r="E74" s="32">
        <v>6.5250000000000004</v>
      </c>
      <c r="F74" s="32">
        <v>6.6929999999999996</v>
      </c>
      <c r="G74" s="23"/>
      <c r="H74" s="23"/>
      <c r="I74" s="23"/>
      <c r="J74"/>
      <c r="K74"/>
      <c r="L74"/>
      <c r="M74"/>
    </row>
    <row r="75" spans="1:13" s="24" customFormat="1" x14ac:dyDescent="0.25">
      <c r="A75" s="23"/>
      <c r="B75" s="38">
        <v>41376</v>
      </c>
      <c r="C75" s="32">
        <v>6.6470000000000002</v>
      </c>
      <c r="D75" s="32">
        <v>6.6630000000000003</v>
      </c>
      <c r="E75" s="32">
        <v>6.4139999999999997</v>
      </c>
      <c r="F75" s="32">
        <v>6.5049999999999999</v>
      </c>
      <c r="G75" s="23"/>
      <c r="H75" s="23"/>
      <c r="I75" s="23"/>
      <c r="J75"/>
      <c r="K75"/>
      <c r="L75"/>
      <c r="M75"/>
    </row>
    <row r="76" spans="1:13" s="24" customFormat="1" x14ac:dyDescent="0.25">
      <c r="A76" s="23"/>
      <c r="B76" s="38">
        <v>41379</v>
      </c>
      <c r="C76" s="32">
        <v>6.5</v>
      </c>
      <c r="D76" s="32">
        <v>6.5730000000000004</v>
      </c>
      <c r="E76" s="32">
        <v>6.2709999999999999</v>
      </c>
      <c r="F76" s="32">
        <v>6.3849999999999998</v>
      </c>
      <c r="G76" s="23"/>
      <c r="H76" s="23"/>
      <c r="I76" s="23"/>
      <c r="J76"/>
      <c r="K76"/>
      <c r="L76"/>
      <c r="M76"/>
    </row>
    <row r="77" spans="1:13" s="24" customFormat="1" x14ac:dyDescent="0.25">
      <c r="A77" s="23"/>
      <c r="B77" s="38">
        <v>41380</v>
      </c>
      <c r="C77" s="32">
        <v>6.3</v>
      </c>
      <c r="D77" s="32">
        <v>6.5750000000000002</v>
      </c>
      <c r="E77" s="32">
        <v>6.2619999999999996</v>
      </c>
      <c r="F77" s="32">
        <v>6.4059999999999997</v>
      </c>
      <c r="G77" s="23"/>
      <c r="H77" s="23"/>
      <c r="I77" s="23"/>
      <c r="J77"/>
      <c r="K77"/>
      <c r="L77"/>
      <c r="M77"/>
    </row>
    <row r="78" spans="1:13" s="24" customFormat="1" x14ac:dyDescent="0.25">
      <c r="A78" s="23"/>
      <c r="B78" s="38">
        <v>41381</v>
      </c>
      <c r="C78" s="32">
        <v>6.4969999999999999</v>
      </c>
      <c r="D78" s="32">
        <v>6.5</v>
      </c>
      <c r="E78" s="32">
        <v>6.1790000000000003</v>
      </c>
      <c r="F78" s="32">
        <v>6.21</v>
      </c>
      <c r="G78" s="23"/>
      <c r="H78" s="23"/>
      <c r="I78" s="23"/>
      <c r="J78"/>
      <c r="K78"/>
      <c r="L78"/>
      <c r="M78"/>
    </row>
    <row r="79" spans="1:13" s="24" customFormat="1" x14ac:dyDescent="0.25">
      <c r="A79" s="23"/>
      <c r="B79" s="38">
        <v>41382</v>
      </c>
      <c r="C79" s="32">
        <v>6.2649999999999997</v>
      </c>
      <c r="D79" s="32">
        <v>6.39</v>
      </c>
      <c r="E79" s="32">
        <v>6.0140000000000002</v>
      </c>
      <c r="F79" s="32">
        <v>6.1440000000000001</v>
      </c>
      <c r="G79" s="23"/>
      <c r="H79" s="23"/>
      <c r="I79" s="23"/>
      <c r="J79"/>
      <c r="K79"/>
      <c r="L79"/>
      <c r="M79"/>
    </row>
    <row r="80" spans="1:13" s="24" customFormat="1" x14ac:dyDescent="0.25">
      <c r="A80" s="23"/>
      <c r="B80" s="38">
        <v>41383</v>
      </c>
      <c r="C80" s="32">
        <v>6.2530000000000001</v>
      </c>
      <c r="D80" s="32">
        <v>6.2939999999999996</v>
      </c>
      <c r="E80" s="32">
        <v>6.1529999999999996</v>
      </c>
      <c r="F80" s="32">
        <v>6.2359999999999998</v>
      </c>
      <c r="G80" s="23"/>
      <c r="H80" s="23"/>
      <c r="I80" s="23"/>
      <c r="J80"/>
      <c r="K80"/>
      <c r="L80"/>
      <c r="M80"/>
    </row>
    <row r="81" spans="1:13" s="24" customFormat="1" x14ac:dyDescent="0.25">
      <c r="A81" s="23"/>
      <c r="B81" s="38">
        <v>41386</v>
      </c>
      <c r="C81" s="32">
        <v>6.2809999999999997</v>
      </c>
      <c r="D81" s="32">
        <v>6.42</v>
      </c>
      <c r="E81" s="32">
        <v>6.24</v>
      </c>
      <c r="F81" s="32">
        <v>6.3</v>
      </c>
      <c r="G81" s="23"/>
      <c r="H81" s="23"/>
      <c r="I81" s="23"/>
      <c r="J81"/>
      <c r="K81"/>
      <c r="L81"/>
      <c r="M81"/>
    </row>
    <row r="82" spans="1:13" s="25" customFormat="1" x14ac:dyDescent="0.25">
      <c r="A82" s="23"/>
      <c r="B82" s="38">
        <v>41387</v>
      </c>
      <c r="C82" s="32">
        <v>6.2839999999999998</v>
      </c>
      <c r="D82" s="32">
        <v>6.75</v>
      </c>
      <c r="E82" s="32">
        <v>6.282</v>
      </c>
      <c r="F82" s="32">
        <v>6.73</v>
      </c>
      <c r="G82" s="23"/>
      <c r="H82" s="23"/>
      <c r="I82" s="23"/>
      <c r="J82"/>
      <c r="K82"/>
      <c r="L82"/>
      <c r="M82"/>
    </row>
    <row r="83" spans="1:13" s="25" customFormat="1" x14ac:dyDescent="0.25">
      <c r="A83" s="23"/>
      <c r="B83" s="38">
        <v>41388</v>
      </c>
      <c r="C83" s="32">
        <v>6.74</v>
      </c>
      <c r="D83" s="32">
        <v>6.9</v>
      </c>
      <c r="E83" s="32">
        <v>6.5730000000000004</v>
      </c>
      <c r="F83" s="32">
        <v>6.782</v>
      </c>
      <c r="G83" s="23"/>
      <c r="H83" s="23"/>
      <c r="I83" s="23"/>
      <c r="J83"/>
      <c r="K83"/>
      <c r="L83"/>
      <c r="M83"/>
    </row>
    <row r="84" spans="1:13" s="25" customFormat="1" x14ac:dyDescent="0.25">
      <c r="A84" s="23"/>
      <c r="B84" s="42">
        <v>41389</v>
      </c>
      <c r="C84" s="36">
        <v>6.7629999999999999</v>
      </c>
      <c r="D84" s="36">
        <v>6.9009999999999998</v>
      </c>
      <c r="E84" s="36">
        <v>6.7140000000000004</v>
      </c>
      <c r="F84" s="36">
        <v>6.867</v>
      </c>
      <c r="G84" s="23"/>
      <c r="H84" s="23"/>
      <c r="I84" s="23"/>
      <c r="J84"/>
      <c r="K84"/>
      <c r="L84"/>
      <c r="M84"/>
    </row>
    <row r="85" spans="1:13" s="25" customFormat="1" x14ac:dyDescent="0.25">
      <c r="A85" s="23"/>
      <c r="B85" s="38">
        <v>41390</v>
      </c>
      <c r="C85" s="32">
        <v>6.8470000000000004</v>
      </c>
      <c r="D85" s="32">
        <v>6.9489999999999998</v>
      </c>
      <c r="E85" s="32">
        <v>6.8029999999999999</v>
      </c>
      <c r="F85" s="32">
        <v>6.8929999999999998</v>
      </c>
      <c r="G85" s="23"/>
      <c r="H85" s="23"/>
      <c r="I85" s="23"/>
      <c r="J85"/>
      <c r="K85"/>
      <c r="L85"/>
      <c r="M85"/>
    </row>
    <row r="86" spans="1:13" s="25" customFormat="1" x14ac:dyDescent="0.25">
      <c r="A86" s="23"/>
      <c r="B86" s="38">
        <v>41393</v>
      </c>
      <c r="C86" s="32">
        <v>6.92</v>
      </c>
      <c r="D86" s="32">
        <v>7.0940000000000003</v>
      </c>
      <c r="E86" s="32">
        <v>6.92</v>
      </c>
      <c r="F86" s="32">
        <v>7.0469999999999997</v>
      </c>
      <c r="G86" s="23"/>
      <c r="H86" s="23"/>
      <c r="I86" s="23"/>
      <c r="J86"/>
      <c r="K86"/>
      <c r="L86"/>
      <c r="M86"/>
    </row>
    <row r="87" spans="1:13" s="25" customFormat="1" x14ac:dyDescent="0.25">
      <c r="A87" s="23"/>
      <c r="B87" s="38">
        <v>41394</v>
      </c>
      <c r="C87" s="32">
        <v>7.07</v>
      </c>
      <c r="D87" s="32">
        <v>7.149</v>
      </c>
      <c r="E87" s="32">
        <v>6.95</v>
      </c>
      <c r="F87" s="32">
        <v>6.9509999999999996</v>
      </c>
      <c r="G87" s="23"/>
      <c r="H87" s="23"/>
      <c r="I87" s="23"/>
      <c r="J87"/>
      <c r="K87"/>
      <c r="L87"/>
      <c r="M87"/>
    </row>
    <row r="88" spans="1:13" s="25" customFormat="1" x14ac:dyDescent="0.25">
      <c r="A88" s="23"/>
      <c r="B88" s="38">
        <v>41396</v>
      </c>
      <c r="C88" s="32">
        <v>6.86</v>
      </c>
      <c r="D88" s="32">
        <v>7.14</v>
      </c>
      <c r="E88" s="32">
        <v>6.8179999999999996</v>
      </c>
      <c r="F88" s="32">
        <v>7.01</v>
      </c>
      <c r="G88" s="23"/>
      <c r="H88" s="23"/>
      <c r="I88" s="23"/>
      <c r="J88"/>
      <c r="K88"/>
      <c r="L88"/>
      <c r="M88"/>
    </row>
    <row r="89" spans="1:13" s="25" customFormat="1" x14ac:dyDescent="0.25">
      <c r="A89" s="23"/>
      <c r="B89" s="38">
        <v>41397</v>
      </c>
      <c r="C89" s="32">
        <v>7.05</v>
      </c>
      <c r="D89" s="32">
        <v>7.1929999999999996</v>
      </c>
      <c r="E89" s="32">
        <v>7.0430000000000001</v>
      </c>
      <c r="F89" s="32">
        <v>7.1580000000000004</v>
      </c>
      <c r="G89" s="23"/>
      <c r="H89" s="23"/>
      <c r="I89" s="23"/>
      <c r="J89"/>
      <c r="K89"/>
      <c r="L89"/>
      <c r="M89"/>
    </row>
    <row r="90" spans="1:13" s="25" customFormat="1" x14ac:dyDescent="0.25">
      <c r="A90" s="23"/>
      <c r="B90" s="38">
        <v>41400</v>
      </c>
      <c r="C90" s="32">
        <v>7.1139999999999999</v>
      </c>
      <c r="D90" s="32">
        <v>7.226</v>
      </c>
      <c r="E90" s="32">
        <v>7.1059999999999999</v>
      </c>
      <c r="F90" s="32">
        <v>7.202</v>
      </c>
      <c r="G90" s="23"/>
      <c r="H90" s="23"/>
      <c r="I90" s="23"/>
      <c r="J90"/>
      <c r="K90"/>
      <c r="L90"/>
      <c r="M90"/>
    </row>
    <row r="91" spans="1:13" s="25" customFormat="1" x14ac:dyDescent="0.25">
      <c r="A91" s="23"/>
      <c r="B91" s="38">
        <v>41401</v>
      </c>
      <c r="C91" s="32">
        <v>7.2830000000000004</v>
      </c>
      <c r="D91" s="32">
        <v>7.3129999999999997</v>
      </c>
      <c r="E91" s="32">
        <v>6.851</v>
      </c>
      <c r="F91" s="32">
        <v>7.0880000000000001</v>
      </c>
      <c r="G91" s="23"/>
      <c r="H91" s="23"/>
      <c r="I91" s="23"/>
      <c r="J91"/>
      <c r="K91"/>
      <c r="L91"/>
      <c r="M91"/>
    </row>
    <row r="92" spans="1:13" s="25" customFormat="1" x14ac:dyDescent="0.25">
      <c r="A92" s="23"/>
      <c r="B92" s="38">
        <v>41402</v>
      </c>
      <c r="C92" s="32">
        <v>7.0460000000000003</v>
      </c>
      <c r="D92" s="32">
        <v>7.1159999999999997</v>
      </c>
      <c r="E92" s="32">
        <v>6.9779999999999998</v>
      </c>
      <c r="F92" s="32">
        <v>7.05</v>
      </c>
      <c r="G92" s="23"/>
      <c r="H92" s="23"/>
      <c r="I92" s="23"/>
      <c r="J92"/>
      <c r="K92"/>
      <c r="L92"/>
      <c r="M92"/>
    </row>
    <row r="93" spans="1:13" s="25" customFormat="1" x14ac:dyDescent="0.25">
      <c r="A93" s="23"/>
      <c r="B93" s="38">
        <v>41403</v>
      </c>
      <c r="C93" s="32">
        <v>7.0609999999999999</v>
      </c>
      <c r="D93" s="32">
        <v>7.101</v>
      </c>
      <c r="E93" s="32">
        <v>6.9720000000000004</v>
      </c>
      <c r="F93" s="32">
        <v>7.0449999999999999</v>
      </c>
      <c r="G93" s="23"/>
      <c r="H93" s="23"/>
      <c r="I93" s="23"/>
      <c r="J93"/>
      <c r="K93"/>
      <c r="L93"/>
      <c r="M93"/>
    </row>
    <row r="94" spans="1:13" s="25" customFormat="1" x14ac:dyDescent="0.25">
      <c r="A94" s="23"/>
      <c r="B94" s="38">
        <v>41404</v>
      </c>
      <c r="C94" s="32">
        <v>7.04</v>
      </c>
      <c r="D94" s="32">
        <v>7.0990000000000002</v>
      </c>
      <c r="E94" s="32">
        <v>6.8460000000000001</v>
      </c>
      <c r="F94" s="32">
        <v>6.9119999999999999</v>
      </c>
      <c r="G94" s="23"/>
      <c r="H94" s="23"/>
      <c r="I94" s="23"/>
      <c r="J94"/>
      <c r="K94"/>
      <c r="L94"/>
      <c r="M94"/>
    </row>
    <row r="95" spans="1:13" s="25" customFormat="1" x14ac:dyDescent="0.25">
      <c r="A95" s="23"/>
      <c r="B95" s="38">
        <v>41407</v>
      </c>
      <c r="C95" s="32">
        <v>6.9349999999999996</v>
      </c>
      <c r="D95" s="32">
        <v>6.95</v>
      </c>
      <c r="E95" s="32">
        <v>6.7450000000000001</v>
      </c>
      <c r="F95" s="32">
        <v>6.79</v>
      </c>
      <c r="G95" s="23"/>
      <c r="H95" s="23"/>
      <c r="I95" s="23"/>
      <c r="J95"/>
      <c r="K95"/>
      <c r="L95"/>
      <c r="M95"/>
    </row>
    <row r="96" spans="1:13" s="25" customFormat="1" x14ac:dyDescent="0.25">
      <c r="A96" s="23"/>
      <c r="B96" s="38">
        <v>41408</v>
      </c>
      <c r="C96" s="32">
        <v>6.84</v>
      </c>
      <c r="D96" s="32">
        <v>6.9409999999999998</v>
      </c>
      <c r="E96" s="32">
        <v>6.7629999999999999</v>
      </c>
      <c r="F96" s="32">
        <v>6.9169999999999998</v>
      </c>
      <c r="G96" s="23"/>
      <c r="H96" s="23"/>
      <c r="I96" s="23"/>
      <c r="J96"/>
      <c r="K96"/>
      <c r="L96"/>
      <c r="M96"/>
    </row>
    <row r="97" spans="1:13" s="25" customFormat="1" x14ac:dyDescent="0.25">
      <c r="A97" s="23"/>
      <c r="B97" s="38">
        <v>41409</v>
      </c>
      <c r="C97" s="32">
        <v>6.9740000000000002</v>
      </c>
      <c r="D97" s="32">
        <v>7.2279999999999998</v>
      </c>
      <c r="E97" s="32">
        <v>6.9429999999999996</v>
      </c>
      <c r="F97" s="32">
        <v>7.1870000000000003</v>
      </c>
      <c r="G97" s="23"/>
      <c r="H97" s="23"/>
      <c r="I97" s="23"/>
      <c r="J97"/>
      <c r="K97"/>
      <c r="L97"/>
      <c r="M97"/>
    </row>
    <row r="98" spans="1:13" s="24" customFormat="1" x14ac:dyDescent="0.25">
      <c r="A98" s="23"/>
      <c r="B98" s="38">
        <v>41410</v>
      </c>
      <c r="C98" s="32">
        <v>7.1340000000000003</v>
      </c>
      <c r="D98" s="32">
        <v>7.3449999999999998</v>
      </c>
      <c r="E98" s="32">
        <v>7.13</v>
      </c>
      <c r="F98" s="32">
        <v>7.2809999999999997</v>
      </c>
      <c r="G98" s="23"/>
      <c r="H98" s="23"/>
      <c r="I98" s="23"/>
      <c r="J98"/>
      <c r="K98"/>
      <c r="L98"/>
      <c r="M98"/>
    </row>
    <row r="99" spans="1:13" s="24" customFormat="1" x14ac:dyDescent="0.25">
      <c r="A99" s="23"/>
      <c r="B99" s="38">
        <v>41411</v>
      </c>
      <c r="C99" s="32">
        <v>7.2149999999999999</v>
      </c>
      <c r="D99" s="32">
        <v>7.36</v>
      </c>
      <c r="E99" s="32">
        <v>7.2089999999999996</v>
      </c>
      <c r="F99" s="32">
        <v>7.36</v>
      </c>
      <c r="G99" s="23"/>
      <c r="H99" s="23"/>
      <c r="I99" s="23"/>
      <c r="J99"/>
      <c r="K99"/>
      <c r="L99"/>
      <c r="M99"/>
    </row>
    <row r="100" spans="1:13" s="24" customFormat="1" x14ac:dyDescent="0.25">
      <c r="A100" s="23"/>
      <c r="B100" s="38">
        <v>41414</v>
      </c>
      <c r="C100" s="32">
        <v>7.36</v>
      </c>
      <c r="D100" s="32">
        <v>7.4960000000000004</v>
      </c>
      <c r="E100" s="32">
        <v>7.3220000000000001</v>
      </c>
      <c r="F100" s="32">
        <v>7.4870000000000001</v>
      </c>
      <c r="G100" s="23"/>
      <c r="H100" s="23"/>
      <c r="I100" s="23"/>
      <c r="J100"/>
      <c r="K100"/>
      <c r="L100"/>
      <c r="M100"/>
    </row>
    <row r="101" spans="1:13" s="24" customFormat="1" x14ac:dyDescent="0.25">
      <c r="A101" s="23"/>
      <c r="B101" s="38">
        <v>41415</v>
      </c>
      <c r="C101" s="32">
        <v>7.4569999999999999</v>
      </c>
      <c r="D101" s="32">
        <v>7.5</v>
      </c>
      <c r="E101" s="32">
        <v>7.3010000000000002</v>
      </c>
      <c r="F101" s="32">
        <v>7.3789999999999996</v>
      </c>
      <c r="G101" s="23"/>
      <c r="H101" s="23"/>
      <c r="I101" s="23"/>
      <c r="J101"/>
      <c r="K101"/>
      <c r="L101"/>
      <c r="M101"/>
    </row>
    <row r="102" spans="1:13" s="24" customFormat="1" x14ac:dyDescent="0.25">
      <c r="A102" s="23"/>
      <c r="B102" s="38">
        <v>41416</v>
      </c>
      <c r="C102" s="32">
        <v>7.3650000000000002</v>
      </c>
      <c r="D102" s="32">
        <v>7.5359999999999996</v>
      </c>
      <c r="E102" s="32">
        <v>7.3109999999999999</v>
      </c>
      <c r="F102" s="32">
        <v>7.4980000000000002</v>
      </c>
      <c r="G102" s="23"/>
      <c r="H102" s="23"/>
      <c r="I102" s="23"/>
      <c r="J102"/>
      <c r="K102"/>
      <c r="L102"/>
      <c r="M102"/>
    </row>
    <row r="103" spans="1:13" s="24" customFormat="1" x14ac:dyDescent="0.25">
      <c r="A103" s="23"/>
      <c r="B103" s="38">
        <v>41417</v>
      </c>
      <c r="C103" s="32">
        <v>7.2140000000000004</v>
      </c>
      <c r="D103" s="32">
        <v>7.3490000000000002</v>
      </c>
      <c r="E103" s="32">
        <v>7.14</v>
      </c>
      <c r="F103" s="32">
        <v>7.2569999999999997</v>
      </c>
      <c r="G103" s="23"/>
      <c r="H103" s="23"/>
      <c r="I103" s="23"/>
      <c r="J103"/>
      <c r="K103"/>
      <c r="L103"/>
      <c r="M103"/>
    </row>
    <row r="104" spans="1:13" s="24" customFormat="1" x14ac:dyDescent="0.25">
      <c r="A104" s="23"/>
      <c r="B104" s="38">
        <v>41418</v>
      </c>
      <c r="C104" s="32">
        <v>7.3330000000000002</v>
      </c>
      <c r="D104" s="32">
        <v>7.3460000000000001</v>
      </c>
      <c r="E104" s="32">
        <v>7.12</v>
      </c>
      <c r="F104" s="32">
        <v>7.12</v>
      </c>
      <c r="G104" s="23"/>
      <c r="H104" s="23"/>
      <c r="I104" s="23"/>
      <c r="J104"/>
      <c r="K104"/>
      <c r="L104"/>
      <c r="M104"/>
    </row>
    <row r="105" spans="1:13" s="24" customFormat="1" x14ac:dyDescent="0.25">
      <c r="A105" s="23"/>
      <c r="B105" s="38">
        <v>41421</v>
      </c>
      <c r="C105" s="32">
        <v>7.1790000000000003</v>
      </c>
      <c r="D105" s="32">
        <v>7.23</v>
      </c>
      <c r="E105" s="32">
        <v>7.1580000000000004</v>
      </c>
      <c r="F105" s="32">
        <v>7.1950000000000003</v>
      </c>
      <c r="G105" s="23"/>
      <c r="H105" s="23"/>
      <c r="I105" s="23"/>
      <c r="J105"/>
      <c r="K105"/>
      <c r="L105"/>
      <c r="M105"/>
    </row>
    <row r="106" spans="1:13" s="24" customFormat="1" x14ac:dyDescent="0.25">
      <c r="A106" s="23"/>
      <c r="B106" s="42">
        <v>41422</v>
      </c>
      <c r="C106" s="36">
        <v>7.2530000000000001</v>
      </c>
      <c r="D106" s="36">
        <v>7.3920000000000003</v>
      </c>
      <c r="E106" s="36">
        <v>7.25</v>
      </c>
      <c r="F106" s="36">
        <v>7.3449999999999998</v>
      </c>
      <c r="G106" s="23"/>
      <c r="H106" s="23"/>
      <c r="I106" s="23"/>
      <c r="J106"/>
      <c r="K106"/>
      <c r="L106"/>
      <c r="M106"/>
    </row>
    <row r="107" spans="1:13" s="24" customFormat="1" x14ac:dyDescent="0.25">
      <c r="A107" s="23"/>
      <c r="B107" s="38">
        <v>41423</v>
      </c>
      <c r="C107" s="32">
        <v>7.32</v>
      </c>
      <c r="D107" s="32">
        <v>7.36</v>
      </c>
      <c r="E107" s="32">
        <v>7.218</v>
      </c>
      <c r="F107" s="32">
        <v>7.2889999999999997</v>
      </c>
      <c r="G107" s="23"/>
      <c r="H107" s="23"/>
      <c r="I107" s="23"/>
      <c r="J107"/>
      <c r="K107"/>
      <c r="L107"/>
      <c r="M107"/>
    </row>
    <row r="108" spans="1:13" s="24" customFormat="1" x14ac:dyDescent="0.25">
      <c r="A108" s="23"/>
      <c r="B108" s="38">
        <v>41424</v>
      </c>
      <c r="C108" s="32">
        <v>7.2380000000000004</v>
      </c>
      <c r="D108" s="32">
        <v>7.4470000000000001</v>
      </c>
      <c r="E108" s="32">
        <v>7.22</v>
      </c>
      <c r="F108" s="32">
        <v>7.3840000000000003</v>
      </c>
      <c r="G108" s="23"/>
      <c r="H108" s="23"/>
      <c r="I108" s="23"/>
      <c r="J108"/>
      <c r="K108"/>
      <c r="L108"/>
      <c r="M108"/>
    </row>
    <row r="109" spans="1:13" s="24" customFormat="1" x14ac:dyDescent="0.25">
      <c r="A109" s="23"/>
      <c r="B109" s="38">
        <v>41425</v>
      </c>
      <c r="C109" s="32">
        <v>7.38</v>
      </c>
      <c r="D109" s="32">
        <v>7.39</v>
      </c>
      <c r="E109" s="32">
        <v>7.2519999999999998</v>
      </c>
      <c r="F109" s="32">
        <v>7.2969999999999997</v>
      </c>
      <c r="G109" s="23"/>
      <c r="H109" s="23"/>
      <c r="I109" s="23"/>
      <c r="J109"/>
      <c r="K109"/>
      <c r="L109"/>
      <c r="M109"/>
    </row>
    <row r="110" spans="1:13" s="24" customFormat="1" x14ac:dyDescent="0.25">
      <c r="A110" s="23"/>
      <c r="B110" s="38">
        <v>41428</v>
      </c>
      <c r="C110" s="32">
        <v>7.24</v>
      </c>
      <c r="D110" s="32">
        <v>7.3380000000000001</v>
      </c>
      <c r="E110" s="32">
        <v>7.1740000000000004</v>
      </c>
      <c r="F110" s="32">
        <v>7.2290000000000001</v>
      </c>
      <c r="G110" s="23"/>
      <c r="H110" s="23"/>
      <c r="I110" s="23"/>
      <c r="J110"/>
      <c r="K110"/>
      <c r="L110"/>
      <c r="M110"/>
    </row>
    <row r="111" spans="1:13" s="24" customFormat="1" x14ac:dyDescent="0.25">
      <c r="A111" s="23"/>
      <c r="B111" s="38">
        <v>41429</v>
      </c>
      <c r="C111" s="32">
        <v>7.3</v>
      </c>
      <c r="D111" s="32">
        <v>7.367</v>
      </c>
      <c r="E111" s="32">
        <v>7.2</v>
      </c>
      <c r="F111" s="32">
        <v>7.2229999999999999</v>
      </c>
      <c r="G111" s="23"/>
      <c r="H111" s="23"/>
      <c r="I111" s="23"/>
      <c r="J111"/>
      <c r="K111"/>
      <c r="L111"/>
      <c r="M111"/>
    </row>
    <row r="112" spans="1:13" s="24" customFormat="1" x14ac:dyDescent="0.25">
      <c r="A112" s="23"/>
      <c r="B112" s="38">
        <v>41430</v>
      </c>
      <c r="C112" s="32">
        <v>7.1920000000000002</v>
      </c>
      <c r="D112" s="32">
        <v>7.2510000000000003</v>
      </c>
      <c r="E112" s="32">
        <v>7.0650000000000004</v>
      </c>
      <c r="F112" s="32">
        <v>7.0819999999999999</v>
      </c>
      <c r="G112" s="23"/>
      <c r="H112" s="23"/>
      <c r="I112" s="23"/>
      <c r="J112"/>
      <c r="K112"/>
      <c r="L112"/>
      <c r="M112"/>
    </row>
    <row r="113" spans="1:13" s="24" customFormat="1" x14ac:dyDescent="0.25">
      <c r="A113" s="23"/>
      <c r="B113" s="38">
        <v>41431</v>
      </c>
      <c r="C113" s="32">
        <v>7.06</v>
      </c>
      <c r="D113" s="32">
        <v>7.085</v>
      </c>
      <c r="E113" s="32">
        <v>6.875</v>
      </c>
      <c r="F113" s="32">
        <v>6.9119999999999999</v>
      </c>
      <c r="G113" s="23"/>
      <c r="H113" s="23"/>
      <c r="I113" s="23"/>
      <c r="J113"/>
      <c r="K113"/>
      <c r="L113"/>
      <c r="M113"/>
    </row>
    <row r="114" spans="1:13" s="24" customFormat="1" x14ac:dyDescent="0.25">
      <c r="A114" s="23"/>
      <c r="B114" s="38">
        <v>41432</v>
      </c>
      <c r="C114" s="32">
        <v>6.9580000000000002</v>
      </c>
      <c r="D114" s="32">
        <v>7.1479999999999997</v>
      </c>
      <c r="E114" s="32">
        <v>6.8739999999999997</v>
      </c>
      <c r="F114" s="32">
        <v>7.1130000000000004</v>
      </c>
      <c r="G114" s="23"/>
      <c r="H114" s="23"/>
      <c r="I114" s="23"/>
      <c r="J114"/>
      <c r="K114"/>
      <c r="L114"/>
      <c r="M114"/>
    </row>
    <row r="115" spans="1:13" s="24" customFormat="1" x14ac:dyDescent="0.25">
      <c r="A115" s="23"/>
      <c r="B115" s="38">
        <v>41435</v>
      </c>
      <c r="C115" s="32">
        <v>7.12</v>
      </c>
      <c r="D115" s="32">
        <v>7.1950000000000003</v>
      </c>
      <c r="E115" s="32">
        <v>6.9690000000000003</v>
      </c>
      <c r="F115" s="32">
        <v>7.0069999999999997</v>
      </c>
      <c r="G115" s="23"/>
      <c r="H115" s="23"/>
      <c r="I115" s="23"/>
      <c r="J115"/>
      <c r="K115"/>
      <c r="L115"/>
      <c r="M115"/>
    </row>
    <row r="116" spans="1:13" s="24" customFormat="1" x14ac:dyDescent="0.25">
      <c r="A116" s="23"/>
      <c r="B116" s="38">
        <v>41436</v>
      </c>
      <c r="C116" s="32">
        <v>7</v>
      </c>
      <c r="D116" s="32">
        <v>7.03</v>
      </c>
      <c r="E116" s="32">
        <v>6.8029999999999999</v>
      </c>
      <c r="F116" s="32">
        <v>6.9420000000000002</v>
      </c>
      <c r="G116" s="23"/>
      <c r="H116" s="23"/>
      <c r="I116" s="23"/>
      <c r="J116"/>
      <c r="K116"/>
      <c r="L116"/>
      <c r="M116"/>
    </row>
    <row r="117" spans="1:13" s="24" customFormat="1" x14ac:dyDescent="0.25">
      <c r="A117" s="23"/>
      <c r="B117" s="38">
        <v>41437</v>
      </c>
      <c r="C117" s="32">
        <v>6.883</v>
      </c>
      <c r="D117" s="32">
        <v>6.97</v>
      </c>
      <c r="E117" s="32">
        <v>6.76</v>
      </c>
      <c r="F117" s="32">
        <v>6.7939999999999996</v>
      </c>
      <c r="G117" s="23"/>
      <c r="H117" s="23"/>
      <c r="I117" s="23"/>
      <c r="J117"/>
      <c r="K117"/>
      <c r="L117"/>
      <c r="M117"/>
    </row>
    <row r="118" spans="1:13" s="24" customFormat="1" x14ac:dyDescent="0.25">
      <c r="A118" s="23"/>
      <c r="B118" s="38">
        <v>41438</v>
      </c>
      <c r="C118" s="32">
        <v>6.72</v>
      </c>
      <c r="D118" s="32">
        <v>6.86</v>
      </c>
      <c r="E118" s="32">
        <v>6.55</v>
      </c>
      <c r="F118" s="32">
        <v>6.83</v>
      </c>
      <c r="G118" s="23"/>
      <c r="H118" s="23"/>
      <c r="I118" s="23"/>
      <c r="J118"/>
      <c r="K118"/>
      <c r="L118"/>
      <c r="M118"/>
    </row>
    <row r="119" spans="1:13" s="24" customFormat="1" x14ac:dyDescent="0.25">
      <c r="A119" s="23"/>
      <c r="B119" s="38">
        <v>41439</v>
      </c>
      <c r="C119" s="32">
        <v>6.93</v>
      </c>
      <c r="D119" s="32">
        <v>6.9779999999999998</v>
      </c>
      <c r="E119" s="32">
        <v>6.86</v>
      </c>
      <c r="F119" s="32">
        <v>6.899</v>
      </c>
      <c r="G119" s="23"/>
      <c r="H119" s="23"/>
      <c r="I119" s="23"/>
      <c r="J119"/>
      <c r="K119"/>
      <c r="L119"/>
      <c r="M119"/>
    </row>
    <row r="120" spans="1:13" s="24" customFormat="1" x14ac:dyDescent="0.25">
      <c r="A120" s="23"/>
      <c r="B120" s="38">
        <v>41442</v>
      </c>
      <c r="C120" s="32">
        <v>6.95</v>
      </c>
      <c r="D120" s="32">
        <v>7.0170000000000003</v>
      </c>
      <c r="E120" s="32">
        <v>6.8179999999999996</v>
      </c>
      <c r="F120" s="32">
        <v>6.9530000000000003</v>
      </c>
      <c r="G120" s="23"/>
      <c r="H120" s="23"/>
      <c r="I120" s="23"/>
      <c r="J120"/>
      <c r="K120"/>
      <c r="L120"/>
      <c r="M120"/>
    </row>
    <row r="121" spans="1:13" s="24" customFormat="1" x14ac:dyDescent="0.25">
      <c r="A121" s="23"/>
      <c r="B121" s="38">
        <v>41443</v>
      </c>
      <c r="C121" s="32">
        <v>6.9279999999999999</v>
      </c>
      <c r="D121" s="32">
        <v>7.0880000000000001</v>
      </c>
      <c r="E121" s="32">
        <v>6.8920000000000003</v>
      </c>
      <c r="F121" s="32">
        <v>6.984</v>
      </c>
      <c r="G121" s="23"/>
      <c r="H121" s="23"/>
      <c r="I121" s="23"/>
      <c r="J121"/>
      <c r="K121"/>
      <c r="L121"/>
      <c r="M121"/>
    </row>
    <row r="122" spans="1:13" s="24" customFormat="1" x14ac:dyDescent="0.25">
      <c r="A122" s="23"/>
      <c r="B122" s="38">
        <v>41444</v>
      </c>
      <c r="C122" s="32">
        <v>6.9850000000000003</v>
      </c>
      <c r="D122" s="32">
        <v>7.0460000000000003</v>
      </c>
      <c r="E122" s="32">
        <v>6.843</v>
      </c>
      <c r="F122" s="32">
        <v>6.8710000000000004</v>
      </c>
      <c r="G122" s="23"/>
      <c r="H122" s="23"/>
      <c r="I122" s="23"/>
      <c r="J122"/>
      <c r="K122"/>
      <c r="L122"/>
      <c r="M122"/>
    </row>
    <row r="123" spans="1:13" s="24" customFormat="1" x14ac:dyDescent="0.25">
      <c r="A123" s="23"/>
      <c r="B123" s="38">
        <v>41445</v>
      </c>
      <c r="C123" s="32">
        <v>6.742</v>
      </c>
      <c r="D123" s="32">
        <v>6.806</v>
      </c>
      <c r="E123" s="32">
        <v>6.5919999999999996</v>
      </c>
      <c r="F123" s="32">
        <v>6.6369999999999996</v>
      </c>
      <c r="G123" s="23"/>
      <c r="H123" s="23"/>
      <c r="I123" s="23"/>
      <c r="J123"/>
      <c r="K123"/>
      <c r="L123"/>
      <c r="M123"/>
    </row>
    <row r="124" spans="1:13" s="24" customFormat="1" x14ac:dyDescent="0.25">
      <c r="A124" s="23"/>
      <c r="B124" s="38">
        <v>41446</v>
      </c>
      <c r="C124" s="32">
        <v>6.6150000000000002</v>
      </c>
      <c r="D124" s="32">
        <v>6.7320000000000002</v>
      </c>
      <c r="E124" s="32">
        <v>6.4859999999999998</v>
      </c>
      <c r="F124" s="32">
        <v>6.4859999999999998</v>
      </c>
      <c r="G124" s="23"/>
      <c r="H124" s="23"/>
      <c r="I124" s="23"/>
      <c r="J124"/>
      <c r="K124"/>
      <c r="L124"/>
      <c r="M124"/>
    </row>
    <row r="125" spans="1:13" s="24" customFormat="1" x14ac:dyDescent="0.25">
      <c r="A125" s="23"/>
      <c r="B125" s="38">
        <v>41449</v>
      </c>
      <c r="C125" s="32">
        <v>6.4850000000000003</v>
      </c>
      <c r="D125" s="32">
        <v>6.5629999999999997</v>
      </c>
      <c r="E125" s="32">
        <v>6.3029999999999999</v>
      </c>
      <c r="F125" s="32">
        <v>6.3460000000000001</v>
      </c>
      <c r="G125" s="23"/>
      <c r="H125" s="23"/>
      <c r="I125" s="23"/>
      <c r="J125"/>
      <c r="K125"/>
      <c r="L125"/>
      <c r="M125"/>
    </row>
    <row r="126" spans="1:13" s="24" customFormat="1" x14ac:dyDescent="0.25">
      <c r="A126" s="23"/>
      <c r="B126" s="42">
        <v>41450</v>
      </c>
      <c r="C126" s="36">
        <v>6.4249999999999998</v>
      </c>
      <c r="D126" s="36">
        <v>6.5090000000000003</v>
      </c>
      <c r="E126" s="36">
        <v>6.3609999999999998</v>
      </c>
      <c r="F126" s="36">
        <v>6.42</v>
      </c>
      <c r="G126" s="23"/>
      <c r="H126" s="23"/>
      <c r="I126" s="23"/>
      <c r="J126"/>
      <c r="K126"/>
      <c r="L126"/>
      <c r="M126"/>
    </row>
    <row r="127" spans="1:13" s="24" customFormat="1" x14ac:dyDescent="0.25">
      <c r="A127" s="23"/>
      <c r="B127" s="38">
        <v>41451</v>
      </c>
      <c r="C127" s="32">
        <v>6.4779999999999998</v>
      </c>
      <c r="D127" s="32">
        <v>6.69</v>
      </c>
      <c r="E127" s="32">
        <v>6.3849999999999998</v>
      </c>
      <c r="F127" s="32">
        <v>6.6420000000000003</v>
      </c>
      <c r="G127" s="23"/>
      <c r="H127" s="23"/>
      <c r="I127" s="23"/>
      <c r="J127"/>
      <c r="K127"/>
      <c r="L127"/>
      <c r="M127"/>
    </row>
    <row r="128" spans="1:13" s="24" customFormat="1" x14ac:dyDescent="0.25">
      <c r="A128" s="23"/>
      <c r="B128" s="38">
        <v>41452</v>
      </c>
      <c r="C128" s="32">
        <v>6.6520000000000001</v>
      </c>
      <c r="D128" s="32">
        <v>6.8730000000000002</v>
      </c>
      <c r="E128" s="32">
        <v>6.6070000000000002</v>
      </c>
      <c r="F128" s="32">
        <v>6.7389999999999999</v>
      </c>
      <c r="G128" s="23"/>
      <c r="H128" s="23"/>
      <c r="I128" s="23"/>
      <c r="J128"/>
      <c r="K128"/>
      <c r="L128"/>
      <c r="M128"/>
    </row>
    <row r="129" spans="1:13" s="24" customFormat="1" x14ac:dyDescent="0.25">
      <c r="A129" s="23"/>
      <c r="B129" s="38">
        <v>41453</v>
      </c>
      <c r="C129" s="32">
        <v>6.7439999999999998</v>
      </c>
      <c r="D129" s="32">
        <v>6.8</v>
      </c>
      <c r="E129" s="32">
        <v>6.5330000000000004</v>
      </c>
      <c r="F129" s="32">
        <v>6.6029999999999998</v>
      </c>
      <c r="G129" s="23"/>
      <c r="H129" s="23"/>
      <c r="I129" s="23"/>
      <c r="J129"/>
      <c r="K129"/>
      <c r="L129"/>
      <c r="M129"/>
    </row>
    <row r="130" spans="1:13" s="24" customFormat="1" x14ac:dyDescent="0.25">
      <c r="A130" s="23"/>
      <c r="B130" s="38">
        <v>41456</v>
      </c>
      <c r="C130" s="32">
        <v>6.6529999999999996</v>
      </c>
      <c r="D130" s="32">
        <v>6.7279999999999998</v>
      </c>
      <c r="E130" s="32">
        <v>6.4550000000000001</v>
      </c>
      <c r="F130" s="32">
        <v>6.6749999999999998</v>
      </c>
      <c r="G130" s="23"/>
      <c r="H130" s="23"/>
      <c r="I130" s="23"/>
      <c r="J130"/>
      <c r="K130"/>
      <c r="L130"/>
      <c r="M130"/>
    </row>
    <row r="131" spans="1:13" s="24" customFormat="1" x14ac:dyDescent="0.25">
      <c r="A131" s="23"/>
      <c r="B131" s="38">
        <v>41457</v>
      </c>
      <c r="C131" s="32">
        <v>6.694</v>
      </c>
      <c r="D131" s="32">
        <v>6.7</v>
      </c>
      <c r="E131" s="32">
        <v>6.5549999999999997</v>
      </c>
      <c r="F131" s="32">
        <v>6.6</v>
      </c>
      <c r="G131" s="23"/>
      <c r="H131" s="23"/>
      <c r="I131" s="23"/>
      <c r="J131"/>
      <c r="K131"/>
      <c r="L131"/>
      <c r="M131"/>
    </row>
    <row r="132" spans="1:13" s="24" customFormat="1" x14ac:dyDescent="0.25">
      <c r="A132" s="23"/>
      <c r="B132" s="38">
        <v>41458</v>
      </c>
      <c r="C132" s="32">
        <v>6.5</v>
      </c>
      <c r="D132" s="32">
        <v>6.532</v>
      </c>
      <c r="E132" s="32">
        <v>6.2539999999999996</v>
      </c>
      <c r="F132" s="32">
        <v>6.4870000000000001</v>
      </c>
      <c r="G132" s="23"/>
      <c r="H132" s="23"/>
      <c r="I132" s="23"/>
      <c r="J132"/>
      <c r="K132"/>
      <c r="L132"/>
      <c r="M132"/>
    </row>
    <row r="133" spans="1:13" s="24" customFormat="1" x14ac:dyDescent="0.25">
      <c r="A133" s="23"/>
      <c r="B133" s="38">
        <v>41459</v>
      </c>
      <c r="C133" s="32">
        <v>6.54</v>
      </c>
      <c r="D133" s="32">
        <v>6.9059999999999997</v>
      </c>
      <c r="E133" s="32">
        <v>6.5110000000000001</v>
      </c>
      <c r="F133" s="32">
        <v>6.9059999999999997</v>
      </c>
      <c r="G133" s="23"/>
      <c r="H133" s="23"/>
      <c r="I133" s="23"/>
      <c r="J133"/>
      <c r="K133"/>
      <c r="L133"/>
      <c r="M133"/>
    </row>
    <row r="134" spans="1:13" s="24" customFormat="1" x14ac:dyDescent="0.25">
      <c r="A134" s="23"/>
      <c r="B134" s="38">
        <v>41460</v>
      </c>
      <c r="C134" s="32">
        <v>6.9169999999999998</v>
      </c>
      <c r="D134" s="32">
        <v>7.0359999999999996</v>
      </c>
      <c r="E134" s="32">
        <v>6.7649999999999997</v>
      </c>
      <c r="F134" s="32">
        <v>6.7649999999999997</v>
      </c>
      <c r="G134" s="23"/>
      <c r="H134" s="23"/>
      <c r="I134" s="23"/>
      <c r="J134"/>
      <c r="K134"/>
      <c r="L134"/>
      <c r="M134"/>
    </row>
    <row r="135" spans="1:13" s="24" customFormat="1" x14ac:dyDescent="0.25">
      <c r="A135" s="23"/>
      <c r="B135" s="38">
        <v>41463</v>
      </c>
      <c r="C135" s="32">
        <v>6.8250000000000002</v>
      </c>
      <c r="D135" s="32">
        <v>6.9930000000000003</v>
      </c>
      <c r="E135" s="32">
        <v>6.8140000000000001</v>
      </c>
      <c r="F135" s="32">
        <v>6.9059999999999997</v>
      </c>
      <c r="G135" s="23"/>
      <c r="H135" s="23"/>
      <c r="I135" s="23"/>
      <c r="J135"/>
      <c r="K135"/>
      <c r="L135"/>
      <c r="M135"/>
    </row>
    <row r="136" spans="1:13" s="24" customFormat="1" x14ac:dyDescent="0.25">
      <c r="A136" s="23"/>
      <c r="B136" s="38">
        <v>41464</v>
      </c>
      <c r="C136" s="32">
        <v>6.9489999999999998</v>
      </c>
      <c r="D136" s="32">
        <v>6.9669999999999996</v>
      </c>
      <c r="E136" s="32">
        <v>6.72</v>
      </c>
      <c r="F136" s="32">
        <v>6.7779999999999996</v>
      </c>
      <c r="G136" s="23"/>
      <c r="H136" s="23"/>
      <c r="I136" s="23"/>
      <c r="J136"/>
      <c r="K136"/>
      <c r="L136"/>
      <c r="M136"/>
    </row>
    <row r="137" spans="1:13" s="24" customFormat="1" x14ac:dyDescent="0.25">
      <c r="A137" s="23"/>
      <c r="B137" s="38">
        <v>41465</v>
      </c>
      <c r="C137" s="32">
        <v>6.7519999999999998</v>
      </c>
      <c r="D137" s="32">
        <v>6.8090000000000002</v>
      </c>
      <c r="E137" s="32">
        <v>6.6680000000000001</v>
      </c>
      <c r="F137" s="32">
        <v>6.7510000000000003</v>
      </c>
      <c r="G137" s="23"/>
      <c r="H137" s="23"/>
      <c r="I137" s="23"/>
      <c r="J137"/>
      <c r="K137"/>
      <c r="L137"/>
      <c r="M137"/>
    </row>
    <row r="138" spans="1:13" s="24" customFormat="1" x14ac:dyDescent="0.25">
      <c r="A138" s="23"/>
      <c r="B138" s="38">
        <v>41466</v>
      </c>
      <c r="C138" s="32">
        <v>6.8849999999999998</v>
      </c>
      <c r="D138" s="32">
        <v>6.8949999999999996</v>
      </c>
      <c r="E138" s="32">
        <v>6.7649999999999997</v>
      </c>
      <c r="F138" s="32">
        <v>6.8040000000000003</v>
      </c>
      <c r="G138" s="23"/>
      <c r="H138" s="23"/>
      <c r="I138" s="23"/>
      <c r="J138"/>
      <c r="K138"/>
      <c r="L138"/>
      <c r="M138"/>
    </row>
    <row r="139" spans="1:13" s="24" customFormat="1" x14ac:dyDescent="0.25">
      <c r="A139" s="23"/>
      <c r="B139" s="38">
        <v>41467</v>
      </c>
      <c r="C139" s="32">
        <v>6.8129999999999997</v>
      </c>
      <c r="D139" s="32">
        <v>6.8719999999999999</v>
      </c>
      <c r="E139" s="32">
        <v>6.7009999999999996</v>
      </c>
      <c r="F139" s="32">
        <v>6.7450000000000001</v>
      </c>
      <c r="G139" s="23"/>
      <c r="H139" s="23"/>
      <c r="I139" s="23"/>
      <c r="J139"/>
      <c r="K139"/>
      <c r="L139"/>
      <c r="M139"/>
    </row>
    <row r="140" spans="1:13" s="24" customFormat="1" x14ac:dyDescent="0.25">
      <c r="A140" s="23"/>
      <c r="B140" s="38">
        <v>41470</v>
      </c>
      <c r="C140" s="32">
        <v>6.7560000000000002</v>
      </c>
      <c r="D140" s="32">
        <v>6.8330000000000002</v>
      </c>
      <c r="E140" s="32">
        <v>6.7560000000000002</v>
      </c>
      <c r="F140" s="32">
        <v>6.7880000000000003</v>
      </c>
      <c r="G140" s="23"/>
      <c r="H140" s="23"/>
      <c r="I140" s="23"/>
      <c r="J140"/>
      <c r="K140"/>
      <c r="L140"/>
      <c r="M140"/>
    </row>
    <row r="141" spans="1:13" s="24" customFormat="1" x14ac:dyDescent="0.25">
      <c r="A141" s="23"/>
      <c r="B141" s="38">
        <v>41471</v>
      </c>
      <c r="C141" s="32">
        <v>6.7830000000000004</v>
      </c>
      <c r="D141" s="32">
        <v>6.81</v>
      </c>
      <c r="E141" s="32">
        <v>6.71</v>
      </c>
      <c r="F141" s="32">
        <v>6.71</v>
      </c>
      <c r="G141" s="23"/>
      <c r="H141" s="23"/>
      <c r="I141" s="23"/>
      <c r="J141"/>
      <c r="K141"/>
      <c r="L141"/>
      <c r="M141"/>
    </row>
    <row r="142" spans="1:13" s="24" customFormat="1" x14ac:dyDescent="0.25">
      <c r="A142" s="23"/>
      <c r="B142" s="38">
        <v>41472</v>
      </c>
      <c r="C142" s="32">
        <v>6.7770000000000001</v>
      </c>
      <c r="D142" s="32">
        <v>6.8159999999999998</v>
      </c>
      <c r="E142" s="32">
        <v>6.6970000000000001</v>
      </c>
      <c r="F142" s="32">
        <v>6.766</v>
      </c>
      <c r="G142" s="23"/>
      <c r="H142" s="23"/>
      <c r="I142" s="23"/>
      <c r="J142"/>
      <c r="K142"/>
      <c r="L142"/>
      <c r="M142"/>
    </row>
    <row r="143" spans="1:13" s="24" customFormat="1" x14ac:dyDescent="0.25">
      <c r="A143" s="23"/>
      <c r="B143" s="38">
        <v>41473</v>
      </c>
      <c r="C143" s="32">
        <v>6.8490000000000002</v>
      </c>
      <c r="D143" s="32">
        <v>7.1470000000000002</v>
      </c>
      <c r="E143" s="32">
        <v>6.827</v>
      </c>
      <c r="F143" s="32">
        <v>7.1239999999999997</v>
      </c>
      <c r="G143" s="23"/>
      <c r="H143" s="23"/>
      <c r="I143" s="23"/>
      <c r="J143"/>
      <c r="K143"/>
      <c r="L143"/>
      <c r="M143"/>
    </row>
    <row r="144" spans="1:13" s="24" customFormat="1" x14ac:dyDescent="0.25">
      <c r="A144" s="23"/>
      <c r="B144" s="38">
        <v>41474</v>
      </c>
      <c r="C144" s="32">
        <v>7.11</v>
      </c>
      <c r="D144" s="32">
        <v>7.2930000000000001</v>
      </c>
      <c r="E144" s="32">
        <v>7.0730000000000004</v>
      </c>
      <c r="F144" s="32">
        <v>7.2560000000000002</v>
      </c>
      <c r="G144" s="23"/>
      <c r="H144" s="23"/>
      <c r="I144" s="23"/>
      <c r="J144"/>
      <c r="K144"/>
      <c r="L144"/>
      <c r="M144"/>
    </row>
    <row r="145" spans="1:13" s="24" customFormat="1" x14ac:dyDescent="0.25">
      <c r="A145" s="23"/>
      <c r="B145" s="38">
        <v>41477</v>
      </c>
      <c r="C145" s="32">
        <v>7.2359999999999998</v>
      </c>
      <c r="D145" s="32">
        <v>7.3890000000000002</v>
      </c>
      <c r="E145" s="32">
        <v>7.22</v>
      </c>
      <c r="F145" s="32">
        <v>7.3070000000000004</v>
      </c>
      <c r="G145" s="23"/>
      <c r="H145" s="23"/>
      <c r="I145" s="23"/>
      <c r="J145"/>
      <c r="K145"/>
      <c r="L145"/>
      <c r="M145"/>
    </row>
    <row r="146" spans="1:13" s="24" customFormat="1" x14ac:dyDescent="0.25">
      <c r="A146" s="23"/>
      <c r="B146" s="38">
        <v>41478</v>
      </c>
      <c r="C146" s="32">
        <v>7.3659999999999997</v>
      </c>
      <c r="D146" s="32">
        <v>7.39</v>
      </c>
      <c r="E146" s="32">
        <v>7.266</v>
      </c>
      <c r="F146" s="32">
        <v>7.266</v>
      </c>
      <c r="G146" s="23"/>
      <c r="H146" s="23"/>
      <c r="I146" s="23"/>
      <c r="J146"/>
      <c r="K146"/>
      <c r="L146"/>
      <c r="M146"/>
    </row>
    <row r="147" spans="1:13" s="24" customFormat="1" x14ac:dyDescent="0.25">
      <c r="A147" s="23"/>
      <c r="B147" s="38">
        <v>41479</v>
      </c>
      <c r="C147" s="32">
        <v>7.2249999999999996</v>
      </c>
      <c r="D147" s="32">
        <v>7.3659999999999997</v>
      </c>
      <c r="E147" s="32">
        <v>7.202</v>
      </c>
      <c r="F147" s="32">
        <v>7.3449999999999998</v>
      </c>
      <c r="G147" s="23"/>
      <c r="H147" s="23"/>
      <c r="I147" s="23"/>
      <c r="J147"/>
      <c r="K147"/>
      <c r="L147"/>
      <c r="M147"/>
    </row>
    <row r="148" spans="1:13" s="24" customFormat="1" x14ac:dyDescent="0.25">
      <c r="A148" s="23"/>
      <c r="B148" s="38">
        <v>41480</v>
      </c>
      <c r="C148" s="32">
        <v>7.3209999999999997</v>
      </c>
      <c r="D148" s="32">
        <v>7.4</v>
      </c>
      <c r="E148" s="32">
        <v>7.2229999999999999</v>
      </c>
      <c r="F148" s="32">
        <v>7.3949999999999996</v>
      </c>
      <c r="G148" s="23"/>
      <c r="H148" s="23"/>
      <c r="I148" s="23"/>
      <c r="J148"/>
      <c r="K148"/>
      <c r="L148"/>
      <c r="M148"/>
    </row>
    <row r="149" spans="1:13" s="24" customFormat="1" x14ac:dyDescent="0.25">
      <c r="A149" s="23"/>
      <c r="B149" s="38">
        <v>41481</v>
      </c>
      <c r="C149" s="32">
        <v>7.399</v>
      </c>
      <c r="D149" s="32">
        <v>7.4850000000000003</v>
      </c>
      <c r="E149" s="32">
        <v>7.2320000000000002</v>
      </c>
      <c r="F149" s="32">
        <v>7.2770000000000001</v>
      </c>
      <c r="G149" s="23"/>
      <c r="H149" s="23"/>
      <c r="I149" s="23"/>
      <c r="J149"/>
      <c r="K149"/>
      <c r="L149"/>
      <c r="M149"/>
    </row>
    <row r="150" spans="1:13" s="24" customFormat="1" x14ac:dyDescent="0.25">
      <c r="A150" s="23"/>
      <c r="B150" s="38">
        <v>41484</v>
      </c>
      <c r="C150" s="32">
        <v>7.1959999999999997</v>
      </c>
      <c r="D150" s="32">
        <v>7.21</v>
      </c>
      <c r="E150" s="32">
        <v>7.0750000000000002</v>
      </c>
      <c r="F150" s="32">
        <v>7.173</v>
      </c>
      <c r="G150" s="23"/>
      <c r="H150" s="23"/>
      <c r="I150" s="23"/>
      <c r="J150"/>
      <c r="K150"/>
      <c r="L150"/>
      <c r="M150"/>
    </row>
    <row r="151" spans="1:13" s="24" customFormat="1" x14ac:dyDescent="0.25">
      <c r="A151" s="23"/>
      <c r="B151" s="38">
        <v>41485</v>
      </c>
      <c r="C151" s="32">
        <v>7.1929999999999996</v>
      </c>
      <c r="D151" s="32">
        <v>7.2290000000000001</v>
      </c>
      <c r="E151" s="32">
        <v>7.1159999999999997</v>
      </c>
      <c r="F151" s="32">
        <v>7.1669999999999998</v>
      </c>
      <c r="G151" s="23"/>
      <c r="H151" s="23"/>
      <c r="I151" s="23"/>
      <c r="J151"/>
      <c r="K151"/>
      <c r="L151"/>
      <c r="M151"/>
    </row>
    <row r="152" spans="1:13" s="24" customFormat="1" x14ac:dyDescent="0.25">
      <c r="A152" s="23"/>
      <c r="B152" s="38">
        <v>41486</v>
      </c>
      <c r="C152" s="32">
        <v>7.17</v>
      </c>
      <c r="D152" s="32">
        <v>7.23</v>
      </c>
      <c r="E152" s="32">
        <v>7.0830000000000002</v>
      </c>
      <c r="F152" s="32">
        <v>7.1779999999999999</v>
      </c>
      <c r="G152" s="23"/>
      <c r="H152" s="23"/>
      <c r="I152" s="23"/>
      <c r="J152"/>
      <c r="K152"/>
      <c r="L152"/>
      <c r="M152"/>
    </row>
    <row r="153" spans="1:13" s="24" customFormat="1" x14ac:dyDescent="0.25">
      <c r="A153" s="23"/>
      <c r="B153" s="38">
        <v>41487</v>
      </c>
      <c r="C153" s="32">
        <v>7.23</v>
      </c>
      <c r="D153" s="32">
        <v>7.625</v>
      </c>
      <c r="E153" s="32">
        <v>7.1840000000000002</v>
      </c>
      <c r="F153" s="32">
        <v>7.57</v>
      </c>
      <c r="G153" s="23"/>
      <c r="H153" s="23"/>
      <c r="I153" s="23"/>
      <c r="J153"/>
      <c r="K153"/>
      <c r="L153"/>
      <c r="M153"/>
    </row>
    <row r="154" spans="1:13" s="24" customFormat="1" x14ac:dyDescent="0.25">
      <c r="A154" s="23"/>
      <c r="B154" s="38">
        <v>41488</v>
      </c>
      <c r="C154" s="32">
        <v>7.5659999999999998</v>
      </c>
      <c r="D154" s="32">
        <v>7.6769999999999996</v>
      </c>
      <c r="E154" s="32">
        <v>7.4160000000000004</v>
      </c>
      <c r="F154" s="32">
        <v>7.65</v>
      </c>
      <c r="G154" s="23"/>
      <c r="H154" s="23"/>
      <c r="I154" s="23"/>
      <c r="J154"/>
      <c r="K154"/>
      <c r="L154"/>
      <c r="M154"/>
    </row>
    <row r="155" spans="1:13" s="24" customFormat="1" x14ac:dyDescent="0.25">
      <c r="A155" s="23"/>
      <c r="B155" s="38">
        <v>41491</v>
      </c>
      <c r="C155" s="32">
        <v>7.66</v>
      </c>
      <c r="D155" s="32">
        <v>7.8449999999999998</v>
      </c>
      <c r="E155" s="32">
        <v>7.66</v>
      </c>
      <c r="F155" s="32">
        <v>7.8390000000000004</v>
      </c>
      <c r="G155" s="23"/>
      <c r="H155" s="23"/>
      <c r="I155" s="23"/>
      <c r="J155"/>
      <c r="K155"/>
      <c r="L155"/>
      <c r="M155"/>
    </row>
    <row r="156" spans="1:13" s="24" customFormat="1" x14ac:dyDescent="0.25">
      <c r="A156" s="23"/>
      <c r="B156" s="38">
        <v>41492</v>
      </c>
      <c r="C156" s="32">
        <v>8</v>
      </c>
      <c r="D156" s="32">
        <v>8.2439999999999998</v>
      </c>
      <c r="E156" s="32">
        <v>7.7009999999999996</v>
      </c>
      <c r="F156" s="32">
        <v>7.766</v>
      </c>
      <c r="G156" s="23"/>
      <c r="H156" s="23"/>
      <c r="I156" s="23"/>
      <c r="J156"/>
      <c r="K156"/>
      <c r="L156"/>
      <c r="M156"/>
    </row>
    <row r="157" spans="1:13" s="24" customFormat="1" x14ac:dyDescent="0.25">
      <c r="A157" s="23"/>
      <c r="B157" s="38">
        <v>41493</v>
      </c>
      <c r="C157" s="32">
        <v>7.7160000000000002</v>
      </c>
      <c r="D157" s="32">
        <v>8.02</v>
      </c>
      <c r="E157" s="32">
        <v>7.601</v>
      </c>
      <c r="F157" s="32">
        <v>7.9429999999999996</v>
      </c>
      <c r="G157" s="23"/>
      <c r="H157" s="23"/>
      <c r="I157" s="23"/>
      <c r="J157"/>
      <c r="K157"/>
      <c r="L157"/>
      <c r="M157"/>
    </row>
    <row r="158" spans="1:13" s="24" customFormat="1" x14ac:dyDescent="0.25">
      <c r="A158" s="23"/>
      <c r="B158" s="38">
        <v>41494</v>
      </c>
      <c r="C158" s="32">
        <v>7.9960000000000004</v>
      </c>
      <c r="D158" s="32">
        <v>8.1419999999999995</v>
      </c>
      <c r="E158" s="32">
        <v>7.9880000000000004</v>
      </c>
      <c r="F158" s="32">
        <v>8.0869999999999997</v>
      </c>
      <c r="G158" s="23"/>
      <c r="H158" s="23"/>
      <c r="I158" s="23"/>
      <c r="J158"/>
      <c r="K158"/>
      <c r="L158"/>
      <c r="M158"/>
    </row>
    <row r="159" spans="1:13" s="24" customFormat="1" x14ac:dyDescent="0.25">
      <c r="A159" s="23"/>
      <c r="B159" s="38">
        <v>41495</v>
      </c>
      <c r="C159" s="32">
        <v>8.1020000000000003</v>
      </c>
      <c r="D159" s="32">
        <v>8.2200000000000006</v>
      </c>
      <c r="E159" s="32">
        <v>8.0960000000000001</v>
      </c>
      <c r="F159" s="32">
        <v>8.1760000000000002</v>
      </c>
      <c r="G159" s="23"/>
      <c r="H159" s="23"/>
      <c r="I159" s="23"/>
      <c r="J159"/>
      <c r="K159"/>
      <c r="L159"/>
      <c r="M159"/>
    </row>
    <row r="160" spans="1:13" s="24" customFormat="1" x14ac:dyDescent="0.25">
      <c r="A160" s="23"/>
      <c r="B160" s="38">
        <v>41498</v>
      </c>
      <c r="C160" s="32">
        <v>8.1999999999999993</v>
      </c>
      <c r="D160" s="32">
        <v>8.2680000000000007</v>
      </c>
      <c r="E160" s="32">
        <v>8.1189999999999998</v>
      </c>
      <c r="F160" s="32">
        <v>8.2430000000000003</v>
      </c>
      <c r="G160" s="23"/>
      <c r="H160" s="23"/>
      <c r="I160" s="23"/>
      <c r="J160"/>
      <c r="K160"/>
      <c r="L160"/>
      <c r="M160"/>
    </row>
    <row r="161" spans="1:13" s="24" customFormat="1" x14ac:dyDescent="0.25">
      <c r="A161" s="23"/>
      <c r="B161" s="38">
        <v>41499</v>
      </c>
      <c r="C161" s="32">
        <v>8.25</v>
      </c>
      <c r="D161" s="32">
        <v>8.282</v>
      </c>
      <c r="E161" s="32">
        <v>8.1539999999999999</v>
      </c>
      <c r="F161" s="32">
        <v>8.2319999999999993</v>
      </c>
      <c r="G161" s="23"/>
      <c r="H161" s="23"/>
      <c r="I161" s="23"/>
      <c r="J161"/>
      <c r="K161"/>
      <c r="L161"/>
      <c r="M161"/>
    </row>
    <row r="162" spans="1:13" s="24" customFormat="1" x14ac:dyDescent="0.25">
      <c r="A162" s="23"/>
      <c r="B162" s="38">
        <v>41500</v>
      </c>
      <c r="C162" s="32">
        <v>8.2409999999999997</v>
      </c>
      <c r="D162" s="32">
        <v>8.3279999999999994</v>
      </c>
      <c r="E162" s="32">
        <v>8.1820000000000004</v>
      </c>
      <c r="F162" s="32">
        <v>8.3140000000000001</v>
      </c>
      <c r="G162" s="23"/>
      <c r="H162" s="23"/>
      <c r="I162" s="23"/>
      <c r="J162"/>
      <c r="K162"/>
      <c r="L162"/>
      <c r="M162"/>
    </row>
    <row r="163" spans="1:13" s="24" customFormat="1" x14ac:dyDescent="0.25">
      <c r="A163" s="23"/>
      <c r="B163" s="38">
        <v>41501</v>
      </c>
      <c r="C163" s="32">
        <v>8.2680000000000007</v>
      </c>
      <c r="D163" s="32">
        <v>8.3759999999999994</v>
      </c>
      <c r="E163" s="32">
        <v>8.1059999999999999</v>
      </c>
      <c r="F163" s="32">
        <v>8.2080000000000002</v>
      </c>
      <c r="G163" s="23"/>
      <c r="H163" s="23"/>
      <c r="I163" s="23"/>
      <c r="J163"/>
      <c r="K163"/>
      <c r="L163"/>
      <c r="M163"/>
    </row>
    <row r="164" spans="1:13" s="24" customFormat="1" x14ac:dyDescent="0.25">
      <c r="A164" s="23"/>
      <c r="B164" s="38">
        <v>41502</v>
      </c>
      <c r="C164" s="32">
        <v>8.1829999999999998</v>
      </c>
      <c r="D164" s="32">
        <v>8.3780000000000001</v>
      </c>
      <c r="E164" s="32">
        <v>8.1509999999999998</v>
      </c>
      <c r="F164" s="32">
        <v>8.3780000000000001</v>
      </c>
      <c r="G164" s="23"/>
      <c r="H164" s="23"/>
      <c r="I164" s="23"/>
      <c r="J164"/>
      <c r="K164"/>
      <c r="L164"/>
      <c r="M164"/>
    </row>
    <row r="165" spans="1:13" s="24" customFormat="1" x14ac:dyDescent="0.25">
      <c r="A165" s="23"/>
      <c r="B165" s="38">
        <v>41505</v>
      </c>
      <c r="C165" s="32">
        <v>8.3620000000000001</v>
      </c>
      <c r="D165" s="32">
        <v>8.3759999999999994</v>
      </c>
      <c r="E165" s="32">
        <v>8.14</v>
      </c>
      <c r="F165" s="32">
        <v>8.1509999999999998</v>
      </c>
      <c r="G165" s="23"/>
      <c r="H165" s="23"/>
      <c r="I165" s="23"/>
      <c r="J165"/>
      <c r="K165"/>
      <c r="L165"/>
      <c r="M165"/>
    </row>
    <row r="166" spans="1:13" s="24" customFormat="1" x14ac:dyDescent="0.25">
      <c r="A166" s="23"/>
      <c r="B166" s="38">
        <v>41506</v>
      </c>
      <c r="C166" s="32">
        <v>8.1</v>
      </c>
      <c r="D166" s="32">
        <v>8.1</v>
      </c>
      <c r="E166" s="32">
        <v>7.851</v>
      </c>
      <c r="F166" s="32">
        <v>8.016</v>
      </c>
      <c r="G166" s="23"/>
      <c r="H166" s="23"/>
      <c r="I166" s="23"/>
      <c r="J166"/>
      <c r="K166"/>
      <c r="L166"/>
      <c r="M166"/>
    </row>
    <row r="167" spans="1:13" s="24" customFormat="1" x14ac:dyDescent="0.25">
      <c r="A167" s="23"/>
      <c r="B167" s="38">
        <v>41507</v>
      </c>
      <c r="C167" s="32">
        <v>8.0470000000000006</v>
      </c>
      <c r="D167" s="32">
        <v>8.1129999999999995</v>
      </c>
      <c r="E167" s="32">
        <v>7.9109999999999996</v>
      </c>
      <c r="F167" s="32">
        <v>7.97</v>
      </c>
      <c r="G167" s="23"/>
      <c r="H167" s="23"/>
      <c r="I167" s="23"/>
      <c r="J167"/>
      <c r="K167"/>
      <c r="L167"/>
      <c r="M167"/>
    </row>
    <row r="168" spans="1:13" s="24" customFormat="1" x14ac:dyDescent="0.25">
      <c r="A168" s="23"/>
      <c r="B168" s="38">
        <v>41508</v>
      </c>
      <c r="C168" s="32">
        <v>7.99</v>
      </c>
      <c r="D168" s="32">
        <v>8.19</v>
      </c>
      <c r="E168" s="32">
        <v>7.9829999999999997</v>
      </c>
      <c r="F168" s="32">
        <v>8.1519999999999992</v>
      </c>
      <c r="G168" s="23"/>
      <c r="H168" s="23"/>
      <c r="I168" s="23"/>
      <c r="J168"/>
      <c r="K168"/>
      <c r="L168"/>
      <c r="M168"/>
    </row>
    <row r="169" spans="1:13" s="24" customFormat="1" x14ac:dyDescent="0.25">
      <c r="A169" s="23"/>
      <c r="B169" s="38">
        <v>41509</v>
      </c>
      <c r="C169" s="32">
        <v>8.18</v>
      </c>
      <c r="D169" s="32">
        <v>8.2270000000000003</v>
      </c>
      <c r="E169" s="32">
        <v>8.0579999999999998</v>
      </c>
      <c r="F169" s="32">
        <v>8.1669999999999998</v>
      </c>
      <c r="G169" s="23"/>
      <c r="H169" s="23"/>
      <c r="I169" s="23"/>
      <c r="J169"/>
      <c r="K169"/>
      <c r="L169"/>
      <c r="M169"/>
    </row>
    <row r="170" spans="1:13" s="24" customFormat="1" x14ac:dyDescent="0.25">
      <c r="A170" s="23"/>
      <c r="B170" s="38">
        <v>41512</v>
      </c>
      <c r="C170" s="32">
        <v>8.1660000000000004</v>
      </c>
      <c r="D170" s="32">
        <v>8.1660000000000004</v>
      </c>
      <c r="E170" s="32">
        <v>7.9980000000000002</v>
      </c>
      <c r="F170" s="32">
        <v>8.0440000000000005</v>
      </c>
      <c r="G170" s="23"/>
      <c r="H170" s="23"/>
      <c r="I170" s="23"/>
      <c r="J170"/>
      <c r="K170"/>
      <c r="L170"/>
      <c r="M170"/>
    </row>
    <row r="171" spans="1:13" s="24" customFormat="1" x14ac:dyDescent="0.25">
      <c r="A171" s="23"/>
      <c r="B171" s="38">
        <v>41513</v>
      </c>
      <c r="C171" s="32">
        <v>7.9859999999999998</v>
      </c>
      <c r="D171" s="32">
        <v>8.02</v>
      </c>
      <c r="E171" s="32">
        <v>7.6710000000000003</v>
      </c>
      <c r="F171" s="32">
        <v>7.7030000000000003</v>
      </c>
      <c r="G171" s="23"/>
      <c r="H171" s="23"/>
      <c r="I171" s="23"/>
      <c r="J171"/>
      <c r="K171"/>
      <c r="L171"/>
      <c r="M171"/>
    </row>
    <row r="172" spans="1:13" s="24" customFormat="1" x14ac:dyDescent="0.25">
      <c r="A172" s="23"/>
      <c r="B172" s="38">
        <v>41514</v>
      </c>
      <c r="C172" s="32">
        <v>7.64</v>
      </c>
      <c r="D172" s="32">
        <v>7.7850000000000001</v>
      </c>
      <c r="E172" s="32">
        <v>7.56</v>
      </c>
      <c r="F172" s="32">
        <v>7.7560000000000002</v>
      </c>
      <c r="G172" s="23"/>
      <c r="H172" s="23"/>
      <c r="I172" s="23"/>
      <c r="J172"/>
      <c r="K172"/>
      <c r="L172"/>
      <c r="M172"/>
    </row>
    <row r="173" spans="1:13" s="24" customFormat="1" x14ac:dyDescent="0.25">
      <c r="A173" s="23"/>
      <c r="B173" s="38">
        <v>41515</v>
      </c>
      <c r="C173" s="32">
        <v>7.82</v>
      </c>
      <c r="D173" s="32">
        <v>7.9080000000000004</v>
      </c>
      <c r="E173" s="32">
        <v>7.7560000000000002</v>
      </c>
      <c r="F173" s="32">
        <v>7.85</v>
      </c>
      <c r="G173" s="23"/>
      <c r="H173" s="23"/>
      <c r="I173" s="23"/>
      <c r="J173"/>
      <c r="K173"/>
      <c r="L173"/>
      <c r="M173"/>
    </row>
    <row r="174" spans="1:13" s="24" customFormat="1" x14ac:dyDescent="0.25">
      <c r="A174" s="23"/>
      <c r="B174" s="38">
        <v>41516</v>
      </c>
      <c r="C174" s="32">
        <v>7.86</v>
      </c>
      <c r="D174" s="32">
        <v>7.88</v>
      </c>
      <c r="E174" s="32">
        <v>7.6440000000000001</v>
      </c>
      <c r="F174" s="32">
        <v>7.6449999999999996</v>
      </c>
      <c r="G174" s="23"/>
      <c r="H174" s="23"/>
      <c r="I174" s="23"/>
      <c r="J174"/>
      <c r="K174"/>
      <c r="L174"/>
      <c r="M174"/>
    </row>
    <row r="175" spans="1:13" s="24" customFormat="1" x14ac:dyDescent="0.25">
      <c r="A175" s="23"/>
      <c r="B175" s="38">
        <v>41519</v>
      </c>
      <c r="C175" s="32">
        <v>7.7720000000000002</v>
      </c>
      <c r="D175" s="32">
        <v>7.8620000000000001</v>
      </c>
      <c r="E175" s="32">
        <v>7.7640000000000002</v>
      </c>
      <c r="F175" s="32">
        <v>7.8040000000000003</v>
      </c>
      <c r="G175" s="23"/>
      <c r="H175" s="23"/>
      <c r="I175" s="23"/>
      <c r="J175"/>
      <c r="K175"/>
      <c r="L175"/>
      <c r="M175"/>
    </row>
    <row r="176" spans="1:13" s="24" customFormat="1" x14ac:dyDescent="0.25">
      <c r="A176" s="23"/>
      <c r="B176" s="38">
        <v>41520</v>
      </c>
      <c r="C176" s="32">
        <v>7.899</v>
      </c>
      <c r="D176" s="32">
        <v>7.92</v>
      </c>
      <c r="E176" s="32">
        <v>7.7069999999999999</v>
      </c>
      <c r="F176" s="32">
        <v>7.8789999999999996</v>
      </c>
      <c r="G176" s="23"/>
      <c r="H176" s="23"/>
      <c r="I176" s="23"/>
      <c r="J176"/>
      <c r="K176"/>
      <c r="L176"/>
      <c r="M176"/>
    </row>
    <row r="177" spans="1:13" s="24" customFormat="1" x14ac:dyDescent="0.25">
      <c r="A177" s="23"/>
      <c r="B177" s="38">
        <v>41521</v>
      </c>
      <c r="C177" s="32">
        <v>7.93</v>
      </c>
      <c r="D177" s="32">
        <v>7.94</v>
      </c>
      <c r="E177" s="32">
        <v>7.7050000000000001</v>
      </c>
      <c r="F177" s="32">
        <v>7.8419999999999996</v>
      </c>
      <c r="G177" s="23"/>
      <c r="H177" s="23"/>
      <c r="I177" s="23"/>
      <c r="J177"/>
      <c r="K177"/>
      <c r="L177"/>
      <c r="M177"/>
    </row>
    <row r="178" spans="1:13" s="24" customFormat="1" x14ac:dyDescent="0.25">
      <c r="A178" s="23"/>
      <c r="B178" s="38">
        <v>41522</v>
      </c>
      <c r="C178" s="32">
        <v>7.8689999999999998</v>
      </c>
      <c r="D178" s="32">
        <v>7.9290000000000003</v>
      </c>
      <c r="E178" s="32">
        <v>7.75</v>
      </c>
      <c r="F178" s="32">
        <v>7.7839999999999998</v>
      </c>
      <c r="G178" s="23"/>
      <c r="H178" s="23"/>
      <c r="I178" s="23"/>
      <c r="J178"/>
      <c r="K178"/>
      <c r="L178"/>
      <c r="M178"/>
    </row>
    <row r="179" spans="1:13" s="24" customFormat="1" x14ac:dyDescent="0.25">
      <c r="A179" s="23"/>
      <c r="B179" s="38">
        <v>41523</v>
      </c>
      <c r="C179" s="32">
        <v>7.7649999999999997</v>
      </c>
      <c r="D179" s="32">
        <v>7.8940000000000001</v>
      </c>
      <c r="E179" s="32">
        <v>7.65</v>
      </c>
      <c r="F179" s="32">
        <v>7.8460000000000001</v>
      </c>
      <c r="G179" s="23"/>
      <c r="H179" s="23"/>
      <c r="I179" s="23"/>
      <c r="J179"/>
      <c r="K179"/>
      <c r="L179"/>
      <c r="M179"/>
    </row>
    <row r="180" spans="1:13" s="24" customFormat="1" x14ac:dyDescent="0.25">
      <c r="A180" s="23"/>
      <c r="B180" s="38">
        <v>41526</v>
      </c>
      <c r="C180" s="32">
        <v>7.86</v>
      </c>
      <c r="D180" s="32">
        <v>7.99</v>
      </c>
      <c r="E180" s="32">
        <v>7.86</v>
      </c>
      <c r="F180" s="32">
        <v>7.9809999999999999</v>
      </c>
      <c r="G180" s="23"/>
      <c r="H180" s="23"/>
      <c r="I180" s="23"/>
      <c r="J180"/>
      <c r="K180"/>
      <c r="L180"/>
      <c r="M180"/>
    </row>
    <row r="181" spans="1:13" s="24" customFormat="1" x14ac:dyDescent="0.25">
      <c r="A181" s="23"/>
      <c r="B181" s="38">
        <v>41527</v>
      </c>
      <c r="C181" s="32">
        <v>8.07</v>
      </c>
      <c r="D181" s="32">
        <v>8.26</v>
      </c>
      <c r="E181" s="32">
        <v>8.0549999999999997</v>
      </c>
      <c r="F181" s="32">
        <v>8.1859999999999999</v>
      </c>
      <c r="G181" s="23"/>
      <c r="H181" s="23"/>
      <c r="I181" s="23"/>
      <c r="J181"/>
      <c r="K181"/>
      <c r="L181"/>
      <c r="M181"/>
    </row>
    <row r="182" spans="1:13" s="24" customFormat="1" x14ac:dyDescent="0.25">
      <c r="A182" s="23"/>
      <c r="B182" s="38">
        <v>41528</v>
      </c>
      <c r="C182" s="32">
        <v>8.2249999999999996</v>
      </c>
      <c r="D182" s="32">
        <v>8.25</v>
      </c>
      <c r="E182" s="32">
        <v>8.1340000000000003</v>
      </c>
      <c r="F182" s="32">
        <v>8.25</v>
      </c>
      <c r="G182" s="23"/>
      <c r="H182" s="23"/>
      <c r="I182" s="23"/>
      <c r="J182"/>
      <c r="K182"/>
      <c r="L182"/>
      <c r="M182"/>
    </row>
    <row r="183" spans="1:13" s="24" customFormat="1" x14ac:dyDescent="0.25">
      <c r="A183" s="23"/>
      <c r="B183" s="38">
        <v>41529</v>
      </c>
      <c r="C183" s="32">
        <v>8.2460000000000004</v>
      </c>
      <c r="D183" s="32">
        <v>8.2690000000000001</v>
      </c>
      <c r="E183" s="32">
        <v>8.1609999999999996</v>
      </c>
      <c r="F183" s="32">
        <v>8.2080000000000002</v>
      </c>
      <c r="G183" s="23"/>
      <c r="H183" s="23"/>
      <c r="I183" s="23"/>
      <c r="J183"/>
      <c r="K183"/>
      <c r="L183"/>
      <c r="M183"/>
    </row>
    <row r="184" spans="1:13" s="24" customFormat="1" x14ac:dyDescent="0.25">
      <c r="A184" s="23"/>
      <c r="B184" s="38">
        <v>41530</v>
      </c>
      <c r="C184" s="32">
        <v>8.1690000000000005</v>
      </c>
      <c r="D184" s="32">
        <v>8.1750000000000007</v>
      </c>
      <c r="E184" s="32">
        <v>8.0380000000000003</v>
      </c>
      <c r="F184" s="32">
        <v>8.17</v>
      </c>
      <c r="G184" s="23"/>
      <c r="H184" s="23"/>
      <c r="I184" s="23"/>
      <c r="J184"/>
      <c r="K184"/>
      <c r="L184"/>
      <c r="M184"/>
    </row>
    <row r="185" spans="1:13" s="24" customFormat="1" x14ac:dyDescent="0.25">
      <c r="A185" s="23"/>
      <c r="B185" s="38">
        <v>41533</v>
      </c>
      <c r="C185" s="32">
        <v>8.27</v>
      </c>
      <c r="D185" s="32">
        <v>8.343</v>
      </c>
      <c r="E185" s="32">
        <v>8.2059999999999995</v>
      </c>
      <c r="F185" s="32">
        <v>8.3339999999999996</v>
      </c>
      <c r="G185" s="23"/>
      <c r="H185" s="23"/>
      <c r="I185" s="23"/>
      <c r="J185"/>
      <c r="K185"/>
      <c r="L185"/>
      <c r="M185"/>
    </row>
    <row r="186" spans="1:13" s="24" customFormat="1" x14ac:dyDescent="0.25">
      <c r="A186" s="23"/>
      <c r="B186" s="38">
        <v>41534</v>
      </c>
      <c r="C186" s="32">
        <v>8.3239999999999998</v>
      </c>
      <c r="D186" s="32">
        <v>8.34</v>
      </c>
      <c r="E186" s="32">
        <v>8.2119999999999997</v>
      </c>
      <c r="F186" s="32">
        <v>8.3019999999999996</v>
      </c>
      <c r="G186" s="23"/>
      <c r="H186" s="23"/>
      <c r="I186" s="23"/>
      <c r="J186"/>
      <c r="K186"/>
      <c r="L186"/>
      <c r="M186"/>
    </row>
    <row r="187" spans="1:13" s="24" customFormat="1" x14ac:dyDescent="0.25">
      <c r="A187" s="23"/>
      <c r="B187" s="38">
        <v>41535</v>
      </c>
      <c r="C187" s="32">
        <v>8.31</v>
      </c>
      <c r="D187" s="32">
        <v>8.3989999999999991</v>
      </c>
      <c r="E187" s="32">
        <v>8.26</v>
      </c>
      <c r="F187" s="32">
        <v>8.359</v>
      </c>
      <c r="G187" s="23"/>
      <c r="H187" s="23"/>
      <c r="I187" s="23"/>
      <c r="J187"/>
      <c r="K187"/>
      <c r="L187"/>
      <c r="M187"/>
    </row>
    <row r="188" spans="1:13" s="24" customFormat="1" x14ac:dyDescent="0.25">
      <c r="A188" s="23"/>
      <c r="B188" s="38">
        <v>41536</v>
      </c>
      <c r="C188" s="32">
        <v>8.48</v>
      </c>
      <c r="D188" s="32">
        <v>8.5</v>
      </c>
      <c r="E188" s="32">
        <v>8.3330000000000002</v>
      </c>
      <c r="F188" s="32">
        <v>8.3480000000000008</v>
      </c>
      <c r="G188" s="23"/>
      <c r="H188" s="23"/>
      <c r="I188" s="23"/>
      <c r="J188"/>
      <c r="K188"/>
      <c r="L188"/>
      <c r="M188"/>
    </row>
    <row r="189" spans="1:13" s="24" customFormat="1" x14ac:dyDescent="0.25">
      <c r="A189" s="23"/>
      <c r="B189" s="38">
        <v>41537</v>
      </c>
      <c r="C189" s="32">
        <v>8.2769999999999992</v>
      </c>
      <c r="D189" s="32">
        <v>8.4019999999999992</v>
      </c>
      <c r="E189" s="32">
        <v>8.2189999999999994</v>
      </c>
      <c r="F189" s="32">
        <v>8.27</v>
      </c>
      <c r="G189" s="23"/>
      <c r="H189" s="23"/>
      <c r="I189" s="23"/>
      <c r="J189"/>
      <c r="K189"/>
      <c r="L189"/>
      <c r="M189"/>
    </row>
    <row r="190" spans="1:13" s="24" customFormat="1" x14ac:dyDescent="0.25">
      <c r="A190" s="23"/>
      <c r="B190" s="38">
        <v>41540</v>
      </c>
      <c r="C190" s="32">
        <v>8.2319999999999993</v>
      </c>
      <c r="D190" s="32">
        <v>8.2970000000000006</v>
      </c>
      <c r="E190" s="32">
        <v>8.1170000000000009</v>
      </c>
      <c r="F190" s="32">
        <v>8.1519999999999992</v>
      </c>
      <c r="G190" s="23"/>
      <c r="H190" s="23"/>
      <c r="I190" s="23"/>
      <c r="J190"/>
      <c r="K190"/>
      <c r="L190"/>
      <c r="M190"/>
    </row>
    <row r="191" spans="1:13" s="24" customFormat="1" x14ac:dyDescent="0.25">
      <c r="A191" s="23"/>
      <c r="B191" s="38">
        <v>41541</v>
      </c>
      <c r="C191" s="32">
        <v>8.1509999999999998</v>
      </c>
      <c r="D191" s="32">
        <v>8.359</v>
      </c>
      <c r="E191" s="32">
        <v>8.1509999999999998</v>
      </c>
      <c r="F191" s="32">
        <v>8.3260000000000005</v>
      </c>
      <c r="G191" s="23"/>
      <c r="H191" s="23"/>
      <c r="I191" s="23"/>
      <c r="J191"/>
      <c r="K191"/>
      <c r="L191"/>
      <c r="M191"/>
    </row>
    <row r="192" spans="1:13" s="24" customFormat="1" x14ac:dyDescent="0.25">
      <c r="A192" s="23"/>
      <c r="B192" s="38">
        <v>41542</v>
      </c>
      <c r="C192" s="32">
        <v>8.2780000000000005</v>
      </c>
      <c r="D192" s="32">
        <v>8.3680000000000003</v>
      </c>
      <c r="E192" s="32">
        <v>8.2539999999999996</v>
      </c>
      <c r="F192" s="32">
        <v>8.32</v>
      </c>
      <c r="G192" s="23"/>
      <c r="H192" s="23"/>
      <c r="I192" s="23"/>
      <c r="J192"/>
      <c r="K192"/>
      <c r="L192"/>
      <c r="M192"/>
    </row>
    <row r="193" spans="1:13" s="24" customFormat="1" x14ac:dyDescent="0.25">
      <c r="A193" s="23"/>
      <c r="B193" s="38">
        <v>41543</v>
      </c>
      <c r="C193" s="32">
        <v>8.3149999999999995</v>
      </c>
      <c r="D193" s="32">
        <v>8.3390000000000004</v>
      </c>
      <c r="E193" s="32">
        <v>8.1519999999999992</v>
      </c>
      <c r="F193" s="32">
        <v>8.2409999999999997</v>
      </c>
      <c r="G193" s="23"/>
      <c r="H193" s="23"/>
      <c r="I193" s="23"/>
      <c r="J193"/>
      <c r="K193"/>
      <c r="L193"/>
      <c r="M193"/>
    </row>
    <row r="194" spans="1:13" s="24" customFormat="1" x14ac:dyDescent="0.25">
      <c r="A194" s="23"/>
      <c r="B194" s="38">
        <v>41544</v>
      </c>
      <c r="C194" s="32">
        <v>8.2530000000000001</v>
      </c>
      <c r="D194" s="32">
        <v>8.3209999999999997</v>
      </c>
      <c r="E194" s="32">
        <v>8.2100000000000009</v>
      </c>
      <c r="F194" s="32">
        <v>8.2780000000000005</v>
      </c>
      <c r="G194" s="23"/>
      <c r="H194" s="23"/>
      <c r="I194" s="23"/>
      <c r="J194"/>
      <c r="K194"/>
      <c r="L194"/>
      <c r="M194"/>
    </row>
    <row r="195" spans="1:13" s="24" customFormat="1" x14ac:dyDescent="0.25">
      <c r="A195" s="23"/>
      <c r="B195" s="38">
        <v>41547</v>
      </c>
      <c r="C195" s="32">
        <v>8.1219999999999999</v>
      </c>
      <c r="D195" s="32">
        <v>8.1940000000000008</v>
      </c>
      <c r="E195" s="32">
        <v>8.0549999999999997</v>
      </c>
      <c r="F195" s="32">
        <v>8.1509999999999998</v>
      </c>
      <c r="G195" s="23"/>
      <c r="H195" s="23"/>
      <c r="I195" s="23"/>
      <c r="J195"/>
      <c r="K195"/>
      <c r="L195"/>
      <c r="M195"/>
    </row>
    <row r="196" spans="1:13" s="24" customFormat="1" x14ac:dyDescent="0.25">
      <c r="A196" s="23"/>
      <c r="B196" s="38">
        <v>41548</v>
      </c>
      <c r="C196" s="32">
        <v>8.1479999999999997</v>
      </c>
      <c r="D196" s="32">
        <v>8.3580000000000005</v>
      </c>
      <c r="E196" s="32">
        <v>8.1440000000000001</v>
      </c>
      <c r="F196" s="32">
        <v>8.3520000000000003</v>
      </c>
      <c r="G196" s="23"/>
      <c r="H196" s="23"/>
      <c r="I196" s="23"/>
      <c r="J196"/>
      <c r="K196"/>
      <c r="L196"/>
      <c r="M196"/>
    </row>
    <row r="197" spans="1:13" s="24" customFormat="1" x14ac:dyDescent="0.25">
      <c r="A197" s="23"/>
      <c r="B197" s="38">
        <v>41549</v>
      </c>
      <c r="C197" s="32">
        <v>8.3149999999999995</v>
      </c>
      <c r="D197" s="32">
        <v>8.4990000000000006</v>
      </c>
      <c r="E197" s="32">
        <v>8.3000000000000007</v>
      </c>
      <c r="F197" s="32">
        <v>8.4499999999999993</v>
      </c>
      <c r="G197" s="23"/>
      <c r="H197" s="23"/>
      <c r="I197" s="23"/>
      <c r="J197"/>
      <c r="K197"/>
      <c r="L197"/>
      <c r="M197"/>
    </row>
    <row r="198" spans="1:13" s="24" customFormat="1" x14ac:dyDescent="0.25">
      <c r="A198" s="23"/>
      <c r="B198" s="38">
        <v>41550</v>
      </c>
      <c r="C198" s="32">
        <v>8.4580000000000002</v>
      </c>
      <c r="D198" s="32">
        <v>8.4760000000000009</v>
      </c>
      <c r="E198" s="32">
        <v>8.3059999999999992</v>
      </c>
      <c r="F198" s="32">
        <v>8.3190000000000008</v>
      </c>
      <c r="G198" s="23"/>
      <c r="H198" s="23"/>
      <c r="I198" s="23"/>
      <c r="J198"/>
      <c r="K198"/>
      <c r="L198"/>
      <c r="M198"/>
    </row>
    <row r="199" spans="1:13" s="24" customFormat="1" x14ac:dyDescent="0.25">
      <c r="A199" s="23"/>
      <c r="B199" s="38">
        <v>41551</v>
      </c>
      <c r="C199" s="32">
        <v>8.3000000000000007</v>
      </c>
      <c r="D199" s="32">
        <v>8.4960000000000004</v>
      </c>
      <c r="E199" s="32">
        <v>8.2639999999999993</v>
      </c>
      <c r="F199" s="32">
        <v>8.468</v>
      </c>
      <c r="G199" s="23"/>
      <c r="H199" s="23"/>
      <c r="I199" s="23"/>
      <c r="J199"/>
      <c r="K199"/>
      <c r="L199"/>
      <c r="M199"/>
    </row>
    <row r="200" spans="1:13" s="24" customFormat="1" x14ac:dyDescent="0.25">
      <c r="A200" s="23"/>
      <c r="B200" s="38">
        <v>41554</v>
      </c>
      <c r="C200" s="32">
        <v>8.4139999999999997</v>
      </c>
      <c r="D200" s="32">
        <v>8.4730000000000008</v>
      </c>
      <c r="E200" s="32">
        <v>8.31</v>
      </c>
      <c r="F200" s="32">
        <v>8.4730000000000008</v>
      </c>
      <c r="G200" s="23"/>
      <c r="H200" s="23"/>
      <c r="I200" s="23"/>
      <c r="J200"/>
      <c r="K200"/>
      <c r="L200"/>
      <c r="M200"/>
    </row>
    <row r="201" spans="1:13" s="24" customFormat="1" x14ac:dyDescent="0.25">
      <c r="A201" s="23"/>
      <c r="B201" s="38">
        <v>41555</v>
      </c>
      <c r="C201" s="32">
        <v>8.4689999999999994</v>
      </c>
      <c r="D201" s="32">
        <v>8.61</v>
      </c>
      <c r="E201" s="32">
        <v>8.4410000000000007</v>
      </c>
      <c r="F201" s="32">
        <v>8.5500000000000007</v>
      </c>
      <c r="G201" s="23"/>
      <c r="H201" s="23"/>
      <c r="I201" s="23"/>
      <c r="J201"/>
      <c r="K201"/>
      <c r="L201"/>
      <c r="M201"/>
    </row>
    <row r="202" spans="1:13" s="24" customFormat="1" x14ac:dyDescent="0.25">
      <c r="A202" s="23"/>
      <c r="B202" s="38">
        <v>41556</v>
      </c>
      <c r="C202" s="32">
        <v>8.5500000000000007</v>
      </c>
      <c r="D202" s="32">
        <v>8.8409999999999993</v>
      </c>
      <c r="E202" s="32">
        <v>8.5370000000000008</v>
      </c>
      <c r="F202" s="32">
        <v>8.6920000000000002</v>
      </c>
      <c r="G202" s="23"/>
      <c r="H202" s="23"/>
      <c r="I202" s="23"/>
      <c r="J202"/>
      <c r="K202"/>
      <c r="L202"/>
      <c r="M202"/>
    </row>
    <row r="203" spans="1:13" s="24" customFormat="1" x14ac:dyDescent="0.25">
      <c r="A203" s="23"/>
      <c r="B203" s="38">
        <v>41557</v>
      </c>
      <c r="C203" s="32">
        <v>8.782</v>
      </c>
      <c r="D203" s="32">
        <v>9.0050000000000008</v>
      </c>
      <c r="E203" s="32">
        <v>8.734</v>
      </c>
      <c r="F203" s="32">
        <v>8.968</v>
      </c>
      <c r="G203" s="23"/>
      <c r="H203" s="23"/>
      <c r="I203" s="23"/>
      <c r="J203"/>
      <c r="K203"/>
      <c r="L203"/>
      <c r="M203"/>
    </row>
    <row r="204" spans="1:13" s="24" customFormat="1" x14ac:dyDescent="0.25">
      <c r="A204" s="23"/>
      <c r="B204" s="38">
        <v>41558</v>
      </c>
      <c r="C204" s="32">
        <v>9.0269999999999992</v>
      </c>
      <c r="D204" s="32">
        <v>9.1440000000000001</v>
      </c>
      <c r="E204" s="32">
        <v>8.8800000000000008</v>
      </c>
      <c r="F204" s="32">
        <v>8.9789999999999992</v>
      </c>
      <c r="G204" s="23"/>
      <c r="H204" s="23"/>
      <c r="I204" s="23"/>
      <c r="J204"/>
      <c r="K204"/>
      <c r="L204"/>
      <c r="M204"/>
    </row>
    <row r="205" spans="1:13" s="24" customFormat="1" x14ac:dyDescent="0.25">
      <c r="A205" s="23"/>
      <c r="B205" s="38">
        <v>41561</v>
      </c>
      <c r="C205" s="32">
        <v>8.9</v>
      </c>
      <c r="D205" s="32">
        <v>8.9499999999999993</v>
      </c>
      <c r="E205" s="32">
        <v>8.82</v>
      </c>
      <c r="F205" s="32">
        <v>8.9410000000000007</v>
      </c>
      <c r="G205" s="23"/>
      <c r="H205" s="23"/>
      <c r="I205" s="23"/>
      <c r="J205"/>
      <c r="K205"/>
      <c r="L205"/>
      <c r="M205"/>
    </row>
    <row r="206" spans="1:13" s="24" customFormat="1" x14ac:dyDescent="0.25">
      <c r="A206" s="23"/>
      <c r="B206" s="38">
        <v>41562</v>
      </c>
      <c r="C206" s="32">
        <v>9</v>
      </c>
      <c r="D206" s="32">
        <v>9.11</v>
      </c>
      <c r="E206" s="32">
        <v>8.984</v>
      </c>
      <c r="F206" s="32">
        <v>9.0790000000000006</v>
      </c>
      <c r="G206" s="23"/>
      <c r="H206" s="23"/>
      <c r="I206" s="23"/>
      <c r="J206"/>
      <c r="K206"/>
      <c r="L206"/>
      <c r="M206"/>
    </row>
    <row r="207" spans="1:13" s="24" customFormat="1" x14ac:dyDescent="0.25">
      <c r="A207" s="23"/>
      <c r="B207" s="38">
        <v>41563</v>
      </c>
      <c r="C207" s="32">
        <v>9.0440000000000005</v>
      </c>
      <c r="D207" s="32">
        <v>9.2289999999999992</v>
      </c>
      <c r="E207" s="32">
        <v>9.016</v>
      </c>
      <c r="F207" s="32">
        <v>9.1509999999999998</v>
      </c>
      <c r="G207" s="23"/>
      <c r="H207" s="23"/>
      <c r="I207" s="23"/>
      <c r="J207"/>
      <c r="K207"/>
      <c r="L207"/>
      <c r="M207"/>
    </row>
    <row r="208" spans="1:13" s="24" customFormat="1" x14ac:dyDescent="0.25">
      <c r="A208" s="23"/>
      <c r="B208" s="38">
        <v>41564</v>
      </c>
      <c r="C208" s="32">
        <v>9.1379999999999999</v>
      </c>
      <c r="D208" s="32">
        <v>9.1999999999999993</v>
      </c>
      <c r="E208" s="32">
        <v>8.9849999999999994</v>
      </c>
      <c r="F208" s="32">
        <v>9.1999999999999993</v>
      </c>
      <c r="G208" s="23"/>
      <c r="H208" s="23"/>
      <c r="I208" s="23"/>
      <c r="J208"/>
      <c r="K208"/>
      <c r="L208"/>
      <c r="M208"/>
    </row>
    <row r="209" spans="1:13" s="24" customFormat="1" x14ac:dyDescent="0.25">
      <c r="A209" s="23"/>
      <c r="B209" s="38">
        <v>41565</v>
      </c>
      <c r="C209" s="32">
        <v>9.24</v>
      </c>
      <c r="D209" s="32">
        <v>9.2539999999999996</v>
      </c>
      <c r="E209" s="32">
        <v>9.1140000000000008</v>
      </c>
      <c r="F209" s="32">
        <v>9.141</v>
      </c>
      <c r="G209" s="23"/>
      <c r="H209" s="23"/>
      <c r="I209" s="23"/>
      <c r="J209"/>
      <c r="K209"/>
      <c r="L209"/>
      <c r="M209"/>
    </row>
    <row r="210" spans="1:13" s="24" customFormat="1" x14ac:dyDescent="0.25">
      <c r="A210" s="23"/>
      <c r="B210" s="38">
        <v>41568</v>
      </c>
      <c r="C210" s="32">
        <v>9.1549999999999994</v>
      </c>
      <c r="D210" s="32">
        <v>9.173</v>
      </c>
      <c r="E210" s="32">
        <v>9.0419999999999998</v>
      </c>
      <c r="F210" s="32">
        <v>9.1470000000000002</v>
      </c>
      <c r="G210" s="23"/>
      <c r="H210" s="23"/>
      <c r="I210" s="23"/>
      <c r="J210"/>
      <c r="K210"/>
      <c r="L210"/>
      <c r="M210"/>
    </row>
    <row r="211" spans="1:13" s="24" customFormat="1" x14ac:dyDescent="0.25">
      <c r="A211" s="23"/>
      <c r="B211" s="38">
        <v>41569</v>
      </c>
      <c r="C211" s="32">
        <v>9.1159999999999997</v>
      </c>
      <c r="D211" s="32">
        <v>9.1679999999999993</v>
      </c>
      <c r="E211" s="32">
        <v>9.0559999999999992</v>
      </c>
      <c r="F211" s="32">
        <v>9.1229999999999993</v>
      </c>
      <c r="G211" s="23"/>
      <c r="H211" s="23"/>
      <c r="I211" s="23"/>
      <c r="J211"/>
      <c r="K211"/>
      <c r="L211"/>
      <c r="M211"/>
    </row>
    <row r="212" spans="1:13" s="24" customFormat="1" x14ac:dyDescent="0.25">
      <c r="A212" s="23"/>
      <c r="B212" s="38">
        <v>41570</v>
      </c>
      <c r="C212" s="32">
        <v>9.0449999999999999</v>
      </c>
      <c r="D212" s="32">
        <v>9.0879999999999992</v>
      </c>
      <c r="E212" s="32">
        <v>8.8800000000000008</v>
      </c>
      <c r="F212" s="32">
        <v>8.9039999999999999</v>
      </c>
      <c r="G212" s="23"/>
      <c r="H212" s="23"/>
      <c r="I212" s="23"/>
      <c r="J212"/>
      <c r="K212"/>
      <c r="L212"/>
      <c r="M212"/>
    </row>
    <row r="213" spans="1:13" s="24" customFormat="1" x14ac:dyDescent="0.25">
      <c r="A213" s="23"/>
      <c r="B213" s="38">
        <v>41571</v>
      </c>
      <c r="C213" s="32">
        <v>8.9749999999999996</v>
      </c>
      <c r="D213" s="32">
        <v>9.1590000000000007</v>
      </c>
      <c r="E213" s="32">
        <v>8.9489999999999998</v>
      </c>
      <c r="F213" s="32">
        <v>9.1189999999999998</v>
      </c>
      <c r="G213" s="23"/>
      <c r="H213" s="23"/>
      <c r="I213" s="23"/>
      <c r="J213"/>
      <c r="K213"/>
      <c r="L213"/>
      <c r="M213"/>
    </row>
    <row r="214" spans="1:13" s="24" customFormat="1" x14ac:dyDescent="0.25">
      <c r="A214" s="23"/>
      <c r="B214" s="38">
        <v>41572</v>
      </c>
      <c r="C214" s="32">
        <v>8.9420000000000002</v>
      </c>
      <c r="D214" s="32">
        <v>8.9730000000000008</v>
      </c>
      <c r="E214" s="32">
        <v>8.7560000000000002</v>
      </c>
      <c r="F214" s="32">
        <v>8.8480000000000008</v>
      </c>
      <c r="G214" s="23"/>
      <c r="H214" s="23"/>
      <c r="I214" s="23"/>
      <c r="J214"/>
      <c r="K214"/>
      <c r="L214"/>
      <c r="M214"/>
    </row>
    <row r="215" spans="1:13" s="24" customFormat="1" x14ac:dyDescent="0.25">
      <c r="A215" s="23"/>
      <c r="B215" s="38">
        <v>41575</v>
      </c>
      <c r="C215" s="32">
        <v>8.8800000000000008</v>
      </c>
      <c r="D215" s="32">
        <v>8.91</v>
      </c>
      <c r="E215" s="32">
        <v>8.6</v>
      </c>
      <c r="F215" s="32">
        <v>8.6140000000000008</v>
      </c>
      <c r="G215" s="23"/>
      <c r="H215" s="23"/>
      <c r="I215" s="23"/>
      <c r="J215"/>
      <c r="K215"/>
      <c r="L215"/>
      <c r="M215"/>
    </row>
    <row r="216" spans="1:13" s="24" customFormat="1" x14ac:dyDescent="0.25">
      <c r="A216" s="23"/>
      <c r="B216" s="38">
        <v>41576</v>
      </c>
      <c r="C216" s="32">
        <v>8.6</v>
      </c>
      <c r="D216" s="32">
        <v>8.7750000000000004</v>
      </c>
      <c r="E216" s="32">
        <v>8.5</v>
      </c>
      <c r="F216" s="32">
        <v>8.734</v>
      </c>
      <c r="G216" s="23"/>
      <c r="H216" s="23"/>
      <c r="I216" s="23"/>
      <c r="J216"/>
      <c r="K216"/>
      <c r="L216"/>
      <c r="M216"/>
    </row>
    <row r="217" spans="1:13" s="24" customFormat="1" x14ac:dyDescent="0.25">
      <c r="A217" s="23"/>
      <c r="B217" s="38">
        <v>41577</v>
      </c>
      <c r="C217" s="32">
        <v>8.7319999999999993</v>
      </c>
      <c r="D217" s="32">
        <v>8.85</v>
      </c>
      <c r="E217" s="32">
        <v>8.6359999999999992</v>
      </c>
      <c r="F217" s="32">
        <v>8.6920000000000002</v>
      </c>
      <c r="G217" s="23"/>
      <c r="H217" s="23"/>
      <c r="I217" s="23"/>
      <c r="J217"/>
      <c r="K217"/>
      <c r="L217"/>
      <c r="M217"/>
    </row>
    <row r="218" spans="1:13" s="24" customFormat="1" x14ac:dyDescent="0.25">
      <c r="A218" s="23"/>
      <c r="B218" s="38">
        <v>41578</v>
      </c>
      <c r="C218" s="32">
        <v>8.7780000000000005</v>
      </c>
      <c r="D218" s="32">
        <v>8.9619999999999997</v>
      </c>
      <c r="E218" s="32">
        <v>8.75</v>
      </c>
      <c r="F218" s="32">
        <v>8.8970000000000002</v>
      </c>
      <c r="G218" s="23"/>
      <c r="H218" s="23"/>
      <c r="I218" s="23"/>
      <c r="J218"/>
      <c r="K218"/>
      <c r="L218"/>
      <c r="M218"/>
    </row>
    <row r="219" spans="1:13" s="24" customFormat="1" x14ac:dyDescent="0.25">
      <c r="A219" s="23"/>
      <c r="B219" s="38">
        <v>41579</v>
      </c>
      <c r="C219" s="32">
        <v>8.9380000000000006</v>
      </c>
      <c r="D219" s="32">
        <v>9.0169999999999995</v>
      </c>
      <c r="E219" s="32">
        <v>8.859</v>
      </c>
      <c r="F219" s="32">
        <v>8.9</v>
      </c>
      <c r="G219" s="23"/>
      <c r="H219" s="23"/>
      <c r="I219" s="23"/>
      <c r="J219"/>
      <c r="K219"/>
      <c r="L219"/>
      <c r="M219"/>
    </row>
    <row r="220" spans="1:13" s="24" customFormat="1" x14ac:dyDescent="0.25">
      <c r="A220" s="23"/>
      <c r="B220" s="38">
        <v>41582</v>
      </c>
      <c r="C220" s="32">
        <v>8.9559999999999995</v>
      </c>
      <c r="D220" s="32">
        <v>8.9700000000000006</v>
      </c>
      <c r="E220" s="32">
        <v>8.7799999999999994</v>
      </c>
      <c r="F220" s="32">
        <v>8.7970000000000006</v>
      </c>
      <c r="G220" s="23"/>
      <c r="H220" s="23"/>
      <c r="I220" s="23"/>
      <c r="J220"/>
      <c r="K220"/>
      <c r="L220"/>
      <c r="M220"/>
    </row>
    <row r="221" spans="1:13" s="24" customFormat="1" x14ac:dyDescent="0.25">
      <c r="A221" s="23"/>
      <c r="B221" s="38">
        <v>41583</v>
      </c>
      <c r="C221" s="32">
        <v>8.8059999999999992</v>
      </c>
      <c r="D221" s="32">
        <v>8.8369999999999997</v>
      </c>
      <c r="E221" s="32">
        <v>8.6</v>
      </c>
      <c r="F221" s="32">
        <v>8.7539999999999996</v>
      </c>
      <c r="G221" s="23"/>
      <c r="H221" s="23"/>
      <c r="I221" s="23"/>
      <c r="J221"/>
      <c r="K221"/>
      <c r="L221"/>
      <c r="M221"/>
    </row>
    <row r="222" spans="1:13" s="24" customFormat="1" x14ac:dyDescent="0.25">
      <c r="A222" s="23"/>
      <c r="B222" s="38">
        <v>41584</v>
      </c>
      <c r="C222" s="32">
        <v>8.76</v>
      </c>
      <c r="D222" s="32">
        <v>8.8480000000000008</v>
      </c>
      <c r="E222" s="32">
        <v>8.73</v>
      </c>
      <c r="F222" s="32">
        <v>8.8049999999999997</v>
      </c>
      <c r="G222" s="23"/>
      <c r="H222" s="23"/>
      <c r="I222" s="23"/>
      <c r="J222"/>
      <c r="K222"/>
      <c r="L222"/>
      <c r="M222"/>
    </row>
    <row r="223" spans="1:13" s="24" customFormat="1" x14ac:dyDescent="0.25">
      <c r="A223" s="23"/>
      <c r="B223" s="38">
        <v>41585</v>
      </c>
      <c r="C223" s="32">
        <v>8.9949999999999992</v>
      </c>
      <c r="D223" s="32">
        <v>9.5</v>
      </c>
      <c r="E223" s="32">
        <v>8.9</v>
      </c>
      <c r="F223" s="32">
        <v>9.16</v>
      </c>
      <c r="G223" s="23"/>
      <c r="H223" s="23"/>
      <c r="I223" s="23"/>
      <c r="J223"/>
      <c r="K223"/>
      <c r="L223"/>
      <c r="M223"/>
    </row>
    <row r="224" spans="1:13" s="24" customFormat="1" x14ac:dyDescent="0.25">
      <c r="A224" s="23"/>
      <c r="B224" s="38">
        <v>41586</v>
      </c>
      <c r="C224" s="32">
        <v>9.0579999999999998</v>
      </c>
      <c r="D224" s="32">
        <v>9.18</v>
      </c>
      <c r="E224" s="32">
        <v>8.9610000000000003</v>
      </c>
      <c r="F224" s="32">
        <v>9.1180000000000003</v>
      </c>
      <c r="G224" s="23"/>
      <c r="H224" s="23"/>
      <c r="I224" s="23"/>
      <c r="J224"/>
      <c r="K224"/>
      <c r="L224"/>
      <c r="M224"/>
    </row>
    <row r="225" spans="1:13" s="24" customFormat="1" x14ac:dyDescent="0.25">
      <c r="A225" s="23"/>
      <c r="B225" s="38">
        <v>41589</v>
      </c>
      <c r="C225" s="32">
        <v>9.14</v>
      </c>
      <c r="D225" s="32">
        <v>9.17</v>
      </c>
      <c r="E225" s="32">
        <v>9.0250000000000004</v>
      </c>
      <c r="F225" s="32">
        <v>9.0969999999999995</v>
      </c>
      <c r="G225" s="23"/>
      <c r="H225" s="23"/>
      <c r="I225" s="23"/>
      <c r="J225"/>
      <c r="K225"/>
      <c r="L225"/>
      <c r="M225"/>
    </row>
    <row r="226" spans="1:13" s="24" customFormat="1" x14ac:dyDescent="0.25">
      <c r="A226" s="23"/>
      <c r="B226" s="38">
        <v>41590</v>
      </c>
      <c r="C226" s="32">
        <v>9.1259999999999994</v>
      </c>
      <c r="D226" s="32">
        <v>9.1560000000000006</v>
      </c>
      <c r="E226" s="32">
        <v>9</v>
      </c>
      <c r="F226" s="32">
        <v>9.0109999999999992</v>
      </c>
      <c r="G226" s="23"/>
      <c r="H226" s="23"/>
      <c r="I226" s="23"/>
      <c r="J226"/>
      <c r="K226"/>
      <c r="L226"/>
      <c r="M226"/>
    </row>
    <row r="227" spans="1:13" s="24" customFormat="1" x14ac:dyDescent="0.25">
      <c r="A227" s="23"/>
      <c r="B227" s="38">
        <v>41591</v>
      </c>
      <c r="C227" s="32">
        <v>9</v>
      </c>
      <c r="D227" s="32">
        <v>9</v>
      </c>
      <c r="E227" s="32">
        <v>8.7720000000000002</v>
      </c>
      <c r="F227" s="32">
        <v>8.8989999999999991</v>
      </c>
      <c r="G227" s="23"/>
      <c r="H227" s="23"/>
      <c r="I227" s="23"/>
      <c r="J227"/>
      <c r="K227"/>
      <c r="L227"/>
      <c r="M227"/>
    </row>
    <row r="228" spans="1:13" s="24" customFormat="1" x14ac:dyDescent="0.25">
      <c r="A228" s="23"/>
      <c r="B228" s="38">
        <v>41592</v>
      </c>
      <c r="C228" s="32">
        <v>9.0129999999999999</v>
      </c>
      <c r="D228" s="32">
        <v>9.0500000000000007</v>
      </c>
      <c r="E228" s="32">
        <v>8.7110000000000003</v>
      </c>
      <c r="F228" s="32">
        <v>8.8640000000000008</v>
      </c>
      <c r="G228" s="23"/>
      <c r="H228" s="23"/>
      <c r="I228" s="23"/>
      <c r="J228"/>
      <c r="K228"/>
      <c r="L228"/>
      <c r="M228"/>
    </row>
    <row r="229" spans="1:13" s="24" customFormat="1" x14ac:dyDescent="0.25">
      <c r="A229" s="23"/>
      <c r="B229" s="38">
        <v>41593</v>
      </c>
      <c r="C229" s="32">
        <v>8.9160000000000004</v>
      </c>
      <c r="D229" s="32">
        <v>8.9239999999999995</v>
      </c>
      <c r="E229" s="32">
        <v>8.7669999999999995</v>
      </c>
      <c r="F229" s="32">
        <v>8.7910000000000004</v>
      </c>
      <c r="G229" s="23"/>
      <c r="H229" s="23"/>
      <c r="I229" s="23"/>
      <c r="J229"/>
      <c r="K229"/>
      <c r="L229"/>
      <c r="M229"/>
    </row>
    <row r="230" spans="1:13" s="24" customFormat="1" x14ac:dyDescent="0.25">
      <c r="A230" s="23"/>
      <c r="B230" s="38">
        <v>41596</v>
      </c>
      <c r="C230" s="32">
        <v>8.7759999999999998</v>
      </c>
      <c r="D230" s="32">
        <v>8.9649999999999999</v>
      </c>
      <c r="E230" s="32">
        <v>8.7159999999999993</v>
      </c>
      <c r="F230" s="32">
        <v>8.9209999999999994</v>
      </c>
      <c r="G230" s="23"/>
      <c r="H230" s="23"/>
      <c r="I230" s="23"/>
      <c r="J230"/>
      <c r="K230"/>
      <c r="L230"/>
      <c r="M230"/>
    </row>
    <row r="231" spans="1:13" s="24" customFormat="1" x14ac:dyDescent="0.25">
      <c r="A231" s="23"/>
      <c r="B231" s="38">
        <v>41597</v>
      </c>
      <c r="C231" s="32">
        <v>8.8810000000000002</v>
      </c>
      <c r="D231" s="32">
        <v>8.9049999999999994</v>
      </c>
      <c r="E231" s="32">
        <v>8.7230000000000008</v>
      </c>
      <c r="F231" s="32">
        <v>8.7889999999999997</v>
      </c>
      <c r="G231" s="23"/>
      <c r="H231" s="23"/>
      <c r="I231" s="23"/>
      <c r="J231"/>
      <c r="K231"/>
      <c r="L231"/>
      <c r="M231"/>
    </row>
    <row r="232" spans="1:13" s="24" customFormat="1" x14ac:dyDescent="0.25">
      <c r="A232" s="23"/>
      <c r="B232" s="38">
        <v>41598</v>
      </c>
      <c r="C232" s="32">
        <v>8.7569999999999997</v>
      </c>
      <c r="D232" s="32">
        <v>8.86</v>
      </c>
      <c r="E232" s="32">
        <v>8.7210000000000001</v>
      </c>
      <c r="F232" s="32">
        <v>8.7789999999999999</v>
      </c>
      <c r="G232" s="23"/>
      <c r="H232" s="23"/>
      <c r="I232" s="23"/>
      <c r="J232"/>
      <c r="K232"/>
      <c r="L232"/>
      <c r="M232"/>
    </row>
    <row r="233" spans="1:13" s="24" customFormat="1" x14ac:dyDescent="0.25">
      <c r="A233" s="23"/>
      <c r="B233" s="38">
        <v>41599</v>
      </c>
      <c r="C233" s="32">
        <v>8.7189999999999994</v>
      </c>
      <c r="D233" s="32">
        <v>8.8699999999999992</v>
      </c>
      <c r="E233" s="32">
        <v>8.6809999999999992</v>
      </c>
      <c r="F233" s="32">
        <v>8.827</v>
      </c>
      <c r="G233" s="23"/>
      <c r="H233" s="23"/>
      <c r="I233" s="23"/>
      <c r="J233"/>
      <c r="K233"/>
      <c r="L233"/>
      <c r="M233"/>
    </row>
    <row r="234" spans="1:13" s="24" customFormat="1" x14ac:dyDescent="0.25">
      <c r="A234" s="23"/>
      <c r="B234" s="38">
        <v>41600</v>
      </c>
      <c r="C234" s="32">
        <v>8.8439999999999994</v>
      </c>
      <c r="D234" s="32">
        <v>8.9190000000000005</v>
      </c>
      <c r="E234" s="32">
        <v>8.7650000000000006</v>
      </c>
      <c r="F234" s="32">
        <v>8.8670000000000009</v>
      </c>
      <c r="G234" s="23"/>
      <c r="H234" s="23"/>
      <c r="I234" s="23"/>
      <c r="J234"/>
      <c r="K234"/>
      <c r="L234"/>
      <c r="M234"/>
    </row>
    <row r="235" spans="1:13" s="24" customFormat="1" x14ac:dyDescent="0.25">
      <c r="A235" s="23"/>
      <c r="B235" s="38">
        <v>41603</v>
      </c>
      <c r="C235" s="32">
        <v>8.8919999999999995</v>
      </c>
      <c r="D235" s="32">
        <v>8.9990000000000006</v>
      </c>
      <c r="E235" s="32">
        <v>8.8539999999999992</v>
      </c>
      <c r="F235" s="32">
        <v>8.8620000000000001</v>
      </c>
      <c r="G235" s="23"/>
      <c r="H235" s="23"/>
      <c r="I235" s="23"/>
      <c r="J235"/>
      <c r="K235"/>
      <c r="L235"/>
      <c r="M235"/>
    </row>
    <row r="236" spans="1:13" s="24" customFormat="1" x14ac:dyDescent="0.25">
      <c r="A236" s="23"/>
      <c r="B236" s="38">
        <v>41604</v>
      </c>
      <c r="C236" s="32">
        <v>8.84</v>
      </c>
      <c r="D236" s="32">
        <v>8.9670000000000005</v>
      </c>
      <c r="E236" s="32">
        <v>8.8089999999999993</v>
      </c>
      <c r="F236" s="32">
        <v>8.83</v>
      </c>
      <c r="G236" s="23"/>
      <c r="H236" s="23"/>
      <c r="I236" s="23"/>
      <c r="J236"/>
      <c r="K236"/>
      <c r="L236"/>
      <c r="M236"/>
    </row>
    <row r="237" spans="1:13" s="24" customFormat="1" x14ac:dyDescent="0.25">
      <c r="A237" s="23"/>
      <c r="B237" s="38">
        <v>41605</v>
      </c>
      <c r="C237" s="32">
        <v>8.8610000000000007</v>
      </c>
      <c r="D237" s="32">
        <v>8.9480000000000004</v>
      </c>
      <c r="E237" s="32">
        <v>8.8239999999999998</v>
      </c>
      <c r="F237" s="32">
        <v>8.9039999999999999</v>
      </c>
      <c r="G237" s="23"/>
      <c r="H237" s="23"/>
      <c r="I237" s="23"/>
      <c r="J237"/>
      <c r="K237"/>
      <c r="L237"/>
      <c r="M237"/>
    </row>
    <row r="238" spans="1:13" s="24" customFormat="1" x14ac:dyDescent="0.25">
      <c r="A238" s="23"/>
      <c r="B238" s="38">
        <v>41606</v>
      </c>
      <c r="C238" s="32">
        <v>8.9019999999999992</v>
      </c>
      <c r="D238" s="32">
        <v>8.9740000000000002</v>
      </c>
      <c r="E238" s="32">
        <v>8.8699999999999992</v>
      </c>
      <c r="F238" s="32">
        <v>8.9440000000000008</v>
      </c>
      <c r="G238" s="23"/>
      <c r="H238" s="23"/>
      <c r="I238" s="23"/>
      <c r="J238"/>
      <c r="K238"/>
      <c r="L238"/>
      <c r="M238"/>
    </row>
    <row r="239" spans="1:13" s="24" customFormat="1" x14ac:dyDescent="0.25">
      <c r="A239" s="23"/>
      <c r="B239" s="38">
        <v>41607</v>
      </c>
      <c r="C239" s="32">
        <v>9.0500000000000007</v>
      </c>
      <c r="D239" s="32">
        <v>9.3919999999999995</v>
      </c>
      <c r="E239" s="32">
        <v>9.0370000000000008</v>
      </c>
      <c r="F239" s="32">
        <v>9.23</v>
      </c>
      <c r="G239" s="23"/>
      <c r="H239" s="23"/>
      <c r="I239" s="23"/>
      <c r="J239"/>
      <c r="K239"/>
      <c r="L239"/>
      <c r="M239"/>
    </row>
    <row r="240" spans="1:13" s="24" customFormat="1" x14ac:dyDescent="0.25">
      <c r="A240" s="23"/>
      <c r="B240" s="38">
        <v>41610</v>
      </c>
      <c r="C240" s="32">
        <v>9.2349999999999994</v>
      </c>
      <c r="D240" s="32">
        <v>9.3390000000000004</v>
      </c>
      <c r="E240" s="32">
        <v>9.1969999999999992</v>
      </c>
      <c r="F240" s="32">
        <v>9.2349999999999994</v>
      </c>
      <c r="G240" s="23"/>
      <c r="H240" s="23"/>
      <c r="I240" s="23"/>
      <c r="J240"/>
      <c r="K240"/>
      <c r="L240"/>
      <c r="M240"/>
    </row>
    <row r="241" spans="1:13" s="24" customFormat="1" x14ac:dyDescent="0.25">
      <c r="A241" s="23"/>
      <c r="B241" s="38">
        <v>41611</v>
      </c>
      <c r="C241" s="32">
        <v>9.3379999999999992</v>
      </c>
      <c r="D241" s="32">
        <v>9.3480000000000008</v>
      </c>
      <c r="E241" s="32">
        <v>9.1419999999999995</v>
      </c>
      <c r="F241" s="32">
        <v>9.1419999999999995</v>
      </c>
      <c r="G241" s="23"/>
      <c r="H241" s="23"/>
      <c r="I241" s="23"/>
      <c r="J241"/>
      <c r="K241"/>
      <c r="L241"/>
      <c r="M241"/>
    </row>
    <row r="242" spans="1:13" s="24" customFormat="1" x14ac:dyDescent="0.25">
      <c r="A242" s="23"/>
      <c r="B242" s="38">
        <v>41612</v>
      </c>
      <c r="C242" s="32">
        <v>9.1069999999999993</v>
      </c>
      <c r="D242" s="32">
        <v>9.1329999999999991</v>
      </c>
      <c r="E242" s="32">
        <v>8.8829999999999991</v>
      </c>
      <c r="F242" s="32">
        <v>9.01</v>
      </c>
      <c r="G242" s="23"/>
      <c r="H242" s="23"/>
      <c r="I242" s="23"/>
      <c r="J242"/>
      <c r="K242"/>
      <c r="L242"/>
      <c r="M242"/>
    </row>
    <row r="243" spans="1:13" s="24" customFormat="1" x14ac:dyDescent="0.25">
      <c r="A243" s="23"/>
      <c r="B243" s="43"/>
      <c r="C243" s="35"/>
      <c r="D243" s="35"/>
      <c r="E243" s="35"/>
      <c r="F243" s="35"/>
      <c r="G243" s="23"/>
      <c r="H243" s="23"/>
      <c r="I243" s="23"/>
      <c r="J243"/>
      <c r="K243"/>
      <c r="L243"/>
      <c r="M243"/>
    </row>
    <row r="244" spans="1:13" s="24" customFormat="1" x14ac:dyDescent="0.25">
      <c r="A244" s="23"/>
      <c r="B244" s="43"/>
      <c r="C244" s="35"/>
      <c r="D244" s="35"/>
      <c r="E244" s="35"/>
      <c r="F244" s="35"/>
      <c r="G244" s="23"/>
      <c r="H244" s="23"/>
      <c r="I244" s="23"/>
      <c r="J244"/>
      <c r="K244"/>
      <c r="L244"/>
      <c r="M244"/>
    </row>
    <row r="245" spans="1:13" s="24" customFormat="1" x14ac:dyDescent="0.25">
      <c r="A245" s="23"/>
      <c r="B245" s="43"/>
      <c r="C245" s="35"/>
      <c r="D245" s="35"/>
      <c r="E245" s="35"/>
      <c r="F245" s="35"/>
      <c r="G245" s="23"/>
      <c r="H245" s="23"/>
      <c r="I245" s="23"/>
      <c r="J245"/>
      <c r="K245"/>
      <c r="L245"/>
      <c r="M245"/>
    </row>
    <row r="246" spans="1:13" s="24" customFormat="1" x14ac:dyDescent="0.25">
      <c r="A246" s="23"/>
      <c r="B246" s="43"/>
      <c r="C246" s="35"/>
      <c r="D246" s="35"/>
      <c r="E246" s="35"/>
      <c r="F246" s="35"/>
      <c r="G246" s="23"/>
      <c r="H246" s="23"/>
      <c r="I246" s="23"/>
      <c r="J246"/>
      <c r="K246"/>
      <c r="L246"/>
      <c r="M246"/>
    </row>
    <row r="247" spans="1:13" s="24" customFormat="1" x14ac:dyDescent="0.25">
      <c r="A247" s="23"/>
      <c r="B247" s="43"/>
      <c r="C247" s="35"/>
      <c r="D247" s="35"/>
      <c r="E247" s="35"/>
      <c r="F247" s="35"/>
      <c r="G247" s="23"/>
      <c r="H247" s="23"/>
      <c r="I247" s="23"/>
      <c r="J247"/>
      <c r="K247"/>
      <c r="L247"/>
      <c r="M247"/>
    </row>
    <row r="248" spans="1:13" s="24" customFormat="1" x14ac:dyDescent="0.25">
      <c r="A248" s="23"/>
      <c r="B248" s="43"/>
      <c r="C248" s="35"/>
      <c r="D248" s="35"/>
      <c r="E248" s="35"/>
      <c r="F248" s="35"/>
      <c r="G248" s="23"/>
      <c r="H248" s="23"/>
      <c r="I248" s="23"/>
      <c r="J248"/>
      <c r="K248"/>
      <c r="L248"/>
      <c r="M248"/>
    </row>
    <row r="249" spans="1:13" s="24" customFormat="1" x14ac:dyDescent="0.25">
      <c r="A249" s="23"/>
      <c r="B249" s="43"/>
      <c r="C249" s="35"/>
      <c r="D249" s="35"/>
      <c r="E249" s="35"/>
      <c r="F249" s="35"/>
      <c r="G249" s="23"/>
      <c r="H249" s="23"/>
      <c r="I249" s="23"/>
      <c r="J249"/>
      <c r="K249"/>
      <c r="L249"/>
      <c r="M249"/>
    </row>
    <row r="250" spans="1:13" s="24" customFormat="1" x14ac:dyDescent="0.25">
      <c r="A250" s="23"/>
      <c r="B250" s="43"/>
      <c r="C250" s="35"/>
      <c r="D250" s="35"/>
      <c r="E250" s="35"/>
      <c r="F250" s="35"/>
      <c r="G250" s="23"/>
      <c r="H250" s="23"/>
      <c r="I250" s="23"/>
      <c r="J250"/>
      <c r="K250"/>
      <c r="L250"/>
      <c r="M250"/>
    </row>
    <row r="251" spans="1:13" s="24" customFormat="1" x14ac:dyDescent="0.25">
      <c r="A251" s="23"/>
      <c r="B251" s="43"/>
      <c r="C251" s="35"/>
      <c r="D251" s="35"/>
      <c r="E251" s="35"/>
      <c r="F251" s="35"/>
      <c r="G251" s="23"/>
      <c r="H251" s="23"/>
      <c r="I251" s="23"/>
      <c r="J251"/>
      <c r="K251"/>
      <c r="L251"/>
      <c r="M251"/>
    </row>
    <row r="252" spans="1:13" s="24" customFormat="1" x14ac:dyDescent="0.25">
      <c r="A252" s="23"/>
      <c r="B252" s="43"/>
      <c r="C252" s="35"/>
      <c r="D252" s="35"/>
      <c r="E252" s="35"/>
      <c r="F252" s="35"/>
      <c r="G252" s="23"/>
      <c r="H252" s="23"/>
      <c r="I252" s="23"/>
      <c r="J252"/>
      <c r="K252"/>
      <c r="L252"/>
      <c r="M252"/>
    </row>
    <row r="253" spans="1:13" s="24" customFormat="1" x14ac:dyDescent="0.25">
      <c r="A253" s="23"/>
      <c r="B253" s="43"/>
      <c r="C253" s="35"/>
      <c r="D253" s="35"/>
      <c r="E253" s="35"/>
      <c r="F253" s="35"/>
      <c r="G253" s="23"/>
      <c r="H253" s="23"/>
      <c r="I253" s="23"/>
      <c r="J253"/>
      <c r="K253"/>
      <c r="L253"/>
      <c r="M253"/>
    </row>
    <row r="254" spans="1:13" s="24" customFormat="1" x14ac:dyDescent="0.25">
      <c r="A254" s="23"/>
      <c r="B254" s="43"/>
      <c r="C254" s="35"/>
      <c r="D254" s="35"/>
      <c r="E254" s="35"/>
      <c r="F254" s="35"/>
      <c r="G254" s="23"/>
      <c r="H254" s="23"/>
      <c r="I254" s="23"/>
      <c r="J254"/>
      <c r="K254"/>
      <c r="L254"/>
      <c r="M254"/>
    </row>
    <row r="255" spans="1:13" s="24" customFormat="1" x14ac:dyDescent="0.25">
      <c r="A255" s="23"/>
      <c r="B255" s="43"/>
      <c r="C255" s="35"/>
      <c r="D255" s="35"/>
      <c r="E255" s="35"/>
      <c r="F255" s="35"/>
      <c r="G255" s="23"/>
      <c r="H255" s="23"/>
      <c r="I255" s="23"/>
      <c r="J255"/>
      <c r="K255"/>
      <c r="L255"/>
      <c r="M255"/>
    </row>
    <row r="256" spans="1:13" s="24" customFormat="1" x14ac:dyDescent="0.25">
      <c r="A256" s="23"/>
      <c r="B256" s="43"/>
      <c r="C256" s="35"/>
      <c r="D256" s="35"/>
      <c r="E256" s="35"/>
      <c r="F256" s="35"/>
      <c r="G256" s="23"/>
      <c r="H256" s="23"/>
      <c r="I256" s="23"/>
      <c r="J256"/>
      <c r="K256"/>
      <c r="L256"/>
      <c r="M256"/>
    </row>
    <row r="257" spans="1:13" s="24" customFormat="1" x14ac:dyDescent="0.25">
      <c r="A257" s="23"/>
      <c r="B257" s="43"/>
      <c r="C257" s="35"/>
      <c r="D257" s="35"/>
      <c r="E257" s="35"/>
      <c r="F257" s="35"/>
      <c r="G257" s="23"/>
      <c r="H257" s="23"/>
      <c r="I257" s="23"/>
      <c r="J257"/>
      <c r="K257"/>
      <c r="L257"/>
      <c r="M257"/>
    </row>
    <row r="258" spans="1:13" s="24" customFormat="1" x14ac:dyDescent="0.25">
      <c r="A258" s="23"/>
      <c r="B258" s="43"/>
      <c r="C258" s="35"/>
      <c r="D258" s="35"/>
      <c r="E258" s="35"/>
      <c r="F258" s="35"/>
      <c r="G258" s="23"/>
      <c r="H258" s="23"/>
      <c r="I258" s="23"/>
      <c r="J258"/>
      <c r="K258"/>
      <c r="L258"/>
      <c r="M258"/>
    </row>
    <row r="259" spans="1:13" s="24" customFormat="1" x14ac:dyDescent="0.25">
      <c r="A259" s="23"/>
      <c r="B259" s="43"/>
      <c r="C259" s="35"/>
      <c r="D259" s="35"/>
      <c r="E259" s="35"/>
      <c r="F259" s="35"/>
      <c r="G259" s="23"/>
      <c r="H259" s="23"/>
      <c r="I259" s="23"/>
      <c r="J259"/>
      <c r="K259"/>
      <c r="L259"/>
      <c r="M259"/>
    </row>
    <row r="260" spans="1:13" s="24" customFormat="1" x14ac:dyDescent="0.25">
      <c r="A260" s="23"/>
      <c r="B260" s="43"/>
      <c r="C260" s="35"/>
      <c r="D260" s="35"/>
      <c r="E260" s="35"/>
      <c r="F260" s="35"/>
      <c r="G260" s="23"/>
      <c r="H260" s="23"/>
      <c r="I260" s="23"/>
      <c r="J260"/>
      <c r="K260"/>
      <c r="L260"/>
      <c r="M260"/>
    </row>
    <row r="261" spans="1:13" s="24" customFormat="1" x14ac:dyDescent="0.25">
      <c r="A261" s="23"/>
      <c r="B261" s="43"/>
      <c r="C261" s="35"/>
      <c r="D261" s="35"/>
      <c r="E261" s="35"/>
      <c r="F261" s="35"/>
      <c r="G261" s="23"/>
      <c r="H261" s="23"/>
      <c r="I261" s="23"/>
      <c r="J261"/>
      <c r="K261"/>
      <c r="L261"/>
      <c r="M261"/>
    </row>
    <row r="262" spans="1:13" s="24" customFormat="1" x14ac:dyDescent="0.25">
      <c r="A262" s="23"/>
      <c r="B262" s="43"/>
      <c r="C262" s="35"/>
      <c r="D262" s="35"/>
      <c r="E262" s="35"/>
      <c r="F262" s="35"/>
      <c r="G262" s="23"/>
      <c r="H262" s="23"/>
      <c r="I262" s="23"/>
      <c r="J262"/>
      <c r="K262"/>
      <c r="L262"/>
      <c r="M262"/>
    </row>
    <row r="263" spans="1:13" s="24" customFormat="1" x14ac:dyDescent="0.25">
      <c r="A263" s="23"/>
      <c r="B263" s="43"/>
      <c r="C263" s="35"/>
      <c r="D263" s="35"/>
      <c r="E263" s="35"/>
      <c r="F263" s="35"/>
      <c r="G263" s="23"/>
      <c r="H263" s="23"/>
      <c r="I263" s="23"/>
      <c r="J263"/>
      <c r="K263"/>
      <c r="L263"/>
      <c r="M263"/>
    </row>
    <row r="264" spans="1:13" s="24" customFormat="1" x14ac:dyDescent="0.25">
      <c r="A264" s="23"/>
      <c r="B264" s="43"/>
      <c r="C264" s="35"/>
      <c r="D264" s="35"/>
      <c r="E264" s="35"/>
      <c r="F264" s="35"/>
      <c r="G264" s="23"/>
      <c r="H264" s="23"/>
      <c r="I264" s="23"/>
      <c r="J264"/>
      <c r="K264"/>
      <c r="L264"/>
      <c r="M264"/>
    </row>
    <row r="265" spans="1:13" s="24" customFormat="1" x14ac:dyDescent="0.25">
      <c r="A265" s="23"/>
      <c r="B265" s="43"/>
      <c r="C265" s="35"/>
      <c r="D265" s="35"/>
      <c r="E265" s="35"/>
      <c r="F265" s="35"/>
      <c r="G265" s="23"/>
      <c r="H265" s="23"/>
      <c r="I265" s="23"/>
      <c r="J265"/>
      <c r="K265"/>
      <c r="L265"/>
      <c r="M265"/>
    </row>
    <row r="266" spans="1:13" s="24" customFormat="1" x14ac:dyDescent="0.25">
      <c r="A266" s="23"/>
      <c r="B266" s="43"/>
      <c r="C266" s="35"/>
      <c r="D266" s="35"/>
      <c r="E266" s="35"/>
      <c r="F266" s="35"/>
      <c r="G266" s="23"/>
      <c r="H266" s="23"/>
      <c r="I266" s="23"/>
      <c r="J266"/>
      <c r="K266"/>
      <c r="L266"/>
      <c r="M266"/>
    </row>
    <row r="267" spans="1:13" s="24" customFormat="1" x14ac:dyDescent="0.25">
      <c r="A267" s="23"/>
      <c r="B267" s="43"/>
      <c r="C267" s="35"/>
      <c r="D267" s="35"/>
      <c r="E267" s="35"/>
      <c r="F267" s="35"/>
      <c r="G267" s="23"/>
      <c r="H267" s="23"/>
      <c r="I267" s="23"/>
      <c r="J267"/>
      <c r="K267"/>
      <c r="L267"/>
      <c r="M267"/>
    </row>
    <row r="268" spans="1:13" s="24" customFormat="1" x14ac:dyDescent="0.25">
      <c r="A268" s="23"/>
      <c r="B268" s="43"/>
      <c r="C268" s="35"/>
      <c r="D268" s="35"/>
      <c r="E268" s="35"/>
      <c r="F268" s="35"/>
      <c r="G268" s="23"/>
      <c r="H268" s="23"/>
      <c r="I268" s="23"/>
      <c r="J268"/>
      <c r="K268"/>
      <c r="L268"/>
      <c r="M268"/>
    </row>
    <row r="269" spans="1:13" s="24" customFormat="1" x14ac:dyDescent="0.25">
      <c r="A269" s="23"/>
      <c r="B269" s="43"/>
      <c r="C269" s="35"/>
      <c r="D269" s="35"/>
      <c r="E269" s="35"/>
      <c r="F269" s="35"/>
      <c r="G269" s="23"/>
      <c r="H269" s="23"/>
      <c r="I269" s="23"/>
      <c r="J269"/>
      <c r="K269"/>
      <c r="L269"/>
      <c r="M269"/>
    </row>
    <row r="270" spans="1:13" s="24" customFormat="1" x14ac:dyDescent="0.25">
      <c r="A270" s="23"/>
      <c r="B270" s="43"/>
      <c r="C270" s="35"/>
      <c r="D270" s="35"/>
      <c r="E270" s="35"/>
      <c r="F270" s="35"/>
      <c r="G270" s="23"/>
      <c r="H270" s="23"/>
      <c r="I270" s="23"/>
      <c r="J270"/>
      <c r="K270"/>
      <c r="L270"/>
      <c r="M270"/>
    </row>
    <row r="271" spans="1:13" s="24" customFormat="1" x14ac:dyDescent="0.25">
      <c r="A271" s="23"/>
      <c r="B271" s="43"/>
      <c r="C271" s="35"/>
      <c r="D271" s="35"/>
      <c r="E271" s="35"/>
      <c r="F271" s="35"/>
      <c r="G271" s="23"/>
      <c r="H271" s="23"/>
      <c r="I271" s="23"/>
      <c r="J271"/>
      <c r="K271"/>
      <c r="L271"/>
      <c r="M271"/>
    </row>
    <row r="272" spans="1:13" s="24" customFormat="1" x14ac:dyDescent="0.25">
      <c r="A272" s="23"/>
      <c r="B272" s="43"/>
      <c r="C272" s="35"/>
      <c r="D272" s="35"/>
      <c r="E272" s="35"/>
      <c r="F272" s="35"/>
      <c r="G272" s="23"/>
      <c r="H272" s="23"/>
      <c r="I272" s="23"/>
      <c r="J272"/>
      <c r="K272"/>
      <c r="L272"/>
      <c r="M272"/>
    </row>
    <row r="273" spans="1:13" s="24" customFormat="1" x14ac:dyDescent="0.25">
      <c r="A273" s="23"/>
      <c r="B273" s="43"/>
      <c r="C273" s="35"/>
      <c r="D273" s="35"/>
      <c r="E273" s="35"/>
      <c r="F273" s="35"/>
      <c r="G273" s="23"/>
      <c r="H273" s="23"/>
      <c r="I273" s="23"/>
      <c r="J273"/>
      <c r="K273"/>
      <c r="L273"/>
      <c r="M273"/>
    </row>
    <row r="274" spans="1:13" s="24" customFormat="1" x14ac:dyDescent="0.25">
      <c r="A274" s="23"/>
      <c r="B274" s="43"/>
      <c r="C274" s="35"/>
      <c r="D274" s="35"/>
      <c r="E274" s="35"/>
      <c r="F274" s="35"/>
      <c r="G274" s="23"/>
      <c r="H274" s="23"/>
      <c r="I274" s="23"/>
      <c r="J274"/>
      <c r="K274"/>
      <c r="L274"/>
      <c r="M274"/>
    </row>
    <row r="275" spans="1:13" s="24" customFormat="1" x14ac:dyDescent="0.25">
      <c r="A275" s="23"/>
      <c r="B275" s="43"/>
      <c r="C275" s="35"/>
      <c r="D275" s="35"/>
      <c r="E275" s="35"/>
      <c r="F275" s="35"/>
      <c r="G275" s="23"/>
      <c r="H275" s="23"/>
      <c r="I275" s="23"/>
      <c r="J275"/>
      <c r="K275"/>
      <c r="L275"/>
      <c r="M275"/>
    </row>
    <row r="276" spans="1:13" s="24" customFormat="1" x14ac:dyDescent="0.25">
      <c r="A276" s="23"/>
      <c r="B276" s="43"/>
      <c r="C276" s="35"/>
      <c r="D276" s="35"/>
      <c r="E276" s="35"/>
      <c r="F276" s="35"/>
      <c r="G276" s="23"/>
      <c r="H276" s="23"/>
      <c r="I276" s="23"/>
      <c r="J276"/>
      <c r="K276"/>
      <c r="L276"/>
      <c r="M276"/>
    </row>
    <row r="277" spans="1:13" s="24" customFormat="1" x14ac:dyDescent="0.25">
      <c r="A277" s="23"/>
      <c r="B277" s="43"/>
      <c r="C277" s="35"/>
      <c r="D277" s="35"/>
      <c r="E277" s="35"/>
      <c r="F277" s="35"/>
      <c r="G277" s="23"/>
      <c r="H277" s="23"/>
      <c r="I277" s="23"/>
      <c r="J277"/>
      <c r="K277"/>
      <c r="L277"/>
      <c r="M277"/>
    </row>
    <row r="278" spans="1:13" s="24" customFormat="1" x14ac:dyDescent="0.25">
      <c r="A278" s="23"/>
      <c r="B278" s="43"/>
      <c r="C278" s="35"/>
      <c r="D278" s="35"/>
      <c r="E278" s="35"/>
      <c r="F278" s="35"/>
      <c r="G278" s="23"/>
      <c r="H278" s="23"/>
      <c r="I278" s="23"/>
      <c r="J278"/>
      <c r="K278"/>
      <c r="L278"/>
      <c r="M278"/>
    </row>
    <row r="279" spans="1:13" s="24" customFormat="1" x14ac:dyDescent="0.25">
      <c r="A279" s="23"/>
      <c r="B279" s="43"/>
      <c r="C279" s="35"/>
      <c r="D279" s="35"/>
      <c r="E279" s="35"/>
      <c r="F279" s="35"/>
      <c r="G279" s="23"/>
      <c r="H279" s="23"/>
      <c r="I279" s="23"/>
      <c r="J279"/>
      <c r="K279"/>
      <c r="L279"/>
      <c r="M279"/>
    </row>
    <row r="280" spans="1:13" s="24" customFormat="1" x14ac:dyDescent="0.25">
      <c r="A280" s="23"/>
      <c r="B280" s="43"/>
      <c r="C280" s="35"/>
      <c r="D280" s="35"/>
      <c r="E280" s="35"/>
      <c r="F280" s="35"/>
      <c r="G280" s="23"/>
      <c r="H280" s="23"/>
      <c r="I280" s="23"/>
      <c r="J280"/>
      <c r="K280"/>
      <c r="L280"/>
      <c r="M280"/>
    </row>
    <row r="281" spans="1:13" s="24" customFormat="1" x14ac:dyDescent="0.25">
      <c r="A281" s="23"/>
      <c r="B281" s="43"/>
      <c r="C281" s="35"/>
      <c r="D281" s="35"/>
      <c r="E281" s="35"/>
      <c r="F281" s="35"/>
      <c r="G281" s="23"/>
      <c r="H281" s="23"/>
      <c r="I281" s="23"/>
      <c r="J281"/>
      <c r="K281"/>
      <c r="L281"/>
      <c r="M281"/>
    </row>
    <row r="282" spans="1:13" s="24" customFormat="1" x14ac:dyDescent="0.25">
      <c r="A282" s="23"/>
      <c r="B282" s="43"/>
      <c r="C282" s="35"/>
      <c r="D282" s="35"/>
      <c r="E282" s="35"/>
      <c r="F282" s="35"/>
      <c r="G282" s="23"/>
      <c r="H282" s="23"/>
      <c r="I282" s="23"/>
      <c r="J282"/>
      <c r="K282"/>
      <c r="L282"/>
      <c r="M282"/>
    </row>
    <row r="283" spans="1:13" s="24" customFormat="1" x14ac:dyDescent="0.25">
      <c r="A283" s="23"/>
      <c r="B283" s="43"/>
      <c r="C283" s="35"/>
      <c r="D283" s="35"/>
      <c r="E283" s="35"/>
      <c r="F283" s="35"/>
      <c r="G283" s="23"/>
      <c r="H283" s="23"/>
      <c r="I283" s="23"/>
      <c r="J283"/>
      <c r="K283"/>
      <c r="L283"/>
      <c r="M283"/>
    </row>
    <row r="284" spans="1:13" s="24" customFormat="1" x14ac:dyDescent="0.25">
      <c r="A284" s="23"/>
      <c r="B284" s="43"/>
      <c r="C284" s="35"/>
      <c r="D284" s="35"/>
      <c r="E284" s="35"/>
      <c r="F284" s="35"/>
      <c r="G284" s="23"/>
      <c r="H284" s="23"/>
      <c r="I284" s="23"/>
      <c r="J284"/>
      <c r="K284"/>
      <c r="L284"/>
      <c r="M284"/>
    </row>
    <row r="285" spans="1:13" s="24" customFormat="1" x14ac:dyDescent="0.25">
      <c r="A285" s="23"/>
      <c r="B285" s="43"/>
      <c r="C285" s="35"/>
      <c r="D285" s="35"/>
      <c r="E285" s="35"/>
      <c r="F285" s="35"/>
      <c r="G285" s="23"/>
      <c r="H285" s="23"/>
      <c r="I285" s="23"/>
      <c r="J285"/>
      <c r="K285"/>
      <c r="L285"/>
      <c r="M285"/>
    </row>
    <row r="286" spans="1:13" s="24" customFormat="1" x14ac:dyDescent="0.25">
      <c r="A286" s="23"/>
      <c r="B286" s="43"/>
      <c r="C286" s="35"/>
      <c r="D286" s="35"/>
      <c r="E286" s="35"/>
      <c r="F286" s="35"/>
      <c r="G286" s="23"/>
      <c r="H286" s="23"/>
      <c r="I286" s="23"/>
      <c r="J286"/>
      <c r="K286"/>
      <c r="L286"/>
      <c r="M286"/>
    </row>
    <row r="287" spans="1:13" s="24" customFormat="1" x14ac:dyDescent="0.25">
      <c r="A287" s="23"/>
      <c r="B287" s="43"/>
      <c r="C287" s="35"/>
      <c r="D287" s="35"/>
      <c r="E287" s="35"/>
      <c r="F287" s="35"/>
      <c r="G287" s="23"/>
      <c r="H287" s="23"/>
      <c r="I287" s="23"/>
      <c r="J287"/>
      <c r="K287"/>
      <c r="L287"/>
      <c r="M287"/>
    </row>
    <row r="288" spans="1:13" s="24" customFormat="1" x14ac:dyDescent="0.25">
      <c r="A288" s="23"/>
      <c r="B288" s="43"/>
      <c r="C288" s="35"/>
      <c r="D288" s="35"/>
      <c r="E288" s="35"/>
      <c r="F288" s="35"/>
      <c r="G288" s="23"/>
      <c r="H288" s="23"/>
      <c r="I288" s="23"/>
      <c r="J288"/>
      <c r="K288"/>
      <c r="L288"/>
      <c r="M288"/>
    </row>
    <row r="289" spans="1:13" s="24" customFormat="1" x14ac:dyDescent="0.25">
      <c r="A289" s="23"/>
      <c r="B289" s="43"/>
      <c r="C289" s="35"/>
      <c r="D289" s="35"/>
      <c r="E289" s="35"/>
      <c r="F289" s="35"/>
      <c r="G289" s="23"/>
      <c r="H289" s="23"/>
      <c r="I289" s="23"/>
      <c r="J289"/>
      <c r="K289"/>
      <c r="L289"/>
      <c r="M289"/>
    </row>
    <row r="290" spans="1:13" s="24" customFormat="1" x14ac:dyDescent="0.25">
      <c r="A290" s="23"/>
      <c r="B290" s="43"/>
      <c r="C290" s="35"/>
      <c r="D290" s="35"/>
      <c r="E290" s="35"/>
      <c r="F290" s="35"/>
      <c r="G290" s="23"/>
      <c r="H290" s="23"/>
      <c r="I290" s="23"/>
      <c r="J290"/>
      <c r="K290"/>
      <c r="L290"/>
      <c r="M290"/>
    </row>
    <row r="291" spans="1:13" s="24" customFormat="1" x14ac:dyDescent="0.25">
      <c r="A291" s="23"/>
      <c r="B291" s="43"/>
      <c r="C291" s="35"/>
      <c r="D291" s="35"/>
      <c r="E291" s="35"/>
      <c r="F291" s="35"/>
      <c r="G291" s="23"/>
      <c r="H291" s="23"/>
      <c r="I291" s="23"/>
      <c r="J291"/>
      <c r="K291"/>
      <c r="L291"/>
      <c r="M291"/>
    </row>
    <row r="292" spans="1:13" s="24" customFormat="1" x14ac:dyDescent="0.25">
      <c r="A292" s="23"/>
      <c r="B292" s="43"/>
      <c r="C292" s="35"/>
      <c r="D292" s="35"/>
      <c r="E292" s="35"/>
      <c r="F292" s="35"/>
      <c r="G292" s="23"/>
      <c r="H292" s="23"/>
      <c r="I292" s="23"/>
      <c r="J292"/>
      <c r="K292"/>
      <c r="L292"/>
      <c r="M292"/>
    </row>
    <row r="293" spans="1:13" s="24" customFormat="1" x14ac:dyDescent="0.25">
      <c r="A293" s="23"/>
      <c r="B293" s="43"/>
      <c r="C293" s="35"/>
      <c r="D293" s="35"/>
      <c r="E293" s="35"/>
      <c r="F293" s="35"/>
      <c r="G293" s="23"/>
      <c r="H293" s="23"/>
      <c r="I293" s="23"/>
      <c r="J293"/>
      <c r="K293"/>
      <c r="L293"/>
      <c r="M293"/>
    </row>
    <row r="294" spans="1:13" s="24" customFormat="1" x14ac:dyDescent="0.25">
      <c r="A294" s="23"/>
      <c r="B294" s="43"/>
      <c r="C294" s="35"/>
      <c r="D294" s="35"/>
      <c r="E294" s="35"/>
      <c r="F294" s="35"/>
      <c r="G294" s="23"/>
      <c r="H294" s="23"/>
      <c r="I294" s="23"/>
      <c r="J294"/>
      <c r="K294"/>
      <c r="L294"/>
      <c r="M294"/>
    </row>
    <row r="295" spans="1:13" s="24" customFormat="1" x14ac:dyDescent="0.25">
      <c r="A295" s="23"/>
      <c r="B295" s="43"/>
      <c r="C295" s="35"/>
      <c r="D295" s="35"/>
      <c r="E295" s="35"/>
      <c r="F295" s="35"/>
      <c r="G295" s="23"/>
      <c r="H295" s="23"/>
      <c r="I295" s="23"/>
      <c r="J295"/>
      <c r="K295"/>
      <c r="L295"/>
      <c r="M295"/>
    </row>
    <row r="296" spans="1:13" s="24" customFormat="1" x14ac:dyDescent="0.25">
      <c r="A296" s="23"/>
      <c r="B296" s="43"/>
      <c r="C296" s="35"/>
      <c r="D296" s="35"/>
      <c r="E296" s="35"/>
      <c r="F296" s="35"/>
      <c r="G296" s="23"/>
      <c r="H296" s="23"/>
      <c r="I296" s="23"/>
      <c r="J296"/>
      <c r="K296"/>
      <c r="L296"/>
      <c r="M296"/>
    </row>
    <row r="297" spans="1:13" s="24" customFormat="1" x14ac:dyDescent="0.25">
      <c r="A297" s="23"/>
      <c r="B297" s="43"/>
      <c r="C297" s="35"/>
      <c r="D297" s="35"/>
      <c r="E297" s="35"/>
      <c r="F297" s="35"/>
      <c r="G297" s="23"/>
      <c r="H297" s="23"/>
      <c r="I297" s="23"/>
      <c r="J297"/>
      <c r="K297"/>
      <c r="L297"/>
      <c r="M297"/>
    </row>
    <row r="298" spans="1:13" s="24" customFormat="1" x14ac:dyDescent="0.25">
      <c r="A298" s="23"/>
      <c r="B298" s="43"/>
      <c r="C298" s="35"/>
      <c r="D298" s="35"/>
      <c r="E298" s="35"/>
      <c r="F298" s="35"/>
      <c r="G298" s="23"/>
      <c r="H298" s="23"/>
      <c r="I298" s="23"/>
      <c r="J298"/>
      <c r="K298"/>
      <c r="L298"/>
      <c r="M298"/>
    </row>
    <row r="299" spans="1:13" s="24" customFormat="1" x14ac:dyDescent="0.25">
      <c r="A299" s="23"/>
      <c r="B299" s="43"/>
      <c r="C299" s="35"/>
      <c r="D299" s="35"/>
      <c r="E299" s="35"/>
      <c r="F299" s="35"/>
      <c r="G299" s="23"/>
      <c r="H299" s="23"/>
      <c r="I299" s="23"/>
      <c r="J299"/>
      <c r="K299"/>
      <c r="L299"/>
      <c r="M299"/>
    </row>
    <row r="300" spans="1:13" s="24" customFormat="1" x14ac:dyDescent="0.25">
      <c r="A300" s="23"/>
      <c r="B300" s="43"/>
      <c r="C300" s="35"/>
      <c r="D300" s="35"/>
      <c r="E300" s="35"/>
      <c r="F300" s="35"/>
      <c r="G300" s="23"/>
      <c r="H300" s="23"/>
      <c r="I300" s="23"/>
      <c r="J300"/>
      <c r="K300"/>
      <c r="L300"/>
      <c r="M300"/>
    </row>
    <row r="301" spans="1:13" s="24" customFormat="1" x14ac:dyDescent="0.25">
      <c r="A301" s="23"/>
      <c r="B301" s="43"/>
      <c r="C301" s="35"/>
      <c r="D301" s="35"/>
      <c r="E301" s="35"/>
      <c r="F301" s="35"/>
      <c r="G301" s="23"/>
      <c r="H301" s="23"/>
      <c r="I301" s="23"/>
      <c r="J301"/>
      <c r="K301"/>
      <c r="L301"/>
      <c r="M301"/>
    </row>
    <row r="302" spans="1:13" s="24" customFormat="1" x14ac:dyDescent="0.25">
      <c r="A302" s="23"/>
      <c r="B302" s="43"/>
      <c r="C302" s="35"/>
      <c r="D302" s="35"/>
      <c r="E302" s="35"/>
      <c r="F302" s="35"/>
      <c r="G302" s="23"/>
      <c r="H302" s="23"/>
      <c r="I302" s="23"/>
      <c r="J302"/>
      <c r="K302"/>
      <c r="L302"/>
      <c r="M302"/>
    </row>
    <row r="303" spans="1:13" s="24" customFormat="1" x14ac:dyDescent="0.25">
      <c r="A303" s="23"/>
      <c r="B303" s="43"/>
      <c r="C303" s="35"/>
      <c r="D303" s="35"/>
      <c r="E303" s="35"/>
      <c r="F303" s="35"/>
      <c r="G303" s="23"/>
      <c r="H303" s="23"/>
      <c r="I303" s="23"/>
      <c r="J303"/>
      <c r="K303"/>
      <c r="L303"/>
      <c r="M303"/>
    </row>
    <row r="304" spans="1:13" s="24" customFormat="1" x14ac:dyDescent="0.25">
      <c r="A304" s="23"/>
      <c r="B304" s="43"/>
      <c r="C304" s="35"/>
      <c r="D304" s="35"/>
      <c r="E304" s="35"/>
      <c r="F304" s="35"/>
      <c r="G304" s="23"/>
      <c r="H304" s="23"/>
      <c r="I304" s="23"/>
      <c r="J304"/>
      <c r="K304"/>
      <c r="L304"/>
      <c r="M304"/>
    </row>
    <row r="305" spans="1:13" s="24" customFormat="1" x14ac:dyDescent="0.25">
      <c r="A305" s="23"/>
      <c r="B305" s="43"/>
      <c r="C305" s="35"/>
      <c r="D305" s="35"/>
      <c r="E305" s="35"/>
      <c r="F305" s="35"/>
      <c r="G305" s="23"/>
      <c r="H305" s="23"/>
      <c r="I305" s="23"/>
      <c r="J305"/>
      <c r="K305"/>
      <c r="L305"/>
      <c r="M305"/>
    </row>
    <row r="306" spans="1:13" s="24" customFormat="1" x14ac:dyDescent="0.25">
      <c r="A306" s="23"/>
      <c r="B306" s="43"/>
      <c r="C306" s="35"/>
      <c r="D306" s="35"/>
      <c r="E306" s="35"/>
      <c r="F306" s="35"/>
      <c r="G306" s="23"/>
      <c r="H306" s="23"/>
      <c r="I306" s="23"/>
      <c r="J306"/>
      <c r="K306"/>
      <c r="L306"/>
      <c r="M306"/>
    </row>
    <row r="307" spans="1:13" s="24" customFormat="1" x14ac:dyDescent="0.25">
      <c r="A307" s="23"/>
      <c r="B307" s="43"/>
      <c r="C307" s="35"/>
      <c r="D307" s="35"/>
      <c r="E307" s="35"/>
      <c r="F307" s="35"/>
      <c r="G307" s="23"/>
      <c r="H307" s="23"/>
      <c r="I307" s="23"/>
      <c r="J307"/>
      <c r="K307"/>
      <c r="L307"/>
      <c r="M307"/>
    </row>
    <row r="308" spans="1:13" s="24" customFormat="1" x14ac:dyDescent="0.25">
      <c r="A308" s="23"/>
      <c r="B308" s="43"/>
      <c r="C308" s="35"/>
      <c r="D308" s="35"/>
      <c r="E308" s="35"/>
      <c r="F308" s="35"/>
      <c r="G308" s="23"/>
      <c r="H308" s="23"/>
      <c r="I308" s="23"/>
      <c r="J308"/>
      <c r="K308"/>
      <c r="L308"/>
      <c r="M308"/>
    </row>
    <row r="309" spans="1:13" s="24" customFormat="1" x14ac:dyDescent="0.25">
      <c r="A309" s="23"/>
      <c r="B309" s="43"/>
      <c r="C309" s="35"/>
      <c r="D309" s="35"/>
      <c r="E309" s="35"/>
      <c r="F309" s="35"/>
      <c r="G309" s="23"/>
      <c r="H309" s="23"/>
      <c r="I309" s="23"/>
      <c r="J309"/>
      <c r="K309"/>
      <c r="L309"/>
      <c r="M309"/>
    </row>
    <row r="310" spans="1:13" s="24" customFormat="1" x14ac:dyDescent="0.25">
      <c r="A310" s="23"/>
      <c r="B310" s="43"/>
      <c r="C310" s="35"/>
      <c r="D310" s="35"/>
      <c r="E310" s="35"/>
      <c r="F310" s="35"/>
      <c r="G310" s="23"/>
      <c r="H310" s="23"/>
      <c r="I310" s="23"/>
      <c r="J310"/>
      <c r="K310"/>
      <c r="L310"/>
      <c r="M310"/>
    </row>
    <row r="311" spans="1:13" s="24" customFormat="1" x14ac:dyDescent="0.25">
      <c r="A311" s="23"/>
      <c r="B311" s="43"/>
      <c r="C311" s="35"/>
      <c r="D311" s="35"/>
      <c r="E311" s="35"/>
      <c r="F311" s="35"/>
      <c r="G311" s="23"/>
      <c r="H311" s="23"/>
      <c r="I311" s="23"/>
      <c r="J311"/>
      <c r="K311"/>
      <c r="L311"/>
      <c r="M311"/>
    </row>
    <row r="312" spans="1:13" s="24" customFormat="1" x14ac:dyDescent="0.25">
      <c r="A312" s="23"/>
      <c r="B312" s="43"/>
      <c r="C312" s="35"/>
      <c r="D312" s="35"/>
      <c r="E312" s="35"/>
      <c r="F312" s="35"/>
      <c r="G312" s="23"/>
      <c r="H312" s="23"/>
      <c r="I312" s="23"/>
      <c r="J312"/>
      <c r="K312"/>
      <c r="L312"/>
      <c r="M312"/>
    </row>
    <row r="313" spans="1:13" s="24" customFormat="1" x14ac:dyDescent="0.25">
      <c r="A313" s="23"/>
      <c r="B313" s="43"/>
      <c r="C313" s="35"/>
      <c r="D313" s="35"/>
      <c r="E313" s="35"/>
      <c r="F313" s="35"/>
      <c r="G313" s="23"/>
      <c r="H313" s="23"/>
      <c r="I313" s="23"/>
      <c r="J313"/>
      <c r="K313"/>
      <c r="L313"/>
      <c r="M313"/>
    </row>
    <row r="314" spans="1:13" s="24" customFormat="1" x14ac:dyDescent="0.25">
      <c r="A314" s="23"/>
      <c r="B314" s="43"/>
      <c r="C314" s="35"/>
      <c r="D314" s="35"/>
      <c r="E314" s="35"/>
      <c r="F314" s="35"/>
      <c r="G314" s="23"/>
      <c r="H314" s="23"/>
      <c r="I314" s="23"/>
      <c r="J314"/>
      <c r="K314"/>
      <c r="L314"/>
      <c r="M314"/>
    </row>
    <row r="315" spans="1:13" s="24" customFormat="1" x14ac:dyDescent="0.25">
      <c r="A315" s="23"/>
      <c r="B315" s="43"/>
      <c r="C315" s="35"/>
      <c r="D315" s="35"/>
      <c r="E315" s="35"/>
      <c r="F315" s="35"/>
      <c r="G315" s="23"/>
      <c r="H315" s="23"/>
      <c r="I315" s="23"/>
      <c r="J315"/>
      <c r="K315"/>
      <c r="L315"/>
      <c r="M315"/>
    </row>
    <row r="316" spans="1:13" s="24" customFormat="1" x14ac:dyDescent="0.25">
      <c r="A316" s="23"/>
      <c r="B316" s="43"/>
      <c r="C316" s="35"/>
      <c r="D316" s="35"/>
      <c r="E316" s="35"/>
      <c r="F316" s="35"/>
      <c r="G316" s="23"/>
      <c r="H316" s="23"/>
      <c r="I316" s="23"/>
      <c r="J316"/>
      <c r="K316"/>
      <c r="L316"/>
      <c r="M316"/>
    </row>
    <row r="317" spans="1:13" s="24" customFormat="1" x14ac:dyDescent="0.25">
      <c r="A317" s="23"/>
      <c r="B317" s="43"/>
      <c r="C317" s="35"/>
      <c r="D317" s="35"/>
      <c r="E317" s="35"/>
      <c r="F317" s="35"/>
      <c r="G317" s="23"/>
      <c r="H317" s="23"/>
      <c r="I317" s="23"/>
      <c r="J317"/>
      <c r="K317"/>
      <c r="L317"/>
      <c r="M317"/>
    </row>
    <row r="318" spans="1:13" s="24" customFormat="1" x14ac:dyDescent="0.25">
      <c r="A318" s="23"/>
      <c r="B318" s="43"/>
      <c r="C318" s="35"/>
      <c r="D318" s="35"/>
      <c r="E318" s="35"/>
      <c r="F318" s="35"/>
      <c r="G318" s="23"/>
      <c r="H318" s="23"/>
      <c r="I318" s="23"/>
      <c r="J318"/>
      <c r="K318"/>
      <c r="L318"/>
      <c r="M318"/>
    </row>
    <row r="319" spans="1:13" s="24" customFormat="1" x14ac:dyDescent="0.25">
      <c r="A319" s="23"/>
      <c r="B319" s="43"/>
      <c r="C319" s="35"/>
      <c r="D319" s="35"/>
      <c r="E319" s="35"/>
      <c r="F319" s="35"/>
      <c r="G319" s="23"/>
      <c r="H319" s="23"/>
      <c r="I319" s="23"/>
      <c r="J319"/>
      <c r="K319"/>
      <c r="L319"/>
      <c r="M319"/>
    </row>
    <row r="320" spans="1:13" s="24" customFormat="1" x14ac:dyDescent="0.25">
      <c r="A320" s="23"/>
      <c r="B320" s="43"/>
      <c r="C320" s="35"/>
      <c r="D320" s="35"/>
      <c r="E320" s="35"/>
      <c r="F320" s="35"/>
      <c r="G320" s="23"/>
      <c r="H320" s="23"/>
      <c r="I320" s="23"/>
      <c r="J320"/>
      <c r="K320"/>
      <c r="L320"/>
      <c r="M320"/>
    </row>
    <row r="321" spans="1:13" s="24" customFormat="1" x14ac:dyDescent="0.25">
      <c r="A321" s="23"/>
      <c r="B321" s="43"/>
      <c r="C321" s="35"/>
      <c r="D321" s="35"/>
      <c r="E321" s="35"/>
      <c r="F321" s="35"/>
      <c r="G321" s="23"/>
      <c r="H321" s="23"/>
      <c r="I321" s="23"/>
      <c r="J321"/>
      <c r="K321"/>
      <c r="L321"/>
      <c r="M321"/>
    </row>
    <row r="322" spans="1:13" s="24" customFormat="1" x14ac:dyDescent="0.25">
      <c r="A322" s="23"/>
      <c r="B322" s="43"/>
      <c r="C322" s="35"/>
      <c r="D322" s="35"/>
      <c r="E322" s="35"/>
      <c r="F322" s="35"/>
      <c r="G322" s="23"/>
      <c r="H322" s="23"/>
      <c r="I322" s="23"/>
      <c r="J322"/>
      <c r="K322"/>
      <c r="L322"/>
      <c r="M322"/>
    </row>
    <row r="323" spans="1:13" s="24" customFormat="1" x14ac:dyDescent="0.25">
      <c r="A323" s="23"/>
      <c r="B323" s="43"/>
      <c r="C323" s="35"/>
      <c r="D323" s="35"/>
      <c r="E323" s="35"/>
      <c r="F323" s="35"/>
      <c r="G323" s="23"/>
      <c r="H323" s="23"/>
      <c r="I323" s="23"/>
      <c r="J323"/>
      <c r="K323"/>
      <c r="L323"/>
      <c r="M323"/>
    </row>
    <row r="324" spans="1:13" s="24" customFormat="1" x14ac:dyDescent="0.25">
      <c r="A324" s="23"/>
      <c r="B324" s="43"/>
      <c r="C324" s="35"/>
      <c r="D324" s="35"/>
      <c r="E324" s="35"/>
      <c r="F324" s="35"/>
      <c r="G324" s="23"/>
      <c r="H324" s="23"/>
      <c r="I324" s="23"/>
      <c r="J324"/>
      <c r="K324"/>
      <c r="L324"/>
      <c r="M324"/>
    </row>
    <row r="325" spans="1:13" s="24" customFormat="1" x14ac:dyDescent="0.25">
      <c r="A325" s="23"/>
      <c r="B325" s="43"/>
      <c r="C325" s="35"/>
      <c r="D325" s="35"/>
      <c r="E325" s="35"/>
      <c r="F325" s="35"/>
      <c r="G325" s="23"/>
      <c r="H325" s="23"/>
      <c r="I325" s="23"/>
      <c r="J325"/>
      <c r="K325"/>
      <c r="L325"/>
      <c r="M325"/>
    </row>
    <row r="326" spans="1:13" s="24" customFormat="1" x14ac:dyDescent="0.25">
      <c r="A326" s="23"/>
      <c r="B326" s="43"/>
      <c r="C326" s="35"/>
      <c r="D326" s="35"/>
      <c r="E326" s="35"/>
      <c r="F326" s="35"/>
      <c r="G326" s="23"/>
      <c r="H326" s="23"/>
      <c r="I326" s="23"/>
      <c r="J326"/>
      <c r="K326"/>
      <c r="L326"/>
      <c r="M326"/>
    </row>
    <row r="327" spans="1:13" s="24" customFormat="1" x14ac:dyDescent="0.25">
      <c r="A327" s="23"/>
      <c r="B327" s="43"/>
      <c r="C327" s="35"/>
      <c r="D327" s="35"/>
      <c r="E327" s="35"/>
      <c r="F327" s="35"/>
      <c r="G327" s="23"/>
      <c r="H327" s="23"/>
      <c r="I327" s="23"/>
      <c r="J327"/>
      <c r="K327"/>
      <c r="L327"/>
      <c r="M327"/>
    </row>
    <row r="328" spans="1:13" s="24" customFormat="1" x14ac:dyDescent="0.25">
      <c r="A328" s="23"/>
      <c r="B328" s="43"/>
      <c r="C328" s="35"/>
      <c r="D328" s="35"/>
      <c r="E328" s="35"/>
      <c r="F328" s="35"/>
      <c r="G328" s="23"/>
      <c r="H328" s="23"/>
      <c r="I328" s="23"/>
      <c r="J328"/>
      <c r="K328"/>
      <c r="L328"/>
      <c r="M328"/>
    </row>
    <row r="329" spans="1:13" s="24" customFormat="1" x14ac:dyDescent="0.25">
      <c r="A329" s="23"/>
      <c r="B329" s="43"/>
      <c r="C329" s="35"/>
      <c r="D329" s="35"/>
      <c r="E329" s="35"/>
      <c r="F329" s="35"/>
      <c r="G329" s="23"/>
      <c r="H329" s="23"/>
      <c r="I329" s="23"/>
      <c r="J329"/>
      <c r="K329"/>
      <c r="L329"/>
      <c r="M329"/>
    </row>
    <row r="330" spans="1:13" s="24" customFormat="1" x14ac:dyDescent="0.25">
      <c r="A330" s="23"/>
      <c r="B330" s="43"/>
      <c r="C330" s="35"/>
      <c r="D330" s="35"/>
      <c r="E330" s="35"/>
      <c r="F330" s="35"/>
      <c r="G330" s="23"/>
      <c r="H330" s="23"/>
      <c r="I330" s="23"/>
      <c r="J330"/>
      <c r="K330"/>
      <c r="L330"/>
      <c r="M330"/>
    </row>
    <row r="331" spans="1:13" s="24" customFormat="1" x14ac:dyDescent="0.25">
      <c r="A331" s="23"/>
      <c r="B331" s="43"/>
      <c r="C331" s="35"/>
      <c r="D331" s="35"/>
      <c r="E331" s="35"/>
      <c r="F331" s="35"/>
      <c r="G331" s="23"/>
      <c r="H331" s="23"/>
      <c r="I331" s="23"/>
      <c r="J331"/>
      <c r="K331"/>
      <c r="L331"/>
      <c r="M331"/>
    </row>
    <row r="332" spans="1:13" s="24" customFormat="1" x14ac:dyDescent="0.25">
      <c r="A332" s="23"/>
      <c r="B332" s="43"/>
      <c r="C332" s="35"/>
      <c r="D332" s="35"/>
      <c r="E332" s="35"/>
      <c r="F332" s="35"/>
      <c r="G332" s="23"/>
      <c r="H332" s="23"/>
      <c r="I332" s="23"/>
      <c r="J332"/>
      <c r="K332"/>
      <c r="L332"/>
      <c r="M332"/>
    </row>
    <row r="333" spans="1:13" s="24" customFormat="1" x14ac:dyDescent="0.25">
      <c r="A333" s="23"/>
      <c r="B333" s="43"/>
      <c r="C333" s="35"/>
      <c r="D333" s="35"/>
      <c r="E333" s="35"/>
      <c r="F333" s="35"/>
      <c r="G333" s="23"/>
      <c r="H333" s="23"/>
      <c r="I333" s="23"/>
      <c r="J333"/>
      <c r="K333"/>
      <c r="L333"/>
      <c r="M333"/>
    </row>
    <row r="334" spans="1:13" s="24" customFormat="1" x14ac:dyDescent="0.25">
      <c r="A334" s="23"/>
      <c r="B334" s="43"/>
      <c r="C334" s="35"/>
      <c r="D334" s="35"/>
      <c r="E334" s="35"/>
      <c r="F334" s="35"/>
      <c r="G334" s="23"/>
      <c r="H334" s="23"/>
      <c r="I334" s="23"/>
      <c r="J334"/>
      <c r="K334"/>
      <c r="L334"/>
      <c r="M334"/>
    </row>
    <row r="335" spans="1:13" s="24" customFormat="1" x14ac:dyDescent="0.25">
      <c r="A335" s="23"/>
      <c r="B335" s="43"/>
      <c r="C335" s="35"/>
      <c r="D335" s="35"/>
      <c r="E335" s="35"/>
      <c r="F335" s="35"/>
      <c r="G335" s="23"/>
      <c r="H335" s="23"/>
      <c r="I335" s="23"/>
      <c r="J335"/>
      <c r="K335"/>
      <c r="L335"/>
      <c r="M335"/>
    </row>
    <row r="336" spans="1:13" s="24" customFormat="1" x14ac:dyDescent="0.25">
      <c r="A336" s="23"/>
      <c r="B336" s="43"/>
      <c r="C336" s="35"/>
      <c r="D336" s="35"/>
      <c r="E336" s="35"/>
      <c r="F336" s="35"/>
      <c r="G336" s="23"/>
      <c r="H336" s="23"/>
      <c r="I336" s="23"/>
      <c r="J336"/>
      <c r="K336"/>
      <c r="L336"/>
      <c r="M336"/>
    </row>
    <row r="337" spans="1:13" s="24" customFormat="1" x14ac:dyDescent="0.25">
      <c r="A337" s="23"/>
      <c r="B337" s="43"/>
      <c r="C337" s="35"/>
      <c r="D337" s="35"/>
      <c r="E337" s="35"/>
      <c r="F337" s="35"/>
      <c r="G337" s="23"/>
      <c r="H337" s="23"/>
      <c r="I337" s="23"/>
      <c r="J337"/>
      <c r="K337"/>
      <c r="L337"/>
      <c r="M337"/>
    </row>
    <row r="338" spans="1:13" s="24" customFormat="1" x14ac:dyDescent="0.25">
      <c r="A338" s="23"/>
      <c r="B338" s="43"/>
      <c r="C338" s="35"/>
      <c r="D338" s="35"/>
      <c r="E338" s="35"/>
      <c r="F338" s="35"/>
      <c r="G338" s="23"/>
      <c r="H338" s="23"/>
      <c r="I338" s="23"/>
      <c r="J338"/>
      <c r="K338"/>
      <c r="L338"/>
      <c r="M338"/>
    </row>
    <row r="339" spans="1:13" s="24" customFormat="1" x14ac:dyDescent="0.25">
      <c r="A339" s="23"/>
      <c r="B339" s="43"/>
      <c r="C339" s="35"/>
      <c r="D339" s="35"/>
      <c r="E339" s="35"/>
      <c r="F339" s="35"/>
      <c r="G339" s="23"/>
      <c r="H339" s="23"/>
      <c r="I339" s="23"/>
      <c r="J339"/>
      <c r="K339"/>
      <c r="L339"/>
      <c r="M339"/>
    </row>
    <row r="340" spans="1:13" s="24" customFormat="1" x14ac:dyDescent="0.25">
      <c r="A340" s="23"/>
      <c r="B340" s="43"/>
      <c r="C340" s="35"/>
      <c r="D340" s="35"/>
      <c r="E340" s="35"/>
      <c r="F340" s="35"/>
      <c r="G340" s="23"/>
      <c r="H340" s="23"/>
      <c r="I340" s="23"/>
      <c r="J340"/>
      <c r="K340"/>
      <c r="L340"/>
      <c r="M340"/>
    </row>
    <row r="341" spans="1:13" s="24" customFormat="1" x14ac:dyDescent="0.25">
      <c r="A341" s="23"/>
      <c r="B341" s="43"/>
      <c r="C341" s="35"/>
      <c r="D341" s="35"/>
      <c r="E341" s="35"/>
      <c r="F341" s="35"/>
      <c r="G341" s="23"/>
      <c r="H341" s="23"/>
      <c r="I341" s="23"/>
      <c r="J341"/>
      <c r="K341"/>
      <c r="L341"/>
      <c r="M341"/>
    </row>
    <row r="342" spans="1:13" s="24" customFormat="1" x14ac:dyDescent="0.25">
      <c r="A342" s="23"/>
      <c r="B342" s="43"/>
      <c r="C342" s="35"/>
      <c r="D342" s="35"/>
      <c r="E342" s="35"/>
      <c r="F342" s="35"/>
      <c r="G342" s="23"/>
      <c r="H342" s="23"/>
      <c r="I342" s="23"/>
      <c r="J342"/>
      <c r="K342"/>
      <c r="L342"/>
      <c r="M342"/>
    </row>
    <row r="343" spans="1:13" s="24" customFormat="1" x14ac:dyDescent="0.25">
      <c r="A343" s="23"/>
      <c r="B343" s="43"/>
      <c r="C343" s="35"/>
      <c r="D343" s="35"/>
      <c r="E343" s="35"/>
      <c r="F343" s="35"/>
      <c r="G343" s="23"/>
      <c r="H343" s="23"/>
      <c r="I343" s="23"/>
      <c r="J343"/>
      <c r="K343"/>
      <c r="L343"/>
      <c r="M343"/>
    </row>
    <row r="344" spans="1:13" s="24" customFormat="1" x14ac:dyDescent="0.25">
      <c r="A344" s="23"/>
      <c r="B344" s="43"/>
      <c r="C344" s="35"/>
      <c r="D344" s="35"/>
      <c r="E344" s="35"/>
      <c r="F344" s="35"/>
      <c r="G344" s="23"/>
      <c r="H344" s="23"/>
      <c r="I344" s="23"/>
      <c r="J344"/>
      <c r="K344"/>
      <c r="L344"/>
      <c r="M344"/>
    </row>
    <row r="345" spans="1:13" s="24" customFormat="1" x14ac:dyDescent="0.25">
      <c r="A345" s="23"/>
      <c r="B345" s="43"/>
      <c r="C345" s="35"/>
      <c r="D345" s="35"/>
      <c r="E345" s="35"/>
      <c r="F345" s="35"/>
      <c r="G345" s="23"/>
      <c r="H345" s="23"/>
      <c r="I345" s="23"/>
      <c r="J345"/>
      <c r="K345"/>
      <c r="L345"/>
      <c r="M345"/>
    </row>
    <row r="346" spans="1:13" s="24" customFormat="1" x14ac:dyDescent="0.25">
      <c r="A346" s="23"/>
      <c r="B346" s="43"/>
      <c r="C346" s="35"/>
      <c r="D346" s="35"/>
      <c r="E346" s="35"/>
      <c r="F346" s="35"/>
      <c r="G346" s="23"/>
      <c r="H346" s="23"/>
      <c r="I346" s="23"/>
      <c r="J346"/>
      <c r="K346"/>
      <c r="L346"/>
      <c r="M346"/>
    </row>
    <row r="347" spans="1:13" s="24" customFormat="1" x14ac:dyDescent="0.25">
      <c r="A347" s="23"/>
      <c r="B347" s="43"/>
      <c r="C347" s="35"/>
      <c r="D347" s="35"/>
      <c r="E347" s="35"/>
      <c r="F347" s="35"/>
      <c r="G347" s="23"/>
      <c r="H347" s="23"/>
      <c r="I347" s="23"/>
      <c r="J347"/>
      <c r="K347"/>
      <c r="L347"/>
      <c r="M347"/>
    </row>
    <row r="348" spans="1:13" s="24" customFormat="1" x14ac:dyDescent="0.25">
      <c r="A348" s="23"/>
      <c r="B348" s="43"/>
      <c r="C348" s="35"/>
      <c r="D348" s="35"/>
      <c r="E348" s="35"/>
      <c r="F348" s="35"/>
      <c r="G348" s="23"/>
      <c r="H348" s="23"/>
      <c r="I348" s="23"/>
      <c r="J348"/>
      <c r="K348"/>
      <c r="L348"/>
      <c r="M348"/>
    </row>
    <row r="349" spans="1:13" s="24" customFormat="1" x14ac:dyDescent="0.25">
      <c r="A349" s="23"/>
      <c r="B349" s="43"/>
      <c r="C349" s="35"/>
      <c r="D349" s="35"/>
      <c r="E349" s="35"/>
      <c r="F349" s="35"/>
      <c r="G349" s="23"/>
      <c r="H349" s="23"/>
      <c r="I349" s="23"/>
      <c r="J349"/>
      <c r="K349"/>
      <c r="L349"/>
      <c r="M349"/>
    </row>
    <row r="350" spans="1:13" s="24" customFormat="1" x14ac:dyDescent="0.25">
      <c r="A350" s="23"/>
      <c r="B350" s="43"/>
      <c r="C350" s="35"/>
      <c r="D350" s="35"/>
      <c r="E350" s="35"/>
      <c r="F350" s="35"/>
      <c r="G350" s="23"/>
      <c r="H350" s="23"/>
      <c r="I350" s="23"/>
      <c r="J350"/>
      <c r="K350"/>
      <c r="L350"/>
      <c r="M350"/>
    </row>
    <row r="351" spans="1:13" s="24" customFormat="1" x14ac:dyDescent="0.25">
      <c r="A351" s="23"/>
      <c r="B351" s="43"/>
      <c r="C351" s="35"/>
      <c r="D351" s="35"/>
      <c r="E351" s="35"/>
      <c r="F351" s="35"/>
      <c r="G351" s="23"/>
      <c r="H351" s="23"/>
      <c r="I351" s="23"/>
      <c r="J351"/>
      <c r="K351"/>
      <c r="L351"/>
      <c r="M351"/>
    </row>
    <row r="352" spans="1:13" s="24" customFormat="1" x14ac:dyDescent="0.25">
      <c r="A352" s="23"/>
      <c r="B352" s="43"/>
      <c r="C352" s="35"/>
      <c r="D352" s="35"/>
      <c r="E352" s="35"/>
      <c r="F352" s="35"/>
      <c r="G352" s="23"/>
      <c r="H352" s="23"/>
      <c r="I352" s="23"/>
      <c r="J352"/>
      <c r="K352"/>
      <c r="L352"/>
      <c r="M352"/>
    </row>
    <row r="353" spans="1:13" s="24" customFormat="1" x14ac:dyDescent="0.25">
      <c r="A353" s="23"/>
      <c r="B353" s="43"/>
      <c r="C353" s="35"/>
      <c r="D353" s="35"/>
      <c r="E353" s="35"/>
      <c r="F353" s="35"/>
      <c r="G353" s="23"/>
      <c r="H353" s="23"/>
      <c r="I353" s="23"/>
      <c r="J353"/>
      <c r="K353"/>
      <c r="L353"/>
      <c r="M353"/>
    </row>
    <row r="354" spans="1:13" s="24" customFormat="1" x14ac:dyDescent="0.25">
      <c r="A354" s="23"/>
      <c r="B354" s="43"/>
      <c r="C354" s="35"/>
      <c r="D354" s="35"/>
      <c r="E354" s="35"/>
      <c r="F354" s="35"/>
      <c r="G354" s="23"/>
      <c r="H354" s="23"/>
      <c r="I354" s="23"/>
      <c r="J354"/>
      <c r="K354"/>
      <c r="L354"/>
      <c r="M354"/>
    </row>
    <row r="355" spans="1:13" s="24" customFormat="1" x14ac:dyDescent="0.25">
      <c r="A355" s="23"/>
      <c r="B355" s="43"/>
      <c r="C355" s="35"/>
      <c r="D355" s="35"/>
      <c r="E355" s="35"/>
      <c r="F355" s="35"/>
      <c r="G355" s="23"/>
      <c r="H355" s="23"/>
      <c r="I355" s="23"/>
      <c r="J355"/>
      <c r="K355"/>
      <c r="L355"/>
      <c r="M355"/>
    </row>
    <row r="356" spans="1:13" s="24" customFormat="1" x14ac:dyDescent="0.25">
      <c r="A356" s="23"/>
      <c r="B356" s="43"/>
      <c r="C356" s="35"/>
      <c r="D356" s="35"/>
      <c r="E356" s="35"/>
      <c r="F356" s="35"/>
      <c r="G356" s="23"/>
      <c r="H356" s="23"/>
      <c r="I356" s="23"/>
      <c r="J356"/>
      <c r="K356"/>
      <c r="L356"/>
      <c r="M356"/>
    </row>
    <row r="357" spans="1:13" s="24" customFormat="1" x14ac:dyDescent="0.25">
      <c r="A357" s="23"/>
      <c r="B357" s="43"/>
      <c r="C357" s="35"/>
      <c r="D357" s="35"/>
      <c r="E357" s="35"/>
      <c r="F357" s="35"/>
      <c r="G357" s="23"/>
      <c r="H357" s="23"/>
      <c r="I357" s="23"/>
      <c r="J357"/>
      <c r="K357"/>
      <c r="L357"/>
      <c r="M357"/>
    </row>
    <row r="358" spans="1:13" s="24" customFormat="1" x14ac:dyDescent="0.25">
      <c r="A358" s="23"/>
      <c r="B358" s="43"/>
      <c r="C358" s="35"/>
      <c r="D358" s="35"/>
      <c r="E358" s="35"/>
      <c r="F358" s="35"/>
      <c r="G358" s="23"/>
      <c r="H358" s="23"/>
      <c r="I358" s="23"/>
      <c r="J358"/>
      <c r="K358"/>
      <c r="L358"/>
      <c r="M358"/>
    </row>
    <row r="359" spans="1:13" s="24" customFormat="1" x14ac:dyDescent="0.25">
      <c r="A359" s="23"/>
      <c r="B359" s="43"/>
      <c r="C359" s="35"/>
      <c r="D359" s="35"/>
      <c r="E359" s="35"/>
      <c r="F359" s="35"/>
      <c r="G359" s="23"/>
      <c r="H359" s="23"/>
      <c r="I359" s="23"/>
      <c r="J359"/>
      <c r="K359"/>
      <c r="L359"/>
      <c r="M359"/>
    </row>
    <row r="360" spans="1:13" s="24" customFormat="1" x14ac:dyDescent="0.25">
      <c r="A360" s="23"/>
      <c r="B360" s="43"/>
      <c r="C360" s="35"/>
      <c r="D360" s="35"/>
      <c r="E360" s="35"/>
      <c r="F360" s="35"/>
      <c r="G360" s="23"/>
      <c r="H360" s="23"/>
      <c r="I360" s="23"/>
      <c r="J360"/>
      <c r="K360"/>
      <c r="L360"/>
      <c r="M360"/>
    </row>
    <row r="361" spans="1:13" s="24" customFormat="1" x14ac:dyDescent="0.25">
      <c r="A361" s="23"/>
      <c r="B361" s="43"/>
      <c r="C361" s="35"/>
      <c r="D361" s="35"/>
      <c r="E361" s="35"/>
      <c r="F361" s="35"/>
      <c r="G361" s="23"/>
      <c r="H361" s="23"/>
      <c r="I361" s="23"/>
      <c r="J361"/>
      <c r="K361"/>
      <c r="L361"/>
      <c r="M361"/>
    </row>
    <row r="362" spans="1:13" s="24" customFormat="1" x14ac:dyDescent="0.25">
      <c r="A362" s="23"/>
      <c r="B362" s="43"/>
      <c r="C362" s="35"/>
      <c r="D362" s="35"/>
      <c r="E362" s="35"/>
      <c r="F362" s="35"/>
      <c r="G362" s="23"/>
      <c r="H362" s="23"/>
      <c r="I362" s="23"/>
      <c r="J362"/>
      <c r="K362"/>
      <c r="L362"/>
      <c r="M362"/>
    </row>
    <row r="363" spans="1:13" s="24" customFormat="1" x14ac:dyDescent="0.25">
      <c r="A363" s="23"/>
      <c r="B363" s="43"/>
      <c r="C363" s="35"/>
      <c r="D363" s="35"/>
      <c r="E363" s="35"/>
      <c r="F363" s="35"/>
      <c r="G363" s="23"/>
      <c r="H363" s="23"/>
      <c r="I363" s="23"/>
      <c r="J363"/>
      <c r="K363"/>
      <c r="L363"/>
      <c r="M363"/>
    </row>
    <row r="364" spans="1:13" s="24" customFormat="1" x14ac:dyDescent="0.25">
      <c r="A364" s="23"/>
      <c r="B364" s="43"/>
      <c r="C364" s="35"/>
      <c r="D364" s="35"/>
      <c r="E364" s="35"/>
      <c r="F364" s="35"/>
      <c r="G364" s="23"/>
      <c r="H364" s="23"/>
      <c r="I364" s="23"/>
      <c r="J364"/>
      <c r="K364"/>
      <c r="L364"/>
      <c r="M364"/>
    </row>
    <row r="365" spans="1:13" s="24" customFormat="1" x14ac:dyDescent="0.25">
      <c r="A365" s="23"/>
      <c r="B365" s="43"/>
      <c r="C365" s="35"/>
      <c r="D365" s="35"/>
      <c r="E365" s="35"/>
      <c r="F365" s="35"/>
      <c r="G365" s="23"/>
      <c r="H365" s="23"/>
      <c r="I365" s="23"/>
      <c r="J365"/>
      <c r="K365"/>
      <c r="L365"/>
      <c r="M365"/>
    </row>
    <row r="366" spans="1:13" s="24" customFormat="1" x14ac:dyDescent="0.25">
      <c r="A366" s="23"/>
      <c r="B366" s="43"/>
      <c r="C366" s="35"/>
      <c r="D366" s="35"/>
      <c r="E366" s="35"/>
      <c r="F366" s="35"/>
      <c r="G366" s="23"/>
      <c r="H366" s="23"/>
      <c r="I366" s="23"/>
      <c r="J366"/>
      <c r="K366"/>
      <c r="L366"/>
      <c r="M366"/>
    </row>
    <row r="367" spans="1:13" s="24" customFormat="1" x14ac:dyDescent="0.25">
      <c r="A367" s="23"/>
      <c r="B367" s="43"/>
      <c r="C367" s="35"/>
      <c r="D367" s="35"/>
      <c r="E367" s="35"/>
      <c r="F367" s="35"/>
      <c r="G367" s="23"/>
      <c r="H367" s="23"/>
      <c r="I367" s="23"/>
      <c r="J367"/>
      <c r="K367"/>
      <c r="L367"/>
      <c r="M367"/>
    </row>
    <row r="368" spans="1:13" s="24" customFormat="1" x14ac:dyDescent="0.25">
      <c r="A368" s="23"/>
      <c r="B368" s="43"/>
      <c r="C368" s="35"/>
      <c r="D368" s="35"/>
      <c r="E368" s="35"/>
      <c r="F368" s="35"/>
      <c r="G368" s="23"/>
      <c r="H368" s="23"/>
      <c r="I368" s="23"/>
      <c r="J368"/>
      <c r="K368"/>
      <c r="L368"/>
      <c r="M368"/>
    </row>
    <row r="369" spans="1:13" s="24" customFormat="1" x14ac:dyDescent="0.25">
      <c r="A369" s="23"/>
      <c r="B369" s="43"/>
      <c r="C369" s="35"/>
      <c r="D369" s="35"/>
      <c r="E369" s="35"/>
      <c r="F369" s="35"/>
      <c r="G369" s="23"/>
      <c r="H369" s="23"/>
      <c r="I369" s="23"/>
      <c r="J369"/>
      <c r="K369"/>
      <c r="L369"/>
      <c r="M369"/>
    </row>
    <row r="370" spans="1:13" s="24" customFormat="1" x14ac:dyDescent="0.25">
      <c r="A370" s="23"/>
      <c r="B370" s="43"/>
      <c r="C370" s="35"/>
      <c r="D370" s="35"/>
      <c r="E370" s="35"/>
      <c r="F370" s="35"/>
      <c r="G370" s="23"/>
      <c r="H370" s="23"/>
      <c r="I370" s="23"/>
      <c r="J370"/>
      <c r="K370"/>
      <c r="L370"/>
      <c r="M370"/>
    </row>
    <row r="371" spans="1:13" s="24" customFormat="1" x14ac:dyDescent="0.25">
      <c r="A371" s="23"/>
      <c r="B371" s="43"/>
      <c r="C371" s="35"/>
      <c r="D371" s="35"/>
      <c r="E371" s="35"/>
      <c r="F371" s="35"/>
      <c r="G371" s="23"/>
      <c r="H371" s="23"/>
      <c r="I371" s="23"/>
      <c r="J371"/>
      <c r="K371"/>
      <c r="L371"/>
      <c r="M371"/>
    </row>
    <row r="372" spans="1:13" s="24" customFormat="1" x14ac:dyDescent="0.25">
      <c r="A372" s="23"/>
      <c r="B372" s="43"/>
      <c r="C372" s="35"/>
      <c r="D372" s="35"/>
      <c r="E372" s="35"/>
      <c r="F372" s="35"/>
      <c r="G372" s="23"/>
      <c r="H372" s="23"/>
      <c r="I372" s="23"/>
      <c r="J372"/>
      <c r="K372"/>
      <c r="L372"/>
      <c r="M372"/>
    </row>
    <row r="373" spans="1:13" s="24" customFormat="1" x14ac:dyDescent="0.25">
      <c r="A373" s="23"/>
      <c r="B373" s="43"/>
      <c r="C373" s="35"/>
      <c r="D373" s="35"/>
      <c r="E373" s="35"/>
      <c r="F373" s="35"/>
      <c r="G373" s="23"/>
      <c r="H373" s="23"/>
      <c r="I373" s="23"/>
      <c r="J373"/>
      <c r="K373"/>
      <c r="L373"/>
      <c r="M373"/>
    </row>
    <row r="374" spans="1:13" s="24" customFormat="1" x14ac:dyDescent="0.25">
      <c r="A374" s="23"/>
      <c r="B374" s="43"/>
      <c r="C374" s="35"/>
      <c r="D374" s="35"/>
      <c r="E374" s="35"/>
      <c r="F374" s="35"/>
      <c r="G374" s="23"/>
      <c r="H374" s="23"/>
      <c r="I374" s="23"/>
      <c r="J374"/>
      <c r="K374"/>
      <c r="L374"/>
      <c r="M374"/>
    </row>
    <row r="375" spans="1:13" s="24" customFormat="1" x14ac:dyDescent="0.25">
      <c r="A375" s="23"/>
      <c r="B375" s="43"/>
      <c r="C375" s="35"/>
      <c r="D375" s="35"/>
      <c r="E375" s="35"/>
      <c r="F375" s="35"/>
      <c r="G375" s="23"/>
      <c r="H375" s="23"/>
      <c r="I375" s="23"/>
      <c r="J375"/>
      <c r="K375"/>
      <c r="L375"/>
      <c r="M375"/>
    </row>
    <row r="376" spans="1:13" s="24" customFormat="1" x14ac:dyDescent="0.25">
      <c r="A376" s="23"/>
      <c r="B376" s="43"/>
      <c r="C376" s="35"/>
      <c r="D376" s="35"/>
      <c r="E376" s="35"/>
      <c r="F376" s="35"/>
      <c r="G376" s="23"/>
      <c r="H376" s="23"/>
      <c r="I376" s="23"/>
      <c r="J376"/>
      <c r="K376"/>
      <c r="L376"/>
      <c r="M376"/>
    </row>
    <row r="377" spans="1:13" s="24" customFormat="1" x14ac:dyDescent="0.25">
      <c r="A377" s="23"/>
      <c r="B377" s="43"/>
      <c r="C377" s="35"/>
      <c r="D377" s="35"/>
      <c r="E377" s="35"/>
      <c r="F377" s="35"/>
      <c r="G377" s="23"/>
      <c r="H377" s="23"/>
      <c r="I377" s="23"/>
      <c r="J377"/>
      <c r="K377"/>
      <c r="L377"/>
      <c r="M377"/>
    </row>
    <row r="378" spans="1:13" s="24" customFormat="1" x14ac:dyDescent="0.25">
      <c r="A378" s="23"/>
      <c r="B378" s="43"/>
      <c r="C378" s="35"/>
      <c r="D378" s="35"/>
      <c r="E378" s="35"/>
      <c r="F378" s="35"/>
      <c r="G378" s="23"/>
      <c r="H378" s="23"/>
      <c r="I378" s="23"/>
      <c r="J378"/>
      <c r="K378"/>
      <c r="L378"/>
      <c r="M378"/>
    </row>
    <row r="379" spans="1:13" s="24" customFormat="1" x14ac:dyDescent="0.25">
      <c r="A379" s="23"/>
      <c r="B379" s="43"/>
      <c r="C379" s="35"/>
      <c r="D379" s="35"/>
      <c r="E379" s="35"/>
      <c r="F379" s="35"/>
      <c r="G379" s="23"/>
      <c r="H379" s="23"/>
      <c r="I379" s="23"/>
      <c r="J379"/>
      <c r="K379"/>
      <c r="L379"/>
      <c r="M379"/>
    </row>
    <row r="380" spans="1:13" s="24" customFormat="1" x14ac:dyDescent="0.25">
      <c r="A380" s="23"/>
      <c r="B380" s="43"/>
      <c r="C380" s="35"/>
      <c r="D380" s="35"/>
      <c r="E380" s="35"/>
      <c r="F380" s="35"/>
      <c r="G380" s="23"/>
      <c r="H380" s="23"/>
      <c r="I380" s="23"/>
      <c r="J380"/>
      <c r="K380"/>
      <c r="L380"/>
      <c r="M380"/>
    </row>
    <row r="381" spans="1:13" s="24" customFormat="1" x14ac:dyDescent="0.25">
      <c r="A381" s="23"/>
      <c r="B381" s="43"/>
      <c r="C381" s="35"/>
      <c r="D381" s="35"/>
      <c r="E381" s="35"/>
      <c r="F381" s="35"/>
      <c r="G381" s="23"/>
      <c r="H381" s="23"/>
      <c r="I381" s="23"/>
      <c r="J381"/>
      <c r="K381"/>
      <c r="L381"/>
      <c r="M381"/>
    </row>
    <row r="382" spans="1:13" s="24" customFormat="1" x14ac:dyDescent="0.25">
      <c r="A382" s="23"/>
      <c r="B382" s="43"/>
      <c r="C382" s="35"/>
      <c r="D382" s="35"/>
      <c r="E382" s="35"/>
      <c r="F382" s="35"/>
      <c r="G382" s="23"/>
      <c r="H382" s="23"/>
      <c r="I382" s="23"/>
      <c r="J382"/>
      <c r="K382"/>
      <c r="L382"/>
      <c r="M382"/>
    </row>
    <row r="383" spans="1:13" s="24" customFormat="1" x14ac:dyDescent="0.25">
      <c r="A383" s="23"/>
      <c r="B383" s="43"/>
      <c r="C383" s="35"/>
      <c r="D383" s="35"/>
      <c r="E383" s="35"/>
      <c r="F383" s="35"/>
      <c r="G383" s="23"/>
      <c r="H383" s="23"/>
      <c r="I383" s="23"/>
      <c r="J383"/>
      <c r="K383"/>
      <c r="L383"/>
      <c r="M383"/>
    </row>
    <row r="384" spans="1:13" s="24" customFormat="1" x14ac:dyDescent="0.25">
      <c r="A384" s="23"/>
      <c r="B384" s="43"/>
      <c r="C384" s="35"/>
      <c r="D384" s="35"/>
      <c r="E384" s="35"/>
      <c r="F384" s="35"/>
      <c r="G384" s="23"/>
      <c r="H384" s="23"/>
      <c r="I384" s="23"/>
      <c r="J384"/>
      <c r="K384"/>
      <c r="L384"/>
      <c r="M384"/>
    </row>
    <row r="385" spans="1:13" s="24" customFormat="1" x14ac:dyDescent="0.25">
      <c r="A385" s="23"/>
      <c r="B385" s="43"/>
      <c r="C385" s="35"/>
      <c r="D385" s="35"/>
      <c r="E385" s="35"/>
      <c r="F385" s="35"/>
      <c r="G385" s="23"/>
      <c r="H385" s="23"/>
      <c r="I385" s="23"/>
      <c r="J385"/>
      <c r="K385"/>
      <c r="L385"/>
      <c r="M385"/>
    </row>
    <row r="386" spans="1:13" s="24" customFormat="1" x14ac:dyDescent="0.25">
      <c r="A386" s="23"/>
      <c r="B386" s="43"/>
      <c r="C386" s="35"/>
      <c r="D386" s="35"/>
      <c r="E386" s="35"/>
      <c r="F386" s="35"/>
      <c r="G386" s="23"/>
      <c r="H386" s="23"/>
      <c r="I386" s="23"/>
      <c r="J386"/>
      <c r="K386"/>
      <c r="L386"/>
      <c r="M386"/>
    </row>
    <row r="387" spans="1:13" s="24" customFormat="1" x14ac:dyDescent="0.25">
      <c r="A387" s="23"/>
      <c r="B387" s="43"/>
      <c r="C387" s="35"/>
      <c r="D387" s="35"/>
      <c r="E387" s="35"/>
      <c r="F387" s="35"/>
      <c r="G387" s="23"/>
      <c r="H387" s="23"/>
      <c r="I387" s="23"/>
      <c r="J387"/>
      <c r="K387"/>
      <c r="L387"/>
      <c r="M387"/>
    </row>
    <row r="388" spans="1:13" s="24" customFormat="1" x14ac:dyDescent="0.25">
      <c r="A388" s="23"/>
      <c r="B388" s="43"/>
      <c r="C388" s="35"/>
      <c r="D388" s="35"/>
      <c r="E388" s="35"/>
      <c r="F388" s="35"/>
      <c r="G388" s="23"/>
      <c r="H388" s="23"/>
      <c r="I388" s="23"/>
      <c r="J388"/>
      <c r="K388"/>
      <c r="L388"/>
      <c r="M388"/>
    </row>
    <row r="389" spans="1:13" s="24" customFormat="1" x14ac:dyDescent="0.25">
      <c r="A389" s="23"/>
      <c r="B389" s="43"/>
      <c r="C389" s="35"/>
      <c r="D389" s="35"/>
      <c r="E389" s="35"/>
      <c r="F389" s="35"/>
      <c r="G389" s="23"/>
      <c r="H389" s="23"/>
      <c r="I389" s="23"/>
      <c r="J389"/>
      <c r="K389"/>
      <c r="L389"/>
      <c r="M389"/>
    </row>
    <row r="390" spans="1:13" s="24" customFormat="1" x14ac:dyDescent="0.25">
      <c r="A390" s="23"/>
      <c r="B390" s="43"/>
      <c r="C390" s="35"/>
      <c r="D390" s="35"/>
      <c r="E390" s="35"/>
      <c r="F390" s="35"/>
      <c r="G390" s="23"/>
      <c r="H390" s="23"/>
      <c r="I390" s="23"/>
      <c r="J390"/>
      <c r="K390"/>
      <c r="L390"/>
      <c r="M390"/>
    </row>
    <row r="391" spans="1:13" s="24" customFormat="1" x14ac:dyDescent="0.25">
      <c r="A391" s="23"/>
      <c r="B391" s="43"/>
      <c r="C391" s="35"/>
      <c r="D391" s="35"/>
      <c r="E391" s="35"/>
      <c r="F391" s="35"/>
      <c r="G391" s="23"/>
      <c r="H391" s="23"/>
      <c r="I391" s="23"/>
      <c r="J391"/>
      <c r="K391"/>
      <c r="L391"/>
      <c r="M391"/>
    </row>
    <row r="392" spans="1:13" s="24" customFormat="1" x14ac:dyDescent="0.25">
      <c r="A392" s="23"/>
      <c r="B392" s="43"/>
      <c r="C392" s="35"/>
      <c r="D392" s="35"/>
      <c r="E392" s="35"/>
      <c r="F392" s="35"/>
      <c r="G392" s="23"/>
      <c r="H392" s="23"/>
      <c r="I392" s="23"/>
      <c r="J392"/>
      <c r="K392"/>
      <c r="L392"/>
      <c r="M392"/>
    </row>
    <row r="393" spans="1:13" s="24" customFormat="1" x14ac:dyDescent="0.25">
      <c r="A393" s="23"/>
      <c r="B393" s="43"/>
      <c r="C393" s="35"/>
      <c r="D393" s="35"/>
      <c r="E393" s="35"/>
      <c r="F393" s="35"/>
      <c r="G393" s="23"/>
      <c r="H393" s="23"/>
      <c r="I393" s="23"/>
      <c r="J393"/>
      <c r="K393"/>
      <c r="L393"/>
      <c r="M393"/>
    </row>
    <row r="394" spans="1:13" s="24" customFormat="1" x14ac:dyDescent="0.25">
      <c r="A394" s="23"/>
      <c r="B394" s="43"/>
      <c r="C394" s="35"/>
      <c r="D394" s="35"/>
      <c r="E394" s="35"/>
      <c r="F394" s="35"/>
      <c r="G394" s="23"/>
      <c r="H394" s="23"/>
      <c r="I394" s="23"/>
      <c r="J394"/>
      <c r="K394"/>
      <c r="L394"/>
      <c r="M394"/>
    </row>
    <row r="395" spans="1:13" s="24" customFormat="1" x14ac:dyDescent="0.25">
      <c r="A395" s="23"/>
      <c r="B395" s="43"/>
      <c r="C395" s="35"/>
      <c r="D395" s="35"/>
      <c r="E395" s="35"/>
      <c r="F395" s="35"/>
      <c r="G395" s="23"/>
      <c r="H395" s="23"/>
      <c r="I395" s="23"/>
      <c r="J395"/>
      <c r="K395"/>
      <c r="L395"/>
      <c r="M395"/>
    </row>
    <row r="396" spans="1:13" s="24" customFormat="1" x14ac:dyDescent="0.25">
      <c r="A396" s="23"/>
      <c r="B396" s="43"/>
      <c r="C396" s="35"/>
      <c r="D396" s="35"/>
      <c r="E396" s="35"/>
      <c r="F396" s="35"/>
      <c r="G396" s="23"/>
      <c r="H396" s="23"/>
      <c r="I396" s="23"/>
      <c r="J396"/>
      <c r="K396"/>
      <c r="L396"/>
      <c r="M396"/>
    </row>
    <row r="397" spans="1:13" s="24" customFormat="1" x14ac:dyDescent="0.25">
      <c r="A397" s="23"/>
      <c r="B397" s="43"/>
      <c r="C397" s="35"/>
      <c r="D397" s="35"/>
      <c r="E397" s="35"/>
      <c r="F397" s="35"/>
      <c r="G397" s="23"/>
      <c r="H397" s="23"/>
      <c r="I397" s="23"/>
      <c r="J397"/>
      <c r="K397"/>
      <c r="L397"/>
      <c r="M397"/>
    </row>
    <row r="398" spans="1:13" s="24" customFormat="1" x14ac:dyDescent="0.25">
      <c r="A398" s="23"/>
      <c r="B398" s="43"/>
      <c r="C398" s="35"/>
      <c r="D398" s="35"/>
      <c r="E398" s="35"/>
      <c r="F398" s="35"/>
      <c r="G398" s="23"/>
      <c r="H398" s="23"/>
      <c r="I398" s="23"/>
      <c r="J398"/>
      <c r="K398"/>
      <c r="L398"/>
      <c r="M398"/>
    </row>
    <row r="399" spans="1:13" s="24" customFormat="1" x14ac:dyDescent="0.25">
      <c r="A399" s="23"/>
      <c r="B399" s="43"/>
      <c r="C399" s="35"/>
      <c r="D399" s="35"/>
      <c r="E399" s="35"/>
      <c r="F399" s="35"/>
      <c r="G399" s="23"/>
      <c r="H399" s="23"/>
      <c r="I399" s="23"/>
      <c r="J399"/>
      <c r="K399"/>
      <c r="L399"/>
      <c r="M399"/>
    </row>
    <row r="400" spans="1:13" s="24" customFormat="1" x14ac:dyDescent="0.25">
      <c r="A400" s="23"/>
      <c r="B400" s="43"/>
      <c r="C400" s="35"/>
      <c r="D400" s="35"/>
      <c r="E400" s="35"/>
      <c r="F400" s="35"/>
      <c r="G400" s="23"/>
      <c r="H400" s="23"/>
      <c r="I400" s="23"/>
      <c r="J400"/>
      <c r="K400"/>
      <c r="L400"/>
      <c r="M400"/>
    </row>
    <row r="401" spans="1:13" s="24" customFormat="1" x14ac:dyDescent="0.25">
      <c r="A401" s="23"/>
      <c r="B401" s="43"/>
      <c r="C401" s="35"/>
      <c r="D401" s="35"/>
      <c r="E401" s="35"/>
      <c r="F401" s="35"/>
      <c r="G401" s="23"/>
      <c r="H401" s="23"/>
      <c r="I401" s="23"/>
      <c r="J401"/>
      <c r="K401"/>
      <c r="L401"/>
      <c r="M401"/>
    </row>
    <row r="402" spans="1:13" s="24" customFormat="1" x14ac:dyDescent="0.25">
      <c r="A402" s="23"/>
      <c r="B402" s="43"/>
      <c r="C402" s="35"/>
      <c r="D402" s="35"/>
      <c r="E402" s="35"/>
      <c r="F402" s="35"/>
      <c r="G402" s="23"/>
      <c r="H402" s="23"/>
      <c r="I402" s="23"/>
      <c r="J402"/>
      <c r="K402"/>
      <c r="L402"/>
      <c r="M402"/>
    </row>
    <row r="403" spans="1:13" s="24" customFormat="1" x14ac:dyDescent="0.25">
      <c r="A403" s="23"/>
      <c r="B403" s="43"/>
      <c r="C403" s="35"/>
      <c r="D403" s="35"/>
      <c r="E403" s="35"/>
      <c r="F403" s="35"/>
      <c r="G403" s="23"/>
      <c r="H403" s="23"/>
      <c r="I403" s="23"/>
      <c r="J403"/>
      <c r="K403"/>
      <c r="L403"/>
      <c r="M403"/>
    </row>
    <row r="404" spans="1:13" s="24" customFormat="1" x14ac:dyDescent="0.25">
      <c r="A404" s="23"/>
      <c r="B404" s="43"/>
      <c r="C404" s="35"/>
      <c r="D404" s="35"/>
      <c r="E404" s="35"/>
      <c r="F404" s="35"/>
      <c r="G404" s="23"/>
      <c r="H404" s="23"/>
      <c r="I404" s="23"/>
      <c r="J404"/>
      <c r="K404"/>
      <c r="L404"/>
      <c r="M404"/>
    </row>
    <row r="405" spans="1:13" s="24" customFormat="1" x14ac:dyDescent="0.25">
      <c r="A405" s="23"/>
      <c r="B405" s="43"/>
      <c r="C405" s="35"/>
      <c r="D405" s="35"/>
      <c r="E405" s="35"/>
      <c r="F405" s="35"/>
      <c r="G405" s="23"/>
      <c r="H405" s="23"/>
      <c r="I405" s="23"/>
      <c r="J405"/>
      <c r="K405"/>
      <c r="L405"/>
      <c r="M405"/>
    </row>
    <row r="406" spans="1:13" s="24" customFormat="1" x14ac:dyDescent="0.25">
      <c r="A406" s="23"/>
      <c r="B406" s="43"/>
      <c r="C406" s="35"/>
      <c r="D406" s="35"/>
      <c r="E406" s="35"/>
      <c r="F406" s="35"/>
      <c r="G406" s="23"/>
      <c r="H406" s="23"/>
      <c r="I406" s="23"/>
      <c r="J406"/>
      <c r="K406"/>
      <c r="L406"/>
      <c r="M406"/>
    </row>
    <row r="407" spans="1:13" s="24" customFormat="1" x14ac:dyDescent="0.25">
      <c r="A407" s="23"/>
      <c r="B407" s="43"/>
      <c r="C407" s="35"/>
      <c r="D407" s="35"/>
      <c r="E407" s="35"/>
      <c r="F407" s="35"/>
      <c r="G407" s="23"/>
      <c r="H407" s="23"/>
      <c r="I407" s="23"/>
      <c r="J407"/>
      <c r="K407"/>
      <c r="L407"/>
      <c r="M407"/>
    </row>
    <row r="408" spans="1:13" s="24" customFormat="1" x14ac:dyDescent="0.25">
      <c r="A408" s="23"/>
      <c r="B408" s="43"/>
      <c r="C408" s="35"/>
      <c r="D408" s="35"/>
      <c r="E408" s="35"/>
      <c r="F408" s="35"/>
      <c r="G408" s="23"/>
      <c r="H408" s="23"/>
      <c r="I408" s="23"/>
      <c r="J408"/>
      <c r="K408"/>
      <c r="L408"/>
      <c r="M408"/>
    </row>
    <row r="409" spans="1:13" s="24" customFormat="1" x14ac:dyDescent="0.25">
      <c r="A409" s="23"/>
      <c r="B409" s="43"/>
      <c r="C409" s="35"/>
      <c r="D409" s="35"/>
      <c r="E409" s="35"/>
      <c r="F409" s="35"/>
      <c r="G409" s="23"/>
      <c r="H409" s="23"/>
      <c r="I409" s="23"/>
      <c r="J409"/>
      <c r="K409"/>
      <c r="L409"/>
      <c r="M409"/>
    </row>
    <row r="410" spans="1:13" s="24" customFormat="1" x14ac:dyDescent="0.25">
      <c r="A410" s="23"/>
      <c r="B410" s="43"/>
      <c r="C410" s="35"/>
      <c r="D410" s="35"/>
      <c r="E410" s="35"/>
      <c r="F410" s="35"/>
      <c r="G410" s="23"/>
      <c r="H410" s="23"/>
      <c r="I410" s="23"/>
      <c r="J410"/>
      <c r="K410"/>
      <c r="L410"/>
      <c r="M410"/>
    </row>
    <row r="411" spans="1:13" s="24" customFormat="1" x14ac:dyDescent="0.25">
      <c r="A411" s="23"/>
      <c r="B411" s="43"/>
      <c r="C411" s="35"/>
      <c r="D411" s="35"/>
      <c r="E411" s="35"/>
      <c r="F411" s="35"/>
      <c r="G411" s="23"/>
      <c r="H411" s="23"/>
      <c r="I411" s="23"/>
      <c r="J411"/>
      <c r="K411"/>
      <c r="L411"/>
      <c r="M411"/>
    </row>
    <row r="412" spans="1:13" s="24" customFormat="1" x14ac:dyDescent="0.25">
      <c r="A412" s="23"/>
      <c r="B412" s="43"/>
      <c r="C412" s="35"/>
      <c r="D412" s="35"/>
      <c r="E412" s="35"/>
      <c r="F412" s="35"/>
      <c r="G412" s="23"/>
      <c r="H412" s="23"/>
      <c r="I412" s="23"/>
      <c r="J412"/>
      <c r="K412"/>
      <c r="L412"/>
      <c r="M412"/>
    </row>
    <row r="413" spans="1:13" s="24" customFormat="1" x14ac:dyDescent="0.25">
      <c r="A413" s="23"/>
      <c r="B413" s="43"/>
      <c r="C413" s="35"/>
      <c r="D413" s="35"/>
      <c r="E413" s="35"/>
      <c r="F413" s="35"/>
      <c r="G413" s="23"/>
      <c r="H413" s="23"/>
      <c r="I413" s="23"/>
      <c r="J413"/>
      <c r="K413"/>
      <c r="L413"/>
      <c r="M413"/>
    </row>
    <row r="414" spans="1:13" s="24" customFormat="1" x14ac:dyDescent="0.25">
      <c r="A414" s="23"/>
      <c r="B414" s="43"/>
      <c r="C414" s="35"/>
      <c r="D414" s="35"/>
      <c r="E414" s="35"/>
      <c r="F414" s="35"/>
      <c r="G414" s="23"/>
      <c r="H414" s="23"/>
      <c r="I414" s="23"/>
      <c r="J414"/>
      <c r="K414"/>
      <c r="L414"/>
      <c r="M414"/>
    </row>
    <row r="415" spans="1:13" s="24" customFormat="1" x14ac:dyDescent="0.25">
      <c r="A415" s="23"/>
      <c r="B415" s="43"/>
      <c r="C415" s="35"/>
      <c r="D415" s="35"/>
      <c r="E415" s="35"/>
      <c r="F415" s="35"/>
      <c r="G415" s="23"/>
      <c r="H415" s="23"/>
      <c r="I415" s="23"/>
      <c r="J415"/>
      <c r="K415"/>
      <c r="L415"/>
      <c r="M415"/>
    </row>
    <row r="416" spans="1:13" s="24" customFormat="1" x14ac:dyDescent="0.25">
      <c r="A416" s="23"/>
      <c r="B416" s="43"/>
      <c r="C416" s="35"/>
      <c r="D416" s="35"/>
      <c r="E416" s="35"/>
      <c r="F416" s="35"/>
      <c r="G416" s="23"/>
      <c r="H416" s="23"/>
      <c r="I416" s="23"/>
      <c r="J416"/>
      <c r="K416"/>
      <c r="L416"/>
      <c r="M416"/>
    </row>
    <row r="417" spans="1:13" s="24" customFormat="1" x14ac:dyDescent="0.25">
      <c r="A417" s="23"/>
      <c r="B417" s="43"/>
      <c r="C417" s="35"/>
      <c r="D417" s="35"/>
      <c r="E417" s="35"/>
      <c r="F417" s="35"/>
      <c r="G417" s="23"/>
      <c r="H417" s="23"/>
      <c r="I417" s="23"/>
      <c r="J417"/>
      <c r="K417"/>
      <c r="L417"/>
      <c r="M417"/>
    </row>
    <row r="418" spans="1:13" s="24" customFormat="1" x14ac:dyDescent="0.25">
      <c r="A418" s="23"/>
      <c r="B418" s="43"/>
      <c r="C418" s="35"/>
      <c r="D418" s="35"/>
      <c r="E418" s="35"/>
      <c r="F418" s="35"/>
      <c r="G418" s="23"/>
      <c r="H418" s="23"/>
      <c r="I418" s="23"/>
      <c r="J418"/>
      <c r="K418"/>
      <c r="L418"/>
      <c r="M418"/>
    </row>
    <row r="419" spans="1:13" s="24" customFormat="1" x14ac:dyDescent="0.25">
      <c r="A419" s="23"/>
      <c r="B419" s="43"/>
      <c r="C419" s="35"/>
      <c r="D419" s="35"/>
      <c r="E419" s="35"/>
      <c r="F419" s="35"/>
      <c r="G419" s="23"/>
      <c r="H419" s="23"/>
      <c r="I419" s="23"/>
      <c r="J419"/>
      <c r="K419"/>
      <c r="L419"/>
      <c r="M419"/>
    </row>
    <row r="420" spans="1:13" s="24" customFormat="1" x14ac:dyDescent="0.25">
      <c r="A420" s="23"/>
      <c r="B420" s="43"/>
      <c r="C420" s="35"/>
      <c r="D420" s="35"/>
      <c r="E420" s="35"/>
      <c r="F420" s="35"/>
      <c r="G420" s="23"/>
      <c r="H420" s="23"/>
      <c r="I420" s="23"/>
      <c r="J420"/>
      <c r="K420"/>
      <c r="L420"/>
      <c r="M420"/>
    </row>
    <row r="421" spans="1:13" s="24" customFormat="1" x14ac:dyDescent="0.25">
      <c r="A421" s="23"/>
      <c r="B421" s="43"/>
      <c r="C421" s="35"/>
      <c r="D421" s="35"/>
      <c r="E421" s="35"/>
      <c r="F421" s="35"/>
      <c r="G421" s="23"/>
      <c r="H421" s="23"/>
      <c r="I421" s="23"/>
      <c r="J421"/>
      <c r="K421"/>
      <c r="L421"/>
      <c r="M421"/>
    </row>
    <row r="422" spans="1:13" s="24" customFormat="1" x14ac:dyDescent="0.25">
      <c r="A422" s="23"/>
      <c r="B422" s="43"/>
      <c r="C422" s="35"/>
      <c r="D422" s="35"/>
      <c r="E422" s="35"/>
      <c r="F422" s="35"/>
      <c r="G422" s="23"/>
      <c r="H422" s="23"/>
      <c r="I422" s="23"/>
      <c r="J422"/>
      <c r="K422"/>
      <c r="L422"/>
      <c r="M422"/>
    </row>
    <row r="423" spans="1:13" s="24" customFormat="1" x14ac:dyDescent="0.25">
      <c r="A423" s="23"/>
      <c r="B423" s="43"/>
      <c r="C423" s="35"/>
      <c r="D423" s="35"/>
      <c r="E423" s="35"/>
      <c r="F423" s="35"/>
      <c r="G423" s="23"/>
      <c r="H423" s="23"/>
      <c r="I423" s="23"/>
      <c r="J423"/>
      <c r="K423"/>
      <c r="L423"/>
      <c r="M423"/>
    </row>
    <row r="424" spans="1:13" s="24" customFormat="1" x14ac:dyDescent="0.25">
      <c r="A424" s="23"/>
      <c r="B424" s="43"/>
      <c r="C424" s="35"/>
      <c r="D424" s="35"/>
      <c r="E424" s="35"/>
      <c r="F424" s="35"/>
      <c r="G424" s="23"/>
      <c r="H424" s="23"/>
      <c r="I424" s="23"/>
      <c r="J424"/>
      <c r="K424"/>
      <c r="L424"/>
      <c r="M424"/>
    </row>
    <row r="425" spans="1:13" s="24" customFormat="1" x14ac:dyDescent="0.25">
      <c r="A425" s="23"/>
      <c r="B425" s="43"/>
      <c r="C425" s="35"/>
      <c r="D425" s="35"/>
      <c r="E425" s="35"/>
      <c r="F425" s="35"/>
      <c r="G425" s="23"/>
      <c r="H425" s="23"/>
      <c r="I425" s="23"/>
      <c r="J425"/>
      <c r="K425"/>
      <c r="L425"/>
      <c r="M425"/>
    </row>
    <row r="426" spans="1:13" s="24" customFormat="1" x14ac:dyDescent="0.25">
      <c r="A426" s="23"/>
      <c r="B426" s="43"/>
      <c r="C426" s="35"/>
      <c r="D426" s="35"/>
      <c r="E426" s="35"/>
      <c r="F426" s="35"/>
      <c r="G426" s="23"/>
      <c r="H426" s="23"/>
      <c r="I426" s="23"/>
      <c r="J426"/>
      <c r="K426"/>
      <c r="L426"/>
      <c r="M426"/>
    </row>
    <row r="427" spans="1:13" s="24" customFormat="1" x14ac:dyDescent="0.25">
      <c r="A427" s="23"/>
      <c r="B427" s="43"/>
      <c r="C427" s="35"/>
      <c r="D427" s="35"/>
      <c r="E427" s="35"/>
      <c r="F427" s="35"/>
      <c r="G427" s="23"/>
      <c r="H427" s="23"/>
      <c r="I427" s="23"/>
      <c r="J427"/>
      <c r="K427"/>
      <c r="L427"/>
      <c r="M427"/>
    </row>
    <row r="428" spans="1:13" s="24" customFormat="1" x14ac:dyDescent="0.25">
      <c r="A428" s="23"/>
      <c r="B428" s="43"/>
      <c r="C428" s="35"/>
      <c r="D428" s="35"/>
      <c r="E428" s="35"/>
      <c r="F428" s="35"/>
      <c r="G428" s="23"/>
      <c r="H428" s="23"/>
      <c r="I428" s="23"/>
      <c r="J428"/>
      <c r="K428"/>
      <c r="L428"/>
      <c r="M428"/>
    </row>
    <row r="429" spans="1:13" s="24" customFormat="1" x14ac:dyDescent="0.25">
      <c r="A429" s="23"/>
      <c r="B429" s="43"/>
      <c r="C429" s="35"/>
      <c r="D429" s="35"/>
      <c r="E429" s="35"/>
      <c r="F429" s="35"/>
      <c r="G429" s="23"/>
      <c r="H429" s="23"/>
      <c r="I429" s="23"/>
      <c r="J429"/>
      <c r="K429"/>
      <c r="L429"/>
      <c r="M429"/>
    </row>
    <row r="430" spans="1:13" s="24" customFormat="1" x14ac:dyDescent="0.25">
      <c r="A430" s="23"/>
      <c r="B430" s="43"/>
      <c r="C430" s="35"/>
      <c r="D430" s="35"/>
      <c r="E430" s="35"/>
      <c r="F430" s="35"/>
      <c r="G430" s="23"/>
      <c r="H430" s="23"/>
      <c r="I430" s="23"/>
      <c r="J430"/>
      <c r="K430"/>
      <c r="L430"/>
      <c r="M430"/>
    </row>
    <row r="431" spans="1:13" s="24" customFormat="1" x14ac:dyDescent="0.25">
      <c r="A431" s="23"/>
      <c r="B431" s="43"/>
      <c r="C431" s="35"/>
      <c r="D431" s="35"/>
      <c r="E431" s="35"/>
      <c r="F431" s="35"/>
      <c r="G431" s="23"/>
      <c r="H431" s="23"/>
      <c r="I431" s="23"/>
      <c r="J431"/>
      <c r="K431"/>
      <c r="L431"/>
      <c r="M431"/>
    </row>
    <row r="432" spans="1:13" s="24" customFormat="1" x14ac:dyDescent="0.25">
      <c r="A432" s="23"/>
      <c r="B432" s="43"/>
      <c r="C432" s="35"/>
      <c r="D432" s="35"/>
      <c r="E432" s="35"/>
      <c r="F432" s="35"/>
      <c r="G432" s="23"/>
      <c r="H432" s="23"/>
      <c r="I432" s="23"/>
      <c r="J432"/>
      <c r="K432"/>
      <c r="L432"/>
      <c r="M432"/>
    </row>
    <row r="433" spans="1:13" s="24" customFormat="1" x14ac:dyDescent="0.25">
      <c r="A433" s="23"/>
      <c r="B433" s="43"/>
      <c r="C433" s="35"/>
      <c r="D433" s="35"/>
      <c r="E433" s="35"/>
      <c r="F433" s="35"/>
      <c r="G433" s="23"/>
      <c r="H433" s="23"/>
      <c r="I433" s="23"/>
      <c r="J433"/>
      <c r="K433"/>
      <c r="L433"/>
      <c r="M433"/>
    </row>
    <row r="434" spans="1:13" s="24" customFormat="1" x14ac:dyDescent="0.25">
      <c r="A434" s="23"/>
      <c r="B434" s="43"/>
      <c r="C434" s="35"/>
      <c r="D434" s="35"/>
      <c r="E434" s="35"/>
      <c r="F434" s="35"/>
      <c r="G434" s="23"/>
      <c r="H434" s="23"/>
      <c r="I434" s="23"/>
      <c r="J434"/>
      <c r="K434"/>
      <c r="L434"/>
      <c r="M434"/>
    </row>
    <row r="435" spans="1:13" s="24" customFormat="1" x14ac:dyDescent="0.25">
      <c r="A435" s="23"/>
      <c r="B435" s="43"/>
      <c r="C435" s="35"/>
      <c r="D435" s="35"/>
      <c r="E435" s="35"/>
      <c r="F435" s="35"/>
      <c r="G435" s="23"/>
      <c r="H435" s="23"/>
      <c r="I435" s="23"/>
      <c r="J435"/>
      <c r="K435"/>
      <c r="L435"/>
      <c r="M435"/>
    </row>
    <row r="436" spans="1:13" s="24" customFormat="1" x14ac:dyDescent="0.25">
      <c r="A436" s="23"/>
      <c r="B436" s="43"/>
      <c r="C436" s="35"/>
      <c r="D436" s="35"/>
      <c r="E436" s="35"/>
      <c r="F436" s="35"/>
      <c r="G436" s="23"/>
      <c r="H436" s="23"/>
      <c r="I436" s="23"/>
      <c r="J436"/>
      <c r="K436"/>
      <c r="L436"/>
      <c r="M436"/>
    </row>
    <row r="437" spans="1:13" s="24" customFormat="1" x14ac:dyDescent="0.25">
      <c r="A437" s="23"/>
      <c r="B437" s="43"/>
      <c r="C437" s="35"/>
      <c r="D437" s="35"/>
      <c r="E437" s="35"/>
      <c r="F437" s="35"/>
      <c r="G437" s="23"/>
      <c r="H437" s="23"/>
      <c r="I437" s="23"/>
      <c r="J437"/>
      <c r="K437"/>
      <c r="L437"/>
      <c r="M437"/>
    </row>
    <row r="438" spans="1:13" s="24" customFormat="1" x14ac:dyDescent="0.25">
      <c r="A438" s="23"/>
      <c r="B438" s="43"/>
      <c r="C438" s="35"/>
      <c r="D438" s="35"/>
      <c r="E438" s="35"/>
      <c r="F438" s="35"/>
      <c r="G438" s="23"/>
      <c r="H438" s="23"/>
      <c r="I438" s="23"/>
      <c r="J438"/>
      <c r="K438"/>
      <c r="L438"/>
      <c r="M438"/>
    </row>
    <row r="439" spans="1:13" s="24" customFormat="1" x14ac:dyDescent="0.25">
      <c r="A439" s="23"/>
      <c r="B439" s="43"/>
      <c r="C439" s="35"/>
      <c r="D439" s="35"/>
      <c r="E439" s="35"/>
      <c r="F439" s="35"/>
      <c r="G439" s="23"/>
      <c r="H439" s="23"/>
      <c r="I439" s="23"/>
      <c r="J439"/>
      <c r="K439"/>
      <c r="L439"/>
      <c r="M439"/>
    </row>
    <row r="440" spans="1:13" s="24" customFormat="1" x14ac:dyDescent="0.25">
      <c r="A440" s="23"/>
      <c r="B440" s="43"/>
      <c r="C440" s="35"/>
      <c r="D440" s="35"/>
      <c r="E440" s="35"/>
      <c r="F440" s="35"/>
      <c r="G440" s="23"/>
      <c r="H440" s="23"/>
      <c r="I440" s="23"/>
      <c r="J440"/>
      <c r="K440"/>
      <c r="L440"/>
      <c r="M440"/>
    </row>
    <row r="441" spans="1:13" s="24" customFormat="1" x14ac:dyDescent="0.25">
      <c r="A441" s="23"/>
      <c r="B441" s="43"/>
      <c r="C441" s="35"/>
      <c r="D441" s="35"/>
      <c r="E441" s="35"/>
      <c r="F441" s="35"/>
      <c r="G441" s="23"/>
      <c r="H441" s="23"/>
      <c r="I441" s="23"/>
      <c r="J441"/>
      <c r="K441"/>
      <c r="L441"/>
      <c r="M441"/>
    </row>
    <row r="442" spans="1:13" s="24" customFormat="1" x14ac:dyDescent="0.25">
      <c r="A442" s="23"/>
      <c r="B442" s="43"/>
      <c r="C442" s="35"/>
      <c r="D442" s="35"/>
      <c r="E442" s="35"/>
      <c r="F442" s="35"/>
      <c r="G442" s="23"/>
      <c r="H442" s="23"/>
      <c r="I442" s="23"/>
      <c r="J442"/>
      <c r="K442"/>
      <c r="L442"/>
      <c r="M442"/>
    </row>
    <row r="443" spans="1:13" s="24" customFormat="1" x14ac:dyDescent="0.25">
      <c r="A443" s="23"/>
      <c r="B443" s="43"/>
      <c r="C443" s="35"/>
      <c r="D443" s="35"/>
      <c r="E443" s="35"/>
      <c r="F443" s="35"/>
      <c r="G443" s="23"/>
      <c r="H443" s="23"/>
      <c r="I443" s="23"/>
      <c r="J443"/>
      <c r="K443"/>
      <c r="L443"/>
      <c r="M443"/>
    </row>
    <row r="444" spans="1:13" s="24" customFormat="1" x14ac:dyDescent="0.25">
      <c r="A444" s="23"/>
      <c r="B444" s="43"/>
      <c r="C444" s="35"/>
      <c r="D444" s="35"/>
      <c r="E444" s="35"/>
      <c r="F444" s="35"/>
      <c r="G444" s="23"/>
      <c r="H444" s="23"/>
      <c r="I444" s="23"/>
      <c r="J444"/>
      <c r="K444"/>
      <c r="L444"/>
      <c r="M444"/>
    </row>
    <row r="445" spans="1:13" s="24" customFormat="1" x14ac:dyDescent="0.25">
      <c r="A445" s="23"/>
      <c r="B445" s="43"/>
      <c r="C445" s="35"/>
      <c r="D445" s="35"/>
      <c r="E445" s="35"/>
      <c r="F445" s="35"/>
      <c r="G445" s="23"/>
      <c r="H445" s="23"/>
      <c r="I445" s="23"/>
      <c r="J445"/>
      <c r="K445"/>
      <c r="L445"/>
      <c r="M445"/>
    </row>
    <row r="446" spans="1:13" s="24" customFormat="1" x14ac:dyDescent="0.25">
      <c r="A446" s="23"/>
      <c r="B446" s="43"/>
      <c r="C446" s="35"/>
      <c r="D446" s="35"/>
      <c r="E446" s="35"/>
      <c r="F446" s="35"/>
      <c r="G446" s="23"/>
      <c r="H446" s="23"/>
      <c r="I446" s="23"/>
      <c r="J446"/>
      <c r="K446"/>
      <c r="L446"/>
      <c r="M446"/>
    </row>
    <row r="447" spans="1:13" s="24" customFormat="1" x14ac:dyDescent="0.25">
      <c r="A447" s="23"/>
      <c r="B447" s="43"/>
      <c r="C447" s="35"/>
      <c r="D447" s="35"/>
      <c r="E447" s="35"/>
      <c r="F447" s="35"/>
      <c r="G447" s="23"/>
      <c r="H447" s="23"/>
      <c r="I447" s="23"/>
      <c r="J447"/>
      <c r="K447"/>
      <c r="L447"/>
      <c r="M447"/>
    </row>
    <row r="448" spans="1:13" s="24" customFormat="1" x14ac:dyDescent="0.25">
      <c r="A448" s="23"/>
      <c r="B448" s="43"/>
      <c r="C448" s="35"/>
      <c r="D448" s="35"/>
      <c r="E448" s="35"/>
      <c r="F448" s="35"/>
      <c r="G448" s="23"/>
      <c r="H448" s="23"/>
      <c r="I448" s="23"/>
      <c r="J448"/>
      <c r="K448"/>
      <c r="L448"/>
      <c r="M448"/>
    </row>
    <row r="449" spans="1:13" s="24" customFormat="1" x14ac:dyDescent="0.25">
      <c r="A449" s="23"/>
      <c r="B449" s="43"/>
      <c r="C449" s="35"/>
      <c r="D449" s="35"/>
      <c r="E449" s="35"/>
      <c r="F449" s="35"/>
      <c r="G449" s="23"/>
      <c r="H449" s="23"/>
      <c r="I449" s="23"/>
      <c r="J449"/>
      <c r="K449"/>
      <c r="L449"/>
      <c r="M449"/>
    </row>
    <row r="450" spans="1:13" s="24" customFormat="1" x14ac:dyDescent="0.25">
      <c r="A450" s="23"/>
      <c r="B450" s="43"/>
      <c r="C450" s="35"/>
      <c r="D450" s="35"/>
      <c r="E450" s="35"/>
      <c r="F450" s="35"/>
      <c r="G450" s="23"/>
      <c r="H450" s="23"/>
      <c r="I450" s="23"/>
      <c r="J450"/>
      <c r="K450"/>
      <c r="L450"/>
      <c r="M450"/>
    </row>
    <row r="451" spans="1:13" s="24" customFormat="1" x14ac:dyDescent="0.25">
      <c r="A451" s="23"/>
      <c r="B451" s="43"/>
      <c r="C451" s="35"/>
      <c r="D451" s="35"/>
      <c r="E451" s="35"/>
      <c r="F451" s="35"/>
      <c r="G451" s="23"/>
      <c r="H451" s="23"/>
      <c r="I451" s="23"/>
      <c r="J451"/>
      <c r="K451"/>
      <c r="L451"/>
      <c r="M451"/>
    </row>
    <row r="452" spans="1:13" s="24" customFormat="1" x14ac:dyDescent="0.25">
      <c r="A452" s="23"/>
      <c r="B452" s="43"/>
      <c r="C452" s="35"/>
      <c r="D452" s="35"/>
      <c r="E452" s="35"/>
      <c r="F452" s="35"/>
      <c r="G452" s="23"/>
      <c r="H452" s="23"/>
      <c r="I452" s="23"/>
      <c r="J452"/>
      <c r="K452"/>
      <c r="L452"/>
      <c r="M452"/>
    </row>
    <row r="453" spans="1:13" s="24" customFormat="1" x14ac:dyDescent="0.25">
      <c r="A453" s="23"/>
      <c r="B453" s="43"/>
      <c r="C453" s="35"/>
      <c r="D453" s="35"/>
      <c r="E453" s="35"/>
      <c r="F453" s="35"/>
      <c r="G453" s="23"/>
      <c r="H453" s="23"/>
      <c r="I453" s="23"/>
      <c r="J453"/>
      <c r="K453"/>
      <c r="L453"/>
      <c r="M453"/>
    </row>
    <row r="454" spans="1:13" s="24" customFormat="1" x14ac:dyDescent="0.25">
      <c r="A454" s="23"/>
      <c r="B454" s="43"/>
      <c r="C454" s="35"/>
      <c r="D454" s="35"/>
      <c r="E454" s="35"/>
      <c r="F454" s="35"/>
      <c r="G454" s="23"/>
      <c r="H454" s="23"/>
      <c r="I454" s="23"/>
      <c r="J454"/>
      <c r="K454"/>
      <c r="L454"/>
      <c r="M454"/>
    </row>
    <row r="455" spans="1:13" s="24" customFormat="1" x14ac:dyDescent="0.25">
      <c r="A455" s="23"/>
      <c r="B455" s="43"/>
      <c r="C455" s="35"/>
      <c r="D455" s="35"/>
      <c r="E455" s="35"/>
      <c r="F455" s="35"/>
      <c r="G455" s="23"/>
      <c r="H455" s="23"/>
      <c r="I455" s="23"/>
      <c r="J455"/>
      <c r="K455"/>
      <c r="L455"/>
      <c r="M455"/>
    </row>
    <row r="456" spans="1:13" s="24" customFormat="1" x14ac:dyDescent="0.25">
      <c r="A456" s="23"/>
      <c r="B456" s="43"/>
      <c r="C456" s="35"/>
      <c r="D456" s="35"/>
      <c r="E456" s="35"/>
      <c r="F456" s="35"/>
      <c r="G456" s="23"/>
      <c r="H456" s="23"/>
      <c r="I456" s="23"/>
      <c r="J456"/>
      <c r="K456"/>
      <c r="L456"/>
      <c r="M456"/>
    </row>
    <row r="457" spans="1:13" s="24" customFormat="1" x14ac:dyDescent="0.25">
      <c r="A457" s="23"/>
      <c r="B457" s="43"/>
      <c r="C457" s="35"/>
      <c r="D457" s="35"/>
      <c r="E457" s="35"/>
      <c r="F457" s="35"/>
      <c r="G457" s="23"/>
      <c r="H457" s="23"/>
      <c r="I457" s="23"/>
      <c r="J457"/>
      <c r="K457"/>
      <c r="L457"/>
      <c r="M457"/>
    </row>
    <row r="458" spans="1:13" s="24" customFormat="1" x14ac:dyDescent="0.25">
      <c r="A458" s="23"/>
      <c r="B458" s="43"/>
      <c r="C458" s="35"/>
      <c r="D458" s="35"/>
      <c r="E458" s="35"/>
      <c r="F458" s="35"/>
      <c r="G458" s="23"/>
      <c r="H458" s="23"/>
      <c r="I458" s="23"/>
      <c r="J458"/>
      <c r="K458"/>
      <c r="L458"/>
      <c r="M458"/>
    </row>
    <row r="459" spans="1:13" s="24" customFormat="1" x14ac:dyDescent="0.25">
      <c r="A459" s="23"/>
      <c r="B459" s="43"/>
      <c r="C459" s="35"/>
      <c r="D459" s="35"/>
      <c r="E459" s="35"/>
      <c r="F459" s="35"/>
      <c r="G459" s="23"/>
      <c r="H459" s="23"/>
      <c r="I459" s="23"/>
      <c r="J459"/>
      <c r="K459"/>
      <c r="L459"/>
      <c r="M459"/>
    </row>
    <row r="460" spans="1:13" s="24" customFormat="1" x14ac:dyDescent="0.25">
      <c r="A460" s="23"/>
      <c r="B460" s="43"/>
      <c r="C460" s="35"/>
      <c r="D460" s="35"/>
      <c r="E460" s="35"/>
      <c r="F460" s="35"/>
      <c r="G460" s="23"/>
      <c r="H460" s="23"/>
      <c r="I460" s="23"/>
      <c r="J460"/>
      <c r="K460"/>
      <c r="L460"/>
      <c r="M460"/>
    </row>
    <row r="461" spans="1:13" s="24" customFormat="1" x14ac:dyDescent="0.25">
      <c r="A461" s="23"/>
      <c r="B461" s="43"/>
      <c r="C461" s="35"/>
      <c r="D461" s="35"/>
      <c r="E461" s="35"/>
      <c r="F461" s="35"/>
      <c r="G461" s="23"/>
      <c r="H461" s="23"/>
      <c r="I461" s="23"/>
      <c r="J461"/>
      <c r="K461"/>
      <c r="L461"/>
      <c r="M461"/>
    </row>
    <row r="462" spans="1:13" s="24" customFormat="1" x14ac:dyDescent="0.25">
      <c r="A462" s="23"/>
      <c r="B462" s="43"/>
      <c r="C462" s="35"/>
      <c r="D462" s="35"/>
      <c r="E462" s="35"/>
      <c r="F462" s="35"/>
      <c r="G462" s="23"/>
      <c r="H462" s="23"/>
      <c r="I462" s="23"/>
      <c r="J462"/>
      <c r="K462"/>
      <c r="L462"/>
      <c r="M462"/>
    </row>
    <row r="463" spans="1:13" s="24" customFormat="1" x14ac:dyDescent="0.25">
      <c r="A463" s="23"/>
      <c r="B463" s="43"/>
      <c r="C463" s="35"/>
      <c r="D463" s="35"/>
      <c r="E463" s="35"/>
      <c r="F463" s="35"/>
      <c r="G463" s="23"/>
      <c r="H463" s="23"/>
      <c r="I463" s="23"/>
      <c r="J463"/>
      <c r="K463"/>
      <c r="L463"/>
      <c r="M463"/>
    </row>
    <row r="464" spans="1:13" s="24" customFormat="1" x14ac:dyDescent="0.25">
      <c r="A464" s="23"/>
      <c r="B464" s="43"/>
      <c r="C464" s="35"/>
      <c r="D464" s="35"/>
      <c r="E464" s="35"/>
      <c r="F464" s="35"/>
      <c r="G464" s="23"/>
      <c r="H464" s="23"/>
      <c r="I464" s="23"/>
      <c r="J464"/>
      <c r="K464"/>
      <c r="L464"/>
      <c r="M464"/>
    </row>
    <row r="465" spans="1:13" s="24" customFormat="1" x14ac:dyDescent="0.25">
      <c r="A465" s="23"/>
      <c r="B465" s="43"/>
      <c r="C465" s="35"/>
      <c r="D465" s="35"/>
      <c r="E465" s="35"/>
      <c r="F465" s="35"/>
      <c r="G465" s="23"/>
      <c r="H465" s="23"/>
      <c r="I465" s="23"/>
      <c r="J465"/>
      <c r="K465"/>
      <c r="L465"/>
      <c r="M465"/>
    </row>
    <row r="466" spans="1:13" s="24" customFormat="1" x14ac:dyDescent="0.25">
      <c r="A466" s="23"/>
      <c r="B466" s="43"/>
      <c r="C466" s="35"/>
      <c r="D466" s="35"/>
      <c r="E466" s="35"/>
      <c r="F466" s="35"/>
      <c r="G466" s="23"/>
      <c r="H466" s="23"/>
      <c r="I466" s="23"/>
      <c r="J466"/>
      <c r="K466"/>
      <c r="L466"/>
      <c r="M466"/>
    </row>
    <row r="467" spans="1:13" s="24" customFormat="1" x14ac:dyDescent="0.25">
      <c r="A467" s="23"/>
      <c r="B467" s="43"/>
      <c r="C467" s="35"/>
      <c r="D467" s="35"/>
      <c r="E467" s="35"/>
      <c r="F467" s="35"/>
      <c r="G467" s="23"/>
      <c r="H467" s="23"/>
      <c r="I467" s="23"/>
      <c r="J467"/>
      <c r="K467"/>
      <c r="L467"/>
      <c r="M467"/>
    </row>
    <row r="468" spans="1:13" s="24" customFormat="1" x14ac:dyDescent="0.25">
      <c r="A468" s="23"/>
      <c r="B468" s="43"/>
      <c r="C468" s="35"/>
      <c r="D468" s="35"/>
      <c r="E468" s="35"/>
      <c r="F468" s="35"/>
      <c r="G468" s="23"/>
      <c r="H468" s="23"/>
      <c r="I468" s="23"/>
      <c r="J468"/>
      <c r="K468"/>
      <c r="L468"/>
      <c r="M468"/>
    </row>
    <row r="469" spans="1:13" s="24" customFormat="1" x14ac:dyDescent="0.25">
      <c r="A469" s="23"/>
      <c r="B469" s="43"/>
      <c r="C469" s="35"/>
      <c r="D469" s="35"/>
      <c r="E469" s="35"/>
      <c r="F469" s="35"/>
      <c r="G469" s="23"/>
      <c r="H469" s="23"/>
      <c r="I469" s="23"/>
      <c r="J469"/>
      <c r="K469"/>
      <c r="L469"/>
      <c r="M469"/>
    </row>
    <row r="470" spans="1:13" s="24" customFormat="1" x14ac:dyDescent="0.25">
      <c r="A470" s="23"/>
      <c r="B470" s="43"/>
      <c r="C470" s="35"/>
      <c r="D470" s="35"/>
      <c r="E470" s="35"/>
      <c r="F470" s="35"/>
      <c r="G470" s="23"/>
      <c r="H470" s="23"/>
      <c r="I470" s="23"/>
      <c r="J470"/>
      <c r="K470"/>
      <c r="L470"/>
      <c r="M470"/>
    </row>
    <row r="471" spans="1:13" s="24" customFormat="1" x14ac:dyDescent="0.25">
      <c r="A471" s="23"/>
      <c r="B471" s="43"/>
      <c r="C471" s="35"/>
      <c r="D471" s="35"/>
      <c r="E471" s="35"/>
      <c r="F471" s="35"/>
      <c r="G471" s="23"/>
      <c r="H471" s="23"/>
      <c r="I471" s="23"/>
      <c r="J471"/>
      <c r="K471"/>
      <c r="L471"/>
      <c r="M471"/>
    </row>
    <row r="472" spans="1:13" s="24" customFormat="1" x14ac:dyDescent="0.25">
      <c r="A472" s="23"/>
      <c r="B472" s="43"/>
      <c r="C472" s="35"/>
      <c r="D472" s="35"/>
      <c r="E472" s="35"/>
      <c r="F472" s="35"/>
      <c r="G472" s="23"/>
      <c r="H472" s="23"/>
      <c r="I472" s="23"/>
      <c r="J472"/>
      <c r="K472"/>
      <c r="L472"/>
      <c r="M472"/>
    </row>
    <row r="473" spans="1:13" s="24" customFormat="1" x14ac:dyDescent="0.25">
      <c r="A473" s="23"/>
      <c r="B473" s="43"/>
      <c r="C473" s="35"/>
      <c r="D473" s="35"/>
      <c r="E473" s="35"/>
      <c r="F473" s="35"/>
      <c r="G473" s="23"/>
      <c r="H473" s="23"/>
      <c r="I473" s="23"/>
      <c r="J473"/>
      <c r="K473"/>
      <c r="L473"/>
      <c r="M473"/>
    </row>
    <row r="474" spans="1:13" s="24" customFormat="1" x14ac:dyDescent="0.25">
      <c r="A474" s="23"/>
      <c r="B474" s="43"/>
      <c r="C474" s="35"/>
      <c r="D474" s="35"/>
      <c r="E474" s="35"/>
      <c r="F474" s="35"/>
      <c r="G474" s="23"/>
      <c r="H474" s="23"/>
      <c r="I474" s="23"/>
      <c r="J474"/>
      <c r="K474"/>
      <c r="L474"/>
      <c r="M474"/>
    </row>
    <row r="475" spans="1:13" s="24" customFormat="1" x14ac:dyDescent="0.25">
      <c r="A475" s="23"/>
      <c r="B475" s="43"/>
      <c r="C475" s="35"/>
      <c r="D475" s="35"/>
      <c r="E475" s="35"/>
      <c r="F475" s="35"/>
      <c r="G475" s="23"/>
      <c r="H475" s="23"/>
      <c r="I475" s="23"/>
      <c r="J475"/>
      <c r="K475"/>
      <c r="L475"/>
      <c r="M475"/>
    </row>
    <row r="476" spans="1:13" s="24" customFormat="1" x14ac:dyDescent="0.25">
      <c r="A476" s="23"/>
      <c r="B476" s="43"/>
      <c r="C476" s="35"/>
      <c r="D476" s="35"/>
      <c r="E476" s="35"/>
      <c r="F476" s="35"/>
      <c r="G476" s="23"/>
      <c r="H476" s="23"/>
      <c r="I476" s="23"/>
      <c r="J476"/>
      <c r="K476"/>
      <c r="L476"/>
      <c r="M476"/>
    </row>
    <row r="477" spans="1:13" s="24" customFormat="1" x14ac:dyDescent="0.25">
      <c r="A477" s="23"/>
      <c r="B477" s="43"/>
      <c r="C477" s="35"/>
      <c r="D477" s="35"/>
      <c r="E477" s="35"/>
      <c r="F477" s="35"/>
      <c r="G477" s="23"/>
      <c r="H477" s="23"/>
      <c r="I477" s="23"/>
      <c r="J477"/>
      <c r="K477"/>
      <c r="L477"/>
      <c r="M477"/>
    </row>
    <row r="478" spans="1:13" s="24" customFormat="1" x14ac:dyDescent="0.25">
      <c r="A478" s="23"/>
      <c r="B478" s="43"/>
      <c r="C478" s="35"/>
      <c r="D478" s="35"/>
      <c r="E478" s="35"/>
      <c r="F478" s="35"/>
      <c r="G478" s="23"/>
      <c r="H478" s="23"/>
      <c r="I478" s="23"/>
      <c r="J478"/>
      <c r="K478"/>
      <c r="L478"/>
      <c r="M478"/>
    </row>
    <row r="479" spans="1:13" s="24" customFormat="1" x14ac:dyDescent="0.25">
      <c r="A479" s="23"/>
      <c r="B479" s="43"/>
      <c r="C479" s="35"/>
      <c r="D479" s="35"/>
      <c r="E479" s="35"/>
      <c r="F479" s="35"/>
      <c r="G479" s="23"/>
      <c r="H479" s="23"/>
      <c r="I479" s="23"/>
      <c r="J479"/>
      <c r="K479"/>
      <c r="L479"/>
      <c r="M479"/>
    </row>
    <row r="480" spans="1:13" s="24" customFormat="1" x14ac:dyDescent="0.25">
      <c r="A480" s="23"/>
      <c r="B480" s="43"/>
      <c r="C480" s="35"/>
      <c r="D480" s="35"/>
      <c r="E480" s="35"/>
      <c r="F480" s="35"/>
      <c r="G480" s="23"/>
      <c r="H480" s="23"/>
      <c r="I480" s="23"/>
      <c r="J480"/>
      <c r="K480"/>
      <c r="L480"/>
      <c r="M480"/>
    </row>
    <row r="481" spans="1:13" s="24" customFormat="1" x14ac:dyDescent="0.25">
      <c r="A481" s="23"/>
      <c r="B481" s="43"/>
      <c r="C481" s="35"/>
      <c r="D481" s="35"/>
      <c r="E481" s="35"/>
      <c r="F481" s="35"/>
      <c r="G481" s="23"/>
      <c r="H481" s="23"/>
      <c r="I481" s="23"/>
      <c r="J481"/>
      <c r="K481"/>
      <c r="L481"/>
      <c r="M481"/>
    </row>
    <row r="482" spans="1:13" s="24" customFormat="1" x14ac:dyDescent="0.25">
      <c r="A482" s="23"/>
      <c r="B482" s="43"/>
      <c r="C482" s="35"/>
      <c r="D482" s="35"/>
      <c r="E482" s="35"/>
      <c r="F482" s="35"/>
      <c r="G482" s="23"/>
      <c r="H482" s="23"/>
      <c r="I482" s="23"/>
      <c r="J482"/>
      <c r="K482"/>
      <c r="L482"/>
      <c r="M482"/>
    </row>
    <row r="483" spans="1:13" s="24" customFormat="1" x14ac:dyDescent="0.25">
      <c r="A483" s="23"/>
      <c r="B483" s="43"/>
      <c r="C483" s="35"/>
      <c r="D483" s="35"/>
      <c r="E483" s="35"/>
      <c r="F483" s="35"/>
      <c r="G483" s="23"/>
      <c r="H483" s="23"/>
      <c r="I483" s="23"/>
      <c r="J483"/>
      <c r="K483"/>
      <c r="L483"/>
      <c r="M483"/>
    </row>
    <row r="484" spans="1:13" s="24" customFormat="1" x14ac:dyDescent="0.25">
      <c r="A484" s="23"/>
      <c r="B484" s="43"/>
      <c r="C484" s="35"/>
      <c r="D484" s="35"/>
      <c r="E484" s="35"/>
      <c r="F484" s="35"/>
      <c r="G484" s="23"/>
      <c r="H484" s="23"/>
      <c r="I484" s="23"/>
      <c r="J484"/>
      <c r="K484"/>
      <c r="L484"/>
      <c r="M484"/>
    </row>
    <row r="485" spans="1:13" s="24" customFormat="1" x14ac:dyDescent="0.25">
      <c r="A485" s="23"/>
      <c r="B485" s="43"/>
      <c r="C485" s="35"/>
      <c r="D485" s="35"/>
      <c r="E485" s="35"/>
      <c r="F485" s="35"/>
      <c r="G485" s="23"/>
      <c r="H485" s="23"/>
      <c r="I485" s="23"/>
      <c r="J485"/>
      <c r="K485"/>
      <c r="L485"/>
      <c r="M485"/>
    </row>
    <row r="486" spans="1:13" s="24" customFormat="1" x14ac:dyDescent="0.25">
      <c r="A486" s="23"/>
      <c r="B486" s="43"/>
      <c r="C486" s="35"/>
      <c r="D486" s="35"/>
      <c r="E486" s="35"/>
      <c r="F486" s="35"/>
      <c r="G486" s="23"/>
      <c r="H486" s="23"/>
      <c r="I486" s="23"/>
      <c r="J486"/>
      <c r="K486"/>
      <c r="L486"/>
      <c r="M486"/>
    </row>
    <row r="487" spans="1:13" s="24" customFormat="1" x14ac:dyDescent="0.25">
      <c r="A487" s="23"/>
      <c r="B487" s="43"/>
      <c r="C487" s="35"/>
      <c r="D487" s="35"/>
      <c r="E487" s="35"/>
      <c r="F487" s="35"/>
      <c r="G487" s="23"/>
      <c r="H487" s="23"/>
      <c r="I487" s="23"/>
      <c r="J487"/>
      <c r="K487"/>
      <c r="L487"/>
      <c r="M487"/>
    </row>
    <row r="488" spans="1:13" s="24" customFormat="1" x14ac:dyDescent="0.25">
      <c r="A488" s="23"/>
      <c r="B488" s="43"/>
      <c r="C488" s="35"/>
      <c r="D488" s="35"/>
      <c r="E488" s="35"/>
      <c r="F488" s="35"/>
      <c r="G488" s="23"/>
      <c r="H488" s="23"/>
      <c r="I488" s="23"/>
      <c r="J488"/>
      <c r="K488"/>
      <c r="L488"/>
      <c r="M488"/>
    </row>
    <row r="489" spans="1:13" s="24" customFormat="1" x14ac:dyDescent="0.25">
      <c r="A489" s="23"/>
      <c r="B489" s="43"/>
      <c r="C489" s="35"/>
      <c r="D489" s="35"/>
      <c r="E489" s="35"/>
      <c r="F489" s="35"/>
      <c r="G489" s="23"/>
      <c r="H489" s="23"/>
      <c r="I489" s="23"/>
      <c r="J489"/>
      <c r="K489"/>
      <c r="L489"/>
      <c r="M489"/>
    </row>
    <row r="490" spans="1:13" s="24" customFormat="1" x14ac:dyDescent="0.25">
      <c r="A490" s="23"/>
      <c r="B490" s="43"/>
      <c r="C490" s="35"/>
      <c r="D490" s="35"/>
      <c r="E490" s="35"/>
      <c r="F490" s="35"/>
      <c r="G490" s="23"/>
      <c r="H490" s="23"/>
      <c r="I490" s="23"/>
      <c r="J490"/>
      <c r="K490"/>
      <c r="L490"/>
      <c r="M490"/>
    </row>
    <row r="491" spans="1:13" s="24" customFormat="1" x14ac:dyDescent="0.25">
      <c r="A491" s="23"/>
      <c r="B491" s="43"/>
      <c r="C491" s="35"/>
      <c r="D491" s="35"/>
      <c r="E491" s="35"/>
      <c r="F491" s="35"/>
      <c r="G491" s="23"/>
      <c r="H491" s="23"/>
      <c r="I491" s="23"/>
      <c r="J491"/>
      <c r="K491"/>
      <c r="L491"/>
      <c r="M491"/>
    </row>
    <row r="492" spans="1:13" s="24" customFormat="1" x14ac:dyDescent="0.25">
      <c r="A492" s="23"/>
      <c r="B492" s="43"/>
      <c r="C492" s="35"/>
      <c r="D492" s="35"/>
      <c r="E492" s="35"/>
      <c r="F492" s="35"/>
      <c r="G492" s="23"/>
      <c r="H492" s="23"/>
      <c r="I492" s="23"/>
      <c r="J492"/>
      <c r="K492"/>
      <c r="L492"/>
      <c r="M492"/>
    </row>
    <row r="493" spans="1:13" s="24" customFormat="1" x14ac:dyDescent="0.25">
      <c r="A493" s="23"/>
      <c r="B493" s="43"/>
      <c r="C493" s="35"/>
      <c r="D493" s="35"/>
      <c r="E493" s="35"/>
      <c r="F493" s="35"/>
      <c r="G493" s="23"/>
      <c r="H493" s="23"/>
      <c r="I493" s="23"/>
      <c r="J493"/>
      <c r="K493"/>
      <c r="L493"/>
      <c r="M493"/>
    </row>
    <row r="494" spans="1:13" s="24" customFormat="1" x14ac:dyDescent="0.25">
      <c r="A494" s="23"/>
      <c r="B494" s="43"/>
      <c r="C494" s="35"/>
      <c r="D494" s="35"/>
      <c r="E494" s="35"/>
      <c r="F494" s="35"/>
      <c r="G494" s="23"/>
      <c r="H494" s="23"/>
      <c r="I494" s="23"/>
      <c r="J494"/>
      <c r="K494"/>
      <c r="L494"/>
      <c r="M494"/>
    </row>
    <row r="495" spans="1:13" s="24" customFormat="1" x14ac:dyDescent="0.25">
      <c r="A495" s="23"/>
      <c r="B495" s="43"/>
      <c r="C495" s="35"/>
      <c r="D495" s="35"/>
      <c r="E495" s="35"/>
      <c r="F495" s="35"/>
      <c r="G495" s="23"/>
      <c r="H495" s="23"/>
      <c r="I495" s="23"/>
      <c r="J495"/>
      <c r="K495"/>
      <c r="L495"/>
      <c r="M495"/>
    </row>
    <row r="496" spans="1:13" s="24" customFormat="1" x14ac:dyDescent="0.25">
      <c r="A496" s="23"/>
      <c r="B496" s="43"/>
      <c r="C496" s="35"/>
      <c r="D496" s="35"/>
      <c r="E496" s="35"/>
      <c r="F496" s="35"/>
      <c r="G496" s="23"/>
      <c r="H496" s="23"/>
      <c r="I496" s="23"/>
      <c r="J496"/>
      <c r="K496"/>
      <c r="L496"/>
      <c r="M496"/>
    </row>
    <row r="497" spans="1:13" s="24" customFormat="1" x14ac:dyDescent="0.25">
      <c r="A497" s="23"/>
      <c r="B497" s="43"/>
      <c r="C497" s="35"/>
      <c r="D497" s="35"/>
      <c r="E497" s="35"/>
      <c r="F497" s="35"/>
      <c r="G497" s="23"/>
      <c r="H497" s="23"/>
      <c r="I497" s="23"/>
      <c r="J497"/>
      <c r="K497"/>
      <c r="L497"/>
      <c r="M497"/>
    </row>
    <row r="498" spans="1:13" s="24" customFormat="1" x14ac:dyDescent="0.25">
      <c r="A498" s="23"/>
      <c r="B498" s="43"/>
      <c r="C498" s="35"/>
      <c r="D498" s="35"/>
      <c r="E498" s="35"/>
      <c r="F498" s="35"/>
      <c r="G498" s="23"/>
      <c r="H498" s="23"/>
      <c r="I498" s="23"/>
      <c r="J498"/>
      <c r="K498"/>
      <c r="L498"/>
      <c r="M498"/>
    </row>
    <row r="499" spans="1:13" s="24" customFormat="1" x14ac:dyDescent="0.25">
      <c r="A499" s="23"/>
      <c r="B499" s="43"/>
      <c r="C499" s="35"/>
      <c r="D499" s="35"/>
      <c r="E499" s="35"/>
      <c r="F499" s="35"/>
      <c r="G499" s="23"/>
      <c r="H499" s="23"/>
      <c r="I499" s="23"/>
      <c r="J499"/>
      <c r="K499"/>
      <c r="L499"/>
      <c r="M499"/>
    </row>
    <row r="500" spans="1:13" s="24" customFormat="1" x14ac:dyDescent="0.25">
      <c r="A500" s="23"/>
      <c r="B500" s="43"/>
      <c r="C500" s="35"/>
      <c r="D500" s="35"/>
      <c r="E500" s="35"/>
      <c r="F500" s="35"/>
      <c r="G500" s="23"/>
      <c r="H500" s="23"/>
      <c r="I500" s="23"/>
      <c r="J500"/>
      <c r="K500"/>
      <c r="L500"/>
      <c r="M500"/>
    </row>
    <row r="501" spans="1:13" s="24" customFormat="1" x14ac:dyDescent="0.25">
      <c r="A501" s="23"/>
      <c r="B501" s="43"/>
      <c r="C501" s="35"/>
      <c r="D501" s="35"/>
      <c r="E501" s="35"/>
      <c r="F501" s="35"/>
      <c r="G501" s="23"/>
      <c r="H501" s="23"/>
      <c r="I501" s="23"/>
      <c r="J501"/>
      <c r="K501"/>
      <c r="L501"/>
      <c r="M501"/>
    </row>
    <row r="502" spans="1:13" s="24" customFormat="1" x14ac:dyDescent="0.25">
      <c r="A502" s="23"/>
      <c r="B502" s="43"/>
      <c r="C502" s="35"/>
      <c r="D502" s="35"/>
      <c r="E502" s="35"/>
      <c r="F502" s="35"/>
      <c r="G502" s="23"/>
      <c r="H502" s="23"/>
      <c r="I502" s="23"/>
      <c r="J502"/>
      <c r="K502"/>
      <c r="L502"/>
      <c r="M502"/>
    </row>
    <row r="503" spans="1:13" x14ac:dyDescent="0.25">
      <c r="B503" s="43"/>
      <c r="C503" s="35"/>
      <c r="D503" s="35"/>
      <c r="E503" s="35"/>
      <c r="F503" s="35"/>
    </row>
    <row r="504" spans="1:13" x14ac:dyDescent="0.25">
      <c r="B504" s="43"/>
      <c r="C504" s="35"/>
      <c r="D504" s="35"/>
      <c r="E504" s="35"/>
      <c r="F504" s="35"/>
    </row>
  </sheetData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864666D-6BE7-4963-BB76-82A9A7B85A29}">
            <xm:f>MATCH($B2,Liste_mois_boursier!$B:$B,0)&gt;=1</xm:f>
            <x14:dxf>
              <fill>
                <patternFill>
                  <bgColor rgb="FFFFFF00"/>
                </patternFill>
              </fill>
            </x14:dxf>
          </x14:cfRule>
          <xm:sqref>B2:F67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6">
        <v>41305</v>
      </c>
      <c r="B1" s="7">
        <f>WORKDAY(EOMONTH($A1,0)+1,-4)</f>
        <v>41302</v>
      </c>
      <c r="D1" s="7"/>
    </row>
    <row r="2" spans="1:4" x14ac:dyDescent="0.25">
      <c r="A2" s="6">
        <f>EOMONTH(A1,1)</f>
        <v>41333</v>
      </c>
      <c r="B2" s="7">
        <f t="shared" ref="B2:B65" si="0">WORKDAY(EOMONTH($A2,0)+1,-4)</f>
        <v>41330</v>
      </c>
      <c r="D2" s="7"/>
    </row>
    <row r="3" spans="1:4" x14ac:dyDescent="0.25">
      <c r="A3" s="6">
        <f t="shared" ref="A3:A66" si="1">EOMONTH(A2,1)</f>
        <v>41364</v>
      </c>
      <c r="B3" s="7">
        <f t="shared" si="0"/>
        <v>41359</v>
      </c>
      <c r="D3" s="7"/>
    </row>
    <row r="4" spans="1:4" x14ac:dyDescent="0.25">
      <c r="A4" s="6">
        <f t="shared" si="1"/>
        <v>41394</v>
      </c>
      <c r="B4" s="7">
        <f t="shared" si="0"/>
        <v>41389</v>
      </c>
      <c r="D4" s="7"/>
    </row>
    <row r="5" spans="1:4" x14ac:dyDescent="0.25">
      <c r="A5" s="6">
        <f t="shared" si="1"/>
        <v>41425</v>
      </c>
      <c r="B5" s="7">
        <f t="shared" si="0"/>
        <v>41422</v>
      </c>
      <c r="D5" s="7"/>
    </row>
    <row r="6" spans="1:4" x14ac:dyDescent="0.25">
      <c r="A6" s="6">
        <f t="shared" si="1"/>
        <v>41455</v>
      </c>
      <c r="B6" s="7">
        <f t="shared" si="0"/>
        <v>41450</v>
      </c>
      <c r="D6" s="7"/>
    </row>
    <row r="7" spans="1:4" x14ac:dyDescent="0.25">
      <c r="A7" s="6">
        <f t="shared" si="1"/>
        <v>41486</v>
      </c>
      <c r="B7" s="7">
        <f t="shared" si="0"/>
        <v>41481</v>
      </c>
      <c r="D7" s="7"/>
    </row>
    <row r="8" spans="1:4" x14ac:dyDescent="0.25">
      <c r="A8" s="6">
        <f t="shared" si="1"/>
        <v>41517</v>
      </c>
      <c r="B8" s="7">
        <f t="shared" si="0"/>
        <v>41513</v>
      </c>
      <c r="D8" s="7"/>
    </row>
    <row r="9" spans="1:4" x14ac:dyDescent="0.25">
      <c r="A9" s="6">
        <f t="shared" si="1"/>
        <v>41547</v>
      </c>
      <c r="B9" s="7">
        <f t="shared" si="0"/>
        <v>41542</v>
      </c>
      <c r="D9" s="7"/>
    </row>
    <row r="10" spans="1:4" x14ac:dyDescent="0.25">
      <c r="A10" s="6">
        <f t="shared" si="1"/>
        <v>41578</v>
      </c>
      <c r="B10" s="7">
        <f t="shared" si="0"/>
        <v>41575</v>
      </c>
      <c r="D10" s="7"/>
    </row>
    <row r="11" spans="1:4" x14ac:dyDescent="0.25">
      <c r="A11" s="6">
        <f t="shared" si="1"/>
        <v>41608</v>
      </c>
      <c r="B11" s="7">
        <f t="shared" si="0"/>
        <v>41604</v>
      </c>
      <c r="D11" s="7"/>
    </row>
    <row r="12" spans="1:4" x14ac:dyDescent="0.25">
      <c r="A12" s="6">
        <f t="shared" si="1"/>
        <v>41639</v>
      </c>
      <c r="B12" s="7">
        <f t="shared" si="0"/>
        <v>41634</v>
      </c>
      <c r="D12" s="7"/>
    </row>
    <row r="13" spans="1:4" x14ac:dyDescent="0.25">
      <c r="A13" s="6">
        <f t="shared" si="1"/>
        <v>41670</v>
      </c>
      <c r="B13" s="7">
        <f t="shared" si="0"/>
        <v>41667</v>
      </c>
    </row>
    <row r="14" spans="1:4" x14ac:dyDescent="0.25">
      <c r="A14" s="6">
        <f t="shared" si="1"/>
        <v>41698</v>
      </c>
      <c r="B14" s="7">
        <f t="shared" si="0"/>
        <v>41695</v>
      </c>
    </row>
    <row r="15" spans="1:4" x14ac:dyDescent="0.25">
      <c r="A15" s="6">
        <f t="shared" si="1"/>
        <v>41729</v>
      </c>
      <c r="B15" s="7">
        <f t="shared" si="0"/>
        <v>41724</v>
      </c>
    </row>
    <row r="16" spans="1:4" x14ac:dyDescent="0.25">
      <c r="A16" s="6">
        <f t="shared" si="1"/>
        <v>41759</v>
      </c>
      <c r="B16" s="7">
        <f t="shared" si="0"/>
        <v>41754</v>
      </c>
    </row>
    <row r="17" spans="1:2" x14ac:dyDescent="0.25">
      <c r="A17" s="6">
        <f t="shared" si="1"/>
        <v>41790</v>
      </c>
      <c r="B17" s="7">
        <f t="shared" si="0"/>
        <v>41786</v>
      </c>
    </row>
    <row r="18" spans="1:2" x14ac:dyDescent="0.25">
      <c r="A18" s="6">
        <f t="shared" si="1"/>
        <v>41820</v>
      </c>
      <c r="B18" s="7">
        <f t="shared" si="0"/>
        <v>41815</v>
      </c>
    </row>
    <row r="19" spans="1:2" x14ac:dyDescent="0.25">
      <c r="A19" s="6">
        <f t="shared" si="1"/>
        <v>41851</v>
      </c>
      <c r="B19" s="7">
        <f t="shared" si="0"/>
        <v>41848</v>
      </c>
    </row>
    <row r="20" spans="1:2" x14ac:dyDescent="0.25">
      <c r="A20" s="6">
        <f t="shared" si="1"/>
        <v>41882</v>
      </c>
      <c r="B20" s="7">
        <f t="shared" si="0"/>
        <v>41877</v>
      </c>
    </row>
    <row r="21" spans="1:2" x14ac:dyDescent="0.25">
      <c r="A21" s="6">
        <f t="shared" si="1"/>
        <v>41912</v>
      </c>
      <c r="B21" s="7">
        <f t="shared" si="0"/>
        <v>41907</v>
      </c>
    </row>
    <row r="22" spans="1:2" x14ac:dyDescent="0.25">
      <c r="A22" s="6">
        <f t="shared" si="1"/>
        <v>41943</v>
      </c>
      <c r="B22" s="7">
        <f t="shared" si="0"/>
        <v>41940</v>
      </c>
    </row>
    <row r="23" spans="1:2" x14ac:dyDescent="0.25">
      <c r="A23" s="6">
        <f t="shared" si="1"/>
        <v>41973</v>
      </c>
      <c r="B23" s="7">
        <f t="shared" si="0"/>
        <v>41968</v>
      </c>
    </row>
    <row r="24" spans="1:2" x14ac:dyDescent="0.25">
      <c r="A24" s="6">
        <f t="shared" si="1"/>
        <v>42004</v>
      </c>
      <c r="B24" s="7">
        <f t="shared" si="0"/>
        <v>41999</v>
      </c>
    </row>
    <row r="25" spans="1:2" x14ac:dyDescent="0.25">
      <c r="A25" s="6">
        <f t="shared" si="1"/>
        <v>42035</v>
      </c>
      <c r="B25" s="7">
        <f t="shared" si="0"/>
        <v>42031</v>
      </c>
    </row>
    <row r="26" spans="1:2" x14ac:dyDescent="0.25">
      <c r="A26" s="6">
        <f t="shared" si="1"/>
        <v>42063</v>
      </c>
      <c r="B26" s="7">
        <f t="shared" si="0"/>
        <v>42059</v>
      </c>
    </row>
    <row r="27" spans="1:2" x14ac:dyDescent="0.25">
      <c r="A27" s="6">
        <f t="shared" si="1"/>
        <v>42094</v>
      </c>
      <c r="B27" s="7">
        <f t="shared" si="0"/>
        <v>42089</v>
      </c>
    </row>
    <row r="28" spans="1:2" x14ac:dyDescent="0.25">
      <c r="A28" s="6">
        <f t="shared" si="1"/>
        <v>42124</v>
      </c>
      <c r="B28" s="7">
        <f t="shared" si="0"/>
        <v>42121</v>
      </c>
    </row>
    <row r="29" spans="1:2" x14ac:dyDescent="0.25">
      <c r="A29" s="6">
        <f t="shared" si="1"/>
        <v>42155</v>
      </c>
      <c r="B29" s="7">
        <f t="shared" si="0"/>
        <v>42150</v>
      </c>
    </row>
    <row r="30" spans="1:2" x14ac:dyDescent="0.25">
      <c r="A30" s="6">
        <f t="shared" si="1"/>
        <v>42185</v>
      </c>
      <c r="B30" s="7">
        <f t="shared" si="0"/>
        <v>42180</v>
      </c>
    </row>
    <row r="31" spans="1:2" x14ac:dyDescent="0.25">
      <c r="A31" s="6">
        <f t="shared" si="1"/>
        <v>42216</v>
      </c>
      <c r="B31" s="7">
        <f t="shared" si="0"/>
        <v>42213</v>
      </c>
    </row>
    <row r="32" spans="1:2" x14ac:dyDescent="0.25">
      <c r="A32" s="6">
        <f t="shared" si="1"/>
        <v>42247</v>
      </c>
      <c r="B32" s="7">
        <f t="shared" si="0"/>
        <v>42242</v>
      </c>
    </row>
    <row r="33" spans="1:2" x14ac:dyDescent="0.25">
      <c r="A33" s="6">
        <f t="shared" si="1"/>
        <v>42277</v>
      </c>
      <c r="B33" s="7">
        <f t="shared" si="0"/>
        <v>42272</v>
      </c>
    </row>
    <row r="34" spans="1:2" x14ac:dyDescent="0.25">
      <c r="A34" s="6">
        <f t="shared" si="1"/>
        <v>42308</v>
      </c>
      <c r="B34" s="7">
        <f t="shared" si="0"/>
        <v>42304</v>
      </c>
    </row>
    <row r="35" spans="1:2" x14ac:dyDescent="0.25">
      <c r="A35" s="6">
        <f t="shared" si="1"/>
        <v>42338</v>
      </c>
      <c r="B35" s="7">
        <f t="shared" si="0"/>
        <v>42333</v>
      </c>
    </row>
    <row r="36" spans="1:2" x14ac:dyDescent="0.25">
      <c r="A36" s="6">
        <f t="shared" si="1"/>
        <v>42369</v>
      </c>
      <c r="B36" s="7">
        <f t="shared" si="0"/>
        <v>42366</v>
      </c>
    </row>
    <row r="37" spans="1:2" x14ac:dyDescent="0.25">
      <c r="A37" s="6">
        <f t="shared" si="1"/>
        <v>42400</v>
      </c>
      <c r="B37" s="7">
        <f t="shared" si="0"/>
        <v>42395</v>
      </c>
    </row>
    <row r="38" spans="1:2" x14ac:dyDescent="0.25">
      <c r="A38" s="6">
        <f t="shared" si="1"/>
        <v>42429</v>
      </c>
      <c r="B38" s="7">
        <f t="shared" si="0"/>
        <v>42424</v>
      </c>
    </row>
    <row r="39" spans="1:2" x14ac:dyDescent="0.25">
      <c r="A39" s="6">
        <f t="shared" si="1"/>
        <v>42460</v>
      </c>
      <c r="B39" s="7">
        <f t="shared" si="0"/>
        <v>42457</v>
      </c>
    </row>
    <row r="40" spans="1:2" x14ac:dyDescent="0.25">
      <c r="A40" s="6">
        <f t="shared" si="1"/>
        <v>42490</v>
      </c>
      <c r="B40" s="7">
        <f t="shared" si="0"/>
        <v>42486</v>
      </c>
    </row>
    <row r="41" spans="1:2" x14ac:dyDescent="0.25">
      <c r="A41" s="6">
        <f t="shared" si="1"/>
        <v>42521</v>
      </c>
      <c r="B41" s="7">
        <f t="shared" si="0"/>
        <v>42516</v>
      </c>
    </row>
    <row r="42" spans="1:2" x14ac:dyDescent="0.25">
      <c r="A42" s="6">
        <f t="shared" si="1"/>
        <v>42551</v>
      </c>
      <c r="B42" s="7">
        <f t="shared" si="0"/>
        <v>42548</v>
      </c>
    </row>
    <row r="43" spans="1:2" x14ac:dyDescent="0.25">
      <c r="A43" s="6">
        <f t="shared" si="1"/>
        <v>42582</v>
      </c>
      <c r="B43" s="7">
        <f t="shared" si="0"/>
        <v>42577</v>
      </c>
    </row>
    <row r="44" spans="1:2" x14ac:dyDescent="0.25">
      <c r="A44" s="6">
        <f t="shared" si="1"/>
        <v>42613</v>
      </c>
      <c r="B44" s="7">
        <f t="shared" si="0"/>
        <v>42608</v>
      </c>
    </row>
    <row r="45" spans="1:2" x14ac:dyDescent="0.25">
      <c r="A45" s="6">
        <f t="shared" si="1"/>
        <v>42643</v>
      </c>
      <c r="B45" s="7">
        <f t="shared" si="0"/>
        <v>42640</v>
      </c>
    </row>
    <row r="46" spans="1:2" x14ac:dyDescent="0.25">
      <c r="A46" s="6">
        <f t="shared" si="1"/>
        <v>42674</v>
      </c>
      <c r="B46" s="7">
        <f t="shared" si="0"/>
        <v>42669</v>
      </c>
    </row>
    <row r="47" spans="1:2" x14ac:dyDescent="0.25">
      <c r="A47" s="6">
        <f t="shared" si="1"/>
        <v>42704</v>
      </c>
      <c r="B47" s="7">
        <f t="shared" si="0"/>
        <v>42699</v>
      </c>
    </row>
    <row r="48" spans="1:2" x14ac:dyDescent="0.25">
      <c r="A48" s="6">
        <f t="shared" si="1"/>
        <v>42735</v>
      </c>
      <c r="B48" s="7">
        <f t="shared" si="0"/>
        <v>42731</v>
      </c>
    </row>
    <row r="49" spans="1:2" x14ac:dyDescent="0.25">
      <c r="A49" s="6">
        <f t="shared" si="1"/>
        <v>42766</v>
      </c>
      <c r="B49" s="7">
        <f t="shared" si="0"/>
        <v>42761</v>
      </c>
    </row>
    <row r="50" spans="1:2" x14ac:dyDescent="0.25">
      <c r="A50" s="6">
        <f t="shared" si="1"/>
        <v>42794</v>
      </c>
      <c r="B50" s="7">
        <f t="shared" si="0"/>
        <v>42789</v>
      </c>
    </row>
    <row r="51" spans="1:2" x14ac:dyDescent="0.25">
      <c r="A51" s="6">
        <f t="shared" si="1"/>
        <v>42825</v>
      </c>
      <c r="B51" s="7">
        <f t="shared" si="0"/>
        <v>42822</v>
      </c>
    </row>
    <row r="52" spans="1:2" x14ac:dyDescent="0.25">
      <c r="A52" s="6">
        <f t="shared" si="1"/>
        <v>42855</v>
      </c>
      <c r="B52" s="7">
        <f t="shared" si="0"/>
        <v>42850</v>
      </c>
    </row>
    <row r="53" spans="1:2" x14ac:dyDescent="0.25">
      <c r="A53" s="6">
        <f t="shared" si="1"/>
        <v>42886</v>
      </c>
      <c r="B53" s="7">
        <f t="shared" si="0"/>
        <v>42881</v>
      </c>
    </row>
    <row r="54" spans="1:2" x14ac:dyDescent="0.25">
      <c r="A54" s="6">
        <f t="shared" si="1"/>
        <v>42916</v>
      </c>
      <c r="B54" s="7">
        <f t="shared" si="0"/>
        <v>42913</v>
      </c>
    </row>
    <row r="55" spans="1:2" x14ac:dyDescent="0.25">
      <c r="A55" s="6">
        <f t="shared" si="1"/>
        <v>42947</v>
      </c>
      <c r="B55" s="7">
        <f t="shared" si="0"/>
        <v>42942</v>
      </c>
    </row>
    <row r="56" spans="1:2" x14ac:dyDescent="0.25">
      <c r="A56" s="6">
        <f t="shared" si="1"/>
        <v>42978</v>
      </c>
      <c r="B56" s="7">
        <f t="shared" si="0"/>
        <v>42975</v>
      </c>
    </row>
    <row r="57" spans="1:2" x14ac:dyDescent="0.25">
      <c r="A57" s="6">
        <f t="shared" si="1"/>
        <v>43008</v>
      </c>
      <c r="B57" s="7">
        <f t="shared" si="0"/>
        <v>43004</v>
      </c>
    </row>
    <row r="58" spans="1:2" x14ac:dyDescent="0.25">
      <c r="A58" s="6">
        <f t="shared" si="1"/>
        <v>43039</v>
      </c>
      <c r="B58" s="7">
        <f t="shared" si="0"/>
        <v>43034</v>
      </c>
    </row>
    <row r="59" spans="1:2" x14ac:dyDescent="0.25">
      <c r="A59" s="6">
        <f t="shared" si="1"/>
        <v>43069</v>
      </c>
      <c r="B59" s="7">
        <f t="shared" si="0"/>
        <v>43066</v>
      </c>
    </row>
    <row r="60" spans="1:2" x14ac:dyDescent="0.25">
      <c r="A60" s="6">
        <f t="shared" si="1"/>
        <v>43100</v>
      </c>
      <c r="B60" s="7">
        <f t="shared" si="0"/>
        <v>43095</v>
      </c>
    </row>
    <row r="61" spans="1:2" x14ac:dyDescent="0.25">
      <c r="A61" s="6">
        <f t="shared" si="1"/>
        <v>43131</v>
      </c>
      <c r="B61" s="7">
        <f t="shared" si="0"/>
        <v>43126</v>
      </c>
    </row>
    <row r="62" spans="1:2" x14ac:dyDescent="0.25">
      <c r="A62" s="6">
        <f t="shared" si="1"/>
        <v>43159</v>
      </c>
      <c r="B62" s="7">
        <f t="shared" si="0"/>
        <v>43154</v>
      </c>
    </row>
    <row r="63" spans="1:2" x14ac:dyDescent="0.25">
      <c r="A63" s="6">
        <f t="shared" si="1"/>
        <v>43190</v>
      </c>
      <c r="B63" s="7">
        <f t="shared" si="0"/>
        <v>43186</v>
      </c>
    </row>
    <row r="64" spans="1:2" x14ac:dyDescent="0.25">
      <c r="A64" s="6">
        <f t="shared" si="1"/>
        <v>43220</v>
      </c>
      <c r="B64" s="7">
        <f t="shared" si="0"/>
        <v>43215</v>
      </c>
    </row>
    <row r="65" spans="1:2" x14ac:dyDescent="0.25">
      <c r="A65" s="6">
        <f t="shared" si="1"/>
        <v>43251</v>
      </c>
      <c r="B65" s="7">
        <f t="shared" si="0"/>
        <v>43248</v>
      </c>
    </row>
    <row r="66" spans="1:2" x14ac:dyDescent="0.25">
      <c r="A66" s="6">
        <f t="shared" si="1"/>
        <v>43281</v>
      </c>
      <c r="B66" s="7">
        <f t="shared" ref="B66:B129" si="2">WORKDAY(EOMONTH($A66,0)+1,-4)</f>
        <v>43277</v>
      </c>
    </row>
    <row r="67" spans="1:2" x14ac:dyDescent="0.25">
      <c r="A67" s="6">
        <f t="shared" ref="A67:A130" si="3">EOMONTH(A66,1)</f>
        <v>43312</v>
      </c>
      <c r="B67" s="7">
        <f t="shared" si="2"/>
        <v>43307</v>
      </c>
    </row>
    <row r="68" spans="1:2" x14ac:dyDescent="0.25">
      <c r="A68" s="6">
        <f t="shared" si="3"/>
        <v>43343</v>
      </c>
      <c r="B68" s="7">
        <f t="shared" si="2"/>
        <v>43340</v>
      </c>
    </row>
    <row r="69" spans="1:2" x14ac:dyDescent="0.25">
      <c r="A69" s="6">
        <f t="shared" si="3"/>
        <v>43373</v>
      </c>
      <c r="B69" s="7">
        <f t="shared" si="2"/>
        <v>43368</v>
      </c>
    </row>
    <row r="70" spans="1:2" x14ac:dyDescent="0.25">
      <c r="A70" s="6">
        <f t="shared" si="3"/>
        <v>43404</v>
      </c>
      <c r="B70" s="7">
        <f t="shared" si="2"/>
        <v>43399</v>
      </c>
    </row>
    <row r="71" spans="1:2" x14ac:dyDescent="0.25">
      <c r="A71" s="6">
        <f t="shared" si="3"/>
        <v>43434</v>
      </c>
      <c r="B71" s="7">
        <f t="shared" si="2"/>
        <v>43431</v>
      </c>
    </row>
    <row r="72" spans="1:2" x14ac:dyDescent="0.25">
      <c r="A72" s="6">
        <f t="shared" si="3"/>
        <v>43465</v>
      </c>
      <c r="B72" s="7">
        <f t="shared" si="2"/>
        <v>43460</v>
      </c>
    </row>
    <row r="73" spans="1:2" x14ac:dyDescent="0.25">
      <c r="A73" s="6">
        <f t="shared" si="3"/>
        <v>43496</v>
      </c>
      <c r="B73" s="7">
        <f t="shared" si="2"/>
        <v>43493</v>
      </c>
    </row>
    <row r="74" spans="1:2" x14ac:dyDescent="0.25">
      <c r="A74" s="6">
        <f t="shared" si="3"/>
        <v>43524</v>
      </c>
      <c r="B74" s="7">
        <f t="shared" si="2"/>
        <v>43521</v>
      </c>
    </row>
    <row r="75" spans="1:2" x14ac:dyDescent="0.25">
      <c r="A75" s="6">
        <f t="shared" si="3"/>
        <v>43555</v>
      </c>
      <c r="B75" s="7">
        <f t="shared" si="2"/>
        <v>43550</v>
      </c>
    </row>
    <row r="76" spans="1:2" x14ac:dyDescent="0.25">
      <c r="A76" s="6">
        <f t="shared" si="3"/>
        <v>43585</v>
      </c>
      <c r="B76" s="7">
        <f t="shared" si="2"/>
        <v>43580</v>
      </c>
    </row>
    <row r="77" spans="1:2" x14ac:dyDescent="0.25">
      <c r="A77" s="6">
        <f t="shared" si="3"/>
        <v>43616</v>
      </c>
      <c r="B77" s="7">
        <f t="shared" si="2"/>
        <v>43613</v>
      </c>
    </row>
    <row r="78" spans="1:2" x14ac:dyDescent="0.25">
      <c r="A78" s="6">
        <f t="shared" si="3"/>
        <v>43646</v>
      </c>
      <c r="B78" s="7">
        <f t="shared" si="2"/>
        <v>43641</v>
      </c>
    </row>
    <row r="79" spans="1:2" x14ac:dyDescent="0.25">
      <c r="A79" s="6">
        <f t="shared" si="3"/>
        <v>43677</v>
      </c>
      <c r="B79" s="7">
        <f t="shared" si="2"/>
        <v>43672</v>
      </c>
    </row>
    <row r="80" spans="1:2" x14ac:dyDescent="0.25">
      <c r="A80" s="6">
        <f t="shared" si="3"/>
        <v>43708</v>
      </c>
      <c r="B80" s="7">
        <f t="shared" si="2"/>
        <v>43704</v>
      </c>
    </row>
    <row r="81" spans="1:2" x14ac:dyDescent="0.25">
      <c r="A81" s="6">
        <f t="shared" si="3"/>
        <v>43738</v>
      </c>
      <c r="B81" s="7">
        <f t="shared" si="2"/>
        <v>43733</v>
      </c>
    </row>
    <row r="82" spans="1:2" x14ac:dyDescent="0.25">
      <c r="A82" s="6">
        <f t="shared" si="3"/>
        <v>43769</v>
      </c>
      <c r="B82" s="7">
        <f t="shared" si="2"/>
        <v>43766</v>
      </c>
    </row>
    <row r="83" spans="1:2" x14ac:dyDescent="0.25">
      <c r="A83" s="6">
        <f t="shared" si="3"/>
        <v>43799</v>
      </c>
      <c r="B83" s="7">
        <f t="shared" si="2"/>
        <v>43795</v>
      </c>
    </row>
    <row r="84" spans="1:2" x14ac:dyDescent="0.25">
      <c r="A84" s="6">
        <f t="shared" si="3"/>
        <v>43830</v>
      </c>
      <c r="B84" s="7">
        <f t="shared" si="2"/>
        <v>43825</v>
      </c>
    </row>
    <row r="85" spans="1:2" x14ac:dyDescent="0.25">
      <c r="A85" s="6">
        <f t="shared" si="3"/>
        <v>43861</v>
      </c>
      <c r="B85" s="7">
        <f t="shared" si="2"/>
        <v>43858</v>
      </c>
    </row>
    <row r="86" spans="1:2" x14ac:dyDescent="0.25">
      <c r="A86" s="6">
        <f t="shared" si="3"/>
        <v>43890</v>
      </c>
      <c r="B86" s="7">
        <f t="shared" si="2"/>
        <v>43886</v>
      </c>
    </row>
    <row r="87" spans="1:2" x14ac:dyDescent="0.25">
      <c r="A87" s="6">
        <f t="shared" si="3"/>
        <v>43921</v>
      </c>
      <c r="B87" s="7">
        <f t="shared" si="2"/>
        <v>43916</v>
      </c>
    </row>
    <row r="88" spans="1:2" x14ac:dyDescent="0.25">
      <c r="A88" s="6">
        <f t="shared" si="3"/>
        <v>43951</v>
      </c>
      <c r="B88" s="7">
        <f t="shared" si="2"/>
        <v>43948</v>
      </c>
    </row>
    <row r="89" spans="1:2" x14ac:dyDescent="0.25">
      <c r="A89" s="6">
        <f t="shared" si="3"/>
        <v>43982</v>
      </c>
      <c r="B89" s="7">
        <f t="shared" si="2"/>
        <v>43977</v>
      </c>
    </row>
    <row r="90" spans="1:2" x14ac:dyDescent="0.25">
      <c r="A90" s="6">
        <f t="shared" si="3"/>
        <v>44012</v>
      </c>
      <c r="B90" s="7">
        <f t="shared" si="2"/>
        <v>44007</v>
      </c>
    </row>
    <row r="91" spans="1:2" x14ac:dyDescent="0.25">
      <c r="A91" s="6">
        <f t="shared" si="3"/>
        <v>44043</v>
      </c>
      <c r="B91" s="7">
        <f t="shared" si="2"/>
        <v>44040</v>
      </c>
    </row>
    <row r="92" spans="1:2" x14ac:dyDescent="0.25">
      <c r="A92" s="6">
        <f t="shared" si="3"/>
        <v>44074</v>
      </c>
      <c r="B92" s="7">
        <f t="shared" si="2"/>
        <v>44069</v>
      </c>
    </row>
    <row r="93" spans="1:2" x14ac:dyDescent="0.25">
      <c r="A93" s="6">
        <f t="shared" si="3"/>
        <v>44104</v>
      </c>
      <c r="B93" s="7">
        <f t="shared" si="2"/>
        <v>44099</v>
      </c>
    </row>
    <row r="94" spans="1:2" x14ac:dyDescent="0.25">
      <c r="A94" s="6">
        <f t="shared" si="3"/>
        <v>44135</v>
      </c>
      <c r="B94" s="7">
        <f t="shared" si="2"/>
        <v>44131</v>
      </c>
    </row>
    <row r="95" spans="1:2" x14ac:dyDescent="0.25">
      <c r="A95" s="6">
        <f t="shared" si="3"/>
        <v>44165</v>
      </c>
      <c r="B95" s="7">
        <f t="shared" si="2"/>
        <v>44160</v>
      </c>
    </row>
    <row r="96" spans="1:2" x14ac:dyDescent="0.25">
      <c r="A96" s="6">
        <f t="shared" si="3"/>
        <v>44196</v>
      </c>
      <c r="B96" s="7">
        <f t="shared" si="2"/>
        <v>44193</v>
      </c>
    </row>
    <row r="97" spans="1:2" x14ac:dyDescent="0.25">
      <c r="A97" s="6">
        <f t="shared" si="3"/>
        <v>44227</v>
      </c>
      <c r="B97" s="7">
        <f t="shared" si="2"/>
        <v>44222</v>
      </c>
    </row>
    <row r="98" spans="1:2" x14ac:dyDescent="0.25">
      <c r="A98" s="6">
        <f t="shared" si="3"/>
        <v>44255</v>
      </c>
      <c r="B98" s="7">
        <f t="shared" si="2"/>
        <v>44250</v>
      </c>
    </row>
    <row r="99" spans="1:2" x14ac:dyDescent="0.25">
      <c r="A99" s="6">
        <f t="shared" si="3"/>
        <v>44286</v>
      </c>
      <c r="B99" s="7">
        <f t="shared" si="2"/>
        <v>44281</v>
      </c>
    </row>
    <row r="100" spans="1:2" x14ac:dyDescent="0.25">
      <c r="A100" s="6">
        <f t="shared" si="3"/>
        <v>44316</v>
      </c>
      <c r="B100" s="7">
        <f t="shared" si="2"/>
        <v>44313</v>
      </c>
    </row>
    <row r="101" spans="1:2" x14ac:dyDescent="0.25">
      <c r="A101" s="6">
        <f t="shared" si="3"/>
        <v>44347</v>
      </c>
      <c r="B101" s="7">
        <f t="shared" si="2"/>
        <v>44342</v>
      </c>
    </row>
    <row r="102" spans="1:2" x14ac:dyDescent="0.25">
      <c r="A102" s="6">
        <f t="shared" si="3"/>
        <v>44377</v>
      </c>
      <c r="B102" s="7">
        <f t="shared" si="2"/>
        <v>44372</v>
      </c>
    </row>
    <row r="103" spans="1:2" x14ac:dyDescent="0.25">
      <c r="A103" s="6">
        <f t="shared" si="3"/>
        <v>44408</v>
      </c>
      <c r="B103" s="7">
        <f t="shared" si="2"/>
        <v>44404</v>
      </c>
    </row>
    <row r="104" spans="1:2" x14ac:dyDescent="0.25">
      <c r="A104" s="6">
        <f t="shared" si="3"/>
        <v>44439</v>
      </c>
      <c r="B104" s="7">
        <f t="shared" si="2"/>
        <v>44434</v>
      </c>
    </row>
    <row r="105" spans="1:2" x14ac:dyDescent="0.25">
      <c r="A105" s="6">
        <f t="shared" si="3"/>
        <v>44469</v>
      </c>
      <c r="B105" s="7">
        <f t="shared" si="2"/>
        <v>44466</v>
      </c>
    </row>
    <row r="106" spans="1:2" x14ac:dyDescent="0.25">
      <c r="A106" s="6">
        <f t="shared" si="3"/>
        <v>44500</v>
      </c>
      <c r="B106" s="7">
        <f t="shared" si="2"/>
        <v>44495</v>
      </c>
    </row>
    <row r="107" spans="1:2" x14ac:dyDescent="0.25">
      <c r="A107" s="6">
        <f t="shared" si="3"/>
        <v>44530</v>
      </c>
      <c r="B107" s="7">
        <f t="shared" si="2"/>
        <v>44525</v>
      </c>
    </row>
    <row r="108" spans="1:2" x14ac:dyDescent="0.25">
      <c r="A108" s="6">
        <f t="shared" si="3"/>
        <v>44561</v>
      </c>
      <c r="B108" s="7">
        <f t="shared" si="2"/>
        <v>44558</v>
      </c>
    </row>
    <row r="109" spans="1:2" x14ac:dyDescent="0.25">
      <c r="A109" s="6">
        <f t="shared" si="3"/>
        <v>44592</v>
      </c>
      <c r="B109" s="7">
        <f t="shared" si="2"/>
        <v>44587</v>
      </c>
    </row>
    <row r="110" spans="1:2" x14ac:dyDescent="0.25">
      <c r="A110" s="6">
        <f t="shared" si="3"/>
        <v>44620</v>
      </c>
      <c r="B110" s="7">
        <f t="shared" si="2"/>
        <v>44615</v>
      </c>
    </row>
    <row r="111" spans="1:2" x14ac:dyDescent="0.25">
      <c r="A111" s="6">
        <f t="shared" si="3"/>
        <v>44651</v>
      </c>
      <c r="B111" s="7">
        <f t="shared" si="2"/>
        <v>44648</v>
      </c>
    </row>
    <row r="112" spans="1:2" x14ac:dyDescent="0.25">
      <c r="A112" s="6">
        <f t="shared" si="3"/>
        <v>44681</v>
      </c>
      <c r="B112" s="7">
        <f t="shared" si="2"/>
        <v>44677</v>
      </c>
    </row>
    <row r="113" spans="1:2" x14ac:dyDescent="0.25">
      <c r="A113" s="6">
        <f t="shared" si="3"/>
        <v>44712</v>
      </c>
      <c r="B113" s="7">
        <f t="shared" si="2"/>
        <v>44707</v>
      </c>
    </row>
    <row r="114" spans="1:2" x14ac:dyDescent="0.25">
      <c r="A114" s="6">
        <f t="shared" si="3"/>
        <v>44742</v>
      </c>
      <c r="B114" s="7">
        <f t="shared" si="2"/>
        <v>44739</v>
      </c>
    </row>
    <row r="115" spans="1:2" x14ac:dyDescent="0.25">
      <c r="A115" s="6">
        <f t="shared" si="3"/>
        <v>44773</v>
      </c>
      <c r="B115" s="7">
        <f t="shared" si="2"/>
        <v>44768</v>
      </c>
    </row>
    <row r="116" spans="1:2" x14ac:dyDescent="0.25">
      <c r="A116" s="6">
        <f t="shared" si="3"/>
        <v>44804</v>
      </c>
      <c r="B116" s="7">
        <f t="shared" si="2"/>
        <v>44799</v>
      </c>
    </row>
    <row r="117" spans="1:2" x14ac:dyDescent="0.25">
      <c r="A117" s="6">
        <f t="shared" si="3"/>
        <v>44834</v>
      </c>
      <c r="B117" s="7">
        <f t="shared" si="2"/>
        <v>44831</v>
      </c>
    </row>
    <row r="118" spans="1:2" x14ac:dyDescent="0.25">
      <c r="A118" s="6">
        <f t="shared" si="3"/>
        <v>44865</v>
      </c>
      <c r="B118" s="7">
        <f t="shared" si="2"/>
        <v>44860</v>
      </c>
    </row>
    <row r="119" spans="1:2" x14ac:dyDescent="0.25">
      <c r="A119" s="6">
        <f t="shared" si="3"/>
        <v>44895</v>
      </c>
      <c r="B119" s="7">
        <f t="shared" si="2"/>
        <v>44890</v>
      </c>
    </row>
    <row r="120" spans="1:2" x14ac:dyDescent="0.25">
      <c r="A120" s="6">
        <f t="shared" si="3"/>
        <v>44926</v>
      </c>
      <c r="B120" s="7">
        <f t="shared" si="2"/>
        <v>44922</v>
      </c>
    </row>
    <row r="121" spans="1:2" x14ac:dyDescent="0.25">
      <c r="A121" s="6">
        <f t="shared" si="3"/>
        <v>44957</v>
      </c>
      <c r="B121" s="7">
        <f t="shared" si="2"/>
        <v>44952</v>
      </c>
    </row>
    <row r="122" spans="1:2" x14ac:dyDescent="0.25">
      <c r="A122" s="6">
        <f t="shared" si="3"/>
        <v>44985</v>
      </c>
      <c r="B122" s="7">
        <f t="shared" si="2"/>
        <v>44980</v>
      </c>
    </row>
    <row r="123" spans="1:2" x14ac:dyDescent="0.25">
      <c r="A123" s="6">
        <f t="shared" si="3"/>
        <v>45016</v>
      </c>
      <c r="B123" s="7">
        <f t="shared" si="2"/>
        <v>45013</v>
      </c>
    </row>
    <row r="124" spans="1:2" x14ac:dyDescent="0.25">
      <c r="A124" s="6">
        <f t="shared" si="3"/>
        <v>45046</v>
      </c>
      <c r="B124" s="7">
        <f t="shared" si="2"/>
        <v>45041</v>
      </c>
    </row>
    <row r="125" spans="1:2" x14ac:dyDescent="0.25">
      <c r="A125" s="6">
        <f t="shared" si="3"/>
        <v>45077</v>
      </c>
      <c r="B125" s="7">
        <f t="shared" si="2"/>
        <v>45072</v>
      </c>
    </row>
    <row r="126" spans="1:2" x14ac:dyDescent="0.25">
      <c r="A126" s="6">
        <f t="shared" si="3"/>
        <v>45107</v>
      </c>
      <c r="B126" s="7">
        <f t="shared" si="2"/>
        <v>45104</v>
      </c>
    </row>
    <row r="127" spans="1:2" x14ac:dyDescent="0.25">
      <c r="A127" s="6">
        <f t="shared" si="3"/>
        <v>45138</v>
      </c>
      <c r="B127" s="7">
        <f t="shared" si="2"/>
        <v>45133</v>
      </c>
    </row>
    <row r="128" spans="1:2" x14ac:dyDescent="0.25">
      <c r="A128" s="6">
        <f t="shared" si="3"/>
        <v>45169</v>
      </c>
      <c r="B128" s="7">
        <f t="shared" si="2"/>
        <v>45166</v>
      </c>
    </row>
    <row r="129" spans="1:2" x14ac:dyDescent="0.25">
      <c r="A129" s="6">
        <f t="shared" si="3"/>
        <v>45199</v>
      </c>
      <c r="B129" s="7">
        <f t="shared" si="2"/>
        <v>45195</v>
      </c>
    </row>
    <row r="130" spans="1:2" x14ac:dyDescent="0.25">
      <c r="A130" s="6">
        <f t="shared" si="3"/>
        <v>45230</v>
      </c>
      <c r="B130" s="7">
        <f t="shared" ref="B130:B150" si="4">WORKDAY(EOMONTH($A130,0)+1,-4)</f>
        <v>45225</v>
      </c>
    </row>
    <row r="131" spans="1:2" x14ac:dyDescent="0.25">
      <c r="A131" s="6">
        <f t="shared" ref="A131:A150" si="5">EOMONTH(A130,1)</f>
        <v>45260</v>
      </c>
      <c r="B131" s="7">
        <f t="shared" si="4"/>
        <v>45257</v>
      </c>
    </row>
    <row r="132" spans="1:2" x14ac:dyDescent="0.25">
      <c r="A132" s="6">
        <f t="shared" si="5"/>
        <v>45291</v>
      </c>
      <c r="B132" s="7">
        <f t="shared" si="4"/>
        <v>45286</v>
      </c>
    </row>
    <row r="133" spans="1:2" x14ac:dyDescent="0.25">
      <c r="A133" s="6">
        <f t="shared" si="5"/>
        <v>45322</v>
      </c>
      <c r="B133" s="7">
        <f t="shared" si="4"/>
        <v>45317</v>
      </c>
    </row>
    <row r="134" spans="1:2" x14ac:dyDescent="0.25">
      <c r="A134" s="6">
        <f t="shared" si="5"/>
        <v>45351</v>
      </c>
      <c r="B134" s="7">
        <f t="shared" si="4"/>
        <v>45348</v>
      </c>
    </row>
    <row r="135" spans="1:2" x14ac:dyDescent="0.25">
      <c r="A135" s="6">
        <f t="shared" si="5"/>
        <v>45382</v>
      </c>
      <c r="B135" s="7">
        <f t="shared" si="4"/>
        <v>45377</v>
      </c>
    </row>
    <row r="136" spans="1:2" x14ac:dyDescent="0.25">
      <c r="A136" s="6">
        <f t="shared" si="5"/>
        <v>45412</v>
      </c>
      <c r="B136" s="7">
        <f t="shared" si="4"/>
        <v>45407</v>
      </c>
    </row>
    <row r="137" spans="1:2" x14ac:dyDescent="0.25">
      <c r="A137" s="6">
        <f t="shared" si="5"/>
        <v>45443</v>
      </c>
      <c r="B137" s="7">
        <f t="shared" si="4"/>
        <v>45440</v>
      </c>
    </row>
    <row r="138" spans="1:2" x14ac:dyDescent="0.25">
      <c r="A138" s="6">
        <f t="shared" si="5"/>
        <v>45473</v>
      </c>
      <c r="B138" s="7">
        <f t="shared" si="4"/>
        <v>45468</v>
      </c>
    </row>
    <row r="139" spans="1:2" x14ac:dyDescent="0.25">
      <c r="A139" s="6">
        <f t="shared" si="5"/>
        <v>45504</v>
      </c>
      <c r="B139" s="7">
        <f t="shared" si="4"/>
        <v>45499</v>
      </c>
    </row>
    <row r="140" spans="1:2" x14ac:dyDescent="0.25">
      <c r="A140" s="6">
        <f t="shared" si="5"/>
        <v>45535</v>
      </c>
      <c r="B140" s="7">
        <f t="shared" si="4"/>
        <v>45531</v>
      </c>
    </row>
    <row r="141" spans="1:2" x14ac:dyDescent="0.25">
      <c r="A141" s="6">
        <f t="shared" si="5"/>
        <v>45565</v>
      </c>
      <c r="B141" s="7">
        <f t="shared" si="4"/>
        <v>45560</v>
      </c>
    </row>
    <row r="142" spans="1:2" x14ac:dyDescent="0.25">
      <c r="A142" s="6">
        <f t="shared" si="5"/>
        <v>45596</v>
      </c>
      <c r="B142" s="7">
        <f t="shared" si="4"/>
        <v>45593</v>
      </c>
    </row>
    <row r="143" spans="1:2" x14ac:dyDescent="0.25">
      <c r="A143" s="6">
        <f t="shared" si="5"/>
        <v>45626</v>
      </c>
      <c r="B143" s="7">
        <f t="shared" si="4"/>
        <v>45622</v>
      </c>
    </row>
    <row r="144" spans="1:2" x14ac:dyDescent="0.25">
      <c r="A144" s="6">
        <f t="shared" si="5"/>
        <v>45657</v>
      </c>
      <c r="B144" s="7">
        <f t="shared" si="4"/>
        <v>45652</v>
      </c>
    </row>
    <row r="145" spans="1:2" x14ac:dyDescent="0.25">
      <c r="A145" s="6">
        <f t="shared" si="5"/>
        <v>45688</v>
      </c>
      <c r="B145" s="7">
        <f t="shared" si="4"/>
        <v>45685</v>
      </c>
    </row>
    <row r="146" spans="1:2" x14ac:dyDescent="0.25">
      <c r="A146" s="6">
        <f t="shared" si="5"/>
        <v>45716</v>
      </c>
      <c r="B146" s="7">
        <f t="shared" si="4"/>
        <v>45713</v>
      </c>
    </row>
    <row r="147" spans="1:2" x14ac:dyDescent="0.25">
      <c r="A147" s="6">
        <f t="shared" si="5"/>
        <v>45747</v>
      </c>
      <c r="B147" s="7">
        <f t="shared" si="4"/>
        <v>45742</v>
      </c>
    </row>
    <row r="148" spans="1:2" x14ac:dyDescent="0.25">
      <c r="A148" s="6">
        <f t="shared" si="5"/>
        <v>45777</v>
      </c>
      <c r="B148" s="7">
        <f t="shared" si="4"/>
        <v>45772</v>
      </c>
    </row>
    <row r="149" spans="1:2" x14ac:dyDescent="0.25">
      <c r="A149" s="6">
        <f t="shared" si="5"/>
        <v>45808</v>
      </c>
      <c r="B149" s="7">
        <f t="shared" si="4"/>
        <v>45804</v>
      </c>
    </row>
    <row r="150" spans="1:2" x14ac:dyDescent="0.25">
      <c r="A150" s="6">
        <f t="shared" si="5"/>
        <v>45838</v>
      </c>
      <c r="B150" s="7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2013-12-13T17:28:43Z</dcterms:modified>
</cp:coreProperties>
</file>