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4240" windowHeight="12585"/>
  </bookViews>
  <sheets>
    <sheet name="Adaptation" sheetId="2" r:id="rId1"/>
    <sheet name="Réponse originale" sheetId="3" r:id="rId2"/>
  </sheets>
  <definedNames>
    <definedName name="ZDate" localSheetId="1">OFFSET('Réponse originale'!$A$1,1,,COUNTA('Réponse originale'!$A:$A)-1,)</definedName>
    <definedName name="ZDate">OFFSET(Adaptation!$A$1,1,,COUNTA(Adaptation!$A:$A)-1,)</definedName>
    <definedName name="ZStop" localSheetId="1">OFFSET('Réponse originale'!$C$1,1,,COUNTA('Réponse originale'!$C:$C)-1+9,)</definedName>
    <definedName name="ZStop">OFFSET(Adaptation!$C$1,1,,COUNTA(Adaptation!$C:$C)-1+9,)</definedName>
  </definedNames>
  <calcPr calcId="145621"/>
</workbook>
</file>

<file path=xl/calcChain.xml><?xml version="1.0" encoding="utf-8"?>
<calcChain xmlns="http://schemas.openxmlformats.org/spreadsheetml/2006/main">
  <c r="C48" i="2" l="1"/>
  <c r="J11" i="2" s="1"/>
  <c r="I11" i="2"/>
  <c r="E11" i="2"/>
  <c r="I37" i="2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P1" i="3"/>
  <c r="N1" i="3"/>
  <c r="G11" i="2" a="1"/>
  <c r="F11" i="2" a="1"/>
  <c r="H1" i="3" a="1"/>
  <c r="L1" i="3" a="1"/>
  <c r="J1" i="3" a="1"/>
  <c r="R1" i="3" a="1"/>
  <c r="F11" i="2" l="1"/>
  <c r="G11" i="2"/>
  <c r="R1" i="3"/>
  <c r="J1" i="3"/>
  <c r="L1" i="3"/>
  <c r="H1" i="3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11" i="2"/>
  <c r="G37" i="2" a="1"/>
  <c r="F37" i="2" a="1"/>
  <c r="J37" i="2" l="1"/>
  <c r="F37" i="2"/>
  <c r="G37" i="2"/>
  <c r="H11" i="2" a="1"/>
  <c r="H37" i="2" a="1"/>
  <c r="H11" i="2" l="1"/>
  <c r="H37" i="2"/>
</calcChain>
</file>

<file path=xl/sharedStrings.xml><?xml version="1.0" encoding="utf-8"?>
<sst xmlns="http://schemas.openxmlformats.org/spreadsheetml/2006/main" count="40" uniqueCount="28">
  <si>
    <t>Date</t>
  </si>
  <si>
    <t>cours</t>
  </si>
  <si>
    <t>bon</t>
  </si>
  <si>
    <t>Cours stop
le plus haut</t>
  </si>
  <si>
    <t>Date de départ de la recherche</t>
  </si>
  <si>
    <t>Date du cours</t>
  </si>
  <si>
    <t>Cours correspondant</t>
  </si>
  <si>
    <t>Cours stop touché</t>
  </si>
  <si>
    <t>Cours stop touhé
matriciel</t>
  </si>
  <si>
    <t>Ligne de départ de la zone</t>
  </si>
  <si>
    <t>Ligne de fin de la zone</t>
  </si>
  <si>
    <t>pas bon</t>
  </si>
  <si>
    <t>ok</t>
  </si>
  <si>
    <t>le 21/06/2013 non ?</t>
  </si>
  <si>
    <t>OK</t>
  </si>
  <si>
    <t>ok début recherche</t>
  </si>
  <si>
    <t>ok dernière ligne</t>
  </si>
  <si>
    <t>les formules orignales juste déplacées</t>
  </si>
  <si>
    <t>ici, copie des formules orignales d'en bas</t>
  </si>
  <si>
    <t xml:space="preserve">décalage d'un jour </t>
  </si>
  <si>
    <t>la cellule date était verrouillée</t>
  </si>
  <si>
    <t>j'ai modifié</t>
  </si>
  <si>
    <t>Si j'ai bien tout compris, s'agissant de la première recherche, le Stop touché devrait être 1078.53</t>
  </si>
  <si>
    <t>?</t>
  </si>
  <si>
    <t>solution trouvée par les formules matricielles.</t>
  </si>
  <si>
    <t>A-</t>
  </si>
  <si>
    <t>B-</t>
  </si>
  <si>
    <t>Cours stop touché
matriciel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</si>
</sst>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/>
    <xf numFmtId="0" fontId="0" fillId="3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1" xfId="0" applyNumberFormat="1" applyFill="1" applyBorder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pane ySplit="1" topLeftCell="A8" activePane="bottomLeft" state="frozen"/>
      <selection pane="bottomLeft" activeCell="L24" sqref="L24"/>
    </sheetView>
  </sheetViews>
  <sheetFormatPr baseColWidth="10" defaultRowHeight="15.75" x14ac:dyDescent="0.25"/>
  <cols>
    <col min="1" max="1" width="11.42578125" style="3"/>
    <col min="2" max="2" width="11.42578125" style="8"/>
    <col min="3" max="3" width="11.28515625" style="8" bestFit="1" customWidth="1"/>
    <col min="4" max="4" width="7.42578125" customWidth="1"/>
    <col min="5" max="5" width="16.85546875" bestFit="1" customWidth="1"/>
    <col min="6" max="6" width="20.140625" customWidth="1"/>
    <col min="7" max="7" width="15.140625" customWidth="1"/>
    <col min="8" max="8" width="14.5703125" customWidth="1"/>
    <col min="9" max="9" width="20" customWidth="1"/>
    <col min="10" max="10" width="18.28515625" customWidth="1"/>
    <col min="11" max="11" width="11.42578125" style="21"/>
    <col min="12" max="12" width="10.28515625" customWidth="1"/>
    <col min="13" max="13" width="14.5703125" customWidth="1"/>
    <col min="14" max="14" width="7.140625" customWidth="1"/>
    <col min="15" max="15" width="15.85546875" customWidth="1"/>
    <col min="16" max="16" width="15.28515625" customWidth="1"/>
  </cols>
  <sheetData>
    <row r="1" spans="1:16" s="2" customFormat="1" ht="47.25" customHeight="1" x14ac:dyDescent="0.25">
      <c r="A1" s="9" t="s">
        <v>0</v>
      </c>
      <c r="B1" s="6" t="s">
        <v>1</v>
      </c>
      <c r="C1" s="6" t="s">
        <v>3</v>
      </c>
      <c r="D1" s="4">
        <v>0.95</v>
      </c>
      <c r="E1" s="4" t="s">
        <v>4</v>
      </c>
      <c r="F1" s="4" t="s">
        <v>5</v>
      </c>
      <c r="G1" s="4" t="s">
        <v>6</v>
      </c>
      <c r="H1" s="4" t="s">
        <v>27</v>
      </c>
      <c r="I1" s="4" t="s">
        <v>9</v>
      </c>
      <c r="J1" s="4" t="s">
        <v>10</v>
      </c>
      <c r="K1" s="20"/>
    </row>
    <row r="2" spans="1:16" x14ac:dyDescent="0.25">
      <c r="A2" s="5">
        <v>40178</v>
      </c>
      <c r="B2" s="7">
        <v>768.24</v>
      </c>
      <c r="C2" s="7"/>
      <c r="P2" s="1"/>
    </row>
    <row r="3" spans="1:16" x14ac:dyDescent="0.25">
      <c r="A3" s="5">
        <v>40543</v>
      </c>
      <c r="B3" s="7">
        <v>972.96</v>
      </c>
      <c r="C3" s="7"/>
    </row>
    <row r="4" spans="1:16" x14ac:dyDescent="0.25">
      <c r="A4" s="5">
        <v>40907</v>
      </c>
      <c r="B4" s="7">
        <v>877.6</v>
      </c>
      <c r="C4" s="7"/>
    </row>
    <row r="5" spans="1:16" x14ac:dyDescent="0.25">
      <c r="A5" s="5">
        <v>41243</v>
      </c>
      <c r="B5" s="7">
        <v>980.85</v>
      </c>
      <c r="C5" s="7"/>
    </row>
    <row r="6" spans="1:16" x14ac:dyDescent="0.25">
      <c r="A6" s="5">
        <v>41274</v>
      </c>
      <c r="B6" s="7">
        <v>1019.2</v>
      </c>
      <c r="C6" s="7"/>
    </row>
    <row r="7" spans="1:16" x14ac:dyDescent="0.25">
      <c r="A7" s="5">
        <v>41305</v>
      </c>
      <c r="B7" s="7">
        <v>1081.6199999999999</v>
      </c>
      <c r="C7" s="7"/>
    </row>
    <row r="8" spans="1:16" x14ac:dyDescent="0.25">
      <c r="A8" s="5">
        <v>41333</v>
      </c>
      <c r="B8" s="7">
        <v>1103.3499999999999</v>
      </c>
      <c r="C8" s="7"/>
    </row>
    <row r="9" spans="1:16" x14ac:dyDescent="0.25">
      <c r="A9" s="5">
        <v>41361</v>
      </c>
      <c r="B9" s="7">
        <v>1093.81</v>
      </c>
      <c r="C9" s="7"/>
    </row>
    <row r="10" spans="1:16" x14ac:dyDescent="0.25">
      <c r="A10" s="5">
        <v>41394</v>
      </c>
      <c r="B10" s="7">
        <v>1086.96</v>
      </c>
      <c r="C10" s="7"/>
      <c r="I10" s="17" t="s">
        <v>15</v>
      </c>
      <c r="J10" s="17" t="s">
        <v>16</v>
      </c>
    </row>
    <row r="11" spans="1:16" x14ac:dyDescent="0.25">
      <c r="A11" s="12">
        <v>41396</v>
      </c>
      <c r="B11" s="7">
        <v>1089.78</v>
      </c>
      <c r="C11" s="7">
        <f>MAX($B$2:B11)*$D$1</f>
        <v>1048.1824999999999</v>
      </c>
      <c r="E11" s="16">
        <f>A11</f>
        <v>41396</v>
      </c>
      <c r="F11" s="11">
        <f t="array" aca="1" ref="F11" ca="1">INDIRECT("A"&amp;MIN(IF((OFFSET(ZStop,MATCH(E11,ZDate,0),-1)&lt;=OFFSET(ZStop,MATCH(E11,ZDate,0)-1,0)),ROW(OFFSET(ZStop,MATCH(E11,ZDate,0)-1,0)))))</f>
        <v>41418</v>
      </c>
      <c r="G11" s="15">
        <f t="array" aca="1" ref="G11" ca="1">INDIRECT("B"&amp;MIN(IF((OFFSET(ZStop,MATCH(E11,ZDate,0),-1)&lt;=OFFSET(ZStop,MATCH(E11,ZDate,0)-1,0)),ROW(OFFSET(ZStop,MATCH(E11,ZDate,0)-1,0))))+1)</f>
        <v>1077</v>
      </c>
      <c r="H11" s="6">
        <f t="array" aca="1" ref="H11" ca="1">MAX(INDIRECT("$B$"&amp;$I$37&amp;":B"&amp;$J$37)*$D$1)</f>
        <v>1072.3315</v>
      </c>
      <c r="I11" s="10">
        <f ca="1">MATCH($E11,ZDate,0)+2</f>
        <v>12</v>
      </c>
      <c r="J11" s="10">
        <f>COUNTA(C:C)+9</f>
        <v>48</v>
      </c>
      <c r="K11" s="21" t="s">
        <v>26</v>
      </c>
      <c r="L11" t="s">
        <v>18</v>
      </c>
    </row>
    <row r="12" spans="1:16" x14ac:dyDescent="0.25">
      <c r="A12" s="5">
        <v>41397</v>
      </c>
      <c r="B12" s="7">
        <v>1094.24</v>
      </c>
      <c r="C12" s="7">
        <f>MAX($B$2:B12)*$D$1</f>
        <v>1048.1824999999999</v>
      </c>
      <c r="E12" s="17" t="s">
        <v>12</v>
      </c>
      <c r="F12" s="18" t="s">
        <v>19</v>
      </c>
      <c r="G12" s="17" t="s">
        <v>14</v>
      </c>
      <c r="H12" s="1" t="s">
        <v>23</v>
      </c>
      <c r="I12" t="s">
        <v>20</v>
      </c>
    </row>
    <row r="13" spans="1:16" x14ac:dyDescent="0.25">
      <c r="A13" s="5">
        <v>41400</v>
      </c>
      <c r="B13" s="7">
        <v>1100.94</v>
      </c>
      <c r="C13" s="7">
        <f>MAX($B$2:B13)*$D$1</f>
        <v>1048.1824999999999</v>
      </c>
      <c r="I13" t="s">
        <v>21</v>
      </c>
    </row>
    <row r="14" spans="1:16" x14ac:dyDescent="0.25">
      <c r="A14" s="5">
        <v>41401</v>
      </c>
      <c r="B14" s="7">
        <v>1103.79</v>
      </c>
      <c r="C14" s="7">
        <f>MAX($B$2:B14)*$D$1</f>
        <v>1048.6005</v>
      </c>
    </row>
    <row r="15" spans="1:16" x14ac:dyDescent="0.25">
      <c r="A15" s="5">
        <v>41404</v>
      </c>
      <c r="B15" s="7">
        <v>1113.7</v>
      </c>
      <c r="C15" s="7">
        <f>MAX($B$2:B15)*$D$1</f>
        <v>1058.0150000000001</v>
      </c>
    </row>
    <row r="16" spans="1:16" x14ac:dyDescent="0.25">
      <c r="A16" s="5">
        <v>41407</v>
      </c>
      <c r="B16" s="7">
        <v>1117.3599999999999</v>
      </c>
      <c r="C16" s="7">
        <f>MAX($B$2:B16)*$D$1</f>
        <v>1061.492</v>
      </c>
    </row>
    <row r="17" spans="1:5" x14ac:dyDescent="0.25">
      <c r="A17" s="5">
        <v>41408</v>
      </c>
      <c r="B17" s="7">
        <v>1116.6199999999999</v>
      </c>
      <c r="C17" s="7">
        <f>MAX($B$2:B17)*$D$1</f>
        <v>1061.492</v>
      </c>
    </row>
    <row r="18" spans="1:5" x14ac:dyDescent="0.25">
      <c r="A18" s="5">
        <v>41409</v>
      </c>
      <c r="B18" s="7">
        <v>1116.3499999999999</v>
      </c>
      <c r="C18" s="7">
        <f>MAX($B$2:B18)*$D$1</f>
        <v>1061.492</v>
      </c>
    </row>
    <row r="19" spans="1:5" x14ac:dyDescent="0.25">
      <c r="A19" s="5">
        <v>41410</v>
      </c>
      <c r="B19" s="7">
        <v>1119</v>
      </c>
      <c r="C19" s="7">
        <f>MAX($B$2:B19)*$D$1</f>
        <v>1063.05</v>
      </c>
    </row>
    <row r="20" spans="1:5" x14ac:dyDescent="0.25">
      <c r="A20" s="5">
        <v>41411</v>
      </c>
      <c r="B20" s="7">
        <v>1126.07</v>
      </c>
      <c r="C20" s="7">
        <f>MAX($B$2:B20)*$D$1</f>
        <v>1069.7665</v>
      </c>
    </row>
    <row r="21" spans="1:5" x14ac:dyDescent="0.25">
      <c r="A21" s="5">
        <v>41415</v>
      </c>
      <c r="B21" s="7">
        <v>1133.07</v>
      </c>
      <c r="C21" s="7">
        <f>MAX($B$2:B21)*$D$1</f>
        <v>1076.4164999999998</v>
      </c>
    </row>
    <row r="22" spans="1:5" x14ac:dyDescent="0.25">
      <c r="A22" s="5">
        <v>41416</v>
      </c>
      <c r="B22" s="7">
        <v>1135.29</v>
      </c>
      <c r="C22" s="7">
        <f>MAX($B$2:B22)*$D$1</f>
        <v>1078.5255</v>
      </c>
    </row>
    <row r="23" spans="1:5" x14ac:dyDescent="0.25">
      <c r="A23" s="5">
        <v>41417</v>
      </c>
      <c r="B23" s="7">
        <v>1125.47</v>
      </c>
      <c r="C23" s="7">
        <f>MAX($B$2:B23)*$D$1</f>
        <v>1078.5255</v>
      </c>
    </row>
    <row r="24" spans="1:5" x14ac:dyDescent="0.25">
      <c r="A24" s="5">
        <v>41418</v>
      </c>
      <c r="B24" s="7">
        <v>1119.26</v>
      </c>
      <c r="C24" s="14">
        <f>MAX($B$2:B24)*$D$1</f>
        <v>1078.5255</v>
      </c>
      <c r="E24" t="s">
        <v>22</v>
      </c>
    </row>
    <row r="25" spans="1:5" x14ac:dyDescent="0.25">
      <c r="A25" s="13">
        <v>41421</v>
      </c>
      <c r="B25" s="14">
        <v>1077</v>
      </c>
      <c r="C25" s="7">
        <f>MAX($B$2:B25)*$D$1</f>
        <v>1078.5255</v>
      </c>
    </row>
    <row r="26" spans="1:5" x14ac:dyDescent="0.25">
      <c r="A26" s="5">
        <v>41422</v>
      </c>
      <c r="B26" s="7">
        <v>1129.22</v>
      </c>
      <c r="C26" s="7">
        <f>MAX($B$2:B26)*$D$1</f>
        <v>1078.5255</v>
      </c>
    </row>
    <row r="27" spans="1:5" x14ac:dyDescent="0.25">
      <c r="A27" s="5">
        <v>41423</v>
      </c>
      <c r="B27" s="7">
        <v>1126.3699999999999</v>
      </c>
      <c r="C27" s="7">
        <f>MAX($B$2:B27)*$D$1</f>
        <v>1078.5255</v>
      </c>
    </row>
    <row r="28" spans="1:5" x14ac:dyDescent="0.25">
      <c r="A28" s="5">
        <v>41424</v>
      </c>
      <c r="B28" s="7">
        <v>1128.52</v>
      </c>
      <c r="C28" s="7">
        <f>MAX($B$2:B28)*$D$1</f>
        <v>1078.5255</v>
      </c>
    </row>
    <row r="29" spans="1:5" x14ac:dyDescent="0.25">
      <c r="A29" s="5">
        <v>41425</v>
      </c>
      <c r="B29" s="7">
        <v>1126.8900000000001</v>
      </c>
      <c r="C29" s="7">
        <f>MAX($B$2:B29)*$D$1</f>
        <v>1078.5255</v>
      </c>
    </row>
    <row r="30" spans="1:5" x14ac:dyDescent="0.25">
      <c r="A30" s="5">
        <v>41428</v>
      </c>
      <c r="B30" s="7">
        <v>1121.49</v>
      </c>
      <c r="C30" s="7">
        <f>MAX($B$2:B30)*$D$1</f>
        <v>1078.5255</v>
      </c>
    </row>
    <row r="31" spans="1:5" x14ac:dyDescent="0.25">
      <c r="A31" s="5">
        <v>41429</v>
      </c>
      <c r="B31" s="7">
        <v>1123.1099999999999</v>
      </c>
      <c r="C31" s="7">
        <f>MAX($B$2:B31)*$D$1</f>
        <v>1078.5255</v>
      </c>
    </row>
    <row r="32" spans="1:5" x14ac:dyDescent="0.25">
      <c r="A32" s="5">
        <v>41430</v>
      </c>
      <c r="B32" s="7">
        <v>1120.1600000000001</v>
      </c>
      <c r="C32" s="7">
        <f>MAX($B$2:B32)*$D$1</f>
        <v>1078.5255</v>
      </c>
    </row>
    <row r="33" spans="1:12" x14ac:dyDescent="0.25">
      <c r="A33" s="5">
        <v>41431</v>
      </c>
      <c r="B33" s="7">
        <v>1117.01</v>
      </c>
      <c r="C33" s="7">
        <f>MAX($B$2:B33)*$D$1</f>
        <v>1078.5255</v>
      </c>
    </row>
    <row r="34" spans="1:12" x14ac:dyDescent="0.25">
      <c r="A34" s="5">
        <v>41432</v>
      </c>
      <c r="B34" s="7">
        <v>1118.3</v>
      </c>
      <c r="C34" s="7">
        <f>MAX($B$2:B34)*$D$1</f>
        <v>1078.5255</v>
      </c>
    </row>
    <row r="35" spans="1:12" x14ac:dyDescent="0.25">
      <c r="A35" s="5">
        <v>41435</v>
      </c>
      <c r="B35" s="7">
        <v>1121.93</v>
      </c>
      <c r="C35" s="7">
        <f>MAX($B$2:B35)*$D$1</f>
        <v>1078.5255</v>
      </c>
    </row>
    <row r="36" spans="1:12" x14ac:dyDescent="0.25">
      <c r="A36" s="5">
        <v>41436</v>
      </c>
      <c r="B36" s="7">
        <v>1116.48</v>
      </c>
      <c r="C36" s="7">
        <f>MAX($B$2:B36)*$D$1</f>
        <v>1078.5255</v>
      </c>
    </row>
    <row r="37" spans="1:12" x14ac:dyDescent="0.25">
      <c r="A37" s="12">
        <v>41437</v>
      </c>
      <c r="B37" s="7">
        <v>1117.48</v>
      </c>
      <c r="C37" s="7">
        <f>MAX($B$2:B37)*$D$1</f>
        <v>1078.5255</v>
      </c>
      <c r="E37" s="16">
        <v>41437</v>
      </c>
      <c r="F37" s="11">
        <f t="array" aca="1" ref="F37" ca="1">INDIRECT("A"&amp;MIN(IF((OFFSET(ZStop,MATCH(E37,ZDate,0),-1)&lt;=OFFSET(ZStop,MATCH(E37,ZDate,0)-1,0)),ROW(OFFSET(ZStop,MATCH(E37,ZDate,0)-1,0)))))</f>
        <v>41445</v>
      </c>
      <c r="G37" s="15">
        <f t="array" aca="1" ref="G37" ca="1">INDIRECT("B"&amp;MIN(IF((OFFSET(ZStop,MATCH(E37,ZDate,0),-1)&lt;=OFFSET(ZStop,MATCH(E37,ZDate,0)-1,0)),ROW(OFFSET(ZStop,MATCH(E37,ZDate,0)-1,0))))+1)</f>
        <v>1072.33</v>
      </c>
      <c r="H37" s="6">
        <f t="array" aca="1" ref="H37" ca="1">MAX(INDIRECT("$B$"&amp;$I$37&amp;":B"&amp;$J$37)*$D$1)</f>
        <v>1072.3315</v>
      </c>
      <c r="I37" s="4">
        <f ca="1">MATCH($E$37,ZDate,0)+2</f>
        <v>38</v>
      </c>
      <c r="J37" s="10">
        <f>COUNTA(C:C)+9</f>
        <v>48</v>
      </c>
      <c r="K37" s="21" t="s">
        <v>25</v>
      </c>
      <c r="L37" t="s">
        <v>17</v>
      </c>
    </row>
    <row r="38" spans="1:12" x14ac:dyDescent="0.25">
      <c r="A38" s="5">
        <v>41438</v>
      </c>
      <c r="B38" s="7">
        <v>1113.68</v>
      </c>
      <c r="C38" s="7">
        <f>MAX($B$2:B38)*$D$1</f>
        <v>1078.5255</v>
      </c>
      <c r="E38" s="17" t="s">
        <v>12</v>
      </c>
      <c r="F38" s="17" t="s">
        <v>13</v>
      </c>
      <c r="G38" s="17" t="s">
        <v>14</v>
      </c>
      <c r="H38" s="17"/>
      <c r="I38" s="17" t="s">
        <v>15</v>
      </c>
      <c r="J38" s="17" t="s">
        <v>16</v>
      </c>
    </row>
    <row r="39" spans="1:12" x14ac:dyDescent="0.25">
      <c r="A39" s="5">
        <v>41439</v>
      </c>
      <c r="B39" s="7">
        <v>1117.8499999999999</v>
      </c>
      <c r="C39" s="7">
        <f>MAX($B$2:B39)*$D$1</f>
        <v>1078.5255</v>
      </c>
    </row>
    <row r="40" spans="1:12" x14ac:dyDescent="0.25">
      <c r="A40" s="5">
        <v>41442</v>
      </c>
      <c r="B40" s="7">
        <v>1125.77</v>
      </c>
      <c r="C40" s="7">
        <f>MAX($B$2:B40)*$D$1</f>
        <v>1078.5255</v>
      </c>
      <c r="H40" t="s">
        <v>24</v>
      </c>
    </row>
    <row r="41" spans="1:12" x14ac:dyDescent="0.25">
      <c r="A41" s="5">
        <v>41443</v>
      </c>
      <c r="B41" s="7">
        <v>1128.77</v>
      </c>
      <c r="C41" s="7">
        <f>MAX($B$2:B41)*$D$1</f>
        <v>1078.5255</v>
      </c>
    </row>
    <row r="42" spans="1:12" x14ac:dyDescent="0.25">
      <c r="A42" s="5">
        <v>41444</v>
      </c>
      <c r="B42" s="7">
        <v>1128.77</v>
      </c>
      <c r="C42" s="7">
        <f>MAX($B$2:B42)*$D$1</f>
        <v>1078.5255</v>
      </c>
    </row>
    <row r="43" spans="1:12" x14ac:dyDescent="0.25">
      <c r="A43" s="5">
        <v>41445</v>
      </c>
      <c r="B43" s="7">
        <v>1116.3499999999999</v>
      </c>
      <c r="C43" s="19">
        <f>MAX($B$2:B43)*$D$1</f>
        <v>1078.5255</v>
      </c>
    </row>
    <row r="44" spans="1:12" x14ac:dyDescent="0.25">
      <c r="A44" s="13">
        <v>41446</v>
      </c>
      <c r="B44" s="14">
        <v>1072.33</v>
      </c>
      <c r="C44" s="7">
        <f>MAX($B$2:B44)*$D$1</f>
        <v>1078.5255</v>
      </c>
    </row>
    <row r="45" spans="1:12" x14ac:dyDescent="0.25">
      <c r="A45" s="5">
        <v>41449</v>
      </c>
      <c r="B45" s="7">
        <v>1092.0999999999999</v>
      </c>
      <c r="C45" s="7">
        <f>MAX($B$2:B45)*$D$1</f>
        <v>1078.5255</v>
      </c>
    </row>
    <row r="46" spans="1:12" x14ac:dyDescent="0.25">
      <c r="A46" s="5">
        <v>41450</v>
      </c>
      <c r="B46" s="7">
        <v>1097.3499999999999</v>
      </c>
      <c r="C46" s="7">
        <f>MAX($B$2:B46)*$D$1</f>
        <v>1078.5255</v>
      </c>
    </row>
    <row r="47" spans="1:12" x14ac:dyDescent="0.25">
      <c r="A47" s="5">
        <v>41451</v>
      </c>
      <c r="B47" s="7">
        <v>1107.81</v>
      </c>
      <c r="C47" s="7">
        <f>MAX($B$2:B47)*$D$1</f>
        <v>1078.5255</v>
      </c>
    </row>
    <row r="48" spans="1:12" x14ac:dyDescent="0.25">
      <c r="A48" s="5">
        <v>41452</v>
      </c>
      <c r="B48" s="7">
        <v>1108.81</v>
      </c>
      <c r="C48" s="7">
        <f>MAX($B$2:B48)*$D$1</f>
        <v>1078.5255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workbookViewId="0">
      <pane ySplit="1" topLeftCell="A2" activePane="bottomLeft" state="frozen"/>
      <selection pane="bottomLeft" activeCell="E36" sqref="E36"/>
    </sheetView>
  </sheetViews>
  <sheetFormatPr baseColWidth="10" defaultRowHeight="15" x14ac:dyDescent="0.25"/>
  <cols>
    <col min="1" max="1" width="11.42578125" style="3"/>
    <col min="2" max="2" width="11.42578125" style="8"/>
    <col min="3" max="3" width="11.28515625" style="8" bestFit="1" customWidth="1"/>
    <col min="4" max="4" width="7.42578125" customWidth="1"/>
    <col min="5" max="5" width="16.85546875" bestFit="1" customWidth="1"/>
    <col min="6" max="6" width="11.42578125" customWidth="1"/>
    <col min="7" max="7" width="13" bestFit="1" customWidth="1"/>
    <col min="8" max="8" width="11.42578125" customWidth="1"/>
    <col min="9" max="9" width="14" customWidth="1"/>
    <col min="10" max="10" width="11.42578125" customWidth="1"/>
    <col min="12" max="12" width="11.42578125" customWidth="1"/>
    <col min="13" max="13" width="14.5703125" customWidth="1"/>
    <col min="14" max="14" width="7.140625" customWidth="1"/>
    <col min="15" max="15" width="14.5703125" customWidth="1"/>
    <col min="16" max="16" width="7.140625" customWidth="1"/>
    <col min="17" max="17" width="15.85546875" customWidth="1"/>
    <col min="18" max="18" width="15.28515625" customWidth="1"/>
  </cols>
  <sheetData>
    <row r="1" spans="1:18" s="2" customFormat="1" ht="47.25" customHeight="1" x14ac:dyDescent="0.25">
      <c r="A1" s="9" t="s">
        <v>0</v>
      </c>
      <c r="B1" s="6" t="s">
        <v>1</v>
      </c>
      <c r="C1" s="6" t="s">
        <v>3</v>
      </c>
      <c r="D1" s="4">
        <v>0.95</v>
      </c>
      <c r="E1" s="4" t="s">
        <v>4</v>
      </c>
      <c r="F1" s="9">
        <v>41437</v>
      </c>
      <c r="G1" s="4" t="s">
        <v>5</v>
      </c>
      <c r="H1" s="11">
        <f t="array" aca="1" ref="H1" ca="1">INDIRECT("A"&amp;MIN(IF((OFFSET(ZStop,MATCH(F1,ZDate,0),-1)&lt;=OFFSET(ZStop,MATCH(F1,ZDate,0)-1,0)),ROW(OFFSET(ZStop,MATCH(F1,ZDate,0)-1,0)))))</f>
        <v>41445</v>
      </c>
      <c r="I1" s="4" t="s">
        <v>6</v>
      </c>
      <c r="J1" s="4">
        <f t="array" aca="1" ref="J1" ca="1">INDIRECT("B"&amp;MIN(IF((OFFSET(ZStop,MATCH(F1,ZDate,0),-1)&lt;=OFFSET(ZStop,MATCH(F1,ZDate,0)-1,0)),ROW(OFFSET(ZStop,MATCH(F1,ZDate,0)-1,0))))+1)</f>
        <v>1072.33</v>
      </c>
      <c r="K1" s="4" t="s">
        <v>7</v>
      </c>
      <c r="L1" s="4">
        <f t="array" aca="1" ref="L1" ca="1">INDIRECT("B"&amp;MIN(IF((OFFSET(ZStop,MATCH(F1,ZDate,0),-1)&lt;=OFFSET(ZStop,MATCH(F1,ZDate,0)-1,0)),ROW(OFFSET(ZStop,MATCH(F1,ZDate,0)-1,0)))))</f>
        <v>1116.3499999999999</v>
      </c>
      <c r="M1" s="4" t="s">
        <v>9</v>
      </c>
      <c r="N1" s="4">
        <f ca="1">MATCH($F$1,ZDate,0)+2</f>
        <v>38</v>
      </c>
      <c r="O1" s="4" t="s">
        <v>10</v>
      </c>
      <c r="P1" s="10">
        <f>COUNTA(C:C)+9</f>
        <v>47</v>
      </c>
      <c r="Q1" s="4" t="s">
        <v>8</v>
      </c>
      <c r="R1" s="6">
        <f t="array" aca="1" ref="R1" ca="1">MAX(INDIRECT("$B$"&amp;$N$1&amp;":B"&amp;$P$1)*$D$1)</f>
        <v>1072.3315</v>
      </c>
    </row>
    <row r="2" spans="1:18" x14ac:dyDescent="0.25">
      <c r="A2" s="5">
        <v>40178</v>
      </c>
      <c r="B2" s="7">
        <v>768.24</v>
      </c>
      <c r="C2" s="7"/>
      <c r="L2" s="1" t="s">
        <v>11</v>
      </c>
      <c r="R2" s="1" t="s">
        <v>2</v>
      </c>
    </row>
    <row r="3" spans="1:18" x14ac:dyDescent="0.25">
      <c r="A3" s="5">
        <v>40543</v>
      </c>
      <c r="B3" s="7">
        <v>972.96</v>
      </c>
      <c r="C3" s="7"/>
    </row>
    <row r="4" spans="1:18" x14ac:dyDescent="0.25">
      <c r="A4" s="5">
        <v>40907</v>
      </c>
      <c r="B4" s="7">
        <v>877.6</v>
      </c>
      <c r="C4" s="7"/>
    </row>
    <row r="5" spans="1:18" x14ac:dyDescent="0.25">
      <c r="A5" s="5">
        <v>41243</v>
      </c>
      <c r="B5" s="7">
        <v>980.85</v>
      </c>
      <c r="C5" s="7"/>
    </row>
    <row r="6" spans="1:18" x14ac:dyDescent="0.25">
      <c r="A6" s="5">
        <v>41274</v>
      </c>
      <c r="B6" s="7">
        <v>1019.2</v>
      </c>
      <c r="C6" s="7"/>
    </row>
    <row r="7" spans="1:18" x14ac:dyDescent="0.25">
      <c r="A7" s="5">
        <v>41305</v>
      </c>
      <c r="B7" s="7">
        <v>1081.6199999999999</v>
      </c>
      <c r="C7" s="7"/>
    </row>
    <row r="8" spans="1:18" x14ac:dyDescent="0.25">
      <c r="A8" s="5">
        <v>41333</v>
      </c>
      <c r="B8" s="7">
        <v>1103.3499999999999</v>
      </c>
      <c r="C8" s="7"/>
    </row>
    <row r="9" spans="1:18" x14ac:dyDescent="0.25">
      <c r="A9" s="5">
        <v>41361</v>
      </c>
      <c r="B9" s="7">
        <v>1093.81</v>
      </c>
      <c r="C9" s="7"/>
    </row>
    <row r="10" spans="1:18" x14ac:dyDescent="0.25">
      <c r="A10" s="5">
        <v>41394</v>
      </c>
      <c r="B10" s="7">
        <v>1086.96</v>
      </c>
      <c r="C10" s="7"/>
    </row>
    <row r="11" spans="1:18" x14ac:dyDescent="0.25">
      <c r="A11" s="5">
        <v>41396</v>
      </c>
      <c r="B11" s="7">
        <v>1089.78</v>
      </c>
      <c r="C11" s="7">
        <f>MAX($B$2:B11)*$D$1</f>
        <v>1048.1824999999999</v>
      </c>
    </row>
    <row r="12" spans="1:18" x14ac:dyDescent="0.25">
      <c r="A12" s="5">
        <v>41397</v>
      </c>
      <c r="B12" s="7">
        <v>1094.24</v>
      </c>
      <c r="C12" s="7">
        <f>MAX($B$2:B12)*$D$1</f>
        <v>1048.1824999999999</v>
      </c>
    </row>
    <row r="13" spans="1:18" x14ac:dyDescent="0.25">
      <c r="A13" s="5">
        <v>41400</v>
      </c>
      <c r="B13" s="7">
        <v>1100.94</v>
      </c>
      <c r="C13" s="7">
        <f>MAX($B$2:B13)*$D$1</f>
        <v>1048.1824999999999</v>
      </c>
    </row>
    <row r="14" spans="1:18" x14ac:dyDescent="0.25">
      <c r="A14" s="5">
        <v>41401</v>
      </c>
      <c r="B14" s="7">
        <v>1103.79</v>
      </c>
      <c r="C14" s="7">
        <f>MAX($B$2:B14)*$D$1</f>
        <v>1048.6005</v>
      </c>
    </row>
    <row r="15" spans="1:18" x14ac:dyDescent="0.25">
      <c r="A15" s="5">
        <v>41404</v>
      </c>
      <c r="B15" s="7">
        <v>1113.7</v>
      </c>
      <c r="C15" s="7">
        <f>MAX($B$2:B15)*$D$1</f>
        <v>1058.0150000000001</v>
      </c>
    </row>
    <row r="16" spans="1:18" x14ac:dyDescent="0.25">
      <c r="A16" s="5">
        <v>41407</v>
      </c>
      <c r="B16" s="7">
        <v>1117.3599999999999</v>
      </c>
      <c r="C16" s="7">
        <f>MAX($B$2:B16)*$D$1</f>
        <v>1061.492</v>
      </c>
    </row>
    <row r="17" spans="1:3" x14ac:dyDescent="0.25">
      <c r="A17" s="5">
        <v>41408</v>
      </c>
      <c r="B17" s="7">
        <v>1116.6199999999999</v>
      </c>
      <c r="C17" s="7">
        <f>MAX($B$2:B17)*$D$1</f>
        <v>1061.492</v>
      </c>
    </row>
    <row r="18" spans="1:3" x14ac:dyDescent="0.25">
      <c r="A18" s="5">
        <v>41409</v>
      </c>
      <c r="B18" s="7">
        <v>1116.3499999999999</v>
      </c>
      <c r="C18" s="7">
        <f>MAX($B$2:B18)*$D$1</f>
        <v>1061.492</v>
      </c>
    </row>
    <row r="19" spans="1:3" x14ac:dyDescent="0.25">
      <c r="A19" s="5">
        <v>41410</v>
      </c>
      <c r="B19" s="7">
        <v>1119</v>
      </c>
      <c r="C19" s="7">
        <f>MAX($B$2:B19)*$D$1</f>
        <v>1063.05</v>
      </c>
    </row>
    <row r="20" spans="1:3" x14ac:dyDescent="0.25">
      <c r="A20" s="5">
        <v>41411</v>
      </c>
      <c r="B20" s="7">
        <v>1126.07</v>
      </c>
      <c r="C20" s="7">
        <f>MAX($B$2:B20)*$D$1</f>
        <v>1069.7665</v>
      </c>
    </row>
    <row r="21" spans="1:3" x14ac:dyDescent="0.25">
      <c r="A21" s="5">
        <v>41415</v>
      </c>
      <c r="B21" s="7">
        <v>1133.07</v>
      </c>
      <c r="C21" s="7">
        <f>MAX($B$2:B21)*$D$1</f>
        <v>1076.4164999999998</v>
      </c>
    </row>
    <row r="22" spans="1:3" x14ac:dyDescent="0.25">
      <c r="A22" s="5">
        <v>41416</v>
      </c>
      <c r="B22" s="7">
        <v>1135.29</v>
      </c>
      <c r="C22" s="7">
        <f>MAX($B$2:B22)*$D$1</f>
        <v>1078.5255</v>
      </c>
    </row>
    <row r="23" spans="1:3" x14ac:dyDescent="0.25">
      <c r="A23" s="5">
        <v>41417</v>
      </c>
      <c r="B23" s="7">
        <v>1125.47</v>
      </c>
      <c r="C23" s="7">
        <f>MAX($B$2:B23)*$D$1</f>
        <v>1078.5255</v>
      </c>
    </row>
    <row r="24" spans="1:3" x14ac:dyDescent="0.25">
      <c r="A24" s="5">
        <v>41418</v>
      </c>
      <c r="B24" s="7">
        <v>1119.26</v>
      </c>
      <c r="C24" s="7">
        <f>MAX($B$2:B24)*$D$1</f>
        <v>1078.5255</v>
      </c>
    </row>
    <row r="25" spans="1:3" x14ac:dyDescent="0.25">
      <c r="A25" s="5">
        <v>41421</v>
      </c>
      <c r="B25" s="7">
        <v>1077</v>
      </c>
      <c r="C25" s="7">
        <f>MAX($B$2:B25)*$D$1</f>
        <v>1078.5255</v>
      </c>
    </row>
    <row r="26" spans="1:3" x14ac:dyDescent="0.25">
      <c r="A26" s="5">
        <v>41422</v>
      </c>
      <c r="B26" s="7">
        <v>1129.22</v>
      </c>
      <c r="C26" s="7">
        <f>MAX($B$2:B26)*$D$1</f>
        <v>1078.5255</v>
      </c>
    </row>
    <row r="27" spans="1:3" x14ac:dyDescent="0.25">
      <c r="A27" s="5">
        <v>41423</v>
      </c>
      <c r="B27" s="7">
        <v>1126.3699999999999</v>
      </c>
      <c r="C27" s="7">
        <f>MAX($B$2:B27)*$D$1</f>
        <v>1078.5255</v>
      </c>
    </row>
    <row r="28" spans="1:3" x14ac:dyDescent="0.25">
      <c r="A28" s="5">
        <v>41424</v>
      </c>
      <c r="B28" s="7">
        <v>1128.52</v>
      </c>
      <c r="C28" s="7">
        <f>MAX($B$2:B28)*$D$1</f>
        <v>1078.5255</v>
      </c>
    </row>
    <row r="29" spans="1:3" x14ac:dyDescent="0.25">
      <c r="A29" s="5">
        <v>41425</v>
      </c>
      <c r="B29" s="7">
        <v>1126.8900000000001</v>
      </c>
      <c r="C29" s="7">
        <f>MAX($B$2:B29)*$D$1</f>
        <v>1078.5255</v>
      </c>
    </row>
    <row r="30" spans="1:3" x14ac:dyDescent="0.25">
      <c r="A30" s="5">
        <v>41428</v>
      </c>
      <c r="B30" s="7">
        <v>1121.49</v>
      </c>
      <c r="C30" s="7">
        <f>MAX($B$2:B30)*$D$1</f>
        <v>1078.5255</v>
      </c>
    </row>
    <row r="31" spans="1:3" x14ac:dyDescent="0.25">
      <c r="A31" s="5">
        <v>41429</v>
      </c>
      <c r="B31" s="7">
        <v>1123.1099999999999</v>
      </c>
      <c r="C31" s="7">
        <f>MAX($B$2:B31)*$D$1</f>
        <v>1078.5255</v>
      </c>
    </row>
    <row r="32" spans="1:3" x14ac:dyDescent="0.25">
      <c r="A32" s="5">
        <v>41430</v>
      </c>
      <c r="B32" s="7">
        <v>1120.1600000000001</v>
      </c>
      <c r="C32" s="7">
        <f>MAX($B$2:B32)*$D$1</f>
        <v>1078.5255</v>
      </c>
    </row>
    <row r="33" spans="1:3" x14ac:dyDescent="0.25">
      <c r="A33" s="5">
        <v>41431</v>
      </c>
      <c r="B33" s="7">
        <v>1117.01</v>
      </c>
      <c r="C33" s="7">
        <f>MAX($B$2:B33)*$D$1</f>
        <v>1078.5255</v>
      </c>
    </row>
    <row r="34" spans="1:3" x14ac:dyDescent="0.25">
      <c r="A34" s="5">
        <v>41432</v>
      </c>
      <c r="B34" s="7">
        <v>1118.3</v>
      </c>
      <c r="C34" s="7">
        <f>MAX($B$2:B34)*$D$1</f>
        <v>1078.5255</v>
      </c>
    </row>
    <row r="35" spans="1:3" x14ac:dyDescent="0.25">
      <c r="A35" s="5">
        <v>41435</v>
      </c>
      <c r="B35" s="7">
        <v>1121.93</v>
      </c>
      <c r="C35" s="7">
        <f>MAX($B$2:B35)*$D$1</f>
        <v>1078.5255</v>
      </c>
    </row>
    <row r="36" spans="1:3" x14ac:dyDescent="0.25">
      <c r="A36" s="5">
        <v>41436</v>
      </c>
      <c r="B36" s="7">
        <v>1116.48</v>
      </c>
      <c r="C36" s="7">
        <f>MAX($B$2:B36)*$D$1</f>
        <v>1078.5255</v>
      </c>
    </row>
    <row r="37" spans="1:3" x14ac:dyDescent="0.25">
      <c r="A37" s="5">
        <v>41437</v>
      </c>
      <c r="B37" s="7">
        <v>1117.48</v>
      </c>
      <c r="C37" s="7">
        <f>MAX($B$2:B37)*$D$1</f>
        <v>1078.5255</v>
      </c>
    </row>
    <row r="38" spans="1:3" x14ac:dyDescent="0.25">
      <c r="A38" s="5">
        <v>41438</v>
      </c>
      <c r="B38" s="7">
        <v>1113.68</v>
      </c>
      <c r="C38" s="7">
        <f>MAX($B$2:B38)*$D$1</f>
        <v>1078.5255</v>
      </c>
    </row>
    <row r="39" spans="1:3" x14ac:dyDescent="0.25">
      <c r="A39" s="5">
        <v>41439</v>
      </c>
      <c r="B39" s="7">
        <v>1117.8499999999999</v>
      </c>
      <c r="C39" s="7">
        <f>MAX($B$2:B39)*$D$1</f>
        <v>1078.5255</v>
      </c>
    </row>
    <row r="40" spans="1:3" x14ac:dyDescent="0.25">
      <c r="A40" s="5">
        <v>41442</v>
      </c>
      <c r="B40" s="7">
        <v>1125.77</v>
      </c>
      <c r="C40" s="7">
        <f>MAX($B$2:B40)*$D$1</f>
        <v>1078.5255</v>
      </c>
    </row>
    <row r="41" spans="1:3" x14ac:dyDescent="0.25">
      <c r="A41" s="5">
        <v>41443</v>
      </c>
      <c r="B41" s="7">
        <v>1128.77</v>
      </c>
      <c r="C41" s="7">
        <f>MAX($B$2:B41)*$D$1</f>
        <v>1078.5255</v>
      </c>
    </row>
    <row r="42" spans="1:3" x14ac:dyDescent="0.25">
      <c r="A42" s="5">
        <v>41444</v>
      </c>
      <c r="B42" s="7">
        <v>1128.77</v>
      </c>
      <c r="C42" s="7">
        <f>MAX($B$2:B42)*$D$1</f>
        <v>1078.5255</v>
      </c>
    </row>
    <row r="43" spans="1:3" x14ac:dyDescent="0.25">
      <c r="A43" s="5">
        <v>41445</v>
      </c>
      <c r="B43" s="7">
        <v>1116.3499999999999</v>
      </c>
      <c r="C43" s="7">
        <f>MAX($B$2:B43)*$D$1</f>
        <v>1078.5255</v>
      </c>
    </row>
    <row r="44" spans="1:3" x14ac:dyDescent="0.25">
      <c r="A44" s="5">
        <v>41446</v>
      </c>
      <c r="B44" s="7">
        <v>1072.33</v>
      </c>
      <c r="C44" s="7">
        <f>MAX($B$2:B44)*$D$1</f>
        <v>1078.5255</v>
      </c>
    </row>
    <row r="45" spans="1:3" x14ac:dyDescent="0.25">
      <c r="A45" s="5">
        <v>41449</v>
      </c>
      <c r="B45" s="7">
        <v>1092.0999999999999</v>
      </c>
      <c r="C45" s="7">
        <f>MAX($B$2:B45)*$D$1</f>
        <v>1078.5255</v>
      </c>
    </row>
    <row r="46" spans="1:3" x14ac:dyDescent="0.25">
      <c r="A46" s="5">
        <v>41450</v>
      </c>
      <c r="B46" s="7">
        <v>1097.3499999999999</v>
      </c>
      <c r="C46" s="7">
        <f>MAX($B$2:B46)*$D$1</f>
        <v>1078.5255</v>
      </c>
    </row>
    <row r="47" spans="1:3" x14ac:dyDescent="0.25">
      <c r="A47" s="5">
        <v>41451</v>
      </c>
      <c r="B47" s="7">
        <v>1107.81</v>
      </c>
      <c r="C47" s="7">
        <f>MAX($B$2:B47)*$D$1</f>
        <v>1078.5255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Adaptation</vt:lpstr>
      <vt:lpstr>Réponse originale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2014-12-15T09:17:44Z</dcterms:modified>
</cp:coreProperties>
</file>