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as.benbachir\Desktop\CAM\Hors Bilan Quotidien\"/>
    </mc:Choice>
  </mc:AlternateContent>
  <bookViews>
    <workbookView xWindow="360" yWindow="330" windowWidth="23475" windowHeight="9750"/>
  </bookViews>
  <sheets>
    <sheet name="Tombés" sheetId="3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F159" i="3" l="1"/>
  <c r="A159" i="3"/>
  <c r="A66" i="3"/>
  <c r="A4" i="3"/>
  <c r="H165" i="3" l="1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</calcChain>
</file>

<file path=xl/sharedStrings.xml><?xml version="1.0" encoding="utf-8"?>
<sst xmlns="http://schemas.openxmlformats.org/spreadsheetml/2006/main" count="258" uniqueCount="44">
  <si>
    <t>AED</t>
  </si>
  <si>
    <t>CAD</t>
  </si>
  <si>
    <t>CHF</t>
  </si>
  <si>
    <t>EUR</t>
  </si>
  <si>
    <t>GBP</t>
  </si>
  <si>
    <t>SEK</t>
  </si>
  <si>
    <t>USD</t>
  </si>
  <si>
    <t>Emprunt</t>
  </si>
  <si>
    <t>Prêt</t>
  </si>
  <si>
    <t>NOK</t>
  </si>
  <si>
    <t>DKK</t>
  </si>
  <si>
    <t>SAR</t>
  </si>
  <si>
    <t>No opn</t>
  </si>
  <si>
    <t>Contrepartie</t>
  </si>
  <si>
    <t>Sens</t>
  </si>
  <si>
    <t>Type</t>
  </si>
  <si>
    <t>Date opn</t>
  </si>
  <si>
    <t>Date regl</t>
  </si>
  <si>
    <t>Echéance</t>
  </si>
  <si>
    <t>Montant</t>
  </si>
  <si>
    <t>Montant dev2</t>
  </si>
  <si>
    <t>Dev obj</t>
  </si>
  <si>
    <t>Dev regl</t>
  </si>
  <si>
    <t>Sens: Achat</t>
  </si>
  <si>
    <t>Sens: Vente</t>
  </si>
  <si>
    <t>Sens: Emprunt</t>
  </si>
  <si>
    <t>Sens: Prêt</t>
  </si>
  <si>
    <t>Mt Dev à recevoir</t>
  </si>
  <si>
    <t>Mt Dev à livrer</t>
  </si>
  <si>
    <t>JPY</t>
  </si>
  <si>
    <t>KWD</t>
  </si>
  <si>
    <t>TND</t>
  </si>
  <si>
    <t>MAD</t>
  </si>
  <si>
    <t>Colonne1</t>
  </si>
  <si>
    <t>Client</t>
  </si>
  <si>
    <t>Début</t>
  </si>
  <si>
    <t>Montant initial</t>
  </si>
  <si>
    <t>Devise</t>
  </si>
  <si>
    <t>Groupe comptable</t>
  </si>
  <si>
    <t>Prix net</t>
  </si>
  <si>
    <t>Refinancement</t>
  </si>
  <si>
    <t>Terme</t>
  </si>
  <si>
    <t>Achat</t>
  </si>
  <si>
    <t>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</si>
</sst>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FFFFFF"/>
      <name val="Calibri"/>
      <family val="2"/>
    </font>
    <font>
      <b/>
      <sz val="14"/>
      <color rgb="FF375623"/>
      <name val="Calibri"/>
      <family val="2"/>
    </font>
    <font>
      <sz val="11"/>
      <color theme="1"/>
      <name val="Calibri"/>
      <family val="2"/>
    </font>
    <font>
      <b/>
      <i/>
      <u/>
      <sz val="14"/>
      <color rgb="FF375623"/>
      <name val="Calibri"/>
      <family val="2"/>
      <scheme val="minor"/>
    </font>
    <font>
      <b/>
      <sz val="14"/>
      <color rgb="FF375623"/>
      <name val="Calibri"/>
      <family val="2"/>
    </font>
    <font>
      <b/>
      <sz val="14"/>
      <color theme="0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0"/>
      <name val="Calibri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135">
        <stop position="0">
          <color rgb="FFA9D08E"/>
        </stop>
        <stop position="1">
          <color rgb="FF006600"/>
        </stop>
      </gradientFill>
    </fill>
    <fill>
      <patternFill patternType="solid">
        <fgColor rgb="FFFFFFFF"/>
        <bgColor rgb="FF000000"/>
      </patternFill>
    </fill>
    <fill>
      <patternFill patternType="solid">
        <fgColor rgb="FFC6E0B4"/>
        <bgColor rgb="FF000000"/>
      </patternFill>
    </fill>
  </fills>
  <borders count="3">
    <border>
      <left/>
      <right/>
      <top/>
      <bottom/>
      <diagonal/>
    </border>
    <border>
      <left/>
      <right/>
      <top style="thin">
        <color rgb="FFA9D08E"/>
      </top>
      <bottom style="thin">
        <color rgb="FFA9D08E"/>
      </bottom>
      <diagonal/>
    </border>
    <border>
      <left/>
      <right/>
      <top/>
      <bottom style="thin">
        <color rgb="FFA9D08E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0" fontId="3" fillId="5" borderId="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indent="3"/>
    </xf>
    <xf numFmtId="164" fontId="4" fillId="4" borderId="1" xfId="1" applyFont="1" applyFill="1" applyBorder="1"/>
    <xf numFmtId="0" fontId="5" fillId="2" borderId="0" xfId="0" applyFont="1" applyFill="1"/>
    <xf numFmtId="14" fontId="4" fillId="4" borderId="1" xfId="1" applyNumberFormat="1" applyFont="1" applyFill="1" applyBorder="1" applyAlignment="1">
      <alignment horizontal="center"/>
    </xf>
    <xf numFmtId="164" fontId="4" fillId="4" borderId="1" xfId="1" applyFont="1" applyFill="1" applyBorder="1" applyAlignment="1">
      <alignment horizontal="center"/>
    </xf>
    <xf numFmtId="0" fontId="4" fillId="4" borderId="0" xfId="0" applyFont="1" applyFill="1" applyBorder="1" applyAlignment="1">
      <alignment horizontal="left" indent="3"/>
    </xf>
    <xf numFmtId="164" fontId="4" fillId="4" borderId="0" xfId="1" applyFont="1" applyFill="1" applyBorder="1"/>
    <xf numFmtId="14" fontId="4" fillId="4" borderId="0" xfId="1" applyNumberFormat="1" applyFont="1" applyFill="1" applyBorder="1" applyAlignment="1">
      <alignment horizontal="center"/>
    </xf>
    <xf numFmtId="164" fontId="4" fillId="4" borderId="0" xfId="1" applyFont="1" applyFill="1" applyBorder="1" applyAlignment="1">
      <alignment horizontal="center"/>
    </xf>
    <xf numFmtId="0" fontId="7" fillId="4" borderId="0" xfId="0" applyFont="1" applyFill="1" applyBorder="1"/>
    <xf numFmtId="0" fontId="8" fillId="4" borderId="1" xfId="0" applyFont="1" applyFill="1" applyBorder="1" applyAlignment="1">
      <alignment horizontal="left" indent="3"/>
    </xf>
    <xf numFmtId="164" fontId="8" fillId="4" borderId="1" xfId="1" applyFont="1" applyFill="1" applyBorder="1"/>
    <xf numFmtId="0" fontId="9" fillId="4" borderId="1" xfId="0" applyFont="1" applyFill="1" applyBorder="1" applyAlignment="1">
      <alignment horizontal="left" indent="3"/>
    </xf>
    <xf numFmtId="164" fontId="9" fillId="4" borderId="1" xfId="1" applyFont="1" applyFill="1" applyBorder="1"/>
    <xf numFmtId="0" fontId="10" fillId="4" borderId="1" xfId="0" applyFont="1" applyFill="1" applyBorder="1" applyAlignment="1">
      <alignment horizontal="left" indent="3"/>
    </xf>
    <xf numFmtId="164" fontId="10" fillId="4" borderId="1" xfId="1" applyFont="1" applyFill="1" applyBorder="1"/>
    <xf numFmtId="0" fontId="6" fillId="5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left" indent="3"/>
    </xf>
    <xf numFmtId="0" fontId="12" fillId="2" borderId="0" xfId="0" applyFont="1" applyFill="1"/>
    <xf numFmtId="164" fontId="4" fillId="4" borderId="1" xfId="1" applyFont="1" applyFill="1" applyBorder="1" applyAlignment="1">
      <alignment horizontal="left" vertical="center"/>
    </xf>
    <xf numFmtId="164" fontId="4" fillId="4" borderId="1" xfId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left" indent="3"/>
    </xf>
    <xf numFmtId="0" fontId="2" fillId="3" borderId="0" xfId="0" applyFont="1" applyFill="1" applyBorder="1" applyAlignment="1">
      <alignment horizontal="center" vertical="center"/>
    </xf>
    <xf numFmtId="20" fontId="2" fillId="3" borderId="0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left" vertical="bottom" textRotation="0" wrapText="0" indent="3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border>
        <top style="thin">
          <color rgb="FFA9D08E"/>
        </top>
      </border>
    </dxf>
    <dxf>
      <border diagonalUp="0" diagonalDown="0">
        <left/>
        <right/>
        <top style="thin">
          <color rgb="FFA9D08E"/>
        </top>
        <bottom style="thin">
          <color rgb="FFA9D08E"/>
        </bottom>
      </border>
    </dxf>
    <dxf>
      <border>
        <bottom style="thin">
          <color rgb="FFA9D08E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75623"/>
        <name val="Calibri"/>
        <scheme val="none"/>
      </font>
      <fill>
        <patternFill patternType="solid">
          <fgColor rgb="FF000000"/>
          <bgColor rgb="FFC6E0B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left" vertical="bottom" textRotation="0" wrapText="0" indent="3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border>
        <top style="thin">
          <color rgb="FFA9D08E"/>
        </top>
      </border>
    </dxf>
    <dxf>
      <border diagonalUp="0" diagonalDown="0">
        <left/>
        <right/>
        <top style="thin">
          <color rgb="FFA9D08E"/>
        </top>
        <bottom style="thin">
          <color rgb="FFA9D08E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border>
        <bottom style="thin">
          <color rgb="FFA9D08E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75623"/>
        <name val="Calibri"/>
        <scheme val="none"/>
      </font>
      <fill>
        <patternFill patternType="solid">
          <fgColor rgb="FF000000"/>
          <bgColor rgb="FFC6E0B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left" vertical="bottom" textRotation="0" wrapText="0" indent="3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border>
        <top style="thin">
          <color rgb="FFA9D08E"/>
        </top>
      </border>
    </dxf>
    <dxf>
      <border diagonalUp="0" diagonalDown="0">
        <left/>
        <right/>
        <top style="thin">
          <color rgb="FFA9D08E"/>
        </top>
        <bottom style="thin">
          <color rgb="FFA9D08E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</dxf>
    <dxf>
      <border>
        <bottom style="thin">
          <color rgb="FFA9D08E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75623"/>
        <name val="Calibri"/>
        <scheme val="none"/>
      </font>
      <fill>
        <patternFill patternType="solid">
          <fgColor rgb="FF000000"/>
          <bgColor rgb="FFC6E0B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left" vertical="bottom" textRotation="0" wrapText="0" indent="3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 style="thin">
          <color rgb="FFA9D08E"/>
        </horizontal>
      </border>
    </dxf>
    <dxf>
      <border>
        <top style="thin">
          <color rgb="FFA9D08E"/>
        </top>
      </border>
    </dxf>
    <dxf>
      <border diagonalUp="0" diagonalDown="0">
        <left/>
        <right/>
        <top style="thin">
          <color rgb="FFA9D08E"/>
        </top>
        <bottom style="thin">
          <color rgb="FFA9D08E"/>
        </bottom>
      </border>
    </dxf>
    <dxf>
      <border>
        <bottom style="thin">
          <color rgb="FFA9D08E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375623"/>
        <name val="Calibri"/>
        <scheme val="none"/>
      </font>
      <fill>
        <patternFill patternType="solid">
          <fgColor rgb="FF000000"/>
          <bgColor rgb="FFC6E0B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.00\ _€_-;\-* #,##0.00\ _€_-;_-* &quot;-&quot;??\ _€_-;_-@_-"/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.00\ _€_-;\-* #,##0.00\ _€_-;_-* &quot;-&quot;??\ _€_-;_-@_-"/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left" vertical="bottom" textRotation="0" wrapText="0" indent="3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/>
      </border>
    </dxf>
    <dxf>
      <border outline="0">
        <bottom style="thin">
          <color rgb="FFA9D08E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.00\ _€_-;\-* #,##0.00\ _€_-;_-* &quot;-&quot;??\ _€_-;_-@_-"/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.00\ _€_-;\-* #,##0.00\ _€_-;_-* &quot;-&quot;??\ _€_-;_-@_-"/>
      <fill>
        <patternFill patternType="solid">
          <fgColor rgb="FF000000"/>
          <bgColor rgb="FFFFFFFF"/>
        </patternFill>
      </fill>
      <border diagonalUp="0" diagonalDown="0">
        <left/>
        <right/>
        <top style="thin">
          <color rgb="FFA9D08E"/>
        </top>
        <bottom style="thin">
          <color rgb="FFA9D08E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rgb="FF000000"/>
          <bgColor rgb="FFFFFFFF"/>
        </patternFill>
      </fill>
      <alignment horizontal="left" vertical="bottom" textRotation="0" wrapText="0" indent="3" justifyLastLine="0" shrinkToFit="0" readingOrder="0"/>
      <border diagonalUp="0" diagonalDown="0">
        <left/>
        <right/>
        <top style="thin">
          <color rgb="FFA9D08E"/>
        </top>
        <bottom style="thin">
          <color rgb="FFA9D08E"/>
        </bottom>
        <vertical/>
        <horizontal/>
      </border>
    </dxf>
    <dxf>
      <border outline="0">
        <bottom style="thin">
          <color rgb="FFA9D08E"/>
        </bottom>
      </border>
    </dxf>
  </dxfs>
  <tableStyles count="0" defaultTableStyle="TableStyleMedium2" defaultPivotStyle="PivotStyleLight16"/>
  <colors>
    <mruColors>
      <color rgb="FF375623"/>
      <color rgb="FF006600"/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B%20et%20Bilan%20pret%20emprunt%20spot%20et%20terme%20-%20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Spot"/>
      <sheetName val="HB"/>
      <sheetName val="Spot"/>
      <sheetName val="TCD Terme"/>
      <sheetName val="Terme"/>
      <sheetName val="TCD Swap"/>
      <sheetName val="Swap"/>
      <sheetName val="TCD Cross"/>
      <sheetName val="Cross"/>
      <sheetName val="TCD Emp"/>
      <sheetName val="Emp"/>
      <sheetName val="TCD Emp HB"/>
      <sheetName val="Emp HB"/>
      <sheetName val="Terme ech"/>
      <sheetName val="TCD Terme ech"/>
      <sheetName val="Emp ech"/>
      <sheetName val="TCD Emp ec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4">
          <cell r="A4" t="str">
            <v>Étiquettes de lignes</v>
          </cell>
          <cell r="B4" t="str">
            <v>Achat</v>
          </cell>
          <cell r="C4" t="str">
            <v>Vente</v>
          </cell>
        </row>
        <row r="5">
          <cell r="A5" t="str">
            <v>CAD</v>
          </cell>
          <cell r="B5">
            <v>56906.37</v>
          </cell>
        </row>
        <row r="6">
          <cell r="A6" t="str">
            <v>EUR</v>
          </cell>
          <cell r="C6">
            <v>46803.86</v>
          </cell>
        </row>
        <row r="7">
          <cell r="A7" t="str">
            <v>GBP</v>
          </cell>
          <cell r="B7">
            <v>435137.44</v>
          </cell>
        </row>
        <row r="8">
          <cell r="A8" t="str">
            <v>USD</v>
          </cell>
          <cell r="B8">
            <v>113364.19</v>
          </cell>
          <cell r="C8">
            <v>807521.04999999993</v>
          </cell>
        </row>
        <row r="9">
          <cell r="A9" t="str">
            <v>(vide)</v>
          </cell>
        </row>
        <row r="10">
          <cell r="A10" t="str">
            <v>Total général</v>
          </cell>
          <cell r="B10">
            <v>605408</v>
          </cell>
          <cell r="C10">
            <v>854324.90999999992</v>
          </cell>
        </row>
      </sheetData>
      <sheetData sheetId="15"/>
      <sheetData sheetId="16">
        <row r="4">
          <cell r="A4" t="str">
            <v>Étiquettes de lignes</v>
          </cell>
          <cell r="B4" t="str">
            <v>Emprunt</v>
          </cell>
          <cell r="C4" t="str">
            <v>Prêt</v>
          </cell>
        </row>
        <row r="5">
          <cell r="A5" t="str">
            <v>EUR</v>
          </cell>
          <cell r="C5">
            <v>438944.59</v>
          </cell>
        </row>
        <row r="6">
          <cell r="A6" t="str">
            <v>USD</v>
          </cell>
          <cell r="C6">
            <v>2761175</v>
          </cell>
        </row>
        <row r="7">
          <cell r="A7" t="str">
            <v>(vide)</v>
          </cell>
        </row>
        <row r="8">
          <cell r="A8" t="str">
            <v>Total général</v>
          </cell>
          <cell r="C8">
            <v>3200119.59</v>
          </cell>
        </row>
      </sheetData>
    </sheetDataSet>
  </externalBook>
</externalLink>
</file>

<file path=xl/tables/table1.xml><?xml version="1.0" encoding="utf-8"?>
<table xmlns="http://schemas.openxmlformats.org/spreadsheetml/2006/main" id="5" name="Tableau5" displayName="Tableau5" ref="F164:H178" totalsRowShown="0" tableBorderDxfId="71">
  <autoFilter ref="F164:H178">
    <filterColumn colId="0" hiddenButton="1"/>
    <filterColumn colId="1" hiddenButton="1"/>
    <filterColumn colId="2" hiddenButton="1"/>
  </autoFilter>
  <tableColumns count="3">
    <tableColumn id="1" name="Colonne1" dataDxfId="70"/>
    <tableColumn id="2" name="Mt Dev à recevoir" dataDxfId="69" dataCellStyle="Milliers">
      <calculatedColumnFormula>IFERROR(VLOOKUP($F165,'[1]TCD Terme ech'!$A$4:$C$1048576,2,0),0)</calculatedColumnFormula>
    </tableColumn>
    <tableColumn id="3" name="Mt Dev à livrer" dataDxfId="68" dataCellStyle="Milliers">
      <calculatedColumnFormula>IFERROR(VLOOKUP($F165,'[1]TCD Terme ech'!$A$4:$C$1048576,3,0),0)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64:C178" totalsRowShown="0" tableBorderDxfId="67">
  <autoFilter ref="A164:C178">
    <filterColumn colId="0" hiddenButton="1"/>
    <filterColumn colId="1" hiddenButton="1"/>
    <filterColumn colId="2" hiddenButton="1"/>
  </autoFilter>
  <tableColumns count="3">
    <tableColumn id="1" name="Colonne1" dataDxfId="66"/>
    <tableColumn id="2" name="Emprunt" dataDxfId="65" dataCellStyle="Milliers">
      <calculatedColumnFormula>IFERROR(VLOOKUP($A165,'[1]TCD Emp ech'!$A$4:$C$1048576,2,0),0)</calculatedColumnFormula>
    </tableColumn>
    <tableColumn id="3" name="Prêt" dataDxfId="64" dataCellStyle="Milliers">
      <calculatedColumnFormula>IFERROR(VLOOKUP($A165,'[1]TCD Emp ech'!$A$4:$C$1048576,3,0),0)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71:K93" totalsRowShown="0" headerRowDxfId="63" headerRowBorderDxfId="62" tableBorderDxfId="61" totalsRowBorderDxfId="60">
  <autoFilter ref="A71:K9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o opn" dataDxfId="59"/>
    <tableColumn id="2" name="Contrepartie" dataDxfId="58" dataCellStyle="Milliers"/>
    <tableColumn id="3" name="Client" dataDxfId="57" dataCellStyle="Milliers"/>
    <tableColumn id="4" name="Sens" dataDxfId="56" dataCellStyle="Milliers"/>
    <tableColumn id="5" name="Date opn" dataDxfId="55" dataCellStyle="Milliers"/>
    <tableColumn id="6" name="Date regl" dataDxfId="54" dataCellStyle="Milliers"/>
    <tableColumn id="7" name="Echéance" dataDxfId="53" dataCellStyle="Milliers"/>
    <tableColumn id="8" name="Début" dataDxfId="52" dataCellStyle="Milliers"/>
    <tableColumn id="9" name="Montant initial" dataDxfId="51" dataCellStyle="Milliers"/>
    <tableColumn id="10" name="Devise" dataDxfId="50" dataCellStyle="Milliers"/>
    <tableColumn id="11" name="Groupe comptable" dataDxfId="49" dataCellStyle="Millie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39:L61" totalsRowShown="0" headerRowDxfId="48" dataDxfId="46" headerRowBorderDxfId="47" tableBorderDxfId="45" totalsRowBorderDxfId="44" dataCellStyle="Milliers">
  <autoFilter ref="A39:L6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No opn" dataDxfId="43"/>
    <tableColumn id="2" name="Contrepartie" dataDxfId="42" dataCellStyle="Milliers"/>
    <tableColumn id="3" name="Type" dataDxfId="41" dataCellStyle="Milliers"/>
    <tableColumn id="4" name="Sens" dataDxfId="40" dataCellStyle="Milliers"/>
    <tableColumn id="5" name="Date opn" dataDxfId="39" dataCellStyle="Milliers"/>
    <tableColumn id="6" name="Date regl" dataDxfId="38" dataCellStyle="Milliers"/>
    <tableColumn id="7" name="Echéance" dataDxfId="37" dataCellStyle="Milliers"/>
    <tableColumn id="8" name="Montant" dataDxfId="36" dataCellStyle="Milliers"/>
    <tableColumn id="9" name="Montant dev2" dataDxfId="35" dataCellStyle="Milliers"/>
    <tableColumn id="10" name="Dev obj" dataDxfId="34" dataCellStyle="Milliers"/>
    <tableColumn id="11" name="Dev regl" dataDxfId="33" dataCellStyle="Milliers"/>
    <tableColumn id="12" name="Prix net" dataDxfId="32" dataCellStyle="Millie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9:L34" totalsRowShown="0" headerRowDxfId="31" dataDxfId="29" headerRowBorderDxfId="30" tableBorderDxfId="28" totalsRowBorderDxfId="27" dataCellStyle="Milliers">
  <autoFilter ref="A9:L3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No opn" dataDxfId="26"/>
    <tableColumn id="2" name="Contrepartie" dataDxfId="25" dataCellStyle="Milliers"/>
    <tableColumn id="3" name="Type" dataDxfId="24" dataCellStyle="Milliers"/>
    <tableColumn id="4" name="Sens" dataDxfId="23" dataCellStyle="Milliers"/>
    <tableColumn id="5" name="Date opn" dataDxfId="22" dataCellStyle="Milliers"/>
    <tableColumn id="6" name="Date regl" dataDxfId="21" dataCellStyle="Milliers"/>
    <tableColumn id="7" name="Echéance" dataDxfId="20" dataCellStyle="Milliers"/>
    <tableColumn id="8" name="Montant" dataDxfId="19" dataCellStyle="Milliers"/>
    <tableColumn id="9" name="Montant dev2" dataDxfId="18" dataCellStyle="Milliers"/>
    <tableColumn id="10" name="Dev obj" dataDxfId="17" dataCellStyle="Milliers"/>
    <tableColumn id="11" name="Dev regl" dataDxfId="16" dataCellStyle="Milliers"/>
    <tableColumn id="12" name="Prix net" dataDxfId="15" dataCellStyle="Millier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A98:K156" totalsRowShown="0" headerRowDxfId="14" headerRowBorderDxfId="13" tableBorderDxfId="12" totalsRowBorderDxfId="11">
  <autoFilter ref="A98:K15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No opn" dataDxfId="10"/>
    <tableColumn id="2" name="Contrepartie" dataDxfId="9" dataCellStyle="Milliers"/>
    <tableColumn id="3" name="Client" dataDxfId="8" dataCellStyle="Milliers"/>
    <tableColumn id="4" name="Sens" dataDxfId="7" dataCellStyle="Milliers"/>
    <tableColumn id="5" name="Date opn" dataDxfId="6" dataCellStyle="Milliers"/>
    <tableColumn id="6" name="Date regl" dataDxfId="5" dataCellStyle="Milliers"/>
    <tableColumn id="7" name="Echéance" dataDxfId="4" dataCellStyle="Milliers"/>
    <tableColumn id="8" name="Début" dataDxfId="3" dataCellStyle="Milliers"/>
    <tableColumn id="9" name="Montant initial" dataDxfId="2" dataCellStyle="Milliers"/>
    <tableColumn id="10" name="Devise" dataDxfId="1" dataCellStyle="Milliers"/>
    <tableColumn id="11" name="Groupe comptable" dataDxfId="0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L178"/>
  <sheetViews>
    <sheetView tabSelected="1" zoomScaleNormal="100" workbookViewId="0">
      <selection activeCell="A4" sqref="A4:L5"/>
    </sheetView>
  </sheetViews>
  <sheetFormatPr baseColWidth="10" defaultRowHeight="15" x14ac:dyDescent="0.25"/>
  <cols>
    <col min="1" max="1" width="14.28515625" style="1" customWidth="1"/>
    <col min="2" max="3" width="21.42578125" style="1" customWidth="1"/>
    <col min="4" max="4" width="10" style="1" bestFit="1" customWidth="1"/>
    <col min="5" max="5" width="13.42578125" style="1" customWidth="1"/>
    <col min="6" max="6" width="14.42578125" style="1" customWidth="1"/>
    <col min="7" max="7" width="23.42578125" style="1" customWidth="1"/>
    <col min="8" max="8" width="20.140625" style="1" customWidth="1"/>
    <col min="9" max="9" width="18.5703125" style="1" bestFit="1" customWidth="1"/>
    <col min="10" max="10" width="14.28515625" style="1" bestFit="1" customWidth="1"/>
    <col min="11" max="11" width="24.140625" style="1" customWidth="1"/>
    <col min="12" max="12" width="12" style="1" customWidth="1"/>
    <col min="13" max="16384" width="11.42578125" style="1"/>
  </cols>
  <sheetData>
    <row r="4" spans="1:12" ht="15" customHeight="1" x14ac:dyDescent="0.25">
      <c r="A4" s="27" t="str">
        <f ca="1">"Echéance Terme au "&amp; TEXT(IF(WEEKDAY(TODAY()-1,2)=7,TODAY()-3,TODAY()-1),"jj-mm-aaaa")</f>
        <v>Echéance Terme au 19-01-2022</v>
      </c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</row>
    <row r="5" spans="1:12" ht="15" customHeight="1" x14ac:dyDescent="0.25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</row>
    <row r="7" spans="1:12" ht="18.75" x14ac:dyDescent="0.3">
      <c r="A7" s="5" t="s">
        <v>23</v>
      </c>
    </row>
    <row r="9" spans="1:12" ht="18.75" x14ac:dyDescent="0.25">
      <c r="A9" s="19" t="s">
        <v>12</v>
      </c>
      <c r="B9" s="20" t="s">
        <v>13</v>
      </c>
      <c r="C9" s="19" t="s">
        <v>15</v>
      </c>
      <c r="D9" s="19" t="s">
        <v>14</v>
      </c>
      <c r="E9" s="19" t="s">
        <v>16</v>
      </c>
      <c r="F9" s="19" t="s">
        <v>17</v>
      </c>
      <c r="G9" s="19" t="s">
        <v>18</v>
      </c>
      <c r="H9" s="19" t="s">
        <v>19</v>
      </c>
      <c r="I9" s="19" t="s">
        <v>20</v>
      </c>
      <c r="J9" s="19" t="s">
        <v>21</v>
      </c>
      <c r="K9" s="19" t="s">
        <v>22</v>
      </c>
      <c r="L9" s="19" t="s">
        <v>39</v>
      </c>
    </row>
    <row r="10" spans="1:12" x14ac:dyDescent="0.25">
      <c r="A10" s="3">
        <v>543908</v>
      </c>
      <c r="B10" s="24"/>
      <c r="C10" s="7" t="s">
        <v>41</v>
      </c>
      <c r="D10" s="7" t="s">
        <v>42</v>
      </c>
      <c r="E10" s="6">
        <v>44251</v>
      </c>
      <c r="F10" s="6">
        <v>44253</v>
      </c>
      <c r="G10" s="6">
        <v>44580</v>
      </c>
      <c r="H10" s="25"/>
      <c r="I10" s="25"/>
      <c r="J10" s="7" t="s">
        <v>4</v>
      </c>
      <c r="K10" s="7" t="s">
        <v>32</v>
      </c>
      <c r="L10" s="7"/>
    </row>
    <row r="11" spans="1:12" x14ac:dyDescent="0.25">
      <c r="A11" s="3">
        <v>573884</v>
      </c>
      <c r="B11" s="24"/>
      <c r="C11" s="7" t="s">
        <v>41</v>
      </c>
      <c r="D11" s="7" t="s">
        <v>42</v>
      </c>
      <c r="E11" s="6">
        <v>44483</v>
      </c>
      <c r="F11" s="6">
        <v>44487</v>
      </c>
      <c r="G11" s="6">
        <v>44580</v>
      </c>
      <c r="H11" s="25"/>
      <c r="I11" s="25"/>
      <c r="J11" s="7" t="s">
        <v>4</v>
      </c>
      <c r="K11" s="7" t="s">
        <v>32</v>
      </c>
      <c r="L11" s="7"/>
    </row>
    <row r="12" spans="1:12" x14ac:dyDescent="0.25">
      <c r="A12" s="3">
        <v>585863</v>
      </c>
      <c r="B12" s="24"/>
      <c r="C12" s="7" t="s">
        <v>41</v>
      </c>
      <c r="D12" s="7" t="s">
        <v>43</v>
      </c>
      <c r="E12" s="6">
        <v>44574</v>
      </c>
      <c r="F12" s="6">
        <v>44579</v>
      </c>
      <c r="G12" s="6">
        <v>44580</v>
      </c>
      <c r="H12" s="25"/>
      <c r="I12" s="25"/>
      <c r="J12" s="7" t="s">
        <v>6</v>
      </c>
      <c r="K12" s="7" t="s">
        <v>32</v>
      </c>
      <c r="L12" s="7"/>
    </row>
    <row r="13" spans="1:12" x14ac:dyDescent="0.25">
      <c r="A13" s="3">
        <v>586177</v>
      </c>
      <c r="B13" s="24"/>
      <c r="C13" s="7" t="s">
        <v>41</v>
      </c>
      <c r="D13" s="7" t="s">
        <v>43</v>
      </c>
      <c r="E13" s="6">
        <v>44574</v>
      </c>
      <c r="F13" s="6">
        <v>44579</v>
      </c>
      <c r="G13" s="6">
        <v>44580</v>
      </c>
      <c r="H13" s="25"/>
      <c r="I13" s="25"/>
      <c r="J13" s="7" t="s">
        <v>6</v>
      </c>
      <c r="K13" s="7" t="s">
        <v>32</v>
      </c>
      <c r="L13" s="7"/>
    </row>
    <row r="14" spans="1:12" x14ac:dyDescent="0.25">
      <c r="A14" s="3">
        <v>586178</v>
      </c>
      <c r="B14" s="24"/>
      <c r="C14" s="7" t="s">
        <v>41</v>
      </c>
      <c r="D14" s="7" t="s">
        <v>43</v>
      </c>
      <c r="E14" s="6">
        <v>44574</v>
      </c>
      <c r="F14" s="6">
        <v>44579</v>
      </c>
      <c r="G14" s="6">
        <v>44580</v>
      </c>
      <c r="H14" s="25"/>
      <c r="I14" s="25"/>
      <c r="J14" s="7" t="s">
        <v>6</v>
      </c>
      <c r="K14" s="7" t="s">
        <v>32</v>
      </c>
      <c r="L14" s="7"/>
    </row>
    <row r="15" spans="1:12" x14ac:dyDescent="0.25">
      <c r="A15" s="3">
        <v>586254</v>
      </c>
      <c r="B15" s="24"/>
      <c r="C15" s="7" t="s">
        <v>41</v>
      </c>
      <c r="D15" s="7" t="s">
        <v>43</v>
      </c>
      <c r="E15" s="6">
        <v>44406</v>
      </c>
      <c r="F15" s="6">
        <v>44410</v>
      </c>
      <c r="G15" s="6">
        <v>44580</v>
      </c>
      <c r="H15" s="25"/>
      <c r="I15" s="25"/>
      <c r="J15" s="7" t="s">
        <v>3</v>
      </c>
      <c r="K15" s="7" t="s">
        <v>32</v>
      </c>
      <c r="L15" s="7"/>
    </row>
    <row r="16" spans="1:12" x14ac:dyDescent="0.25">
      <c r="A16" s="3">
        <v>586255</v>
      </c>
      <c r="B16" s="24"/>
      <c r="C16" s="7" t="s">
        <v>41</v>
      </c>
      <c r="D16" s="7" t="s">
        <v>42</v>
      </c>
      <c r="E16" s="6">
        <v>44554</v>
      </c>
      <c r="F16" s="6">
        <v>44558</v>
      </c>
      <c r="G16" s="6">
        <v>44580</v>
      </c>
      <c r="H16" s="25"/>
      <c r="I16" s="25"/>
      <c r="J16" s="7" t="s">
        <v>4</v>
      </c>
      <c r="K16" s="7" t="s">
        <v>32</v>
      </c>
      <c r="L16" s="7"/>
    </row>
    <row r="17" spans="1:12" x14ac:dyDescent="0.25">
      <c r="A17" s="3">
        <v>586258</v>
      </c>
      <c r="B17" s="24"/>
      <c r="C17" s="7" t="s">
        <v>41</v>
      </c>
      <c r="D17" s="7" t="s">
        <v>42</v>
      </c>
      <c r="E17" s="6">
        <v>44251</v>
      </c>
      <c r="F17" s="6">
        <v>44253</v>
      </c>
      <c r="G17" s="6">
        <v>44580</v>
      </c>
      <c r="H17" s="25"/>
      <c r="I17" s="25"/>
      <c r="J17" s="7" t="s">
        <v>4</v>
      </c>
      <c r="K17" s="7" t="s">
        <v>32</v>
      </c>
      <c r="L17" s="7"/>
    </row>
    <row r="18" spans="1:12" x14ac:dyDescent="0.25">
      <c r="A18" s="3">
        <v>586367</v>
      </c>
      <c r="B18" s="24"/>
      <c r="C18" s="7" t="s">
        <v>41</v>
      </c>
      <c r="D18" s="7" t="s">
        <v>42</v>
      </c>
      <c r="E18" s="6">
        <v>44557</v>
      </c>
      <c r="F18" s="6">
        <v>44559</v>
      </c>
      <c r="G18" s="6">
        <v>44580</v>
      </c>
      <c r="H18" s="25"/>
      <c r="I18" s="25"/>
      <c r="J18" s="7" t="s">
        <v>6</v>
      </c>
      <c r="K18" s="7" t="s">
        <v>32</v>
      </c>
      <c r="L18" s="7"/>
    </row>
    <row r="19" spans="1:12" x14ac:dyDescent="0.25">
      <c r="A19" s="3">
        <v>586368</v>
      </c>
      <c r="B19" s="24"/>
      <c r="C19" s="7" t="s">
        <v>41</v>
      </c>
      <c r="D19" s="7" t="s">
        <v>42</v>
      </c>
      <c r="E19" s="6">
        <v>44494</v>
      </c>
      <c r="F19" s="6">
        <v>44496</v>
      </c>
      <c r="G19" s="6">
        <v>44580</v>
      </c>
      <c r="H19" s="25"/>
      <c r="I19" s="25"/>
      <c r="J19" s="7" t="s">
        <v>1</v>
      </c>
      <c r="K19" s="7" t="s">
        <v>32</v>
      </c>
      <c r="L19" s="7"/>
    </row>
    <row r="20" spans="1:12" x14ac:dyDescent="0.25">
      <c r="A20" s="3">
        <v>586502</v>
      </c>
      <c r="B20" s="24"/>
      <c r="C20" s="7" t="s">
        <v>41</v>
      </c>
      <c r="D20" s="7" t="s">
        <v>43</v>
      </c>
      <c r="E20" s="6">
        <v>44511</v>
      </c>
      <c r="F20" s="6">
        <v>44515</v>
      </c>
      <c r="G20" s="6">
        <v>44580</v>
      </c>
      <c r="H20" s="25"/>
      <c r="I20" s="25"/>
      <c r="J20" s="7" t="s">
        <v>3</v>
      </c>
      <c r="K20" s="7" t="s">
        <v>32</v>
      </c>
      <c r="L20" s="7"/>
    </row>
    <row r="21" spans="1:12" x14ac:dyDescent="0.25">
      <c r="A21" s="3">
        <v>586504</v>
      </c>
      <c r="B21" s="24"/>
      <c r="C21" s="7" t="s">
        <v>41</v>
      </c>
      <c r="D21" s="7" t="s">
        <v>43</v>
      </c>
      <c r="E21" s="6">
        <v>44511</v>
      </c>
      <c r="F21" s="6">
        <v>44515</v>
      </c>
      <c r="G21" s="6">
        <v>44580</v>
      </c>
      <c r="H21" s="25"/>
      <c r="I21" s="25"/>
      <c r="J21" s="7" t="s">
        <v>3</v>
      </c>
      <c r="K21" s="7" t="s">
        <v>32</v>
      </c>
      <c r="L21" s="7"/>
    </row>
    <row r="22" spans="1:12" x14ac:dyDescent="0.25">
      <c r="A22" s="3"/>
      <c r="B22" s="24"/>
      <c r="C22" s="7"/>
      <c r="D22" s="7"/>
      <c r="E22" s="6"/>
      <c r="F22" s="6"/>
      <c r="G22" s="6"/>
      <c r="H22" s="25"/>
      <c r="I22" s="25"/>
      <c r="J22" s="7"/>
      <c r="K22" s="7"/>
      <c r="L22" s="7"/>
    </row>
    <row r="23" spans="1:12" x14ac:dyDescent="0.25">
      <c r="A23" s="3"/>
      <c r="B23" s="24"/>
      <c r="C23" s="7"/>
      <c r="D23" s="7"/>
      <c r="E23" s="6"/>
      <c r="F23" s="6"/>
      <c r="G23" s="6"/>
      <c r="H23" s="25"/>
      <c r="I23" s="25"/>
      <c r="J23" s="7"/>
      <c r="K23" s="7"/>
      <c r="L23" s="7"/>
    </row>
    <row r="24" spans="1:12" x14ac:dyDescent="0.25">
      <c r="A24" s="3"/>
      <c r="B24" s="24"/>
      <c r="C24" s="7"/>
      <c r="D24" s="7"/>
      <c r="E24" s="6"/>
      <c r="F24" s="6"/>
      <c r="G24" s="6"/>
      <c r="H24" s="25"/>
      <c r="I24" s="25"/>
      <c r="J24" s="7"/>
      <c r="K24" s="7"/>
      <c r="L24" s="7"/>
    </row>
    <row r="25" spans="1:12" x14ac:dyDescent="0.25">
      <c r="A25" s="3"/>
      <c r="B25" s="24"/>
      <c r="C25" s="7"/>
      <c r="D25" s="7"/>
      <c r="E25" s="6"/>
      <c r="F25" s="6"/>
      <c r="G25" s="6"/>
      <c r="H25" s="25"/>
      <c r="I25" s="25"/>
      <c r="J25" s="7"/>
      <c r="K25" s="7"/>
      <c r="L25" s="7"/>
    </row>
    <row r="26" spans="1:12" x14ac:dyDescent="0.25">
      <c r="A26" s="3"/>
      <c r="B26" s="24"/>
      <c r="C26" s="7"/>
      <c r="D26" s="7"/>
      <c r="E26" s="6"/>
      <c r="F26" s="6"/>
      <c r="G26" s="6"/>
      <c r="H26" s="25"/>
      <c r="I26" s="25"/>
      <c r="J26" s="7"/>
      <c r="K26" s="7"/>
      <c r="L26" s="7"/>
    </row>
    <row r="27" spans="1:12" x14ac:dyDescent="0.25">
      <c r="A27" s="3"/>
      <c r="B27" s="24"/>
      <c r="C27" s="7"/>
      <c r="D27" s="7"/>
      <c r="E27" s="6"/>
      <c r="F27" s="6"/>
      <c r="G27" s="6"/>
      <c r="H27" s="25"/>
      <c r="I27" s="25"/>
      <c r="J27" s="7"/>
      <c r="K27" s="7"/>
      <c r="L27" s="7"/>
    </row>
    <row r="28" spans="1:12" x14ac:dyDescent="0.25">
      <c r="A28" s="3"/>
      <c r="B28" s="24"/>
      <c r="C28" s="7"/>
      <c r="D28" s="7"/>
      <c r="E28" s="6"/>
      <c r="F28" s="6"/>
      <c r="G28" s="6"/>
      <c r="H28" s="25"/>
      <c r="I28" s="25"/>
      <c r="J28" s="7"/>
      <c r="K28" s="7"/>
      <c r="L28" s="7"/>
    </row>
    <row r="29" spans="1:12" x14ac:dyDescent="0.25">
      <c r="A29" s="3"/>
      <c r="B29" s="24"/>
      <c r="C29" s="7"/>
      <c r="D29" s="7"/>
      <c r="E29" s="6"/>
      <c r="F29" s="6"/>
      <c r="G29" s="6"/>
      <c r="H29" s="25"/>
      <c r="I29" s="25"/>
      <c r="J29" s="7"/>
      <c r="K29" s="7"/>
      <c r="L29" s="7"/>
    </row>
    <row r="30" spans="1:12" x14ac:dyDescent="0.25">
      <c r="A30" s="3"/>
      <c r="B30" s="24"/>
      <c r="C30" s="7"/>
      <c r="D30" s="7"/>
      <c r="E30" s="6"/>
      <c r="F30" s="6"/>
      <c r="G30" s="6"/>
      <c r="H30" s="25"/>
      <c r="I30" s="25"/>
      <c r="J30" s="7"/>
      <c r="K30" s="7"/>
      <c r="L30" s="7"/>
    </row>
    <row r="31" spans="1:12" x14ac:dyDescent="0.25">
      <c r="A31" s="3"/>
      <c r="B31" s="24"/>
      <c r="C31" s="7"/>
      <c r="D31" s="7"/>
      <c r="E31" s="6"/>
      <c r="F31" s="6"/>
      <c r="G31" s="6"/>
      <c r="H31" s="25"/>
      <c r="I31" s="25"/>
      <c r="J31" s="7"/>
      <c r="K31" s="7"/>
      <c r="L31" s="7"/>
    </row>
    <row r="32" spans="1:12" x14ac:dyDescent="0.25">
      <c r="A32" s="3"/>
      <c r="B32" s="24"/>
      <c r="C32" s="7"/>
      <c r="D32" s="7"/>
      <c r="E32" s="6"/>
      <c r="F32" s="6"/>
      <c r="G32" s="6"/>
      <c r="H32" s="25"/>
      <c r="I32" s="25"/>
      <c r="J32" s="7"/>
      <c r="K32" s="7"/>
      <c r="L32" s="7"/>
    </row>
    <row r="33" spans="1:12" x14ac:dyDescent="0.25">
      <c r="A33" s="3"/>
      <c r="B33" s="24"/>
      <c r="C33" s="7"/>
      <c r="D33" s="7"/>
      <c r="E33" s="6"/>
      <c r="F33" s="6"/>
      <c r="G33" s="6"/>
      <c r="H33" s="25"/>
      <c r="I33" s="25"/>
      <c r="J33" s="7"/>
      <c r="K33" s="7"/>
      <c r="L33" s="7"/>
    </row>
    <row r="34" spans="1:12" x14ac:dyDescent="0.25">
      <c r="A34" s="3"/>
      <c r="B34" s="24"/>
      <c r="C34" s="7"/>
      <c r="D34" s="7"/>
      <c r="E34" s="6"/>
      <c r="F34" s="6"/>
      <c r="G34" s="6"/>
      <c r="H34" s="25"/>
      <c r="I34" s="25"/>
      <c r="J34" s="7"/>
      <c r="K34" s="7"/>
      <c r="L34" s="7"/>
    </row>
    <row r="35" spans="1:12" x14ac:dyDescent="0.25">
      <c r="A35" s="22">
        <v>0</v>
      </c>
      <c r="B35" s="9"/>
      <c r="C35" s="11"/>
      <c r="D35" s="11"/>
      <c r="E35" s="10"/>
      <c r="F35" s="10"/>
      <c r="G35" s="10"/>
      <c r="H35" s="9"/>
      <c r="I35" s="9"/>
      <c r="J35" s="11"/>
      <c r="K35" s="11"/>
      <c r="L35" s="9"/>
    </row>
    <row r="36" spans="1:12" x14ac:dyDescent="0.25">
      <c r="A36" s="8"/>
      <c r="B36" s="9"/>
      <c r="C36" s="11"/>
      <c r="D36" s="11"/>
      <c r="E36" s="10"/>
      <c r="F36" s="10"/>
      <c r="G36" s="10"/>
      <c r="H36" s="9"/>
      <c r="I36" s="9"/>
      <c r="J36" s="11"/>
      <c r="K36" s="11"/>
      <c r="L36" s="9"/>
    </row>
    <row r="37" spans="1:12" ht="18.75" x14ac:dyDescent="0.3">
      <c r="A37" s="5" t="s">
        <v>24</v>
      </c>
    </row>
    <row r="39" spans="1:12" ht="18.75" x14ac:dyDescent="0.25">
      <c r="A39" s="21" t="s">
        <v>12</v>
      </c>
      <c r="B39" s="21" t="s">
        <v>13</v>
      </c>
      <c r="C39" s="21" t="s">
        <v>15</v>
      </c>
      <c r="D39" s="21" t="s">
        <v>14</v>
      </c>
      <c r="E39" s="21" t="s">
        <v>16</v>
      </c>
      <c r="F39" s="21" t="s">
        <v>17</v>
      </c>
      <c r="G39" s="21" t="s">
        <v>18</v>
      </c>
      <c r="H39" s="21" t="s">
        <v>19</v>
      </c>
      <c r="I39" s="21" t="s">
        <v>20</v>
      </c>
      <c r="J39" s="21" t="s">
        <v>21</v>
      </c>
      <c r="K39" s="21" t="s">
        <v>22</v>
      </c>
      <c r="L39" s="21" t="s">
        <v>39</v>
      </c>
    </row>
    <row r="40" spans="1:12" x14ac:dyDescent="0.25">
      <c r="A40" s="3">
        <v>543908</v>
      </c>
      <c r="B40" s="25"/>
      <c r="C40" s="7" t="s">
        <v>41</v>
      </c>
      <c r="D40" s="7" t="s">
        <v>42</v>
      </c>
      <c r="E40" s="6">
        <v>44251</v>
      </c>
      <c r="F40" s="6">
        <v>44253</v>
      </c>
      <c r="G40" s="6">
        <v>44580</v>
      </c>
      <c r="H40" s="25"/>
      <c r="I40" s="25"/>
      <c r="J40" s="7" t="s">
        <v>4</v>
      </c>
      <c r="K40" s="7" t="s">
        <v>32</v>
      </c>
      <c r="L40" s="25"/>
    </row>
    <row r="41" spans="1:12" x14ac:dyDescent="0.25">
      <c r="A41" s="3">
        <v>573884</v>
      </c>
      <c r="B41" s="25"/>
      <c r="C41" s="7" t="s">
        <v>41</v>
      </c>
      <c r="D41" s="7" t="s">
        <v>42</v>
      </c>
      <c r="E41" s="6">
        <v>44483</v>
      </c>
      <c r="F41" s="6">
        <v>44487</v>
      </c>
      <c r="G41" s="6">
        <v>44580</v>
      </c>
      <c r="H41" s="25"/>
      <c r="I41" s="25"/>
      <c r="J41" s="7" t="s">
        <v>4</v>
      </c>
      <c r="K41" s="7" t="s">
        <v>32</v>
      </c>
      <c r="L41" s="25"/>
    </row>
    <row r="42" spans="1:12" x14ac:dyDescent="0.25">
      <c r="A42" s="3">
        <v>585863</v>
      </c>
      <c r="B42" s="25"/>
      <c r="C42" s="7" t="s">
        <v>41</v>
      </c>
      <c r="D42" s="7" t="s">
        <v>43</v>
      </c>
      <c r="E42" s="6">
        <v>44574</v>
      </c>
      <c r="F42" s="6">
        <v>44579</v>
      </c>
      <c r="G42" s="6">
        <v>44580</v>
      </c>
      <c r="H42" s="25"/>
      <c r="I42" s="25"/>
      <c r="J42" s="7" t="s">
        <v>6</v>
      </c>
      <c r="K42" s="7" t="s">
        <v>32</v>
      </c>
      <c r="L42" s="25"/>
    </row>
    <row r="43" spans="1:12" x14ac:dyDescent="0.25">
      <c r="A43" s="3">
        <v>586177</v>
      </c>
      <c r="B43" s="25"/>
      <c r="C43" s="7" t="s">
        <v>41</v>
      </c>
      <c r="D43" s="7" t="s">
        <v>43</v>
      </c>
      <c r="E43" s="6">
        <v>44574</v>
      </c>
      <c r="F43" s="6">
        <v>44579</v>
      </c>
      <c r="G43" s="6">
        <v>44580</v>
      </c>
      <c r="H43" s="25"/>
      <c r="I43" s="25"/>
      <c r="J43" s="7" t="s">
        <v>6</v>
      </c>
      <c r="K43" s="7" t="s">
        <v>32</v>
      </c>
      <c r="L43" s="25"/>
    </row>
    <row r="44" spans="1:12" x14ac:dyDescent="0.25">
      <c r="A44" s="3">
        <v>586178</v>
      </c>
      <c r="B44" s="25"/>
      <c r="C44" s="7" t="s">
        <v>41</v>
      </c>
      <c r="D44" s="7" t="s">
        <v>43</v>
      </c>
      <c r="E44" s="6">
        <v>44574</v>
      </c>
      <c r="F44" s="6">
        <v>44579</v>
      </c>
      <c r="G44" s="6">
        <v>44580</v>
      </c>
      <c r="H44" s="25"/>
      <c r="I44" s="25"/>
      <c r="J44" s="7" t="s">
        <v>6</v>
      </c>
      <c r="K44" s="7" t="s">
        <v>32</v>
      </c>
      <c r="L44" s="25"/>
    </row>
    <row r="45" spans="1:12" x14ac:dyDescent="0.25">
      <c r="A45" s="3">
        <v>586254</v>
      </c>
      <c r="B45" s="25"/>
      <c r="C45" s="7" t="s">
        <v>41</v>
      </c>
      <c r="D45" s="7" t="s">
        <v>43</v>
      </c>
      <c r="E45" s="6">
        <v>44406</v>
      </c>
      <c r="F45" s="6">
        <v>44410</v>
      </c>
      <c r="G45" s="6">
        <v>44580</v>
      </c>
      <c r="H45" s="25"/>
      <c r="I45" s="25"/>
      <c r="J45" s="7" t="s">
        <v>3</v>
      </c>
      <c r="K45" s="7" t="s">
        <v>32</v>
      </c>
      <c r="L45" s="25"/>
    </row>
    <row r="46" spans="1:12" x14ac:dyDescent="0.25">
      <c r="A46" s="3">
        <v>586255</v>
      </c>
      <c r="B46" s="25"/>
      <c r="C46" s="7" t="s">
        <v>41</v>
      </c>
      <c r="D46" s="7" t="s">
        <v>42</v>
      </c>
      <c r="E46" s="6">
        <v>44554</v>
      </c>
      <c r="F46" s="6">
        <v>44558</v>
      </c>
      <c r="G46" s="6">
        <v>44580</v>
      </c>
      <c r="H46" s="25"/>
      <c r="I46" s="25"/>
      <c r="J46" s="7" t="s">
        <v>4</v>
      </c>
      <c r="K46" s="7" t="s">
        <v>32</v>
      </c>
      <c r="L46" s="25"/>
    </row>
    <row r="47" spans="1:12" x14ac:dyDescent="0.25">
      <c r="A47" s="3">
        <v>586258</v>
      </c>
      <c r="B47" s="25"/>
      <c r="C47" s="7" t="s">
        <v>41</v>
      </c>
      <c r="D47" s="7" t="s">
        <v>42</v>
      </c>
      <c r="E47" s="6">
        <v>44251</v>
      </c>
      <c r="F47" s="6">
        <v>44253</v>
      </c>
      <c r="G47" s="6">
        <v>44580</v>
      </c>
      <c r="H47" s="25"/>
      <c r="I47" s="25"/>
      <c r="J47" s="7" t="s">
        <v>4</v>
      </c>
      <c r="K47" s="7" t="s">
        <v>32</v>
      </c>
      <c r="L47" s="25"/>
    </row>
    <row r="48" spans="1:12" x14ac:dyDescent="0.25">
      <c r="A48" s="3">
        <v>586367</v>
      </c>
      <c r="B48" s="25"/>
      <c r="C48" s="7" t="s">
        <v>41</v>
      </c>
      <c r="D48" s="7" t="s">
        <v>42</v>
      </c>
      <c r="E48" s="6">
        <v>44557</v>
      </c>
      <c r="F48" s="6">
        <v>44559</v>
      </c>
      <c r="G48" s="6">
        <v>44580</v>
      </c>
      <c r="H48" s="25"/>
      <c r="I48" s="25"/>
      <c r="J48" s="7" t="s">
        <v>6</v>
      </c>
      <c r="K48" s="7" t="s">
        <v>32</v>
      </c>
      <c r="L48" s="25"/>
    </row>
    <row r="49" spans="1:12" x14ac:dyDescent="0.25">
      <c r="A49" s="3">
        <v>586368</v>
      </c>
      <c r="B49" s="25"/>
      <c r="C49" s="7" t="s">
        <v>41</v>
      </c>
      <c r="D49" s="7" t="s">
        <v>42</v>
      </c>
      <c r="E49" s="6">
        <v>44494</v>
      </c>
      <c r="F49" s="6">
        <v>44496</v>
      </c>
      <c r="G49" s="6">
        <v>44580</v>
      </c>
      <c r="H49" s="25"/>
      <c r="I49" s="25"/>
      <c r="J49" s="7" t="s">
        <v>1</v>
      </c>
      <c r="K49" s="7" t="s">
        <v>32</v>
      </c>
      <c r="L49" s="25"/>
    </row>
    <row r="50" spans="1:12" x14ac:dyDescent="0.25">
      <c r="A50" s="3">
        <v>586502</v>
      </c>
      <c r="B50" s="25"/>
      <c r="C50" s="7" t="s">
        <v>41</v>
      </c>
      <c r="D50" s="7" t="s">
        <v>43</v>
      </c>
      <c r="E50" s="6">
        <v>44511</v>
      </c>
      <c r="F50" s="6">
        <v>44515</v>
      </c>
      <c r="G50" s="6">
        <v>44580</v>
      </c>
      <c r="H50" s="25"/>
      <c r="I50" s="25"/>
      <c r="J50" s="7" t="s">
        <v>3</v>
      </c>
      <c r="K50" s="7" t="s">
        <v>32</v>
      </c>
      <c r="L50" s="25"/>
    </row>
    <row r="51" spans="1:12" x14ac:dyDescent="0.25">
      <c r="A51" s="3">
        <v>586504</v>
      </c>
      <c r="B51" s="25"/>
      <c r="C51" s="7" t="s">
        <v>41</v>
      </c>
      <c r="D51" s="7" t="s">
        <v>43</v>
      </c>
      <c r="E51" s="6">
        <v>44511</v>
      </c>
      <c r="F51" s="6">
        <v>44515</v>
      </c>
      <c r="G51" s="6">
        <v>44580</v>
      </c>
      <c r="H51" s="25"/>
      <c r="I51" s="25"/>
      <c r="J51" s="7" t="s">
        <v>3</v>
      </c>
      <c r="K51" s="7" t="s">
        <v>32</v>
      </c>
      <c r="L51" s="25"/>
    </row>
    <row r="52" spans="1:12" x14ac:dyDescent="0.25">
      <c r="A52" s="3"/>
      <c r="B52" s="25"/>
      <c r="C52" s="7"/>
      <c r="D52" s="7"/>
      <c r="E52" s="6"/>
      <c r="F52" s="6"/>
      <c r="G52" s="6"/>
      <c r="H52" s="25"/>
      <c r="I52" s="25"/>
      <c r="J52" s="7"/>
      <c r="K52" s="7"/>
      <c r="L52" s="25"/>
    </row>
    <row r="53" spans="1:12" x14ac:dyDescent="0.25">
      <c r="A53" s="3"/>
      <c r="B53" s="25"/>
      <c r="C53" s="7"/>
      <c r="D53" s="7"/>
      <c r="E53" s="6"/>
      <c r="F53" s="6"/>
      <c r="G53" s="6"/>
      <c r="H53" s="25"/>
      <c r="I53" s="25"/>
      <c r="J53" s="7"/>
      <c r="K53" s="7"/>
      <c r="L53" s="25"/>
    </row>
    <row r="54" spans="1:12" x14ac:dyDescent="0.25">
      <c r="A54" s="3"/>
      <c r="B54" s="25"/>
      <c r="C54" s="7"/>
      <c r="D54" s="7"/>
      <c r="E54" s="6"/>
      <c r="F54" s="6"/>
      <c r="G54" s="6"/>
      <c r="H54" s="25"/>
      <c r="I54" s="25"/>
      <c r="J54" s="7"/>
      <c r="K54" s="7"/>
      <c r="L54" s="25"/>
    </row>
    <row r="55" spans="1:12" x14ac:dyDescent="0.25">
      <c r="A55" s="3"/>
      <c r="B55" s="25"/>
      <c r="C55" s="7"/>
      <c r="D55" s="7"/>
      <c r="E55" s="6"/>
      <c r="F55" s="6"/>
      <c r="G55" s="6"/>
      <c r="H55" s="25"/>
      <c r="I55" s="25"/>
      <c r="J55" s="7"/>
      <c r="K55" s="7"/>
      <c r="L55" s="25"/>
    </row>
    <row r="56" spans="1:12" x14ac:dyDescent="0.25">
      <c r="A56" s="3"/>
      <c r="B56" s="25"/>
      <c r="C56" s="7"/>
      <c r="D56" s="7"/>
      <c r="E56" s="6"/>
      <c r="F56" s="6"/>
      <c r="G56" s="6"/>
      <c r="H56" s="25"/>
      <c r="I56" s="25"/>
      <c r="J56" s="7"/>
      <c r="K56" s="7"/>
      <c r="L56" s="25"/>
    </row>
    <row r="57" spans="1:12" x14ac:dyDescent="0.25">
      <c r="A57" s="3"/>
      <c r="B57" s="25"/>
      <c r="C57" s="7"/>
      <c r="D57" s="7"/>
      <c r="E57" s="6"/>
      <c r="F57" s="6"/>
      <c r="G57" s="6"/>
      <c r="H57" s="25"/>
      <c r="I57" s="25"/>
      <c r="J57" s="7"/>
      <c r="K57" s="7"/>
      <c r="L57" s="25"/>
    </row>
    <row r="58" spans="1:12" x14ac:dyDescent="0.25">
      <c r="A58" s="3"/>
      <c r="B58" s="25"/>
      <c r="C58" s="7"/>
      <c r="D58" s="7"/>
      <c r="E58" s="6"/>
      <c r="F58" s="6"/>
      <c r="G58" s="6"/>
      <c r="H58" s="25"/>
      <c r="I58" s="25"/>
      <c r="J58" s="7"/>
      <c r="K58" s="7"/>
      <c r="L58" s="25"/>
    </row>
    <row r="59" spans="1:12" x14ac:dyDescent="0.25">
      <c r="A59" s="3"/>
      <c r="B59" s="25"/>
      <c r="C59" s="7"/>
      <c r="D59" s="7"/>
      <c r="E59" s="6"/>
      <c r="F59" s="6"/>
      <c r="G59" s="6"/>
      <c r="H59" s="25"/>
      <c r="I59" s="25"/>
      <c r="J59" s="7"/>
      <c r="K59" s="7"/>
      <c r="L59" s="25"/>
    </row>
    <row r="60" spans="1:12" x14ac:dyDescent="0.25">
      <c r="A60" s="3"/>
      <c r="B60" s="25"/>
      <c r="C60" s="7"/>
      <c r="D60" s="7"/>
      <c r="E60" s="6"/>
      <c r="F60" s="6"/>
      <c r="G60" s="6"/>
      <c r="H60" s="25"/>
      <c r="I60" s="25"/>
      <c r="J60" s="7"/>
      <c r="K60" s="7"/>
      <c r="L60" s="25"/>
    </row>
    <row r="61" spans="1:12" x14ac:dyDescent="0.25">
      <c r="A61" s="3"/>
      <c r="B61" s="25"/>
      <c r="C61" s="7"/>
      <c r="D61" s="7"/>
      <c r="E61" s="6"/>
      <c r="F61" s="6"/>
      <c r="G61" s="6"/>
      <c r="H61" s="25"/>
      <c r="I61" s="25"/>
      <c r="J61" s="7"/>
      <c r="K61" s="7"/>
      <c r="L61" s="25"/>
    </row>
    <row r="62" spans="1:12" x14ac:dyDescent="0.25">
      <c r="A62" s="22">
        <v>0</v>
      </c>
      <c r="B62" s="9"/>
      <c r="C62" s="11"/>
      <c r="D62" s="11"/>
      <c r="E62" s="10"/>
      <c r="F62" s="10"/>
      <c r="G62" s="10"/>
      <c r="H62" s="9"/>
      <c r="I62" s="9"/>
      <c r="J62" s="11"/>
      <c r="K62" s="11"/>
      <c r="L62" s="9"/>
    </row>
    <row r="66" spans="1:11" x14ac:dyDescent="0.25">
      <c r="A66" s="27" t="str">
        <f ca="1">"Échéance Bilan Prêt/Emprunt dev au "&amp; TEXT(IF(WEEKDAY(TODAY()-1,2)=7,TODAY()-3,TODAY()-1),"jj-mm-aaaa")</f>
        <v>Échéance Bilan Prêt/Emprunt dev au 19-01-2022</v>
      </c>
      <c r="B66" s="27"/>
      <c r="C66" s="27"/>
      <c r="D66" s="27"/>
      <c r="E66" s="27"/>
      <c r="F66" s="27"/>
      <c r="G66" s="27"/>
      <c r="H66" s="27"/>
      <c r="I66" s="27"/>
      <c r="J66" s="27"/>
      <c r="K66" s="27"/>
    </row>
    <row r="67" spans="1:11" x14ac:dyDescent="0.25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</row>
    <row r="69" spans="1:11" ht="18.75" x14ac:dyDescent="0.3">
      <c r="A69" s="5" t="s">
        <v>25</v>
      </c>
    </row>
    <row r="71" spans="1:11" ht="18.75" x14ac:dyDescent="0.25">
      <c r="A71" s="21" t="s">
        <v>12</v>
      </c>
      <c r="B71" s="21" t="s">
        <v>13</v>
      </c>
      <c r="C71" s="21" t="s">
        <v>34</v>
      </c>
      <c r="D71" s="21" t="s">
        <v>14</v>
      </c>
      <c r="E71" s="21" t="s">
        <v>16</v>
      </c>
      <c r="F71" s="21" t="s">
        <v>17</v>
      </c>
      <c r="G71" s="21" t="s">
        <v>18</v>
      </c>
      <c r="H71" s="21" t="s">
        <v>35</v>
      </c>
      <c r="I71" s="21" t="s">
        <v>36</v>
      </c>
      <c r="J71" s="21" t="s">
        <v>37</v>
      </c>
      <c r="K71" s="21" t="s">
        <v>38</v>
      </c>
    </row>
    <row r="72" spans="1:11" x14ac:dyDescent="0.25">
      <c r="A72" s="3">
        <v>564471</v>
      </c>
      <c r="B72" s="25"/>
      <c r="C72" s="25"/>
      <c r="D72" s="25" t="s">
        <v>8</v>
      </c>
      <c r="E72" s="6">
        <v>44396</v>
      </c>
      <c r="F72" s="6">
        <v>44400</v>
      </c>
      <c r="G72" s="6">
        <v>44580</v>
      </c>
      <c r="H72" s="6">
        <v>44400</v>
      </c>
      <c r="I72" s="25"/>
      <c r="J72" s="7" t="s">
        <v>3</v>
      </c>
      <c r="K72" s="25" t="s">
        <v>40</v>
      </c>
    </row>
    <row r="73" spans="1:11" x14ac:dyDescent="0.25">
      <c r="A73" s="3">
        <v>564472</v>
      </c>
      <c r="B73" s="25"/>
      <c r="C73" s="25"/>
      <c r="D73" s="25" t="s">
        <v>8</v>
      </c>
      <c r="E73" s="6">
        <v>44396</v>
      </c>
      <c r="F73" s="6">
        <v>44400</v>
      </c>
      <c r="G73" s="6">
        <v>44580</v>
      </c>
      <c r="H73" s="6">
        <v>44400</v>
      </c>
      <c r="I73" s="25"/>
      <c r="J73" s="7" t="s">
        <v>3</v>
      </c>
      <c r="K73" s="25" t="s">
        <v>40</v>
      </c>
    </row>
    <row r="74" spans="1:11" x14ac:dyDescent="0.25">
      <c r="A74" s="3">
        <v>564473</v>
      </c>
      <c r="B74" s="25"/>
      <c r="C74" s="25"/>
      <c r="D74" s="25" t="s">
        <v>8</v>
      </c>
      <c r="E74" s="6">
        <v>44396</v>
      </c>
      <c r="F74" s="6">
        <v>44400</v>
      </c>
      <c r="G74" s="6">
        <v>44580</v>
      </c>
      <c r="H74" s="6">
        <v>44400</v>
      </c>
      <c r="I74" s="25"/>
      <c r="J74" s="7" t="s">
        <v>3</v>
      </c>
      <c r="K74" s="25" t="s">
        <v>40</v>
      </c>
    </row>
    <row r="75" spans="1:11" x14ac:dyDescent="0.25">
      <c r="A75" s="3">
        <v>564474</v>
      </c>
      <c r="B75" s="25"/>
      <c r="C75" s="25"/>
      <c r="D75" s="25" t="s">
        <v>8</v>
      </c>
      <c r="E75" s="6">
        <v>44396</v>
      </c>
      <c r="F75" s="6">
        <v>44400</v>
      </c>
      <c r="G75" s="6">
        <v>44580</v>
      </c>
      <c r="H75" s="6">
        <v>44400</v>
      </c>
      <c r="I75" s="25"/>
      <c r="J75" s="7" t="s">
        <v>6</v>
      </c>
      <c r="K75" s="25" t="s">
        <v>40</v>
      </c>
    </row>
    <row r="76" spans="1:11" x14ac:dyDescent="0.25">
      <c r="A76" s="3">
        <v>570944</v>
      </c>
      <c r="B76" s="25"/>
      <c r="C76" s="25"/>
      <c r="D76" s="25" t="s">
        <v>8</v>
      </c>
      <c r="E76" s="6">
        <v>44460</v>
      </c>
      <c r="F76" s="6">
        <v>44460</v>
      </c>
      <c r="G76" s="6">
        <v>44580</v>
      </c>
      <c r="H76" s="6">
        <v>44460</v>
      </c>
      <c r="I76" s="25"/>
      <c r="J76" s="7" t="s">
        <v>6</v>
      </c>
      <c r="K76" s="25" t="s">
        <v>40</v>
      </c>
    </row>
    <row r="77" spans="1:11" x14ac:dyDescent="0.25">
      <c r="A77" s="3">
        <v>571866</v>
      </c>
      <c r="B77" s="25"/>
      <c r="C77" s="25"/>
      <c r="D77" s="25" t="s">
        <v>8</v>
      </c>
      <c r="E77" s="6">
        <v>44467</v>
      </c>
      <c r="F77" s="6">
        <v>44469</v>
      </c>
      <c r="G77" s="6">
        <v>44580</v>
      </c>
      <c r="H77" s="6">
        <v>44469</v>
      </c>
      <c r="I77" s="25"/>
      <c r="J77" s="7" t="s">
        <v>6</v>
      </c>
      <c r="K77" s="25" t="s">
        <v>40</v>
      </c>
    </row>
    <row r="78" spans="1:11" x14ac:dyDescent="0.25">
      <c r="A78" s="3">
        <v>572099</v>
      </c>
      <c r="B78" s="25"/>
      <c r="C78" s="25"/>
      <c r="D78" s="25" t="s">
        <v>8</v>
      </c>
      <c r="E78" s="6">
        <v>44468</v>
      </c>
      <c r="F78" s="6">
        <v>44470</v>
      </c>
      <c r="G78" s="6">
        <v>44580</v>
      </c>
      <c r="H78" s="6">
        <v>44470</v>
      </c>
      <c r="I78" s="25"/>
      <c r="J78" s="7" t="s">
        <v>3</v>
      </c>
      <c r="K78" s="25" t="s">
        <v>40</v>
      </c>
    </row>
    <row r="79" spans="1:11" x14ac:dyDescent="0.25">
      <c r="A79" s="3">
        <v>574300</v>
      </c>
      <c r="B79" s="25"/>
      <c r="C79" s="25"/>
      <c r="D79" s="25" t="s">
        <v>8</v>
      </c>
      <c r="E79" s="6">
        <v>44487</v>
      </c>
      <c r="F79" s="6">
        <v>44490</v>
      </c>
      <c r="G79" s="6">
        <v>44580</v>
      </c>
      <c r="H79" s="6">
        <v>44490</v>
      </c>
      <c r="I79" s="25"/>
      <c r="J79" s="7" t="s">
        <v>3</v>
      </c>
      <c r="K79" s="25" t="s">
        <v>40</v>
      </c>
    </row>
    <row r="80" spans="1:11" x14ac:dyDescent="0.25">
      <c r="A80" s="3">
        <v>574310</v>
      </c>
      <c r="B80" s="25"/>
      <c r="C80" s="25"/>
      <c r="D80" s="25" t="s">
        <v>8</v>
      </c>
      <c r="E80" s="6">
        <v>44487</v>
      </c>
      <c r="F80" s="6">
        <v>44490</v>
      </c>
      <c r="G80" s="6">
        <v>44580</v>
      </c>
      <c r="H80" s="6">
        <v>44490</v>
      </c>
      <c r="I80" s="25"/>
      <c r="J80" s="7" t="s">
        <v>3</v>
      </c>
      <c r="K80" s="25" t="s">
        <v>40</v>
      </c>
    </row>
    <row r="81" spans="1:11" x14ac:dyDescent="0.25">
      <c r="A81" s="3">
        <v>574313</v>
      </c>
      <c r="B81" s="25"/>
      <c r="C81" s="25"/>
      <c r="D81" s="25" t="s">
        <v>8</v>
      </c>
      <c r="E81" s="6">
        <v>44487</v>
      </c>
      <c r="F81" s="6">
        <v>44490</v>
      </c>
      <c r="G81" s="6">
        <v>44580</v>
      </c>
      <c r="H81" s="6">
        <v>44490</v>
      </c>
      <c r="I81" s="25"/>
      <c r="J81" s="7" t="s">
        <v>3</v>
      </c>
      <c r="K81" s="25" t="s">
        <v>40</v>
      </c>
    </row>
    <row r="82" spans="1:11" x14ac:dyDescent="0.25">
      <c r="A82" s="3">
        <v>574331</v>
      </c>
      <c r="B82" s="25"/>
      <c r="C82" s="25"/>
      <c r="D82" s="25" t="s">
        <v>8</v>
      </c>
      <c r="E82" s="6">
        <v>44487</v>
      </c>
      <c r="F82" s="6">
        <v>44490</v>
      </c>
      <c r="G82" s="6">
        <v>44580</v>
      </c>
      <c r="H82" s="6">
        <v>44490</v>
      </c>
      <c r="I82" s="25"/>
      <c r="J82" s="7" t="s">
        <v>3</v>
      </c>
      <c r="K82" s="25" t="s">
        <v>40</v>
      </c>
    </row>
    <row r="83" spans="1:11" x14ac:dyDescent="0.25">
      <c r="A83" s="3">
        <v>574364</v>
      </c>
      <c r="B83" s="25"/>
      <c r="C83" s="25"/>
      <c r="D83" s="25" t="s">
        <v>8</v>
      </c>
      <c r="E83" s="6">
        <v>44487</v>
      </c>
      <c r="F83" s="6">
        <v>44490</v>
      </c>
      <c r="G83" s="6">
        <v>44580</v>
      </c>
      <c r="H83" s="6">
        <v>44490</v>
      </c>
      <c r="I83" s="25"/>
      <c r="J83" s="7" t="s">
        <v>3</v>
      </c>
      <c r="K83" s="25" t="s">
        <v>40</v>
      </c>
    </row>
    <row r="84" spans="1:11" x14ac:dyDescent="0.25">
      <c r="A84" s="3">
        <v>574589</v>
      </c>
      <c r="B84" s="25"/>
      <c r="C84" s="25"/>
      <c r="D84" s="25" t="s">
        <v>8</v>
      </c>
      <c r="E84" s="6">
        <v>44490</v>
      </c>
      <c r="F84" s="6">
        <v>44494</v>
      </c>
      <c r="G84" s="6">
        <v>44580</v>
      </c>
      <c r="H84" s="6">
        <v>44494</v>
      </c>
      <c r="I84" s="25"/>
      <c r="J84" s="7" t="s">
        <v>6</v>
      </c>
      <c r="K84" s="25" t="s">
        <v>40</v>
      </c>
    </row>
    <row r="85" spans="1:11" x14ac:dyDescent="0.25">
      <c r="A85" s="3"/>
      <c r="B85" s="25"/>
      <c r="C85" s="25"/>
      <c r="D85" s="25"/>
      <c r="E85" s="6"/>
      <c r="F85" s="6"/>
      <c r="G85" s="6"/>
      <c r="H85" s="6"/>
      <c r="I85" s="25"/>
      <c r="J85" s="7"/>
      <c r="K85" s="25"/>
    </row>
    <row r="86" spans="1:11" x14ac:dyDescent="0.25">
      <c r="A86" s="3"/>
      <c r="B86" s="25"/>
      <c r="C86" s="25"/>
      <c r="D86" s="25"/>
      <c r="E86" s="6"/>
      <c r="F86" s="6"/>
      <c r="G86" s="6"/>
      <c r="H86" s="6"/>
      <c r="I86" s="25"/>
      <c r="J86" s="7"/>
      <c r="K86" s="25"/>
    </row>
    <row r="87" spans="1:11" x14ac:dyDescent="0.25">
      <c r="A87" s="3"/>
      <c r="B87" s="25"/>
      <c r="C87" s="25"/>
      <c r="D87" s="25"/>
      <c r="E87" s="6"/>
      <c r="F87" s="6"/>
      <c r="G87" s="6"/>
      <c r="H87" s="6"/>
      <c r="I87" s="25"/>
      <c r="J87" s="7"/>
      <c r="K87" s="25"/>
    </row>
    <row r="88" spans="1:11" x14ac:dyDescent="0.25">
      <c r="A88" s="3"/>
      <c r="B88" s="25"/>
      <c r="C88" s="25"/>
      <c r="D88" s="25"/>
      <c r="E88" s="6"/>
      <c r="F88" s="6"/>
      <c r="G88" s="6"/>
      <c r="H88" s="6"/>
      <c r="I88" s="25"/>
      <c r="J88" s="7"/>
      <c r="K88" s="25"/>
    </row>
    <row r="89" spans="1:11" x14ac:dyDescent="0.25">
      <c r="A89" s="3"/>
      <c r="B89" s="25"/>
      <c r="C89" s="25"/>
      <c r="D89" s="25"/>
      <c r="E89" s="6"/>
      <c r="F89" s="6"/>
      <c r="G89" s="6"/>
      <c r="H89" s="6"/>
      <c r="I89" s="25"/>
      <c r="J89" s="7"/>
      <c r="K89" s="25"/>
    </row>
    <row r="90" spans="1:11" x14ac:dyDescent="0.25">
      <c r="A90" s="3"/>
      <c r="B90" s="25"/>
      <c r="C90" s="25"/>
      <c r="D90" s="25"/>
      <c r="E90" s="6"/>
      <c r="F90" s="6"/>
      <c r="G90" s="6"/>
      <c r="H90" s="6"/>
      <c r="I90" s="25"/>
      <c r="J90" s="7"/>
      <c r="K90" s="25"/>
    </row>
    <row r="91" spans="1:11" x14ac:dyDescent="0.25">
      <c r="A91" s="3"/>
      <c r="B91" s="25"/>
      <c r="C91" s="25"/>
      <c r="D91" s="25"/>
      <c r="E91" s="6"/>
      <c r="F91" s="6"/>
      <c r="G91" s="6"/>
      <c r="H91" s="6"/>
      <c r="I91" s="25"/>
      <c r="J91" s="7"/>
      <c r="K91" s="25"/>
    </row>
    <row r="92" spans="1:11" x14ac:dyDescent="0.25">
      <c r="A92" s="3"/>
      <c r="B92" s="25"/>
      <c r="C92" s="25"/>
      <c r="D92" s="25"/>
      <c r="E92" s="6"/>
      <c r="F92" s="6"/>
      <c r="G92" s="6"/>
      <c r="H92" s="6"/>
      <c r="I92" s="25"/>
      <c r="J92" s="7"/>
      <c r="K92" s="25"/>
    </row>
    <row r="93" spans="1:11" x14ac:dyDescent="0.25">
      <c r="A93" s="3"/>
      <c r="B93" s="25"/>
      <c r="C93" s="25"/>
      <c r="D93" s="25"/>
      <c r="E93" s="6"/>
      <c r="F93" s="6"/>
      <c r="G93" s="6"/>
      <c r="H93" s="6"/>
      <c r="I93" s="25"/>
      <c r="J93" s="7"/>
      <c r="K93" s="25"/>
    </row>
    <row r="94" spans="1:11" x14ac:dyDescent="0.25">
      <c r="A94" s="22">
        <v>0</v>
      </c>
      <c r="B94" s="9"/>
      <c r="C94" s="9"/>
      <c r="D94" s="9"/>
      <c r="E94" s="10"/>
      <c r="F94" s="10"/>
      <c r="G94" s="10"/>
      <c r="H94" s="10"/>
      <c r="I94" s="9"/>
      <c r="J94" s="11"/>
      <c r="K94" s="9"/>
    </row>
    <row r="96" spans="1:11" ht="15" customHeight="1" x14ac:dyDescent="0.3">
      <c r="A96" s="5" t="s">
        <v>26</v>
      </c>
    </row>
    <row r="97" spans="1:11" ht="15" customHeight="1" x14ac:dyDescent="0.25"/>
    <row r="98" spans="1:11" ht="15" customHeight="1" x14ac:dyDescent="0.25">
      <c r="A98" s="21" t="s">
        <v>12</v>
      </c>
      <c r="B98" s="21" t="s">
        <v>13</v>
      </c>
      <c r="C98" s="21" t="s">
        <v>34</v>
      </c>
      <c r="D98" s="21" t="s">
        <v>14</v>
      </c>
      <c r="E98" s="21" t="s">
        <v>16</v>
      </c>
      <c r="F98" s="21" t="s">
        <v>17</v>
      </c>
      <c r="G98" s="21" t="s">
        <v>18</v>
      </c>
      <c r="H98" s="21" t="s">
        <v>35</v>
      </c>
      <c r="I98" s="21" t="s">
        <v>36</v>
      </c>
      <c r="J98" s="21" t="s">
        <v>37</v>
      </c>
      <c r="K98" s="21" t="s">
        <v>38</v>
      </c>
    </row>
    <row r="99" spans="1:11" ht="15" customHeight="1" x14ac:dyDescent="0.25">
      <c r="A99" s="26">
        <v>564471</v>
      </c>
      <c r="B99" s="25"/>
      <c r="C99" s="25"/>
      <c r="D99" s="25" t="s">
        <v>8</v>
      </c>
      <c r="E99" s="6">
        <v>44396</v>
      </c>
      <c r="F99" s="6">
        <v>44400</v>
      </c>
      <c r="G99" s="6">
        <v>44580</v>
      </c>
      <c r="H99" s="6">
        <v>44400</v>
      </c>
      <c r="I99" s="25"/>
      <c r="J99" s="7" t="s">
        <v>3</v>
      </c>
      <c r="K99" s="25" t="s">
        <v>40</v>
      </c>
    </row>
    <row r="100" spans="1:11" ht="15" customHeight="1" x14ac:dyDescent="0.25">
      <c r="A100" s="26">
        <v>564472</v>
      </c>
      <c r="B100" s="25"/>
      <c r="C100" s="25"/>
      <c r="D100" s="25" t="s">
        <v>8</v>
      </c>
      <c r="E100" s="6">
        <v>44396</v>
      </c>
      <c r="F100" s="6">
        <v>44400</v>
      </c>
      <c r="G100" s="6">
        <v>44580</v>
      </c>
      <c r="H100" s="6">
        <v>44400</v>
      </c>
      <c r="I100" s="25"/>
      <c r="J100" s="7" t="s">
        <v>3</v>
      </c>
      <c r="K100" s="25" t="s">
        <v>40</v>
      </c>
    </row>
    <row r="101" spans="1:11" ht="15" customHeight="1" x14ac:dyDescent="0.25">
      <c r="A101" s="26">
        <v>564473</v>
      </c>
      <c r="B101" s="25"/>
      <c r="C101" s="25"/>
      <c r="D101" s="25" t="s">
        <v>8</v>
      </c>
      <c r="E101" s="6">
        <v>44396</v>
      </c>
      <c r="F101" s="6">
        <v>44400</v>
      </c>
      <c r="G101" s="6">
        <v>44580</v>
      </c>
      <c r="H101" s="6">
        <v>44400</v>
      </c>
      <c r="I101" s="25"/>
      <c r="J101" s="7" t="s">
        <v>3</v>
      </c>
      <c r="K101" s="25" t="s">
        <v>40</v>
      </c>
    </row>
    <row r="102" spans="1:11" ht="15" customHeight="1" x14ac:dyDescent="0.25">
      <c r="A102" s="26">
        <v>564474</v>
      </c>
      <c r="B102" s="25"/>
      <c r="C102" s="25"/>
      <c r="D102" s="25" t="s">
        <v>8</v>
      </c>
      <c r="E102" s="6">
        <v>44396</v>
      </c>
      <c r="F102" s="6">
        <v>44400</v>
      </c>
      <c r="G102" s="6">
        <v>44580</v>
      </c>
      <c r="H102" s="6">
        <v>44400</v>
      </c>
      <c r="I102" s="25"/>
      <c r="J102" s="7" t="s">
        <v>6</v>
      </c>
      <c r="K102" s="25" t="s">
        <v>40</v>
      </c>
    </row>
    <row r="103" spans="1:11" ht="15" customHeight="1" x14ac:dyDescent="0.25">
      <c r="A103" s="26">
        <v>570944</v>
      </c>
      <c r="B103" s="25"/>
      <c r="C103" s="25"/>
      <c r="D103" s="25" t="s">
        <v>8</v>
      </c>
      <c r="E103" s="6">
        <v>44460</v>
      </c>
      <c r="F103" s="6">
        <v>44460</v>
      </c>
      <c r="G103" s="6">
        <v>44580</v>
      </c>
      <c r="H103" s="6">
        <v>44460</v>
      </c>
      <c r="I103" s="25"/>
      <c r="J103" s="7" t="s">
        <v>6</v>
      </c>
      <c r="K103" s="25" t="s">
        <v>40</v>
      </c>
    </row>
    <row r="104" spans="1:11" ht="15" customHeight="1" x14ac:dyDescent="0.25">
      <c r="A104" s="26">
        <v>571866</v>
      </c>
      <c r="B104" s="25"/>
      <c r="C104" s="25"/>
      <c r="D104" s="25" t="s">
        <v>8</v>
      </c>
      <c r="E104" s="6">
        <v>44467</v>
      </c>
      <c r="F104" s="6">
        <v>44469</v>
      </c>
      <c r="G104" s="6">
        <v>44580</v>
      </c>
      <c r="H104" s="6">
        <v>44469</v>
      </c>
      <c r="I104" s="25"/>
      <c r="J104" s="7" t="s">
        <v>6</v>
      </c>
      <c r="K104" s="25" t="s">
        <v>40</v>
      </c>
    </row>
    <row r="105" spans="1:11" ht="15" customHeight="1" x14ac:dyDescent="0.25">
      <c r="A105" s="26">
        <v>572099</v>
      </c>
      <c r="B105" s="25"/>
      <c r="C105" s="25"/>
      <c r="D105" s="25" t="s">
        <v>8</v>
      </c>
      <c r="E105" s="6">
        <v>44468</v>
      </c>
      <c r="F105" s="6">
        <v>44470</v>
      </c>
      <c r="G105" s="6">
        <v>44580</v>
      </c>
      <c r="H105" s="6">
        <v>44470</v>
      </c>
      <c r="I105" s="25"/>
      <c r="J105" s="7" t="s">
        <v>3</v>
      </c>
      <c r="K105" s="25" t="s">
        <v>40</v>
      </c>
    </row>
    <row r="106" spans="1:11" ht="15" customHeight="1" x14ac:dyDescent="0.25">
      <c r="A106" s="26">
        <v>574300</v>
      </c>
      <c r="B106" s="25"/>
      <c r="C106" s="25"/>
      <c r="D106" s="25" t="s">
        <v>8</v>
      </c>
      <c r="E106" s="6">
        <v>44487</v>
      </c>
      <c r="F106" s="6">
        <v>44490</v>
      </c>
      <c r="G106" s="6">
        <v>44580</v>
      </c>
      <c r="H106" s="6">
        <v>44490</v>
      </c>
      <c r="I106" s="25"/>
      <c r="J106" s="7" t="s">
        <v>3</v>
      </c>
      <c r="K106" s="25" t="s">
        <v>40</v>
      </c>
    </row>
    <row r="107" spans="1:11" ht="15" customHeight="1" x14ac:dyDescent="0.25">
      <c r="A107" s="26">
        <v>574310</v>
      </c>
      <c r="B107" s="25"/>
      <c r="C107" s="25"/>
      <c r="D107" s="25" t="s">
        <v>8</v>
      </c>
      <c r="E107" s="6">
        <v>44487</v>
      </c>
      <c r="F107" s="6">
        <v>44490</v>
      </c>
      <c r="G107" s="6">
        <v>44580</v>
      </c>
      <c r="H107" s="6">
        <v>44490</v>
      </c>
      <c r="I107" s="25"/>
      <c r="J107" s="7" t="s">
        <v>3</v>
      </c>
      <c r="K107" s="25" t="s">
        <v>40</v>
      </c>
    </row>
    <row r="108" spans="1:11" ht="15" customHeight="1" x14ac:dyDescent="0.25">
      <c r="A108" s="26">
        <v>574313</v>
      </c>
      <c r="B108" s="25"/>
      <c r="C108" s="25"/>
      <c r="D108" s="25" t="s">
        <v>8</v>
      </c>
      <c r="E108" s="6">
        <v>44487</v>
      </c>
      <c r="F108" s="6">
        <v>44490</v>
      </c>
      <c r="G108" s="6">
        <v>44580</v>
      </c>
      <c r="H108" s="6">
        <v>44490</v>
      </c>
      <c r="I108" s="25"/>
      <c r="J108" s="7" t="s">
        <v>3</v>
      </c>
      <c r="K108" s="25" t="s">
        <v>40</v>
      </c>
    </row>
    <row r="109" spans="1:11" ht="15" customHeight="1" x14ac:dyDescent="0.25">
      <c r="A109" s="26">
        <v>574331</v>
      </c>
      <c r="B109" s="25"/>
      <c r="C109" s="25"/>
      <c r="D109" s="25" t="s">
        <v>8</v>
      </c>
      <c r="E109" s="6">
        <v>44487</v>
      </c>
      <c r="F109" s="6">
        <v>44490</v>
      </c>
      <c r="G109" s="6">
        <v>44580</v>
      </c>
      <c r="H109" s="6">
        <v>44490</v>
      </c>
      <c r="I109" s="25"/>
      <c r="J109" s="7" t="s">
        <v>3</v>
      </c>
      <c r="K109" s="25" t="s">
        <v>40</v>
      </c>
    </row>
    <row r="110" spans="1:11" ht="15" customHeight="1" x14ac:dyDescent="0.25">
      <c r="A110" s="26">
        <v>574364</v>
      </c>
      <c r="B110" s="25"/>
      <c r="C110" s="25"/>
      <c r="D110" s="25" t="s">
        <v>8</v>
      </c>
      <c r="E110" s="6">
        <v>44487</v>
      </c>
      <c r="F110" s="6">
        <v>44490</v>
      </c>
      <c r="G110" s="6">
        <v>44580</v>
      </c>
      <c r="H110" s="6">
        <v>44490</v>
      </c>
      <c r="I110" s="25"/>
      <c r="J110" s="7" t="s">
        <v>3</v>
      </c>
      <c r="K110" s="25" t="s">
        <v>40</v>
      </c>
    </row>
    <row r="111" spans="1:11" ht="15" customHeight="1" x14ac:dyDescent="0.25">
      <c r="A111" s="26">
        <v>574589</v>
      </c>
      <c r="B111" s="25"/>
      <c r="C111" s="25"/>
      <c r="D111" s="25" t="s">
        <v>8</v>
      </c>
      <c r="E111" s="6">
        <v>44490</v>
      </c>
      <c r="F111" s="6">
        <v>44494</v>
      </c>
      <c r="G111" s="6">
        <v>44580</v>
      </c>
      <c r="H111" s="6">
        <v>44494</v>
      </c>
      <c r="I111" s="25"/>
      <c r="J111" s="7" t="s">
        <v>6</v>
      </c>
      <c r="K111" s="25" t="s">
        <v>40</v>
      </c>
    </row>
    <row r="112" spans="1:11" ht="15" customHeight="1" x14ac:dyDescent="0.25">
      <c r="A112" s="26"/>
      <c r="B112" s="25"/>
      <c r="C112" s="25"/>
      <c r="D112" s="25"/>
      <c r="E112" s="6"/>
      <c r="F112" s="6"/>
      <c r="G112" s="6"/>
      <c r="H112" s="6"/>
      <c r="I112" s="25"/>
      <c r="J112" s="7"/>
      <c r="K112" s="25"/>
    </row>
    <row r="113" spans="1:11" ht="15" customHeight="1" x14ac:dyDescent="0.25">
      <c r="A113" s="26"/>
      <c r="B113" s="25"/>
      <c r="C113" s="25"/>
      <c r="D113" s="25"/>
      <c r="E113" s="6"/>
      <c r="F113" s="6"/>
      <c r="G113" s="6"/>
      <c r="H113" s="6"/>
      <c r="I113" s="25"/>
      <c r="J113" s="7"/>
      <c r="K113" s="25"/>
    </row>
    <row r="114" spans="1:11" ht="15" customHeight="1" x14ac:dyDescent="0.25">
      <c r="A114" s="26"/>
      <c r="B114" s="25"/>
      <c r="C114" s="25"/>
      <c r="D114" s="25"/>
      <c r="E114" s="6"/>
      <c r="F114" s="6"/>
      <c r="G114" s="6"/>
      <c r="H114" s="6"/>
      <c r="I114" s="25"/>
      <c r="J114" s="7"/>
      <c r="K114" s="25"/>
    </row>
    <row r="115" spans="1:11" ht="15" customHeight="1" x14ac:dyDescent="0.25">
      <c r="A115" s="26"/>
      <c r="B115" s="25"/>
      <c r="C115" s="25"/>
      <c r="D115" s="25"/>
      <c r="E115" s="6"/>
      <c r="F115" s="6"/>
      <c r="G115" s="6"/>
      <c r="H115" s="6"/>
      <c r="I115" s="25"/>
      <c r="J115" s="7"/>
      <c r="K115" s="25"/>
    </row>
    <row r="116" spans="1:11" ht="15" customHeight="1" x14ac:dyDescent="0.25">
      <c r="A116" s="26"/>
      <c r="B116" s="25"/>
      <c r="C116" s="25"/>
      <c r="D116" s="25"/>
      <c r="E116" s="6"/>
      <c r="F116" s="6"/>
      <c r="G116" s="6"/>
      <c r="H116" s="6"/>
      <c r="I116" s="25"/>
      <c r="J116" s="7"/>
      <c r="K116" s="25"/>
    </row>
    <row r="117" spans="1:11" ht="15" customHeight="1" x14ac:dyDescent="0.25">
      <c r="A117" s="26"/>
      <c r="B117" s="25"/>
      <c r="C117" s="25"/>
      <c r="D117" s="25"/>
      <c r="E117" s="6"/>
      <c r="F117" s="6"/>
      <c r="G117" s="6"/>
      <c r="H117" s="6"/>
      <c r="I117" s="25"/>
      <c r="J117" s="7"/>
      <c r="K117" s="25"/>
    </row>
    <row r="118" spans="1:11" ht="15" customHeight="1" x14ac:dyDescent="0.25">
      <c r="A118" s="26"/>
      <c r="B118" s="25"/>
      <c r="C118" s="25"/>
      <c r="D118" s="25"/>
      <c r="E118" s="6"/>
      <c r="F118" s="6"/>
      <c r="G118" s="6"/>
      <c r="H118" s="6"/>
      <c r="I118" s="25"/>
      <c r="J118" s="7"/>
      <c r="K118" s="25"/>
    </row>
    <row r="119" spans="1:11" ht="15" customHeight="1" x14ac:dyDescent="0.25">
      <c r="A119" s="26"/>
      <c r="B119" s="25"/>
      <c r="C119" s="25"/>
      <c r="D119" s="25"/>
      <c r="E119" s="6"/>
      <c r="F119" s="6"/>
      <c r="G119" s="6"/>
      <c r="H119" s="6"/>
      <c r="I119" s="25"/>
      <c r="J119" s="7"/>
      <c r="K119" s="25"/>
    </row>
    <row r="120" spans="1:11" ht="15" customHeight="1" x14ac:dyDescent="0.25">
      <c r="A120" s="26"/>
      <c r="B120" s="25"/>
      <c r="C120" s="25"/>
      <c r="D120" s="25"/>
      <c r="E120" s="6"/>
      <c r="F120" s="6"/>
      <c r="G120" s="6"/>
      <c r="H120" s="6"/>
      <c r="I120" s="25"/>
      <c r="J120" s="7"/>
      <c r="K120" s="25"/>
    </row>
    <row r="121" spans="1:11" ht="15" customHeight="1" x14ac:dyDescent="0.25">
      <c r="A121" s="26"/>
      <c r="B121" s="25"/>
      <c r="C121" s="25"/>
      <c r="D121" s="25"/>
      <c r="E121" s="6"/>
      <c r="F121" s="6"/>
      <c r="G121" s="6"/>
      <c r="H121" s="6"/>
      <c r="I121" s="25"/>
      <c r="J121" s="7"/>
      <c r="K121" s="25"/>
    </row>
    <row r="122" spans="1:11" ht="15" customHeight="1" x14ac:dyDescent="0.25">
      <c r="A122" s="26"/>
      <c r="B122" s="25"/>
      <c r="C122" s="25"/>
      <c r="D122" s="25"/>
      <c r="E122" s="6"/>
      <c r="F122" s="6"/>
      <c r="G122" s="6"/>
      <c r="H122" s="6"/>
      <c r="I122" s="25"/>
      <c r="J122" s="7"/>
      <c r="K122" s="25"/>
    </row>
    <row r="123" spans="1:11" ht="15" customHeight="1" x14ac:dyDescent="0.25">
      <c r="A123" s="26"/>
      <c r="B123" s="25"/>
      <c r="C123" s="25"/>
      <c r="D123" s="25"/>
      <c r="E123" s="6"/>
      <c r="F123" s="6"/>
      <c r="G123" s="6"/>
      <c r="H123" s="6"/>
      <c r="I123" s="25"/>
      <c r="J123" s="7"/>
      <c r="K123" s="25"/>
    </row>
    <row r="124" spans="1:11" ht="15" customHeight="1" x14ac:dyDescent="0.25">
      <c r="A124" s="26"/>
      <c r="B124" s="25"/>
      <c r="C124" s="25"/>
      <c r="D124" s="25"/>
      <c r="E124" s="6"/>
      <c r="F124" s="6"/>
      <c r="G124" s="6"/>
      <c r="H124" s="6"/>
      <c r="I124" s="25"/>
      <c r="J124" s="7"/>
      <c r="K124" s="25"/>
    </row>
    <row r="125" spans="1:11" ht="15" customHeight="1" x14ac:dyDescent="0.25">
      <c r="A125" s="26"/>
      <c r="B125" s="25"/>
      <c r="C125" s="25"/>
      <c r="D125" s="25"/>
      <c r="E125" s="6"/>
      <c r="F125" s="6"/>
      <c r="G125" s="6"/>
      <c r="H125" s="6"/>
      <c r="I125" s="25"/>
      <c r="J125" s="7"/>
      <c r="K125" s="25"/>
    </row>
    <row r="126" spans="1:11" ht="15" customHeight="1" x14ac:dyDescent="0.25">
      <c r="A126" s="26"/>
      <c r="B126" s="25"/>
      <c r="C126" s="25"/>
      <c r="D126" s="25"/>
      <c r="E126" s="6"/>
      <c r="F126" s="6"/>
      <c r="G126" s="6"/>
      <c r="H126" s="6"/>
      <c r="I126" s="25"/>
      <c r="J126" s="7"/>
      <c r="K126" s="25"/>
    </row>
    <row r="127" spans="1:11" ht="15" customHeight="1" x14ac:dyDescent="0.25">
      <c r="A127" s="26"/>
      <c r="B127" s="25"/>
      <c r="C127" s="25"/>
      <c r="D127" s="25"/>
      <c r="E127" s="6"/>
      <c r="F127" s="6"/>
      <c r="G127" s="6"/>
      <c r="H127" s="6"/>
      <c r="I127" s="25"/>
      <c r="J127" s="7"/>
      <c r="K127" s="25"/>
    </row>
    <row r="128" spans="1:11" ht="15" customHeight="1" x14ac:dyDescent="0.25">
      <c r="A128" s="26"/>
      <c r="B128" s="25"/>
      <c r="C128" s="25"/>
      <c r="D128" s="25"/>
      <c r="E128" s="6"/>
      <c r="F128" s="6"/>
      <c r="G128" s="6"/>
      <c r="H128" s="6"/>
      <c r="I128" s="25"/>
      <c r="J128" s="7"/>
      <c r="K128" s="25"/>
    </row>
    <row r="129" spans="1:11" ht="15" customHeight="1" x14ac:dyDescent="0.25">
      <c r="A129" s="26"/>
      <c r="B129" s="25"/>
      <c r="C129" s="25"/>
      <c r="D129" s="25"/>
      <c r="E129" s="6"/>
      <c r="F129" s="6"/>
      <c r="G129" s="6"/>
      <c r="H129" s="6"/>
      <c r="I129" s="25"/>
      <c r="J129" s="7"/>
      <c r="K129" s="25"/>
    </row>
    <row r="130" spans="1:11" ht="15" customHeight="1" x14ac:dyDescent="0.25">
      <c r="A130" s="26"/>
      <c r="B130" s="25"/>
      <c r="C130" s="25"/>
      <c r="D130" s="25"/>
      <c r="E130" s="6"/>
      <c r="F130" s="6"/>
      <c r="G130" s="6"/>
      <c r="H130" s="6"/>
      <c r="I130" s="25"/>
      <c r="J130" s="7"/>
      <c r="K130" s="25"/>
    </row>
    <row r="131" spans="1:11" ht="15" customHeight="1" x14ac:dyDescent="0.25">
      <c r="A131" s="26"/>
      <c r="B131" s="25"/>
      <c r="C131" s="25"/>
      <c r="D131" s="25"/>
      <c r="E131" s="6"/>
      <c r="F131" s="6"/>
      <c r="G131" s="6"/>
      <c r="H131" s="6"/>
      <c r="I131" s="25"/>
      <c r="J131" s="7"/>
      <c r="K131" s="25"/>
    </row>
    <row r="132" spans="1:11" ht="15" customHeight="1" x14ac:dyDescent="0.25">
      <c r="A132" s="26"/>
      <c r="B132" s="25"/>
      <c r="C132" s="25"/>
      <c r="D132" s="25"/>
      <c r="E132" s="6"/>
      <c r="F132" s="6"/>
      <c r="G132" s="6"/>
      <c r="H132" s="6"/>
      <c r="I132" s="25"/>
      <c r="J132" s="7"/>
      <c r="K132" s="25"/>
    </row>
    <row r="133" spans="1:11" ht="15" customHeight="1" x14ac:dyDescent="0.25">
      <c r="A133" s="26"/>
      <c r="B133" s="25"/>
      <c r="C133" s="25"/>
      <c r="D133" s="25"/>
      <c r="E133" s="6"/>
      <c r="F133" s="6"/>
      <c r="G133" s="6"/>
      <c r="H133" s="6"/>
      <c r="I133" s="25"/>
      <c r="J133" s="7"/>
      <c r="K133" s="25"/>
    </row>
    <row r="134" spans="1:11" ht="15" customHeight="1" x14ac:dyDescent="0.25">
      <c r="A134" s="26"/>
      <c r="B134" s="25"/>
      <c r="C134" s="25"/>
      <c r="D134" s="25"/>
      <c r="E134" s="6"/>
      <c r="F134" s="6"/>
      <c r="G134" s="6"/>
      <c r="H134" s="6"/>
      <c r="I134" s="25"/>
      <c r="J134" s="7"/>
      <c r="K134" s="25"/>
    </row>
    <row r="135" spans="1:11" ht="15" customHeight="1" x14ac:dyDescent="0.25">
      <c r="A135" s="26"/>
      <c r="B135" s="25"/>
      <c r="C135" s="25"/>
      <c r="D135" s="25"/>
      <c r="E135" s="6"/>
      <c r="F135" s="6"/>
      <c r="G135" s="6"/>
      <c r="H135" s="6"/>
      <c r="I135" s="25"/>
      <c r="J135" s="7"/>
      <c r="K135" s="25"/>
    </row>
    <row r="136" spans="1:11" ht="15" customHeight="1" x14ac:dyDescent="0.25">
      <c r="A136" s="26"/>
      <c r="B136" s="25"/>
      <c r="C136" s="25"/>
      <c r="D136" s="25"/>
      <c r="E136" s="6"/>
      <c r="F136" s="6"/>
      <c r="G136" s="6"/>
      <c r="H136" s="6"/>
      <c r="I136" s="25"/>
      <c r="J136" s="7"/>
      <c r="K136" s="25"/>
    </row>
    <row r="137" spans="1:11" ht="15" customHeight="1" x14ac:dyDescent="0.25">
      <c r="A137" s="26"/>
      <c r="B137" s="25"/>
      <c r="C137" s="25"/>
      <c r="D137" s="25"/>
      <c r="E137" s="6"/>
      <c r="F137" s="6"/>
      <c r="G137" s="6"/>
      <c r="H137" s="6"/>
      <c r="I137" s="25"/>
      <c r="J137" s="7"/>
      <c r="K137" s="25"/>
    </row>
    <row r="138" spans="1:11" ht="15" customHeight="1" x14ac:dyDescent="0.25">
      <c r="A138" s="26"/>
      <c r="B138" s="25"/>
      <c r="C138" s="25"/>
      <c r="D138" s="25"/>
      <c r="E138" s="6"/>
      <c r="F138" s="6"/>
      <c r="G138" s="6"/>
      <c r="H138" s="6"/>
      <c r="I138" s="25"/>
      <c r="J138" s="7"/>
      <c r="K138" s="25"/>
    </row>
    <row r="139" spans="1:11" ht="15" customHeight="1" x14ac:dyDescent="0.25">
      <c r="A139" s="26"/>
      <c r="B139" s="25"/>
      <c r="C139" s="25"/>
      <c r="D139" s="25"/>
      <c r="E139" s="6"/>
      <c r="F139" s="6"/>
      <c r="G139" s="6"/>
      <c r="H139" s="6"/>
      <c r="I139" s="25"/>
      <c r="J139" s="7"/>
      <c r="K139" s="25"/>
    </row>
    <row r="140" spans="1:11" ht="15" customHeight="1" x14ac:dyDescent="0.25">
      <c r="A140" s="26"/>
      <c r="B140" s="25"/>
      <c r="C140" s="25"/>
      <c r="D140" s="25"/>
      <c r="E140" s="6"/>
      <c r="F140" s="6"/>
      <c r="G140" s="6"/>
      <c r="H140" s="6"/>
      <c r="I140" s="25"/>
      <c r="J140" s="7"/>
      <c r="K140" s="25"/>
    </row>
    <row r="141" spans="1:11" ht="15" customHeight="1" x14ac:dyDescent="0.25">
      <c r="A141" s="26"/>
      <c r="B141" s="25"/>
      <c r="C141" s="25"/>
      <c r="D141" s="25"/>
      <c r="E141" s="6"/>
      <c r="F141" s="6"/>
      <c r="G141" s="6"/>
      <c r="H141" s="6"/>
      <c r="I141" s="25"/>
      <c r="J141" s="7"/>
      <c r="K141" s="25"/>
    </row>
    <row r="142" spans="1:11" ht="15" customHeight="1" x14ac:dyDescent="0.25">
      <c r="A142" s="26"/>
      <c r="B142" s="25"/>
      <c r="C142" s="25"/>
      <c r="D142" s="25"/>
      <c r="E142" s="6"/>
      <c r="F142" s="6"/>
      <c r="G142" s="6"/>
      <c r="H142" s="6"/>
      <c r="I142" s="25"/>
      <c r="J142" s="7"/>
      <c r="K142" s="25"/>
    </row>
    <row r="143" spans="1:11" ht="15" customHeight="1" x14ac:dyDescent="0.25">
      <c r="A143" s="26"/>
      <c r="B143" s="25"/>
      <c r="C143" s="25"/>
      <c r="D143" s="25"/>
      <c r="E143" s="6"/>
      <c r="F143" s="6"/>
      <c r="G143" s="6"/>
      <c r="H143" s="6"/>
      <c r="I143" s="25"/>
      <c r="J143" s="7"/>
      <c r="K143" s="25"/>
    </row>
    <row r="144" spans="1:11" ht="15" customHeight="1" x14ac:dyDescent="0.25">
      <c r="A144" s="26"/>
      <c r="B144" s="25"/>
      <c r="C144" s="25"/>
      <c r="D144" s="25"/>
      <c r="E144" s="6"/>
      <c r="F144" s="6"/>
      <c r="G144" s="6"/>
      <c r="H144" s="6"/>
      <c r="I144" s="25"/>
      <c r="J144" s="7"/>
      <c r="K144" s="25"/>
    </row>
    <row r="145" spans="1:11" ht="15" customHeight="1" x14ac:dyDescent="0.25">
      <c r="A145" s="26"/>
      <c r="B145" s="25"/>
      <c r="C145" s="25"/>
      <c r="D145" s="25"/>
      <c r="E145" s="6"/>
      <c r="F145" s="6"/>
      <c r="G145" s="6"/>
      <c r="H145" s="6"/>
      <c r="I145" s="25"/>
      <c r="J145" s="7"/>
      <c r="K145" s="25"/>
    </row>
    <row r="146" spans="1:11" ht="15" customHeight="1" x14ac:dyDescent="0.25">
      <c r="A146" s="26"/>
      <c r="B146" s="25"/>
      <c r="C146" s="25"/>
      <c r="D146" s="25"/>
      <c r="E146" s="6"/>
      <c r="F146" s="6"/>
      <c r="G146" s="6"/>
      <c r="H146" s="6"/>
      <c r="I146" s="25"/>
      <c r="J146" s="7"/>
      <c r="K146" s="25"/>
    </row>
    <row r="147" spans="1:11" ht="15" customHeight="1" x14ac:dyDescent="0.25">
      <c r="A147" s="26"/>
      <c r="B147" s="25"/>
      <c r="C147" s="25"/>
      <c r="D147" s="25"/>
      <c r="E147" s="6"/>
      <c r="F147" s="6"/>
      <c r="G147" s="6"/>
      <c r="H147" s="6"/>
      <c r="I147" s="25"/>
      <c r="J147" s="7"/>
      <c r="K147" s="25"/>
    </row>
    <row r="148" spans="1:11" ht="15" customHeight="1" x14ac:dyDescent="0.25">
      <c r="A148" s="26"/>
      <c r="B148" s="25"/>
      <c r="C148" s="25"/>
      <c r="D148" s="25"/>
      <c r="E148" s="6"/>
      <c r="F148" s="6"/>
      <c r="G148" s="6"/>
      <c r="H148" s="6"/>
      <c r="I148" s="25"/>
      <c r="J148" s="7"/>
      <c r="K148" s="25"/>
    </row>
    <row r="149" spans="1:11" ht="15" customHeight="1" x14ac:dyDescent="0.25">
      <c r="A149" s="26"/>
      <c r="B149" s="25"/>
      <c r="C149" s="25"/>
      <c r="D149" s="25"/>
      <c r="E149" s="6"/>
      <c r="F149" s="6"/>
      <c r="G149" s="6"/>
      <c r="H149" s="6"/>
      <c r="I149" s="25"/>
      <c r="J149" s="7"/>
      <c r="K149" s="25"/>
    </row>
    <row r="150" spans="1:11" ht="15" customHeight="1" x14ac:dyDescent="0.25">
      <c r="A150" s="26"/>
      <c r="B150" s="25"/>
      <c r="C150" s="25"/>
      <c r="D150" s="25"/>
      <c r="E150" s="6"/>
      <c r="F150" s="6"/>
      <c r="G150" s="6"/>
      <c r="H150" s="6"/>
      <c r="I150" s="25"/>
      <c r="J150" s="7"/>
      <c r="K150" s="25"/>
    </row>
    <row r="151" spans="1:11" ht="15" customHeight="1" x14ac:dyDescent="0.25">
      <c r="A151" s="26"/>
      <c r="B151" s="25"/>
      <c r="C151" s="25"/>
      <c r="D151" s="25"/>
      <c r="E151" s="6"/>
      <c r="F151" s="6"/>
      <c r="G151" s="6"/>
      <c r="H151" s="6"/>
      <c r="I151" s="25"/>
      <c r="J151" s="7"/>
      <c r="K151" s="25"/>
    </row>
    <row r="152" spans="1:11" ht="15" customHeight="1" x14ac:dyDescent="0.25">
      <c r="A152" s="26"/>
      <c r="B152" s="25"/>
      <c r="C152" s="25"/>
      <c r="D152" s="25"/>
      <c r="E152" s="6"/>
      <c r="F152" s="6"/>
      <c r="G152" s="6"/>
      <c r="H152" s="6"/>
      <c r="I152" s="25"/>
      <c r="J152" s="7"/>
      <c r="K152" s="25"/>
    </row>
    <row r="153" spans="1:11" ht="15" customHeight="1" x14ac:dyDescent="0.25">
      <c r="A153" s="26"/>
      <c r="B153" s="25"/>
      <c r="C153" s="25"/>
      <c r="D153" s="25"/>
      <c r="E153" s="6"/>
      <c r="F153" s="6"/>
      <c r="G153" s="6"/>
      <c r="H153" s="6"/>
      <c r="I153" s="25"/>
      <c r="J153" s="7"/>
      <c r="K153" s="25"/>
    </row>
    <row r="154" spans="1:11" ht="15" customHeight="1" x14ac:dyDescent="0.25">
      <c r="A154" s="26"/>
      <c r="B154" s="25"/>
      <c r="C154" s="25"/>
      <c r="D154" s="25"/>
      <c r="E154" s="6"/>
      <c r="F154" s="6"/>
      <c r="G154" s="6"/>
      <c r="H154" s="6"/>
      <c r="I154" s="25"/>
      <c r="J154" s="7"/>
      <c r="K154" s="25"/>
    </row>
    <row r="155" spans="1:11" ht="15" customHeight="1" x14ac:dyDescent="0.25">
      <c r="A155" s="26"/>
      <c r="B155" s="25"/>
      <c r="C155" s="25"/>
      <c r="D155" s="25"/>
      <c r="E155" s="6"/>
      <c r="F155" s="6"/>
      <c r="G155" s="6"/>
      <c r="H155" s="6"/>
      <c r="I155" s="25"/>
      <c r="J155" s="7"/>
      <c r="K155" s="25"/>
    </row>
    <row r="156" spans="1:11" ht="15" customHeight="1" x14ac:dyDescent="0.25">
      <c r="A156" s="26"/>
      <c r="B156" s="25"/>
      <c r="C156" s="25"/>
      <c r="D156" s="25"/>
      <c r="E156" s="6"/>
      <c r="F156" s="6"/>
      <c r="G156" s="6"/>
      <c r="H156" s="6"/>
      <c r="I156" s="25"/>
      <c r="J156" s="7"/>
      <c r="K156" s="25"/>
    </row>
    <row r="157" spans="1:11" x14ac:dyDescent="0.25">
      <c r="A157" s="23">
        <v>0</v>
      </c>
    </row>
    <row r="159" spans="1:11" x14ac:dyDescent="0.25">
      <c r="A159" s="28" t="str">
        <f ca="1">"Recap échéance Prêt/Emprunt dev au "&amp; TEXT(IF(WEEKDAY(TODAY()-1,2)=7,TODAY()-3,TODAY()-1),"jj-mm-aaaa")</f>
        <v>Recap échéance Prêt/Emprunt dev au 19-01-2022</v>
      </c>
      <c r="B159" s="28"/>
      <c r="C159" s="28"/>
      <c r="F159" s="27" t="str">
        <f ca="1">"Récap échéance Terme au "&amp; TEXT(IF(WEEKDAY(TODAY()-1,2)=7,TODAY()-3,TODAY()-1),"jj-mm-aaaa")</f>
        <v>Récap échéance Terme au 19-01-2022</v>
      </c>
      <c r="G159" s="27"/>
      <c r="H159" s="27"/>
    </row>
    <row r="160" spans="1:11" x14ac:dyDescent="0.25">
      <c r="A160" s="28"/>
      <c r="B160" s="28"/>
      <c r="C160" s="28"/>
      <c r="F160" s="27"/>
      <c r="G160" s="27"/>
      <c r="H160" s="27"/>
    </row>
    <row r="161" spans="1:8" x14ac:dyDescent="0.25">
      <c r="A161" s="28"/>
      <c r="B161" s="28"/>
      <c r="C161" s="28"/>
      <c r="F161" s="27"/>
      <c r="G161" s="27"/>
      <c r="H161" s="27"/>
    </row>
    <row r="164" spans="1:8" ht="18.75" x14ac:dyDescent="0.3">
      <c r="A164" s="12" t="s">
        <v>33</v>
      </c>
      <c r="B164" s="2" t="s">
        <v>7</v>
      </c>
      <c r="C164" s="2" t="s">
        <v>8</v>
      </c>
      <c r="F164" s="12" t="s">
        <v>33</v>
      </c>
      <c r="G164" s="2" t="s">
        <v>27</v>
      </c>
      <c r="H164" s="2" t="s">
        <v>28</v>
      </c>
    </row>
    <row r="165" spans="1:8" x14ac:dyDescent="0.25">
      <c r="A165" s="3" t="s">
        <v>0</v>
      </c>
      <c r="B165" s="4">
        <f>IFERROR(VLOOKUP($A165,'[1]TCD Emp ech'!$A$4:$C$1048576,2,0),0)</f>
        <v>0</v>
      </c>
      <c r="C165" s="4">
        <f>IFERROR(VLOOKUP($A165,'[1]TCD Emp ech'!$A$4:$C$1048576,3,0),0)</f>
        <v>0</v>
      </c>
      <c r="F165" s="3" t="s">
        <v>0</v>
      </c>
      <c r="G165" s="4">
        <f>IFERROR(VLOOKUP($F165,'[1]TCD Terme ech'!$A$4:$C$1048576,2,0),0)</f>
        <v>0</v>
      </c>
      <c r="H165" s="4">
        <f>IFERROR(VLOOKUP($F165,'[1]TCD Terme ech'!$A$4:$C$1048576,3,0),0)</f>
        <v>0</v>
      </c>
    </row>
    <row r="166" spans="1:8" x14ac:dyDescent="0.25">
      <c r="A166" s="13" t="s">
        <v>1</v>
      </c>
      <c r="B166" s="14">
        <f>IFERROR(VLOOKUP($A166,'[1]TCD Emp ech'!$A$4:$C$1048576,2,0),0)</f>
        <v>0</v>
      </c>
      <c r="C166" s="14">
        <f>IFERROR(VLOOKUP($A166,'[1]TCD Emp ech'!$A$4:$C$1048576,3,0),0)</f>
        <v>0</v>
      </c>
      <c r="F166" s="15" t="s">
        <v>1</v>
      </c>
      <c r="G166" s="16">
        <f>IFERROR(VLOOKUP($F166,'[1]TCD Terme ech'!$A$4:$C$1048576,2,0),0)</f>
        <v>56906.37</v>
      </c>
      <c r="H166" s="16">
        <f>IFERROR(VLOOKUP($F166,'[1]TCD Terme ech'!$A$4:$C$1048576,3,0),0)</f>
        <v>0</v>
      </c>
    </row>
    <row r="167" spans="1:8" x14ac:dyDescent="0.25">
      <c r="A167" s="17" t="s">
        <v>2</v>
      </c>
      <c r="B167" s="18">
        <f>IFERROR(VLOOKUP($A167,'[1]TCD Emp ech'!$A$4:$C$1048576,2,0),0)</f>
        <v>0</v>
      </c>
      <c r="C167" s="18">
        <f>IFERROR(VLOOKUP($A167,'[1]TCD Emp ech'!$A$4:$C$1048576,3,0),0)</f>
        <v>0</v>
      </c>
      <c r="F167" s="15" t="s">
        <v>2</v>
      </c>
      <c r="G167" s="16">
        <f>IFERROR(VLOOKUP($F167,'[1]TCD Terme ech'!$A$4:$C$1048576,2,0),0)</f>
        <v>0</v>
      </c>
      <c r="H167" s="16">
        <f>IFERROR(VLOOKUP($F167,'[1]TCD Terme ech'!$A$4:$C$1048576,3,0),0)</f>
        <v>0</v>
      </c>
    </row>
    <row r="168" spans="1:8" x14ac:dyDescent="0.25">
      <c r="A168" s="17" t="s">
        <v>10</v>
      </c>
      <c r="B168" s="18">
        <f>IFERROR(VLOOKUP($A168,'[1]TCD Emp ech'!$A$4:$C$1048576,2,0),0)</f>
        <v>0</v>
      </c>
      <c r="C168" s="18">
        <f>IFERROR(VLOOKUP($A168,'[1]TCD Emp ech'!$A$4:$C$1048576,3,0),0)</f>
        <v>0</v>
      </c>
      <c r="F168" s="17" t="s">
        <v>10</v>
      </c>
      <c r="G168" s="18">
        <f>IFERROR(VLOOKUP($F168,'[1]TCD Terme ech'!$A$4:$C$1048576,2,0),0)</f>
        <v>0</v>
      </c>
      <c r="H168" s="18">
        <f>IFERROR(VLOOKUP($F168,'[1]TCD Terme ech'!$A$4:$C$1048576,3,0),0)</f>
        <v>0</v>
      </c>
    </row>
    <row r="169" spans="1:8" x14ac:dyDescent="0.25">
      <c r="A169" s="17" t="s">
        <v>3</v>
      </c>
      <c r="B169" s="18">
        <f>IFERROR(VLOOKUP($A169,'[1]TCD Emp ech'!$A$4:$C$1048576,2,0),0)</f>
        <v>0</v>
      </c>
      <c r="C169" s="18">
        <f>IFERROR(VLOOKUP($A169,'[1]TCD Emp ech'!$A$4:$C$1048576,3,0),0)</f>
        <v>438944.59</v>
      </c>
      <c r="F169" s="17" t="s">
        <v>3</v>
      </c>
      <c r="G169" s="18">
        <f>IFERROR(VLOOKUP($F169,'[1]TCD Terme ech'!$A$4:$C$1048576,2,0),0)</f>
        <v>0</v>
      </c>
      <c r="H169" s="18">
        <f>IFERROR(VLOOKUP($F169,'[1]TCD Terme ech'!$A$4:$C$1048576,3,0),0)</f>
        <v>46803.86</v>
      </c>
    </row>
    <row r="170" spans="1:8" x14ac:dyDescent="0.25">
      <c r="A170" s="17" t="s">
        <v>4</v>
      </c>
      <c r="B170" s="18">
        <f>IFERROR(VLOOKUP($A170,'[1]TCD Emp ech'!$A$4:$C$1048576,2,0),0)</f>
        <v>0</v>
      </c>
      <c r="C170" s="18">
        <f>IFERROR(VLOOKUP($A170,'[1]TCD Emp ech'!$A$4:$C$1048576,3,0),0)</f>
        <v>0</v>
      </c>
      <c r="F170" s="17" t="s">
        <v>4</v>
      </c>
      <c r="G170" s="18">
        <f>IFERROR(VLOOKUP($F170,'[1]TCD Terme ech'!$A$4:$C$1048576,2,0),0)</f>
        <v>435137.44</v>
      </c>
      <c r="H170" s="18">
        <f>IFERROR(VLOOKUP($F170,'[1]TCD Terme ech'!$A$4:$C$1048576,3,0),0)</f>
        <v>0</v>
      </c>
    </row>
    <row r="171" spans="1:8" x14ac:dyDescent="0.25">
      <c r="A171" s="17" t="s">
        <v>29</v>
      </c>
      <c r="B171" s="18">
        <f>IFERROR(VLOOKUP($A171,'[1]TCD Emp ech'!$A$4:$C$1048576,2,0),0)</f>
        <v>0</v>
      </c>
      <c r="C171" s="18">
        <f>IFERROR(VLOOKUP($A171,'[1]TCD Emp ech'!$A$4:$C$1048576,3,0),0)</f>
        <v>0</v>
      </c>
      <c r="F171" s="17" t="s">
        <v>29</v>
      </c>
      <c r="G171" s="18">
        <f>IFERROR(VLOOKUP($F171,'[1]TCD Terme ech'!$A$4:$C$1048576,2,0),0)</f>
        <v>0</v>
      </c>
      <c r="H171" s="18">
        <f>IFERROR(VLOOKUP($F171,'[1]TCD Terme ech'!$A$4:$C$1048576,3,0),0)</f>
        <v>0</v>
      </c>
    </row>
    <row r="172" spans="1:8" x14ac:dyDescent="0.25">
      <c r="A172" s="17" t="s">
        <v>30</v>
      </c>
      <c r="B172" s="18">
        <f>IFERROR(VLOOKUP($A172,'[1]TCD Emp ech'!$A$4:$C$1048576,2,0),0)</f>
        <v>0</v>
      </c>
      <c r="C172" s="18">
        <f>IFERROR(VLOOKUP($A172,'[1]TCD Emp ech'!$A$4:$C$1048576,3,0),0)</f>
        <v>0</v>
      </c>
      <c r="F172" s="17" t="s">
        <v>30</v>
      </c>
      <c r="G172" s="18">
        <f>IFERROR(VLOOKUP($F172,'[1]TCD Terme ech'!$A$4:$C$1048576,2,0),0)</f>
        <v>0</v>
      </c>
      <c r="H172" s="18">
        <f>IFERROR(VLOOKUP($F172,'[1]TCD Terme ech'!$A$4:$C$1048576,3,0),0)</f>
        <v>0</v>
      </c>
    </row>
    <row r="173" spans="1:8" x14ac:dyDescent="0.25">
      <c r="A173" s="17" t="s">
        <v>32</v>
      </c>
      <c r="B173" s="18">
        <f>IFERROR(VLOOKUP($A173,'[1]TCD Emp ech'!$A$4:$C$1048576,2,0),0)</f>
        <v>0</v>
      </c>
      <c r="C173" s="18">
        <f>IFERROR(VLOOKUP($A173,'[1]TCD Emp ech'!$A$4:$C$1048576,3,0),0)</f>
        <v>0</v>
      </c>
      <c r="F173" s="17" t="s">
        <v>32</v>
      </c>
      <c r="G173" s="18">
        <f>IFERROR(VLOOKUP($F173,'[1]TCD Terme ech'!$A$4:$C$1048576,2,0),0)</f>
        <v>0</v>
      </c>
      <c r="H173" s="18">
        <f>IFERROR(VLOOKUP($F173,'[1]TCD Terme ech'!$A$4:$C$1048576,3,0),0)</f>
        <v>0</v>
      </c>
    </row>
    <row r="174" spans="1:8" x14ac:dyDescent="0.25">
      <c r="A174" s="17" t="s">
        <v>9</v>
      </c>
      <c r="B174" s="18">
        <f>IFERROR(VLOOKUP($A174,'[1]TCD Emp ech'!$A$4:$C$1048576,2,0),0)</f>
        <v>0</v>
      </c>
      <c r="C174" s="18">
        <f>IFERROR(VLOOKUP($A174,'[1]TCD Emp ech'!$A$4:$C$1048576,3,0),0)</f>
        <v>0</v>
      </c>
      <c r="F174" s="17" t="s">
        <v>9</v>
      </c>
      <c r="G174" s="18">
        <f>IFERROR(VLOOKUP($F174,'[1]TCD Terme ech'!$A$4:$C$1048576,2,0),0)</f>
        <v>0</v>
      </c>
      <c r="H174" s="18">
        <f>IFERROR(VLOOKUP($F174,'[1]TCD Terme ech'!$A$4:$C$1048576,3,0),0)</f>
        <v>0</v>
      </c>
    </row>
    <row r="175" spans="1:8" x14ac:dyDescent="0.25">
      <c r="A175" s="17" t="s">
        <v>11</v>
      </c>
      <c r="B175" s="18">
        <f>IFERROR(VLOOKUP($A175,'[1]TCD Emp ech'!$A$4:$C$1048576,2,0),0)</f>
        <v>0</v>
      </c>
      <c r="C175" s="18">
        <f>IFERROR(VLOOKUP($A175,'[1]TCD Emp ech'!$A$4:$C$1048576,3,0),0)</f>
        <v>0</v>
      </c>
      <c r="F175" s="17" t="s">
        <v>11</v>
      </c>
      <c r="G175" s="18">
        <f>IFERROR(VLOOKUP($F175,'[1]TCD Terme ech'!$A$4:$C$1048576,2,0),0)</f>
        <v>0</v>
      </c>
      <c r="H175" s="18">
        <f>IFERROR(VLOOKUP($F175,'[1]TCD Terme ech'!$A$4:$C$1048576,3,0),0)</f>
        <v>0</v>
      </c>
    </row>
    <row r="176" spans="1:8" x14ac:dyDescent="0.25">
      <c r="A176" s="17" t="s">
        <v>5</v>
      </c>
      <c r="B176" s="18">
        <f>IFERROR(VLOOKUP($A176,'[1]TCD Emp ech'!$A$4:$C$1048576,2,0),0)</f>
        <v>0</v>
      </c>
      <c r="C176" s="18">
        <f>IFERROR(VLOOKUP($A176,'[1]TCD Emp ech'!$A$4:$C$1048576,3,0),0)</f>
        <v>0</v>
      </c>
      <c r="F176" s="17" t="s">
        <v>5</v>
      </c>
      <c r="G176" s="18">
        <f>IFERROR(VLOOKUP($F176,'[1]TCD Terme ech'!$A$4:$C$1048576,2,0),0)</f>
        <v>0</v>
      </c>
      <c r="H176" s="18">
        <f>IFERROR(VLOOKUP($F176,'[1]TCD Terme ech'!$A$4:$C$1048576,3,0),0)</f>
        <v>0</v>
      </c>
    </row>
    <row r="177" spans="1:8" x14ac:dyDescent="0.25">
      <c r="A177" s="17" t="s">
        <v>31</v>
      </c>
      <c r="B177" s="18">
        <f>IFERROR(VLOOKUP($A177,'[1]TCD Emp ech'!$A$4:$C$1048576,2,0),0)</f>
        <v>0</v>
      </c>
      <c r="C177" s="18">
        <f>IFERROR(VLOOKUP($A177,'[1]TCD Emp ech'!$A$4:$C$1048576,3,0),0)</f>
        <v>0</v>
      </c>
      <c r="F177" s="17" t="s">
        <v>31</v>
      </c>
      <c r="G177" s="18">
        <f>IFERROR(VLOOKUP($F177,'[1]TCD Terme ech'!$A$4:$C$1048576,2,0),0)</f>
        <v>0</v>
      </c>
      <c r="H177" s="18">
        <f>IFERROR(VLOOKUP($F177,'[1]TCD Terme ech'!$A$4:$C$1048576,3,0),0)</f>
        <v>0</v>
      </c>
    </row>
    <row r="178" spans="1:8" x14ac:dyDescent="0.25">
      <c r="A178" s="17" t="s">
        <v>6</v>
      </c>
      <c r="B178" s="18">
        <f>IFERROR(VLOOKUP($A178,'[1]TCD Emp ech'!$A$4:$C$1048576,2,0),0)</f>
        <v>0</v>
      </c>
      <c r="C178" s="18">
        <f>IFERROR(VLOOKUP($A178,'[1]TCD Emp ech'!$A$4:$C$1048576,3,0),0)</f>
        <v>2761175</v>
      </c>
      <c r="F178" s="17" t="s">
        <v>6</v>
      </c>
      <c r="G178" s="18">
        <f>IFERROR(VLOOKUP($F178,'[1]TCD Terme ech'!$A$4:$C$1048576,2,0),0)</f>
        <v>113364.19</v>
      </c>
      <c r="H178" s="18">
        <f>IFERROR(VLOOKUP($F178,'[1]TCD Terme ech'!$A$4:$C$1048576,3,0),0)</f>
        <v>807521.04999999993</v>
      </c>
    </row>
  </sheetData>
  <mergeCells count="4">
    <mergeCell ref="A66:K67"/>
    <mergeCell ref="A159:C161"/>
    <mergeCell ref="F159:H161"/>
    <mergeCell ref="A4:L5"/>
  </mergeCell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1151E2-58DB-4BA2-8FF7-833C64C496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Tombés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anas.benbachir@creditagricole.ma</dc:creator>
  <cp:lastModifiedBy>Benbachir Anas</cp:lastModifiedBy>
  <dcterms:created xsi:type="dcterms:W3CDTF">2018-09-18T10:27:47Z</dcterms:created>
  <dcterms:modified xsi:type="dcterms:W3CDTF">2022-01-20T11:59:04Z</dcterms:modified>
</cp:coreProperties>
</file>