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tables/table1.xml" ContentType="application/vnd.openxmlformats-officedocument.spreadsheetml.table+xml"/>
  <Override PartName="/xl/slicers/slicer1.xml" ContentType="application/vnd.ms-excel.slicer+xml"/>
  <Override PartName="/xl/comments1.xml" ContentType="application/vnd.openxmlformats-officedocument.spreadsheetml.comments+xml"/>
  <Override PartName="/xl/drawings/drawing2.xml" ContentType="application/vnd.openxmlformats-officedocument.drawing+xml"/>
  <Override PartName="/xl/tables/table2.xml" ContentType="application/vnd.openxmlformats-officedocument.spreadsheetml.table+xml"/>
  <Override PartName="/xl/slicers/slicer2.xml" ContentType="application/vnd.ms-excel.slicer+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ate1904="1" codeName="ThisWorkbook"/>
  <mc:AlternateContent xmlns:mc="http://schemas.openxmlformats.org/markup-compatibility/2006">
    <mc:Choice Requires="x15">
      <x15ac:absPath xmlns:x15ac="http://schemas.microsoft.com/office/spreadsheetml/2010/11/ac" url="D:\ISA\06 EXCEL\"/>
    </mc:Choice>
  </mc:AlternateContent>
  <xr:revisionPtr revIDLastSave="0" documentId="13_ncr:1_{577DB6BB-A356-4246-A4F3-1202EA36ED2B}" xr6:coauthVersionLast="47" xr6:coauthVersionMax="47" xr10:uidLastSave="{00000000-0000-0000-0000-000000000000}"/>
  <bookViews>
    <workbookView xWindow="-120" yWindow="-120" windowWidth="29040" windowHeight="17790" xr2:uid="{00000000-000D-0000-FFFF-FFFF00000000}"/>
  </bookViews>
  <sheets>
    <sheet name="POINTAGE 2022" sheetId="1" r:id="rId1"/>
    <sheet name="préparation POINTAGE 2023" sheetId="2" r:id="rId2"/>
  </sheets>
  <definedNames>
    <definedName name="SlicerCache_Table_1_Col_1">#N/A</definedName>
    <definedName name="SlicerCache_Table_2_Col_1">#N/A</definedName>
    <definedName name="Z_C1978A45_1347_4754_9523_91B8E529FFBB_.wvu.FilterData" localSheetId="0" hidden="1">'POINTAGE 2022'!$D$5:$D$134</definedName>
    <definedName name="Z_C1978A45_1347_4754_9523_91B8E529FFBB_.wvu.FilterData" localSheetId="1" hidden="1">'préparation POINTAGE 2023'!$D$5:$D$204</definedName>
  </definedNames>
  <calcPr calcId="191029"/>
  <customWorkbookViews>
    <customWorkbookView name="Filtre 1" guid="{C1978A45-1347-4754-9523-91B8E529FFBB}" maximized="1" windowWidth="0" windowHeight="0" activeSheetId="0"/>
  </customWorkbookViews>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4:slicerCache r:id="rId4"/>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21" i="1" l="1"/>
  <c r="F209" i="2"/>
  <c r="F208" i="2"/>
  <c r="F207" i="2"/>
  <c r="M116" i="2"/>
  <c r="M94" i="2"/>
  <c r="M73" i="2"/>
  <c r="R27" i="2"/>
  <c r="H6" i="2" a="1"/>
  <c r="H102" i="2" s="1"/>
  <c r="C5" i="2"/>
  <c r="L6" i="2" s="1"/>
  <c r="B121" i="1"/>
  <c r="B116" i="1"/>
  <c r="B111" i="1"/>
  <c r="B106" i="1"/>
  <c r="B101" i="1"/>
  <c r="B96" i="1"/>
  <c r="B91" i="1"/>
  <c r="B86" i="1"/>
  <c r="B81" i="1"/>
  <c r="B76" i="1"/>
  <c r="B71" i="1"/>
  <c r="B66" i="1"/>
  <c r="B61" i="1"/>
  <c r="B56" i="1"/>
  <c r="B51" i="1"/>
  <c r="B46" i="1"/>
  <c r="B41" i="1"/>
  <c r="B36" i="1"/>
  <c r="B31" i="1"/>
  <c r="B26" i="1"/>
  <c r="S22" i="1"/>
  <c r="B16" i="1"/>
  <c r="M11" i="1"/>
  <c r="M16" i="1" s="1"/>
  <c r="M21" i="1" s="1"/>
  <c r="M26" i="1" s="1"/>
  <c r="M31" i="1" s="1"/>
  <c r="M36" i="1" s="1"/>
  <c r="M41" i="1" s="1"/>
  <c r="M46" i="1" s="1"/>
  <c r="M51" i="1" s="1"/>
  <c r="M56" i="1" s="1"/>
  <c r="M61" i="1" s="1"/>
  <c r="M66" i="1" s="1"/>
  <c r="M71" i="1" s="1"/>
  <c r="M76" i="1" s="1"/>
  <c r="M81" i="1" s="1"/>
  <c r="M86" i="1" s="1"/>
  <c r="M91" i="1" s="1"/>
  <c r="M96" i="1" s="1"/>
  <c r="M101" i="1" s="1"/>
  <c r="M106" i="1" s="1"/>
  <c r="M111" i="1" s="1"/>
  <c r="M116" i="1" s="1"/>
  <c r="M121" i="1" s="1"/>
  <c r="B11" i="1"/>
  <c r="H6" i="1" a="1"/>
  <c r="H130" i="1" s="1"/>
  <c r="B6" i="1"/>
  <c r="H100" i="1" l="1"/>
  <c r="H36" i="1"/>
  <c r="H51" i="1"/>
  <c r="H132" i="1"/>
  <c r="H52" i="1"/>
  <c r="H67" i="1"/>
  <c r="H115" i="1"/>
  <c r="H68" i="1"/>
  <c r="H83" i="1"/>
  <c r="H131" i="1"/>
  <c r="H84" i="1"/>
  <c r="H19" i="1"/>
  <c r="H20" i="1"/>
  <c r="H99" i="1"/>
  <c r="H116" i="1"/>
  <c r="H35" i="1"/>
  <c r="H166" i="2"/>
  <c r="H182" i="2"/>
  <c r="H197" i="2"/>
  <c r="H181" i="2"/>
  <c r="H165" i="2"/>
  <c r="H149" i="2"/>
  <c r="H133" i="2"/>
  <c r="H117" i="2"/>
  <c r="H101" i="2"/>
  <c r="H85" i="2"/>
  <c r="H69" i="2"/>
  <c r="H53" i="2"/>
  <c r="H37" i="2"/>
  <c r="H21" i="2"/>
  <c r="H6" i="2"/>
  <c r="G6" i="2" s="1" a="1"/>
  <c r="H196" i="2"/>
  <c r="H180" i="2"/>
  <c r="H164" i="2"/>
  <c r="H148" i="2"/>
  <c r="H132" i="2"/>
  <c r="H116" i="2"/>
  <c r="H100" i="2"/>
  <c r="H84" i="2"/>
  <c r="H68" i="2"/>
  <c r="H52" i="2"/>
  <c r="H36" i="2"/>
  <c r="H20" i="2"/>
  <c r="H195" i="2"/>
  <c r="H179" i="2"/>
  <c r="H163" i="2"/>
  <c r="H147" i="2"/>
  <c r="H131" i="2"/>
  <c r="H115" i="2"/>
  <c r="H99" i="2"/>
  <c r="H83" i="2"/>
  <c r="H67" i="2"/>
  <c r="H51" i="2"/>
  <c r="H35" i="2"/>
  <c r="H19" i="2"/>
  <c r="H194" i="2"/>
  <c r="H178" i="2"/>
  <c r="H162" i="2"/>
  <c r="H146" i="2"/>
  <c r="H130" i="2"/>
  <c r="H114" i="2"/>
  <c r="H98" i="2"/>
  <c r="H82" i="2"/>
  <c r="H66" i="2"/>
  <c r="H50" i="2"/>
  <c r="H34" i="2"/>
  <c r="H18" i="2"/>
  <c r="H193" i="2"/>
  <c r="H177" i="2"/>
  <c r="H161" i="2"/>
  <c r="H145" i="2"/>
  <c r="H129" i="2"/>
  <c r="H113" i="2"/>
  <c r="H97" i="2"/>
  <c r="H81" i="2"/>
  <c r="H65" i="2"/>
  <c r="H49" i="2"/>
  <c r="H33" i="2"/>
  <c r="H17" i="2"/>
  <c r="H192" i="2"/>
  <c r="H176" i="2"/>
  <c r="H160" i="2"/>
  <c r="H144" i="2"/>
  <c r="H128" i="2"/>
  <c r="H112" i="2"/>
  <c r="H96" i="2"/>
  <c r="H80" i="2"/>
  <c r="H64" i="2"/>
  <c r="H48" i="2"/>
  <c r="H32" i="2"/>
  <c r="H16" i="2"/>
  <c r="H191" i="2"/>
  <c r="H175" i="2"/>
  <c r="H159" i="2"/>
  <c r="H143" i="2"/>
  <c r="H127" i="2"/>
  <c r="H111" i="2"/>
  <c r="H95" i="2"/>
  <c r="H79" i="2"/>
  <c r="H63" i="2"/>
  <c r="H47" i="2"/>
  <c r="H31" i="2"/>
  <c r="H15" i="2"/>
  <c r="H190" i="2"/>
  <c r="H174" i="2"/>
  <c r="H158" i="2"/>
  <c r="H142" i="2"/>
  <c r="H126" i="2"/>
  <c r="H110" i="2"/>
  <c r="H94" i="2"/>
  <c r="H78" i="2"/>
  <c r="H62" i="2"/>
  <c r="H46" i="2"/>
  <c r="H30" i="2"/>
  <c r="H14" i="2"/>
  <c r="H189" i="2"/>
  <c r="H173" i="2"/>
  <c r="H157" i="2"/>
  <c r="H141" i="2"/>
  <c r="H125" i="2"/>
  <c r="H109" i="2"/>
  <c r="H93" i="2"/>
  <c r="H77" i="2"/>
  <c r="H61" i="2"/>
  <c r="H45" i="2"/>
  <c r="H29" i="2"/>
  <c r="H13" i="2"/>
  <c r="H204" i="2"/>
  <c r="H188" i="2"/>
  <c r="H172" i="2"/>
  <c r="H156" i="2"/>
  <c r="H140" i="2"/>
  <c r="H124" i="2"/>
  <c r="H108" i="2"/>
  <c r="H92" i="2"/>
  <c r="H76" i="2"/>
  <c r="H60" i="2"/>
  <c r="H44" i="2"/>
  <c r="H28" i="2"/>
  <c r="H12" i="2"/>
  <c r="H203" i="2"/>
  <c r="H187" i="2"/>
  <c r="H171" i="2"/>
  <c r="H155" i="2"/>
  <c r="H139" i="2"/>
  <c r="H123" i="2"/>
  <c r="H107" i="2"/>
  <c r="H91" i="2"/>
  <c r="H75" i="2"/>
  <c r="H59" i="2"/>
  <c r="H43" i="2"/>
  <c r="H27" i="2"/>
  <c r="H11" i="2"/>
  <c r="H202" i="2"/>
  <c r="H186" i="2"/>
  <c r="H170" i="2"/>
  <c r="H154" i="2"/>
  <c r="H138" i="2"/>
  <c r="H122" i="2"/>
  <c r="H106" i="2"/>
  <c r="H90" i="2"/>
  <c r="H74" i="2"/>
  <c r="H58" i="2"/>
  <c r="H42" i="2"/>
  <c r="H26" i="2"/>
  <c r="H10" i="2"/>
  <c r="H201" i="2"/>
  <c r="H185" i="2"/>
  <c r="H169" i="2"/>
  <c r="H153" i="2"/>
  <c r="H137" i="2"/>
  <c r="H121" i="2"/>
  <c r="H105" i="2"/>
  <c r="H89" i="2"/>
  <c r="H73" i="2"/>
  <c r="H57" i="2"/>
  <c r="H41" i="2"/>
  <c r="H25" i="2"/>
  <c r="H9" i="2"/>
  <c r="H200" i="2"/>
  <c r="H184" i="2"/>
  <c r="H168" i="2"/>
  <c r="H152" i="2"/>
  <c r="H136" i="2"/>
  <c r="H120" i="2"/>
  <c r="H104" i="2"/>
  <c r="H88" i="2"/>
  <c r="H72" i="2"/>
  <c r="H56" i="2"/>
  <c r="H40" i="2"/>
  <c r="H24" i="2"/>
  <c r="H8" i="2"/>
  <c r="H199" i="2"/>
  <c r="H183" i="2"/>
  <c r="H167" i="2"/>
  <c r="H151" i="2"/>
  <c r="H135" i="2"/>
  <c r="H119" i="2"/>
  <c r="H103" i="2"/>
  <c r="H87" i="2"/>
  <c r="H71" i="2"/>
  <c r="H55" i="2"/>
  <c r="H39" i="2"/>
  <c r="H23" i="2"/>
  <c r="H7" i="2"/>
  <c r="H22" i="2"/>
  <c r="H54" i="2"/>
  <c r="H70" i="2"/>
  <c r="H118" i="2"/>
  <c r="H198" i="2"/>
  <c r="H38" i="2"/>
  <c r="H134" i="2"/>
  <c r="H86" i="2"/>
  <c r="H150" i="2"/>
  <c r="H22" i="1"/>
  <c r="H38" i="1"/>
  <c r="H54" i="1"/>
  <c r="H70" i="1"/>
  <c r="H86" i="1"/>
  <c r="H102" i="1"/>
  <c r="H118" i="1"/>
  <c r="H134" i="1"/>
  <c r="H21" i="1"/>
  <c r="H101" i="1"/>
  <c r="H117" i="1"/>
  <c r="H133" i="1"/>
  <c r="H7" i="1"/>
  <c r="H23" i="1"/>
  <c r="H39" i="1"/>
  <c r="H55" i="1"/>
  <c r="H71" i="1"/>
  <c r="H87" i="1"/>
  <c r="H103" i="1"/>
  <c r="H119" i="1"/>
  <c r="H135" i="1"/>
  <c r="H8" i="1"/>
  <c r="H24" i="1"/>
  <c r="H40" i="1"/>
  <c r="H56" i="1"/>
  <c r="H72" i="1"/>
  <c r="H88" i="1"/>
  <c r="H104" i="1"/>
  <c r="H120" i="1"/>
  <c r="H9" i="1"/>
  <c r="H41" i="1"/>
  <c r="H73" i="1"/>
  <c r="H89" i="1"/>
  <c r="H105" i="1"/>
  <c r="H121" i="1"/>
  <c r="B6" i="2"/>
  <c r="H85" i="1"/>
  <c r="H25" i="1"/>
  <c r="H57" i="1"/>
  <c r="H10" i="1"/>
  <c r="H26" i="1"/>
  <c r="H42" i="1"/>
  <c r="H58" i="1"/>
  <c r="H74" i="1"/>
  <c r="H90" i="1"/>
  <c r="H106" i="1"/>
  <c r="H122" i="1"/>
  <c r="C6" i="2"/>
  <c r="H11" i="1"/>
  <c r="H27" i="1"/>
  <c r="H43" i="1"/>
  <c r="H59" i="1"/>
  <c r="H75" i="1"/>
  <c r="H91" i="1"/>
  <c r="H107" i="1"/>
  <c r="H123" i="1"/>
  <c r="H37" i="1"/>
  <c r="H12" i="1"/>
  <c r="H13" i="1"/>
  <c r="H77" i="1"/>
  <c r="H53" i="1"/>
  <c r="H28" i="1"/>
  <c r="H44" i="1"/>
  <c r="H60" i="1"/>
  <c r="H76" i="1"/>
  <c r="H92" i="1"/>
  <c r="H108" i="1"/>
  <c r="H124" i="1"/>
  <c r="H29" i="1"/>
  <c r="H45" i="1"/>
  <c r="H61" i="1"/>
  <c r="H93" i="1"/>
  <c r="H109" i="1"/>
  <c r="H125" i="1"/>
  <c r="H14" i="1"/>
  <c r="H30" i="1"/>
  <c r="H46" i="1"/>
  <c r="H62" i="1"/>
  <c r="H78" i="1"/>
  <c r="H94" i="1"/>
  <c r="H110" i="1"/>
  <c r="H126" i="1"/>
  <c r="H15" i="1"/>
  <c r="H31" i="1"/>
  <c r="H63" i="1"/>
  <c r="H79" i="1"/>
  <c r="H95" i="1"/>
  <c r="H111" i="1"/>
  <c r="H127" i="1"/>
  <c r="H69" i="1"/>
  <c r="H47" i="1"/>
  <c r="H16" i="1"/>
  <c r="H32" i="1"/>
  <c r="H48" i="1"/>
  <c r="H64" i="1"/>
  <c r="H80" i="1"/>
  <c r="H96" i="1"/>
  <c r="H112" i="1"/>
  <c r="H128" i="1"/>
  <c r="H6" i="1"/>
  <c r="H17" i="1"/>
  <c r="H33" i="1"/>
  <c r="H49" i="1"/>
  <c r="H65" i="1"/>
  <c r="H81" i="1"/>
  <c r="H97" i="1"/>
  <c r="H113" i="1"/>
  <c r="H129" i="1"/>
  <c r="H18" i="1"/>
  <c r="H34" i="1"/>
  <c r="H50" i="1"/>
  <c r="H66" i="1"/>
  <c r="H82" i="1"/>
  <c r="H98" i="1"/>
  <c r="H114" i="1"/>
  <c r="G189" i="2" l="1"/>
  <c r="G173" i="2"/>
  <c r="G157" i="2"/>
  <c r="G141" i="2"/>
  <c r="G125" i="2"/>
  <c r="G109" i="2"/>
  <c r="G93" i="2"/>
  <c r="G77" i="2"/>
  <c r="G61" i="2"/>
  <c r="G45" i="2"/>
  <c r="G29" i="2"/>
  <c r="G13" i="2"/>
  <c r="G204" i="2"/>
  <c r="G188" i="2"/>
  <c r="G172" i="2"/>
  <c r="G156" i="2"/>
  <c r="G140" i="2"/>
  <c r="G124" i="2"/>
  <c r="G108" i="2"/>
  <c r="G92" i="2"/>
  <c r="G76" i="2"/>
  <c r="G60" i="2"/>
  <c r="G44" i="2"/>
  <c r="G28" i="2"/>
  <c r="G12" i="2"/>
  <c r="G203" i="2"/>
  <c r="G187" i="2"/>
  <c r="G171" i="2"/>
  <c r="G155" i="2"/>
  <c r="G139" i="2"/>
  <c r="G123" i="2"/>
  <c r="G107" i="2"/>
  <c r="G91" i="2"/>
  <c r="G75" i="2"/>
  <c r="G59" i="2"/>
  <c r="G43" i="2"/>
  <c r="G27" i="2"/>
  <c r="G11" i="2"/>
  <c r="G202" i="2"/>
  <c r="G186" i="2"/>
  <c r="G170" i="2"/>
  <c r="G154" i="2"/>
  <c r="G138" i="2"/>
  <c r="G122" i="2"/>
  <c r="G106" i="2"/>
  <c r="G90" i="2"/>
  <c r="G74" i="2"/>
  <c r="G58" i="2"/>
  <c r="G42" i="2"/>
  <c r="G26" i="2"/>
  <c r="G10" i="2"/>
  <c r="G201" i="2"/>
  <c r="G185" i="2"/>
  <c r="G169" i="2"/>
  <c r="G153" i="2"/>
  <c r="G137" i="2"/>
  <c r="G121" i="2"/>
  <c r="G105" i="2"/>
  <c r="G89" i="2"/>
  <c r="G73" i="2"/>
  <c r="G57" i="2"/>
  <c r="G41" i="2"/>
  <c r="G25" i="2"/>
  <c r="G9" i="2"/>
  <c r="G200" i="2"/>
  <c r="G184" i="2"/>
  <c r="G168" i="2"/>
  <c r="G152" i="2"/>
  <c r="G136" i="2"/>
  <c r="G120" i="2"/>
  <c r="G104" i="2"/>
  <c r="G88" i="2"/>
  <c r="G72" i="2"/>
  <c r="G56" i="2"/>
  <c r="G40" i="2"/>
  <c r="G24" i="2"/>
  <c r="G8" i="2"/>
  <c r="G199" i="2"/>
  <c r="G183" i="2"/>
  <c r="G167" i="2"/>
  <c r="G151" i="2"/>
  <c r="G135" i="2"/>
  <c r="G119" i="2"/>
  <c r="G103" i="2"/>
  <c r="G87" i="2"/>
  <c r="G71" i="2"/>
  <c r="G55" i="2"/>
  <c r="G39" i="2"/>
  <c r="G23" i="2"/>
  <c r="G7" i="2"/>
  <c r="G198" i="2"/>
  <c r="G182" i="2"/>
  <c r="G166" i="2"/>
  <c r="G150" i="2"/>
  <c r="G134" i="2"/>
  <c r="G118" i="2"/>
  <c r="G102" i="2"/>
  <c r="G86" i="2"/>
  <c r="G70" i="2"/>
  <c r="G54" i="2"/>
  <c r="G38" i="2"/>
  <c r="G22" i="2"/>
  <c r="G197" i="2"/>
  <c r="G181" i="2"/>
  <c r="G165" i="2"/>
  <c r="G149" i="2"/>
  <c r="G133" i="2"/>
  <c r="G117" i="2"/>
  <c r="G101" i="2"/>
  <c r="G85" i="2"/>
  <c r="G69" i="2"/>
  <c r="G53" i="2"/>
  <c r="G37" i="2"/>
  <c r="G21" i="2"/>
  <c r="G6" i="2"/>
  <c r="G196" i="2"/>
  <c r="G180" i="2"/>
  <c r="G164" i="2"/>
  <c r="G148" i="2"/>
  <c r="G132" i="2"/>
  <c r="G116" i="2"/>
  <c r="G100" i="2"/>
  <c r="G84" i="2"/>
  <c r="G68" i="2"/>
  <c r="G52" i="2"/>
  <c r="G36" i="2"/>
  <c r="G20" i="2"/>
  <c r="G195" i="2"/>
  <c r="G179" i="2"/>
  <c r="G163" i="2"/>
  <c r="G147" i="2"/>
  <c r="G131" i="2"/>
  <c r="G115" i="2"/>
  <c r="G99" i="2"/>
  <c r="G83" i="2"/>
  <c r="G67" i="2"/>
  <c r="G51" i="2"/>
  <c r="G35" i="2"/>
  <c r="G19" i="2"/>
  <c r="G194" i="2"/>
  <c r="G178" i="2"/>
  <c r="G162" i="2"/>
  <c r="G146" i="2"/>
  <c r="G130" i="2"/>
  <c r="G114" i="2"/>
  <c r="G98" i="2"/>
  <c r="G82" i="2"/>
  <c r="G66" i="2"/>
  <c r="G50" i="2"/>
  <c r="G34" i="2"/>
  <c r="G18" i="2"/>
  <c r="G193" i="2"/>
  <c r="G177" i="2"/>
  <c r="G161" i="2"/>
  <c r="G145" i="2"/>
  <c r="G129" i="2"/>
  <c r="G113" i="2"/>
  <c r="G97" i="2"/>
  <c r="G81" i="2"/>
  <c r="G65" i="2"/>
  <c r="G49" i="2"/>
  <c r="G33" i="2"/>
  <c r="G17" i="2"/>
  <c r="G192" i="2"/>
  <c r="G176" i="2"/>
  <c r="G160" i="2"/>
  <c r="G144" i="2"/>
  <c r="G128" i="2"/>
  <c r="G112" i="2"/>
  <c r="G96" i="2"/>
  <c r="G80" i="2"/>
  <c r="G64" i="2"/>
  <c r="G48" i="2"/>
  <c r="G32" i="2"/>
  <c r="G16" i="2"/>
  <c r="G191" i="2"/>
  <c r="G175" i="2"/>
  <c r="G159" i="2"/>
  <c r="G143" i="2"/>
  <c r="G127" i="2"/>
  <c r="G111" i="2"/>
  <c r="G95" i="2"/>
  <c r="G79" i="2"/>
  <c r="G63" i="2"/>
  <c r="G47" i="2"/>
  <c r="G31" i="2"/>
  <c r="G15" i="2"/>
  <c r="G94" i="2"/>
  <c r="G78" i="2"/>
  <c r="G174" i="2"/>
  <c r="G142" i="2"/>
  <c r="G126" i="2"/>
  <c r="G110" i="2"/>
  <c r="G62" i="2"/>
  <c r="G46" i="2"/>
  <c r="G14" i="2"/>
  <c r="G190" i="2"/>
  <c r="G30" i="2"/>
  <c r="G158" i="2"/>
  <c r="G6" i="1" a="1"/>
  <c r="M6" i="2"/>
  <c r="A6" i="2"/>
  <c r="C11" i="2"/>
  <c r="C7" i="2"/>
  <c r="L11" i="2" l="1"/>
  <c r="B11" i="2"/>
  <c r="C16" i="2"/>
  <c r="C8" i="2"/>
  <c r="C12" i="2"/>
  <c r="C17" i="2" s="1"/>
  <c r="C22" i="2" s="1"/>
  <c r="C27" i="2" s="1"/>
  <c r="C32" i="2" s="1"/>
  <c r="C37" i="2" s="1"/>
  <c r="C42" i="2" s="1"/>
  <c r="C47" i="2" s="1"/>
  <c r="C52" i="2" s="1"/>
  <c r="C57" i="2" s="1"/>
  <c r="C62" i="2" s="1"/>
  <c r="C67" i="2" s="1"/>
  <c r="C72" i="2" s="1"/>
  <c r="C77" i="2" s="1"/>
  <c r="C82" i="2" s="1"/>
  <c r="C87" i="2" s="1"/>
  <c r="C92" i="2" s="1"/>
  <c r="C97" i="2" s="1"/>
  <c r="C102" i="2" s="1"/>
  <c r="C107" i="2" s="1"/>
  <c r="C112" i="2" s="1"/>
  <c r="C117" i="2" s="1"/>
  <c r="C122" i="2" s="1"/>
  <c r="C127" i="2" s="1"/>
  <c r="C132" i="2" s="1"/>
  <c r="C137" i="2" s="1"/>
  <c r="C142" i="2" s="1"/>
  <c r="C147" i="2" s="1"/>
  <c r="C152" i="2" s="1"/>
  <c r="C157" i="2" s="1"/>
  <c r="C162" i="2" s="1"/>
  <c r="C167" i="2" s="1"/>
  <c r="C172" i="2" s="1"/>
  <c r="C177" i="2" s="1"/>
  <c r="C182" i="2" s="1"/>
  <c r="C187" i="2" s="1"/>
  <c r="C192" i="2" s="1"/>
  <c r="M26" i="2"/>
  <c r="A26" i="2"/>
  <c r="G133" i="1"/>
  <c r="G117" i="1"/>
  <c r="G101" i="1"/>
  <c r="G85" i="1"/>
  <c r="G69" i="1"/>
  <c r="G53" i="1"/>
  <c r="G37" i="1"/>
  <c r="G21" i="1"/>
  <c r="G6" i="1"/>
  <c r="G68" i="1"/>
  <c r="G20" i="1"/>
  <c r="G34" i="1"/>
  <c r="G31" i="1"/>
  <c r="G104" i="1"/>
  <c r="G132" i="1"/>
  <c r="G116" i="1"/>
  <c r="G100" i="1"/>
  <c r="G84" i="1"/>
  <c r="G52" i="1"/>
  <c r="G36" i="1"/>
  <c r="G24" i="1"/>
  <c r="G131" i="1"/>
  <c r="G115" i="1"/>
  <c r="G99" i="1"/>
  <c r="G83" i="1"/>
  <c r="G67" i="1"/>
  <c r="G51" i="1"/>
  <c r="G35" i="1"/>
  <c r="G19" i="1"/>
  <c r="G130" i="1"/>
  <c r="G98" i="1"/>
  <c r="G66" i="1"/>
  <c r="G18" i="1"/>
  <c r="G15" i="1"/>
  <c r="G12" i="1"/>
  <c r="G114" i="1"/>
  <c r="G82" i="1"/>
  <c r="G50" i="1"/>
  <c r="G47" i="1"/>
  <c r="G30" i="1"/>
  <c r="G120" i="1"/>
  <c r="G129" i="1"/>
  <c r="G113" i="1"/>
  <c r="G97" i="1"/>
  <c r="G81" i="1"/>
  <c r="G65" i="1"/>
  <c r="G49" i="1"/>
  <c r="G33" i="1"/>
  <c r="G17" i="1"/>
  <c r="G128" i="1"/>
  <c r="G112" i="1"/>
  <c r="G80" i="1"/>
  <c r="G32" i="1"/>
  <c r="G127" i="1"/>
  <c r="G111" i="1"/>
  <c r="G79" i="1"/>
  <c r="G46" i="1"/>
  <c r="G40" i="1"/>
  <c r="G96" i="1"/>
  <c r="G64" i="1"/>
  <c r="G48" i="1"/>
  <c r="G16" i="1"/>
  <c r="G95" i="1"/>
  <c r="G63" i="1"/>
  <c r="G62" i="1"/>
  <c r="G56" i="1"/>
  <c r="G126" i="1"/>
  <c r="G110" i="1"/>
  <c r="G94" i="1"/>
  <c r="G78" i="1"/>
  <c r="G14" i="1"/>
  <c r="G8" i="1"/>
  <c r="G125" i="1"/>
  <c r="G109" i="1"/>
  <c r="G93" i="1"/>
  <c r="G77" i="1"/>
  <c r="G61" i="1"/>
  <c r="G45" i="1"/>
  <c r="G29" i="1"/>
  <c r="G13" i="1"/>
  <c r="G124" i="1"/>
  <c r="G92" i="1"/>
  <c r="G60" i="1"/>
  <c r="G28" i="1"/>
  <c r="G108" i="1"/>
  <c r="G76" i="1"/>
  <c r="G44" i="1"/>
  <c r="G88" i="1"/>
  <c r="G123" i="1"/>
  <c r="G107" i="1"/>
  <c r="G91" i="1"/>
  <c r="G75" i="1"/>
  <c r="G59" i="1"/>
  <c r="G43" i="1"/>
  <c r="G27" i="1"/>
  <c r="G11" i="1"/>
  <c r="G58" i="1"/>
  <c r="G26" i="1"/>
  <c r="G121" i="1"/>
  <c r="G89" i="1"/>
  <c r="G57" i="1"/>
  <c r="G25" i="1"/>
  <c r="G122" i="1"/>
  <c r="G106" i="1"/>
  <c r="G90" i="1"/>
  <c r="G74" i="1"/>
  <c r="G42" i="1"/>
  <c r="G10" i="1"/>
  <c r="G105" i="1"/>
  <c r="G73" i="1"/>
  <c r="G41" i="1"/>
  <c r="G9" i="1"/>
  <c r="G72" i="1"/>
  <c r="G39" i="1"/>
  <c r="G38" i="1"/>
  <c r="G135" i="1"/>
  <c r="G7" i="1"/>
  <c r="G87" i="1"/>
  <c r="G86" i="1"/>
  <c r="G71" i="1"/>
  <c r="G55" i="1"/>
  <c r="G23" i="1"/>
  <c r="G22" i="1"/>
  <c r="G134" i="1"/>
  <c r="G119" i="1"/>
  <c r="G54" i="1"/>
  <c r="G103" i="1"/>
  <c r="G102" i="1"/>
  <c r="G118" i="1"/>
  <c r="G70" i="1"/>
  <c r="M51" i="2" l="1"/>
  <c r="A48" i="2"/>
  <c r="A71" i="2" s="1"/>
  <c r="A91" i="2" s="1"/>
  <c r="A114" i="2" s="1"/>
  <c r="A136" i="2" s="1"/>
  <c r="A157" i="2" s="1"/>
  <c r="C9" i="2"/>
  <c r="C13" i="2"/>
  <c r="C18" i="2" s="1"/>
  <c r="C23" i="2" s="1"/>
  <c r="C28" i="2" s="1"/>
  <c r="C33" i="2" s="1"/>
  <c r="C38" i="2" s="1"/>
  <c r="C43" i="2" s="1"/>
  <c r="C48" i="2" s="1"/>
  <c r="C53" i="2" s="1"/>
  <c r="C58" i="2" s="1"/>
  <c r="C63" i="2" s="1"/>
  <c r="C68" i="2" s="1"/>
  <c r="C73" i="2" s="1"/>
  <c r="C78" i="2" s="1"/>
  <c r="C83" i="2" s="1"/>
  <c r="C88" i="2" s="1"/>
  <c r="C93" i="2" s="1"/>
  <c r="C98" i="2" s="1"/>
  <c r="C103" i="2" s="1"/>
  <c r="C108" i="2" s="1"/>
  <c r="C113" i="2" s="1"/>
  <c r="C118" i="2" s="1"/>
  <c r="C123" i="2" s="1"/>
  <c r="C128" i="2" s="1"/>
  <c r="C133" i="2" s="1"/>
  <c r="C138" i="2" s="1"/>
  <c r="C143" i="2" s="1"/>
  <c r="C148" i="2" s="1"/>
  <c r="C153" i="2" s="1"/>
  <c r="C158" i="2" s="1"/>
  <c r="C163" i="2" s="1"/>
  <c r="C168" i="2" s="1"/>
  <c r="C173" i="2" s="1"/>
  <c r="C178" i="2" s="1"/>
  <c r="C183" i="2" s="1"/>
  <c r="C188" i="2" s="1"/>
  <c r="C193" i="2" s="1"/>
  <c r="C21" i="2"/>
  <c r="L16" i="2"/>
  <c r="B16" i="2"/>
  <c r="L21" i="2" l="1"/>
  <c r="B21" i="2"/>
  <c r="C26" i="2"/>
  <c r="B26" i="2"/>
  <c r="C10" i="2"/>
  <c r="C15" i="2" s="1"/>
  <c r="C20" i="2" s="1"/>
  <c r="C25" i="2" s="1"/>
  <c r="C30" i="2" s="1"/>
  <c r="C35" i="2" s="1"/>
  <c r="C40" i="2" s="1"/>
  <c r="C45" i="2" s="1"/>
  <c r="C50" i="2" s="1"/>
  <c r="C55" i="2" s="1"/>
  <c r="C60" i="2" s="1"/>
  <c r="C65" i="2" s="1"/>
  <c r="C70" i="2" s="1"/>
  <c r="C75" i="2" s="1"/>
  <c r="C80" i="2" s="1"/>
  <c r="C85" i="2" s="1"/>
  <c r="C90" i="2" s="1"/>
  <c r="C95" i="2" s="1"/>
  <c r="C100" i="2" s="1"/>
  <c r="C105" i="2" s="1"/>
  <c r="C110" i="2" s="1"/>
  <c r="C115" i="2" s="1"/>
  <c r="C120" i="2" s="1"/>
  <c r="C125" i="2" s="1"/>
  <c r="C130" i="2" s="1"/>
  <c r="C135" i="2" s="1"/>
  <c r="C140" i="2" s="1"/>
  <c r="C145" i="2" s="1"/>
  <c r="C150" i="2" s="1"/>
  <c r="C155" i="2" s="1"/>
  <c r="C160" i="2" s="1"/>
  <c r="C165" i="2" s="1"/>
  <c r="C170" i="2" s="1"/>
  <c r="C175" i="2" s="1"/>
  <c r="C180" i="2" s="1"/>
  <c r="C185" i="2" s="1"/>
  <c r="C190" i="2" s="1"/>
  <c r="C195" i="2" s="1"/>
  <c r="C14" i="2"/>
  <c r="C19" i="2" s="1"/>
  <c r="C24" i="2" s="1"/>
  <c r="C29" i="2" s="1"/>
  <c r="C34" i="2" s="1"/>
  <c r="C39" i="2" s="1"/>
  <c r="C44" i="2" s="1"/>
  <c r="C49" i="2" s="1"/>
  <c r="C54" i="2" s="1"/>
  <c r="C59" i="2" s="1"/>
  <c r="C64" i="2" s="1"/>
  <c r="C69" i="2" s="1"/>
  <c r="C74" i="2" s="1"/>
  <c r="C79" i="2" s="1"/>
  <c r="C84" i="2" s="1"/>
  <c r="C89" i="2" s="1"/>
  <c r="C94" i="2" s="1"/>
  <c r="C99" i="2" s="1"/>
  <c r="C104" i="2" s="1"/>
  <c r="C109" i="2" s="1"/>
  <c r="C114" i="2" s="1"/>
  <c r="C119" i="2" s="1"/>
  <c r="C124" i="2" s="1"/>
  <c r="C129" i="2" s="1"/>
  <c r="C134" i="2" s="1"/>
  <c r="C139" i="2" s="1"/>
  <c r="C144" i="2" s="1"/>
  <c r="C149" i="2" s="1"/>
  <c r="C154" i="2" s="1"/>
  <c r="C159" i="2" s="1"/>
  <c r="C164" i="2" s="1"/>
  <c r="C169" i="2" s="1"/>
  <c r="C174" i="2" s="1"/>
  <c r="C179" i="2" s="1"/>
  <c r="C184" i="2" s="1"/>
  <c r="C189" i="2" s="1"/>
  <c r="C194" i="2" s="1"/>
  <c r="C31" i="2" l="1"/>
  <c r="L26" i="2"/>
  <c r="L31" i="2" l="1"/>
  <c r="B31" i="2"/>
  <c r="C36" i="2"/>
  <c r="C41" i="2" l="1"/>
  <c r="L36" i="2"/>
  <c r="B36" i="2"/>
  <c r="L41" i="2" l="1"/>
  <c r="B41" i="2"/>
  <c r="C46" i="2"/>
  <c r="C51" i="2" l="1"/>
  <c r="L46" i="2"/>
  <c r="B46" i="2"/>
  <c r="L51" i="2" l="1"/>
  <c r="B51" i="2"/>
  <c r="C56" i="2"/>
  <c r="C61" i="2" l="1"/>
  <c r="L56" i="2"/>
  <c r="B56" i="2"/>
  <c r="L61" i="2" l="1"/>
  <c r="B61" i="2"/>
  <c r="C66" i="2"/>
  <c r="B66" i="2" l="1"/>
  <c r="C71" i="2"/>
  <c r="L66" i="2"/>
  <c r="C76" i="2" l="1"/>
  <c r="L71" i="2"/>
  <c r="B71" i="2"/>
  <c r="B76" i="2" l="1"/>
  <c r="C81" i="2"/>
  <c r="L76" i="2"/>
  <c r="C86" i="2" l="1"/>
  <c r="L81" i="2"/>
  <c r="B81" i="2"/>
  <c r="L86" i="2" l="1"/>
  <c r="B86" i="2"/>
  <c r="C91" i="2"/>
  <c r="C96" i="2" l="1"/>
  <c r="L91" i="2"/>
  <c r="B91" i="2"/>
  <c r="L96" i="2" l="1"/>
  <c r="B96" i="2"/>
  <c r="C101" i="2"/>
  <c r="C106" i="2" l="1"/>
  <c r="L101" i="2"/>
  <c r="B101" i="2"/>
  <c r="L106" i="2" l="1"/>
  <c r="B106" i="2"/>
  <c r="C111" i="2"/>
  <c r="C116" i="2" l="1"/>
  <c r="L111" i="2"/>
  <c r="B111" i="2"/>
  <c r="L116" i="2" l="1"/>
  <c r="B116" i="2"/>
  <c r="C121" i="2"/>
  <c r="C126" i="2" l="1"/>
  <c r="L121" i="2"/>
  <c r="B121" i="2"/>
  <c r="L126" i="2" l="1"/>
  <c r="B126" i="2"/>
  <c r="C131" i="2"/>
  <c r="C136" i="2" l="1"/>
  <c r="L131" i="2"/>
  <c r="B131" i="2"/>
  <c r="L136" i="2" l="1"/>
  <c r="B136" i="2"/>
  <c r="C141" i="2"/>
  <c r="B141" i="2" l="1"/>
  <c r="C146" i="2"/>
  <c r="L141" i="2"/>
  <c r="C151" i="2" l="1"/>
  <c r="L146" i="2"/>
  <c r="B146" i="2"/>
  <c r="L151" i="2" l="1"/>
  <c r="B151" i="2"/>
  <c r="C156" i="2"/>
  <c r="C161" i="2" l="1"/>
  <c r="L156" i="2"/>
  <c r="B156" i="2"/>
  <c r="L161" i="2" l="1"/>
  <c r="B161" i="2"/>
  <c r="C166" i="2"/>
  <c r="C171" i="2" l="1"/>
  <c r="L166" i="2"/>
  <c r="B166" i="2"/>
  <c r="L171" i="2" l="1"/>
  <c r="B171" i="2"/>
  <c r="C176" i="2"/>
  <c r="C181" i="2" l="1"/>
  <c r="L176" i="2"/>
  <c r="B176" i="2"/>
  <c r="L181" i="2" l="1"/>
  <c r="B181" i="2"/>
  <c r="C186" i="2"/>
  <c r="B186" i="2" l="1"/>
  <c r="C191" i="2"/>
  <c r="L186" i="2"/>
  <c r="L191" i="2" l="1"/>
  <c r="B19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4" authorId="0" shapeId="0" xr:uid="{00000000-0006-0000-0000-000001000000}">
      <text>
        <r>
          <rPr>
            <sz val="10"/>
            <color rgb="FF000000"/>
            <rFont val="Arial"/>
            <scheme val="minor"/>
          </rPr>
          <t>POINTAGE  ENTREE</t>
        </r>
      </text>
    </comment>
    <comment ref="F4" authorId="0" shapeId="0" xr:uid="{00000000-0006-0000-0000-000002000000}">
      <text>
        <r>
          <rPr>
            <sz val="10"/>
            <color rgb="FF000000"/>
            <rFont val="Arial"/>
            <scheme val="minor"/>
          </rPr>
          <t>POINTAGE DE SORTIE</t>
        </r>
      </text>
    </comment>
    <comment ref="G4" authorId="0" shapeId="0" xr:uid="{00000000-0006-0000-0000-000003000000}">
      <text>
        <r>
          <rPr>
            <sz val="10"/>
            <color rgb="FF000000"/>
            <rFont val="Arial"/>
            <scheme val="minor"/>
          </rPr>
          <t xml:space="preserve">HEURES PRESTEES
EN  PLUS  /   EN  MOINS
</t>
        </r>
      </text>
    </comment>
    <comment ref="H4" authorId="0" shapeId="0" xr:uid="{00000000-0006-0000-0000-000004000000}">
      <text>
        <r>
          <rPr>
            <sz val="10"/>
            <color rgb="FF000000"/>
            <rFont val="Arial"/>
            <scheme val="minor"/>
          </rPr>
          <t>HEURE TOTAL / 1JOUR</t>
        </r>
      </text>
    </comment>
    <comment ref="J4" authorId="0" shapeId="0" xr:uid="{00000000-0006-0000-0000-000005000000}">
      <text>
        <r>
          <rPr>
            <sz val="10"/>
            <color rgb="FF000000"/>
            <rFont val="Arial"/>
            <scheme val="minor"/>
          </rPr>
          <t>HEURES SUPP
envoyées 
NON  =    Casebox vide
OUI    =    Casebox validé</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E4" authorId="0" shapeId="0" xr:uid="{00000000-0006-0000-0100-000001000000}">
      <text>
        <r>
          <rPr>
            <sz val="10"/>
            <color rgb="FF000000"/>
            <rFont val="Arial"/>
            <scheme val="minor"/>
          </rPr>
          <t>POINTAGE  ENTREE</t>
        </r>
      </text>
    </comment>
    <comment ref="F4" authorId="0" shapeId="0" xr:uid="{00000000-0006-0000-0100-000002000000}">
      <text>
        <r>
          <rPr>
            <sz val="10"/>
            <color rgb="FF000000"/>
            <rFont val="Arial"/>
            <scheme val="minor"/>
          </rPr>
          <t>POINTAGE DE SORTIE</t>
        </r>
      </text>
    </comment>
    <comment ref="G4" authorId="0" shapeId="0" xr:uid="{00000000-0006-0000-0100-000003000000}">
      <text>
        <r>
          <rPr>
            <sz val="10"/>
            <color rgb="FF000000"/>
            <rFont val="Arial"/>
            <scheme val="minor"/>
          </rPr>
          <t xml:space="preserve">HEURES PRESTEES
EN  PLUS  /   EN  MOINS
</t>
        </r>
      </text>
    </comment>
    <comment ref="H4" authorId="0" shapeId="0" xr:uid="{00000000-0006-0000-0100-000004000000}">
      <text>
        <r>
          <rPr>
            <sz val="10"/>
            <color rgb="FF000000"/>
            <rFont val="Arial"/>
            <scheme val="minor"/>
          </rPr>
          <t>HEURE TOTAL / 1JOUR</t>
        </r>
      </text>
    </comment>
    <comment ref="I4" authorId="0" shapeId="0" xr:uid="{00000000-0006-0000-0100-000005000000}">
      <text>
        <r>
          <rPr>
            <sz val="10"/>
            <color rgb="FF000000"/>
            <rFont val="Arial"/>
            <scheme val="minor"/>
          </rPr>
          <t>HEURES SUPP
envoyées 
NON  =    Casebox vide
OUI    =    Casebox validé</t>
        </r>
      </text>
    </comment>
  </commentList>
</comments>
</file>

<file path=xl/sharedStrings.xml><?xml version="1.0" encoding="utf-8"?>
<sst xmlns="http://schemas.openxmlformats.org/spreadsheetml/2006/main" count="358" uniqueCount="50">
  <si>
    <r>
      <rPr>
        <sz val="16"/>
        <color rgb="FF76A5AF"/>
        <rFont val="Arial Black"/>
      </rPr>
      <t xml:space="preserve">TIMA </t>
    </r>
    <r>
      <rPr>
        <sz val="16"/>
        <color rgb="FF76A5AF"/>
        <rFont val="Comfortaa"/>
      </rPr>
      <t xml:space="preserve"> </t>
    </r>
    <r>
      <rPr>
        <sz val="16"/>
        <color rgb="FF9DECF2"/>
        <rFont val="Comfortaa"/>
      </rPr>
      <t xml:space="preserve"> </t>
    </r>
  </si>
  <si>
    <t>Vansteen Isabelle</t>
  </si>
  <si>
    <t>POINTAGE</t>
  </si>
  <si>
    <t>JOURNEE</t>
  </si>
  <si>
    <t>PAUSE</t>
  </si>
  <si>
    <t xml:space="preserve">RE </t>
  </si>
  <si>
    <r>
      <rPr>
        <b/>
        <sz val="9"/>
        <color rgb="FF195357"/>
        <rFont val="Courier New"/>
      </rPr>
      <t>Ar</t>
    </r>
    <r>
      <rPr>
        <b/>
        <sz val="6"/>
        <color rgb="FF195357"/>
        <rFont val="Courier New"/>
      </rPr>
      <t>rivé</t>
    </r>
    <r>
      <rPr>
        <b/>
        <sz val="9"/>
        <color rgb="FF195357"/>
        <rFont val="Courier New"/>
      </rPr>
      <t>e</t>
    </r>
  </si>
  <si>
    <t xml:space="preserve">DATE        </t>
  </si>
  <si>
    <t>Gaële</t>
  </si>
  <si>
    <t>INFO</t>
  </si>
  <si>
    <t>statut</t>
  </si>
  <si>
    <t>arrivée</t>
  </si>
  <si>
    <t>départ</t>
  </si>
  <si>
    <t>JUILLET</t>
  </si>
  <si>
    <t>Sem</t>
  </si>
  <si>
    <t>!</t>
  </si>
  <si>
    <t>?</t>
  </si>
  <si>
    <t>°</t>
  </si>
  <si>
    <t>RF</t>
  </si>
  <si>
    <t>RE1</t>
  </si>
  <si>
    <t>CM</t>
  </si>
  <si>
    <t>Envoyé</t>
  </si>
  <si>
    <t>AOUT</t>
  </si>
  <si>
    <t>HS  Total</t>
  </si>
  <si>
    <t>HS Codée</t>
  </si>
  <si>
    <t>Date</t>
  </si>
  <si>
    <t>HS  Solde</t>
  </si>
  <si>
    <t>TO Send</t>
  </si>
  <si>
    <t>SEPTEMBRE</t>
  </si>
  <si>
    <t>OCTBRE</t>
  </si>
  <si>
    <t>NOVEMBRE</t>
  </si>
  <si>
    <t>DECEMBRE</t>
  </si>
  <si>
    <t xml:space="preserve">               Légende</t>
  </si>
  <si>
    <t>Tima 4/5  = Jour 0</t>
  </si>
  <si>
    <t>45+</t>
  </si>
  <si>
    <t>50+</t>
  </si>
  <si>
    <t>RE2</t>
  </si>
  <si>
    <t>Férié</t>
  </si>
  <si>
    <t>Jour Congé</t>
  </si>
  <si>
    <t>CA</t>
  </si>
  <si>
    <r>
      <rPr>
        <sz val="14"/>
        <color rgb="FF38761D"/>
        <rFont val="Comfortaa"/>
      </rPr>
      <t xml:space="preserve">Heures  </t>
    </r>
    <r>
      <rPr>
        <b/>
        <sz val="18"/>
        <color rgb="FF38761D"/>
        <rFont val="Comfortaa"/>
      </rPr>
      <t>SILVA MEDICAL</t>
    </r>
  </si>
  <si>
    <r>
      <rPr>
        <sz val="16"/>
        <color rgb="FF76A5AF"/>
        <rFont val="Arial Black"/>
      </rPr>
      <t xml:space="preserve">TIMA </t>
    </r>
    <r>
      <rPr>
        <sz val="16"/>
        <color rgb="FF76A5AF"/>
        <rFont val="Comfortaa"/>
      </rPr>
      <t xml:space="preserve"> </t>
    </r>
    <r>
      <rPr>
        <sz val="16"/>
        <color rgb="FF9DECF2"/>
        <rFont val="Comfortaa"/>
      </rPr>
      <t xml:space="preserve"> </t>
    </r>
  </si>
  <si>
    <r>
      <rPr>
        <b/>
        <sz val="9"/>
        <color rgb="FF195357"/>
        <rFont val="Courier New"/>
      </rPr>
      <t>Ar</t>
    </r>
    <r>
      <rPr>
        <b/>
        <sz val="6"/>
        <color rgb="FF195357"/>
        <rFont val="Courier New"/>
      </rPr>
      <t>rivé</t>
    </r>
    <r>
      <rPr>
        <b/>
        <sz val="9"/>
        <color rgb="FF195357"/>
        <rFont val="Courier New"/>
      </rPr>
      <t>e</t>
    </r>
  </si>
  <si>
    <t>Validé</t>
  </si>
  <si>
    <t>Demandé</t>
  </si>
  <si>
    <t>RE 1</t>
  </si>
  <si>
    <t>ven</t>
  </si>
  <si>
    <t>RE 2</t>
  </si>
  <si>
    <t>ven. 13</t>
  </si>
  <si>
    <t>ven. 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</si>
</sst>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d&quot; &quot;dd&quot; &quot;mmm&quot; &quot;"/>
    <numFmt numFmtId="165" formatCode="hh&quot;:&quot;mm"/>
    <numFmt numFmtId="166" formatCode="[hh]&quot;:&quot;mm"/>
    <numFmt numFmtId="167" formatCode="dd&quot;-&quot;mm&quot;-&quot;yy"/>
    <numFmt numFmtId="168" formatCode="dddd&quot; &quot;d&quot; &quot;mmmm&quot; &quot;yyyy"/>
    <numFmt numFmtId="169" formatCode="&quot;  &quot;mmmm&quot; &quot;"/>
  </numFmts>
  <fonts count="87">
    <font>
      <sz val="10"/>
      <color rgb="FF000000"/>
      <name val="Arial"/>
      <scheme val="minor"/>
    </font>
    <font>
      <sz val="14"/>
      <color rgb="FF38761D"/>
      <name val="Comfortaa"/>
    </font>
    <font>
      <sz val="8"/>
      <color rgb="FF195357"/>
      <name val="Arial Black"/>
    </font>
    <font>
      <sz val="9"/>
      <color rgb="FF195357"/>
      <name val="Comfortaa"/>
    </font>
    <font>
      <sz val="28"/>
      <color rgb="FF00FF00"/>
      <name val="Anton"/>
    </font>
    <font>
      <sz val="10"/>
      <color rgb="FF76A5AF"/>
      <name val="Arial Black"/>
    </font>
    <font>
      <sz val="16"/>
      <color rgb="FF76A5AF"/>
      <name val="Arial Black"/>
    </font>
    <font>
      <sz val="10"/>
      <color rgb="FFB7E1CD"/>
      <name val="&quot;docs-Comfortaa&quot;"/>
    </font>
    <font>
      <b/>
      <sz val="18"/>
      <color rgb="FF195357"/>
      <name val="Comfortaa"/>
    </font>
    <font>
      <sz val="10"/>
      <color rgb="FFD9D9D9"/>
      <name val="Roboto Mono"/>
    </font>
    <font>
      <sz val="10"/>
      <name val="Arial"/>
    </font>
    <font>
      <sz val="9"/>
      <color rgb="FFEFEFEF"/>
      <name val="Arial Black"/>
    </font>
    <font>
      <sz val="24"/>
      <color rgb="FF00FFFF"/>
      <name val="Arial Black"/>
    </font>
    <font>
      <b/>
      <sz val="9"/>
      <color rgb="FF46BDC6"/>
      <name val="Arial"/>
      <scheme val="minor"/>
    </font>
    <font>
      <b/>
      <sz val="9"/>
      <color rgb="FF28838A"/>
      <name val="Arial"/>
      <scheme val="minor"/>
    </font>
    <font>
      <b/>
      <sz val="9"/>
      <color rgb="FFF1C232"/>
      <name val="Arial"/>
      <scheme val="minor"/>
    </font>
    <font>
      <sz val="10"/>
      <color rgb="FFFFFFFF"/>
      <name val="Comfortaa"/>
    </font>
    <font>
      <sz val="10"/>
      <color rgb="FFFFFFFF"/>
      <name val="Arial Black"/>
    </font>
    <font>
      <b/>
      <sz val="9"/>
      <color rgb="FFEFEFEF"/>
      <name val="Roboto"/>
    </font>
    <font>
      <b/>
      <sz val="9"/>
      <color rgb="FF1C4587"/>
      <name val="Courier New"/>
    </font>
    <font>
      <b/>
      <sz val="9"/>
      <color rgb="FFD9D9D9"/>
      <name val="Roboto"/>
    </font>
    <font>
      <b/>
      <sz val="9"/>
      <color theme="0"/>
      <name val="Roboto"/>
    </font>
    <font>
      <b/>
      <sz val="8"/>
      <color rgb="FF674EA7"/>
      <name val="Roboto"/>
    </font>
    <font>
      <b/>
      <sz val="10"/>
      <color rgb="FF8E7CC3"/>
      <name val="Roboto"/>
    </font>
    <font>
      <sz val="10"/>
      <color rgb="FFDDF2F0"/>
      <name val="Arial"/>
      <scheme val="minor"/>
    </font>
    <font>
      <sz val="10"/>
      <color rgb="FF28838A"/>
      <name val="Arial"/>
      <scheme val="minor"/>
    </font>
    <font>
      <sz val="10"/>
      <color rgb="FFBF9000"/>
      <name val="Arial"/>
      <scheme val="minor"/>
    </font>
    <font>
      <sz val="12"/>
      <color rgb="FFFFFFFF"/>
      <name val="Arial Black"/>
    </font>
    <font>
      <sz val="9"/>
      <color rgb="FFEFEFEF"/>
      <name val="Black Han Sans"/>
    </font>
    <font>
      <b/>
      <sz val="10"/>
      <color rgb="FFFFFFFF"/>
      <name val="Montserrat"/>
    </font>
    <font>
      <sz val="12"/>
      <color theme="0"/>
      <name val="Arial Black"/>
    </font>
    <font>
      <b/>
      <sz val="6"/>
      <color rgb="FF195357"/>
      <name val="Roboto Mono"/>
    </font>
    <font>
      <b/>
      <sz val="6"/>
      <color rgb="FFFFFFFF"/>
      <name val="Montserrat"/>
    </font>
    <font>
      <b/>
      <sz val="6"/>
      <color theme="0"/>
      <name val="Montserrat"/>
    </font>
    <font>
      <sz val="10"/>
      <color rgb="FFD9D9D9"/>
      <name val="Concert One"/>
    </font>
    <font>
      <sz val="10"/>
      <color rgb="FF0C343D"/>
      <name val="Courier New"/>
    </font>
    <font>
      <sz val="9"/>
      <color rgb="FFEFEFEF"/>
      <name val="Roboto Mono"/>
    </font>
    <font>
      <sz val="9"/>
      <color rgb="FF1C4587"/>
      <name val="Courier New"/>
    </font>
    <font>
      <sz val="9"/>
      <color rgb="FFD9D9D9"/>
      <name val="Roboto"/>
    </font>
    <font>
      <sz val="9"/>
      <color rgb="FF4A86E8"/>
      <name val="Roboto"/>
    </font>
    <font>
      <sz val="8"/>
      <color rgb="FF8E7CC3"/>
      <name val="Roboto"/>
    </font>
    <font>
      <sz val="8"/>
      <color rgb="FF8E7CC3"/>
      <name val="Fira Code"/>
    </font>
    <font>
      <sz val="10"/>
      <color theme="0"/>
      <name val="Montserrat"/>
    </font>
    <font>
      <sz val="8"/>
      <color rgb="FFFF6D01"/>
      <name val="Fira Code"/>
    </font>
    <font>
      <sz val="10"/>
      <color rgb="FF134F5C"/>
      <name val="Comfortaa"/>
    </font>
    <font>
      <sz val="10"/>
      <color rgb="FF195357"/>
      <name val="Comfortaa"/>
    </font>
    <font>
      <b/>
      <sz val="9"/>
      <color rgb="FFF3FF98"/>
      <name val="Montserrat"/>
    </font>
    <font>
      <b/>
      <sz val="9"/>
      <color rgb="FFD9EAD3"/>
      <name val="Arial"/>
      <scheme val="minor"/>
    </font>
    <font>
      <b/>
      <sz val="9"/>
      <color rgb="FF274E13"/>
      <name val="Courier New"/>
    </font>
    <font>
      <sz val="10"/>
      <color theme="1"/>
      <name val="Arial"/>
      <scheme val="minor"/>
    </font>
    <font>
      <sz val="10"/>
      <color rgb="FF274E13"/>
      <name val="Courier New"/>
    </font>
    <font>
      <sz val="9"/>
      <color rgb="FFEFEFEF"/>
      <name val="Courier New"/>
    </font>
    <font>
      <sz val="9"/>
      <color rgb="FF134F5C"/>
      <name val="Courier New"/>
    </font>
    <font>
      <sz val="8"/>
      <color theme="1"/>
      <name val="Courier New"/>
    </font>
    <font>
      <sz val="9"/>
      <color rgb="FFEA4335"/>
      <name val="Roboto"/>
    </font>
    <font>
      <sz val="10"/>
      <color rgb="FF666666"/>
      <name val="Courier New"/>
    </font>
    <font>
      <sz val="10"/>
      <color rgb="FF23696D"/>
      <name val="Comfortaa"/>
    </font>
    <font>
      <sz val="10"/>
      <color rgb="FF23696D"/>
      <name val="Montserrat"/>
    </font>
    <font>
      <sz val="10"/>
      <color rgb="FFFF00FF"/>
      <name val="Concert One"/>
    </font>
    <font>
      <b/>
      <sz val="10"/>
      <color theme="0"/>
      <name val="Comfortaa"/>
    </font>
    <font>
      <b/>
      <sz val="10"/>
      <color rgb="FFFF00FF"/>
      <name val="Courier New"/>
    </font>
    <font>
      <sz val="9"/>
      <color rgb="FF666666"/>
      <name val="Arial Black"/>
    </font>
    <font>
      <sz val="8"/>
      <color rgb="FF666666"/>
      <name val="Arial"/>
      <scheme val="minor"/>
    </font>
    <font>
      <sz val="10"/>
      <color theme="0"/>
      <name val="Courier New"/>
    </font>
    <font>
      <sz val="7"/>
      <color rgb="FF00FF00"/>
      <name val="Arial"/>
    </font>
    <font>
      <b/>
      <sz val="6"/>
      <color rgb="FF195357"/>
      <name val="Montserrat"/>
    </font>
    <font>
      <sz val="10"/>
      <color rgb="FFDDF2F0"/>
      <name val="Montserrat"/>
    </font>
    <font>
      <sz val="10"/>
      <color theme="1"/>
      <name val="Arial"/>
    </font>
    <font>
      <sz val="9"/>
      <color rgb="FFD9EAD3"/>
      <name val="Roboto"/>
    </font>
    <font>
      <sz val="8"/>
      <color theme="1"/>
      <name val="Arial"/>
    </font>
    <font>
      <b/>
      <sz val="10"/>
      <color theme="1"/>
      <name val="Courier New"/>
    </font>
    <font>
      <sz val="8"/>
      <color theme="1"/>
      <name val="Fira Code"/>
    </font>
    <font>
      <sz val="9"/>
      <color theme="1"/>
      <name val="Roboto Mono"/>
    </font>
    <font>
      <sz val="10"/>
      <color theme="1"/>
      <name val="Courier New"/>
    </font>
    <font>
      <b/>
      <sz val="18"/>
      <color rgb="FF38761D"/>
      <name val="Comfortaa"/>
    </font>
    <font>
      <sz val="16"/>
      <color rgb="FF76A5AF"/>
      <name val="Comfortaa"/>
    </font>
    <font>
      <sz val="16"/>
      <color rgb="FF9DECF2"/>
      <name val="Comfortaa"/>
    </font>
    <font>
      <b/>
      <sz val="9"/>
      <color rgb="FF195357"/>
      <name val="Courier New"/>
    </font>
    <font>
      <b/>
      <sz val="6"/>
      <color rgb="FF195357"/>
      <name val="Courier New"/>
    </font>
    <font>
      <sz val="8"/>
      <color rgb="FFFF0000"/>
      <name val="Arial Black"/>
      <family val="2"/>
    </font>
    <font>
      <sz val="10"/>
      <color rgb="FFFF0000"/>
      <name val="Arial Black"/>
      <family val="2"/>
    </font>
    <font>
      <sz val="9"/>
      <color theme="1" tint="0.499984740745262"/>
      <name val="Roboto Mono"/>
    </font>
    <font>
      <sz val="9"/>
      <color theme="1" tint="0.499984740745262"/>
      <name val="Roboto"/>
    </font>
    <font>
      <sz val="18"/>
      <color theme="9" tint="-0.499984740745262"/>
      <name val="Comfortaa"/>
      <family val="2"/>
    </font>
    <font>
      <sz val="10"/>
      <color rgb="FF195357"/>
      <name val="Arial"/>
      <family val="2"/>
    </font>
    <font>
      <sz val="9"/>
      <color rgb="FF195357"/>
      <name val="Courier New"/>
      <family val="3"/>
    </font>
    <font>
      <sz val="10"/>
      <color theme="0" tint="-0.14999847407452621"/>
      <name val="Arial"/>
      <family val="2"/>
      <scheme val="minor"/>
    </font>
  </fonts>
  <fills count="27">
    <fill>
      <patternFill patternType="none"/>
    </fill>
    <fill>
      <patternFill patternType="gray125"/>
    </fill>
    <fill>
      <patternFill patternType="solid">
        <fgColor rgb="FF195357"/>
        <bgColor rgb="FF195357"/>
      </patternFill>
    </fill>
    <fill>
      <patternFill patternType="solid">
        <fgColor rgb="FF23696D"/>
        <bgColor rgb="FF23696D"/>
      </patternFill>
    </fill>
    <fill>
      <patternFill patternType="solid">
        <fgColor rgb="FF46BDC6"/>
        <bgColor rgb="FF46BDC6"/>
      </patternFill>
    </fill>
    <fill>
      <patternFill patternType="solid">
        <fgColor theme="0"/>
        <bgColor theme="0"/>
      </patternFill>
    </fill>
    <fill>
      <patternFill patternType="solid">
        <fgColor rgb="FFF3F3F3"/>
        <bgColor rgb="FFF3F3F3"/>
      </patternFill>
    </fill>
    <fill>
      <patternFill patternType="solid">
        <fgColor rgb="FFF9FFF7"/>
        <bgColor rgb="FFF9FFF7"/>
      </patternFill>
    </fill>
    <fill>
      <patternFill patternType="solid">
        <fgColor theme="9"/>
        <bgColor theme="9"/>
      </patternFill>
    </fill>
    <fill>
      <patternFill patternType="solid">
        <fgColor rgb="FFDDF2F0"/>
        <bgColor rgb="FFDDF2F0"/>
      </patternFill>
    </fill>
    <fill>
      <patternFill patternType="solid">
        <fgColor rgb="FF9DECF2"/>
        <bgColor rgb="FF9DECF2"/>
      </patternFill>
    </fill>
    <fill>
      <patternFill patternType="solid">
        <fgColor rgb="FF38761D"/>
        <bgColor rgb="FF38761D"/>
      </patternFill>
    </fill>
    <fill>
      <patternFill patternType="solid">
        <fgColor rgb="FF6AA84F"/>
        <bgColor rgb="FF6AA84F"/>
      </patternFill>
    </fill>
    <fill>
      <patternFill patternType="solid">
        <fgColor rgb="FFB6D7A8"/>
        <bgColor rgb="FFB6D7A8"/>
      </patternFill>
    </fill>
    <fill>
      <patternFill patternType="solid">
        <fgColor rgb="FFE3F3DD"/>
        <bgColor rgb="FFE3F3DD"/>
      </patternFill>
    </fill>
    <fill>
      <patternFill patternType="solid">
        <fgColor rgb="FFFF00FF"/>
        <bgColor rgb="FFFF00FF"/>
      </patternFill>
    </fill>
    <fill>
      <patternFill patternType="solid">
        <fgColor rgb="FFFFE599"/>
        <bgColor rgb="FFFFE599"/>
      </patternFill>
    </fill>
    <fill>
      <patternFill patternType="solid">
        <fgColor rgb="FFFFFFFF"/>
        <bgColor rgb="FFFFFFFF"/>
      </patternFill>
    </fill>
    <fill>
      <patternFill patternType="solid">
        <fgColor theme="0"/>
        <bgColor rgb="FF9DECF2"/>
      </patternFill>
    </fill>
    <fill>
      <patternFill patternType="solid">
        <fgColor rgb="FF195357"/>
        <bgColor indexed="64"/>
      </patternFill>
    </fill>
    <fill>
      <patternFill patternType="solid">
        <fgColor rgb="FFDDF2F0"/>
        <bgColor theme="0"/>
      </patternFill>
    </fill>
    <fill>
      <patternFill patternType="solid">
        <fgColor rgb="FFDDF2F0"/>
        <bgColor indexed="64"/>
      </patternFill>
    </fill>
    <fill>
      <patternFill patternType="solid">
        <fgColor rgb="FFDDF2F0"/>
        <bgColor rgb="FFF9FFF7"/>
      </patternFill>
    </fill>
    <fill>
      <patternFill patternType="solid">
        <fgColor rgb="FFF9FFF7"/>
        <bgColor theme="0"/>
      </patternFill>
    </fill>
    <fill>
      <patternFill patternType="solid">
        <fgColor theme="0"/>
        <bgColor indexed="64"/>
      </patternFill>
    </fill>
    <fill>
      <patternFill patternType="solid">
        <fgColor theme="0"/>
        <bgColor rgb="FFF3F3F3"/>
      </patternFill>
    </fill>
    <fill>
      <patternFill patternType="solid">
        <fgColor rgb="FFF9FFF7"/>
        <bgColor indexed="64"/>
      </patternFill>
    </fill>
  </fills>
  <borders count="42">
    <border>
      <left/>
      <right/>
      <top/>
      <bottom/>
      <diagonal/>
    </border>
    <border>
      <left/>
      <right/>
      <top/>
      <bottom style="thick">
        <color rgb="FF46BDC6"/>
      </bottom>
      <diagonal/>
    </border>
    <border>
      <left/>
      <right/>
      <top/>
      <bottom style="hair">
        <color rgb="FF9DECF2"/>
      </bottom>
      <diagonal/>
    </border>
    <border>
      <left/>
      <right/>
      <top style="hair">
        <color rgb="FF9DECF2"/>
      </top>
      <bottom/>
      <diagonal/>
    </border>
    <border>
      <left style="hair">
        <color rgb="FF9DECF2"/>
      </left>
      <right/>
      <top/>
      <bottom/>
      <diagonal/>
    </border>
    <border>
      <left style="dotted">
        <color rgb="FF45818E"/>
      </left>
      <right/>
      <top/>
      <bottom/>
      <diagonal/>
    </border>
    <border>
      <left/>
      <right style="dotted">
        <color rgb="FF45818E"/>
      </right>
      <top/>
      <bottom/>
      <diagonal/>
    </border>
    <border>
      <left/>
      <right style="dotted">
        <color rgb="FF195357"/>
      </right>
      <top/>
      <bottom/>
      <diagonal/>
    </border>
    <border>
      <left/>
      <right style="hair">
        <color rgb="FF46BDC6"/>
      </right>
      <top/>
      <bottom/>
      <diagonal/>
    </border>
    <border>
      <left/>
      <right style="dotted">
        <color rgb="FF674EA7"/>
      </right>
      <top/>
      <bottom/>
      <diagonal/>
    </border>
    <border>
      <left/>
      <right style="hair">
        <color rgb="FFFF00FF"/>
      </right>
      <top/>
      <bottom/>
      <diagonal/>
    </border>
    <border>
      <left/>
      <right style="dotted">
        <color rgb="FF351C75"/>
      </right>
      <top/>
      <bottom/>
      <diagonal/>
    </border>
    <border>
      <left/>
      <right/>
      <top/>
      <bottom style="thin">
        <color rgb="FF674EA7"/>
      </bottom>
      <diagonal/>
    </border>
    <border>
      <left/>
      <right style="hair">
        <color rgb="FF46BDC6"/>
      </right>
      <top/>
      <bottom style="thin">
        <color rgb="FF674EA7"/>
      </bottom>
      <diagonal/>
    </border>
    <border>
      <left/>
      <right style="dotted">
        <color rgb="FF195357"/>
      </right>
      <top/>
      <bottom style="thin">
        <color rgb="FF674EA7"/>
      </bottom>
      <diagonal/>
    </border>
    <border>
      <left/>
      <right style="dotted">
        <color rgb="FF674EA7"/>
      </right>
      <top/>
      <bottom style="thin">
        <color rgb="FF674EA7"/>
      </bottom>
      <diagonal/>
    </border>
    <border>
      <left/>
      <right style="hair">
        <color rgb="FFFF00FF"/>
      </right>
      <top/>
      <bottom style="thin">
        <color rgb="FF674EA7"/>
      </bottom>
      <diagonal/>
    </border>
    <border>
      <left style="dotted">
        <color rgb="FF000000"/>
      </left>
      <right style="dotted">
        <color rgb="FF000000"/>
      </right>
      <top/>
      <bottom/>
      <diagonal/>
    </border>
    <border>
      <left/>
      <right/>
      <top/>
      <bottom style="thin">
        <color rgb="FF76A5AF"/>
      </bottom>
      <diagonal/>
    </border>
    <border>
      <left/>
      <right/>
      <top/>
      <bottom style="thick">
        <color rgb="FF00FFFF"/>
      </bottom>
      <diagonal/>
    </border>
    <border>
      <left/>
      <right style="hair">
        <color rgb="FFFF00FF"/>
      </right>
      <top/>
      <bottom style="thick">
        <color rgb="FF00FFFF"/>
      </bottom>
      <diagonal/>
    </border>
    <border>
      <left/>
      <right/>
      <top style="thick">
        <color rgb="FF00FFFF"/>
      </top>
      <bottom/>
      <diagonal/>
    </border>
    <border>
      <left/>
      <right style="dotted">
        <color rgb="FF195357"/>
      </right>
      <top style="thick">
        <color rgb="FF00FFFF"/>
      </top>
      <bottom/>
      <diagonal/>
    </border>
    <border>
      <left/>
      <right style="dotted">
        <color rgb="FF674EA7"/>
      </right>
      <top style="thick">
        <color rgb="FF00FFFF"/>
      </top>
      <bottom/>
      <diagonal/>
    </border>
    <border>
      <left/>
      <right/>
      <top/>
      <bottom style="thin">
        <color rgb="FF351C75"/>
      </bottom>
      <diagonal/>
    </border>
    <border>
      <left/>
      <right style="hair">
        <color rgb="FF46BDC6"/>
      </right>
      <top/>
      <bottom style="thick">
        <color rgb="FF00FFFF"/>
      </bottom>
      <diagonal/>
    </border>
    <border>
      <left/>
      <right style="dotted">
        <color rgb="FF195357"/>
      </right>
      <top/>
      <bottom style="thick">
        <color rgb="FF00FFFF"/>
      </bottom>
      <diagonal/>
    </border>
    <border>
      <left/>
      <right style="dotted">
        <color rgb="FF674EA7"/>
      </right>
      <top/>
      <bottom style="thick">
        <color rgb="FF00FFFF"/>
      </bottom>
      <diagonal/>
    </border>
    <border>
      <left/>
      <right style="hair">
        <color rgb="FF46BDC6"/>
      </right>
      <top/>
      <bottom style="thin">
        <color rgb="FF134F5C"/>
      </bottom>
      <diagonal/>
    </border>
    <border>
      <left/>
      <right/>
      <top/>
      <bottom style="thick">
        <color rgb="FFD9D9D9"/>
      </bottom>
      <diagonal/>
    </border>
    <border>
      <left/>
      <right/>
      <top/>
      <bottom style="thick">
        <color rgb="FFFF00FF"/>
      </bottom>
      <diagonal/>
    </border>
    <border>
      <left/>
      <right style="dotted">
        <color rgb="FF195357"/>
      </right>
      <top/>
      <bottom style="thick">
        <color rgb="FFFF00FF"/>
      </bottom>
      <diagonal/>
    </border>
    <border>
      <left/>
      <right style="dotted">
        <color rgb="FF674EA7"/>
      </right>
      <top/>
      <bottom style="thick">
        <color rgb="FFFF00FF"/>
      </bottom>
      <diagonal/>
    </border>
    <border>
      <left/>
      <right style="hair">
        <color rgb="FFFF00FF"/>
      </right>
      <top/>
      <bottom style="thick">
        <color rgb="FFFF00FF"/>
      </bottom>
      <diagonal/>
    </border>
    <border>
      <left/>
      <right style="hair">
        <color rgb="FF46BDC6"/>
      </right>
      <top style="thick">
        <color rgb="FFFF00FF"/>
      </top>
      <bottom/>
      <diagonal/>
    </border>
    <border>
      <left/>
      <right/>
      <top style="thick">
        <color rgb="FFFF00FF"/>
      </top>
      <bottom/>
      <diagonal/>
    </border>
    <border>
      <left/>
      <right style="dotted">
        <color rgb="FF195357"/>
      </right>
      <top style="thick">
        <color rgb="FFFF00FF"/>
      </top>
      <bottom/>
      <diagonal/>
    </border>
    <border>
      <left/>
      <right style="dotted">
        <color rgb="FF674EA7"/>
      </right>
      <top style="thick">
        <color rgb="FFFF00FF"/>
      </top>
      <bottom/>
      <diagonal/>
    </border>
    <border>
      <left/>
      <right/>
      <top style="thin">
        <color rgb="FF000000"/>
      </top>
      <bottom/>
      <diagonal/>
    </border>
    <border>
      <left/>
      <right style="hair">
        <color rgb="FF46BDC6"/>
      </right>
      <top style="thin">
        <color rgb="FF000000"/>
      </top>
      <bottom/>
      <diagonal/>
    </border>
    <border>
      <left/>
      <right/>
      <top style="thin">
        <color rgb="FF674EA7"/>
      </top>
      <bottom/>
      <diagonal/>
    </border>
    <border>
      <left/>
      <right style="hair">
        <color rgb="FF46BDC6"/>
      </right>
      <top/>
      <bottom style="thin">
        <color indexed="64"/>
      </bottom>
      <diagonal/>
    </border>
  </borders>
  <cellStyleXfs count="1">
    <xf numFmtId="0" fontId="0" fillId="0" borderId="0"/>
  </cellStyleXfs>
  <cellXfs count="249">
    <xf numFmtId="0" fontId="0" fillId="0" borderId="0" xfId="0"/>
    <xf numFmtId="0" fontId="1" fillId="2" borderId="0" xfId="0" applyFont="1" applyFill="1" applyAlignment="1">
      <alignment horizontal="left" vertical="center"/>
    </xf>
    <xf numFmtId="0" fontId="2" fillId="2" borderId="0" xfId="0" applyFont="1" applyFill="1" applyAlignment="1">
      <alignment horizontal="right"/>
    </xf>
    <xf numFmtId="0" fontId="3" fillId="2" borderId="0" xfId="0" applyFont="1" applyFill="1" applyAlignment="1">
      <alignment horizontal="center" vertical="center"/>
    </xf>
    <xf numFmtId="0" fontId="3" fillId="2" borderId="0" xfId="0" applyFont="1" applyFill="1" applyAlignment="1">
      <alignment horizontal="left" vertical="center"/>
    </xf>
    <xf numFmtId="0" fontId="5" fillId="2" borderId="1" xfId="0" applyFont="1" applyFill="1" applyBorder="1" applyAlignment="1">
      <alignment horizontal="center"/>
    </xf>
    <xf numFmtId="0" fontId="6" fillId="2" borderId="1" xfId="0" applyFont="1" applyFill="1" applyBorder="1" applyAlignment="1">
      <alignment horizontal="right"/>
    </xf>
    <xf numFmtId="9" fontId="7" fillId="2" borderId="0" xfId="0" applyNumberFormat="1" applyFont="1" applyFill="1" applyAlignment="1">
      <alignment horizontal="left"/>
    </xf>
    <xf numFmtId="0" fontId="8" fillId="2" borderId="0" xfId="0" applyFont="1" applyFill="1" applyAlignment="1">
      <alignment horizontal="center"/>
    </xf>
    <xf numFmtId="0" fontId="11" fillId="2" borderId="2" xfId="0" applyFont="1" applyFill="1" applyBorder="1" applyAlignment="1">
      <alignment horizontal="left"/>
    </xf>
    <xf numFmtId="0" fontId="13" fillId="2" borderId="0" xfId="0" applyFont="1" applyFill="1" applyAlignment="1">
      <alignment horizontal="right"/>
    </xf>
    <xf numFmtId="0" fontId="14" fillId="2" borderId="0" xfId="0" applyFont="1" applyFill="1" applyAlignment="1">
      <alignment horizontal="right"/>
    </xf>
    <xf numFmtId="0" fontId="15" fillId="2" borderId="0" xfId="0" applyFont="1" applyFill="1" applyAlignment="1">
      <alignment horizontal="right"/>
    </xf>
    <xf numFmtId="0" fontId="16" fillId="2" borderId="0" xfId="0" applyFont="1" applyFill="1" applyAlignment="1">
      <alignment horizontal="right" vertical="center"/>
    </xf>
    <xf numFmtId="1" fontId="17" fillId="2" borderId="3" xfId="0" applyNumberFormat="1" applyFont="1" applyFill="1" applyBorder="1" applyAlignment="1">
      <alignment horizontal="left" vertical="center"/>
    </xf>
    <xf numFmtId="0" fontId="17" fillId="2" borderId="0" xfId="0" applyFont="1" applyFill="1" applyAlignment="1">
      <alignment horizontal="left" vertical="center"/>
    </xf>
    <xf numFmtId="0" fontId="18" fillId="2" borderId="0" xfId="0" applyFont="1" applyFill="1" applyAlignment="1">
      <alignment horizontal="left" vertical="center"/>
    </xf>
    <xf numFmtId="0" fontId="19" fillId="2" borderId="0" xfId="0" applyFont="1" applyFill="1" applyAlignment="1">
      <alignment horizontal="center" vertical="center"/>
    </xf>
    <xf numFmtId="0" fontId="20" fillId="2" borderId="0" xfId="0" applyFont="1" applyFill="1" applyAlignment="1">
      <alignment horizontal="center" vertical="center"/>
    </xf>
    <xf numFmtId="0" fontId="21" fillId="2" borderId="0" xfId="0" applyFont="1" applyFill="1" applyAlignment="1">
      <alignment horizontal="center" vertical="center"/>
    </xf>
    <xf numFmtId="0" fontId="22" fillId="2" borderId="0" xfId="0" applyFont="1" applyFill="1" applyAlignment="1">
      <alignment horizontal="center" vertical="center"/>
    </xf>
    <xf numFmtId="0" fontId="23" fillId="2" borderId="0" xfId="0" applyFont="1" applyFill="1" applyAlignment="1">
      <alignment horizontal="center" vertical="center"/>
    </xf>
    <xf numFmtId="1" fontId="24" fillId="2" borderId="3" xfId="0" applyNumberFormat="1" applyFont="1" applyFill="1" applyBorder="1" applyAlignment="1">
      <alignment horizontal="right" vertical="top"/>
    </xf>
    <xf numFmtId="20" fontId="24" fillId="2" borderId="4" xfId="0" applyNumberFormat="1" applyFont="1" applyFill="1" applyBorder="1" applyAlignment="1">
      <alignment horizontal="right" vertical="top"/>
    </xf>
    <xf numFmtId="20" fontId="25" fillId="2" borderId="0" xfId="0" applyNumberFormat="1" applyFont="1" applyFill="1" applyAlignment="1">
      <alignment horizontal="right" vertical="top"/>
    </xf>
    <xf numFmtId="20" fontId="26" fillId="2" borderId="0" xfId="0" applyNumberFormat="1" applyFont="1" applyFill="1" applyAlignment="1">
      <alignment horizontal="right" vertical="top"/>
    </xf>
    <xf numFmtId="0" fontId="16" fillId="2" borderId="0" xfId="0" applyFont="1" applyFill="1" applyAlignment="1">
      <alignment horizontal="center" vertical="center"/>
    </xf>
    <xf numFmtId="0" fontId="27" fillId="2" borderId="0" xfId="0" applyFont="1" applyFill="1" applyAlignment="1">
      <alignment horizontal="right" vertical="center"/>
    </xf>
    <xf numFmtId="0" fontId="28" fillId="2" borderId="0" xfId="0" applyFont="1" applyFill="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21" fillId="2" borderId="6" xfId="0" applyFont="1" applyFill="1" applyBorder="1" applyAlignment="1">
      <alignment horizontal="center" vertical="center"/>
    </xf>
    <xf numFmtId="0" fontId="29" fillId="2" borderId="0" xfId="0" applyFont="1" applyFill="1" applyAlignment="1">
      <alignment horizontal="center" vertical="center"/>
    </xf>
    <xf numFmtId="0" fontId="30" fillId="2" borderId="0" xfId="0" applyFont="1" applyFill="1" applyAlignment="1">
      <alignment horizontal="center" vertical="center"/>
    </xf>
    <xf numFmtId="0" fontId="30" fillId="2" borderId="0" xfId="0" applyFont="1" applyFill="1" applyAlignment="1">
      <alignment horizontal="right" vertical="center"/>
    </xf>
    <xf numFmtId="20" fontId="24" fillId="3" borderId="0" xfId="0" applyNumberFormat="1" applyFont="1" applyFill="1" applyAlignment="1">
      <alignment horizontal="right" vertical="top"/>
    </xf>
    <xf numFmtId="20" fontId="25" fillId="3" borderId="0" xfId="0" applyNumberFormat="1" applyFont="1" applyFill="1" applyAlignment="1">
      <alignment horizontal="right" vertical="top"/>
    </xf>
    <xf numFmtId="20" fontId="26" fillId="3" borderId="0" xfId="0" applyNumberFormat="1" applyFont="1" applyFill="1" applyAlignment="1">
      <alignment horizontal="right" vertical="top"/>
    </xf>
    <xf numFmtId="1" fontId="17" fillId="2" borderId="0" xfId="0" applyNumberFormat="1" applyFont="1" applyFill="1" applyAlignment="1">
      <alignment horizontal="left" vertical="center"/>
    </xf>
    <xf numFmtId="0" fontId="31" fillId="2" borderId="0" xfId="0" applyFont="1" applyFill="1" applyAlignment="1">
      <alignment horizontal="center" vertical="center"/>
    </xf>
    <xf numFmtId="0" fontId="32" fillId="2" borderId="0" xfId="0" applyFont="1" applyFill="1" applyAlignment="1">
      <alignment horizontal="center" vertical="center"/>
    </xf>
    <xf numFmtId="0" fontId="33" fillId="2" borderId="7" xfId="0" applyFont="1" applyFill="1" applyBorder="1" applyAlignment="1">
      <alignment horizontal="center" vertical="center"/>
    </xf>
    <xf numFmtId="0" fontId="21" fillId="2" borderId="7" xfId="0" applyFont="1" applyFill="1" applyBorder="1" applyAlignment="1">
      <alignment horizontal="center" vertical="center"/>
    </xf>
    <xf numFmtId="1" fontId="24" fillId="2" borderId="0" xfId="0" applyNumberFormat="1" applyFont="1" applyFill="1" applyAlignment="1">
      <alignment horizontal="right" vertical="top"/>
    </xf>
    <xf numFmtId="20" fontId="24" fillId="2" borderId="0" xfId="0" applyNumberFormat="1" applyFont="1" applyFill="1" applyAlignment="1">
      <alignment horizontal="right" vertical="top"/>
    </xf>
    <xf numFmtId="164" fontId="35" fillId="5" borderId="8" xfId="0" applyNumberFormat="1" applyFont="1" applyFill="1" applyBorder="1" applyAlignment="1">
      <alignment horizontal="center" vertical="center"/>
    </xf>
    <xf numFmtId="0" fontId="36" fillId="6" borderId="0" xfId="0" applyFont="1" applyFill="1" applyAlignment="1">
      <alignment horizontal="left"/>
    </xf>
    <xf numFmtId="165" fontId="37" fillId="0" borderId="0" xfId="0" applyNumberFormat="1" applyFont="1" applyAlignment="1">
      <alignment horizontal="center" vertical="center"/>
    </xf>
    <xf numFmtId="165" fontId="37" fillId="5" borderId="7" xfId="0" applyNumberFormat="1" applyFont="1" applyFill="1" applyBorder="1" applyAlignment="1">
      <alignment horizontal="center" vertical="center"/>
    </xf>
    <xf numFmtId="166" fontId="38" fillId="7" borderId="0" xfId="0" applyNumberFormat="1" applyFont="1" applyFill="1" applyAlignment="1">
      <alignment horizontal="center" vertical="center"/>
    </xf>
    <xf numFmtId="166" fontId="39" fillId="7" borderId="7" xfId="0" applyNumberFormat="1" applyFont="1" applyFill="1" applyBorder="1" applyAlignment="1">
      <alignment horizontal="center" vertical="center"/>
    </xf>
    <xf numFmtId="0" fontId="40" fillId="5" borderId="9" xfId="0" applyFont="1" applyFill="1" applyBorder="1" applyAlignment="1">
      <alignment horizontal="center" vertical="center"/>
    </xf>
    <xf numFmtId="0" fontId="41" fillId="5" borderId="10" xfId="0" applyFont="1" applyFill="1" applyBorder="1" applyAlignment="1">
      <alignment horizontal="center" vertical="center"/>
    </xf>
    <xf numFmtId="0" fontId="41" fillId="5" borderId="0" xfId="0" applyFont="1" applyFill="1" applyAlignment="1">
      <alignment horizontal="center" vertical="center"/>
    </xf>
    <xf numFmtId="0" fontId="17" fillId="9" borderId="0" xfId="0" applyFont="1" applyFill="1" applyAlignment="1">
      <alignment horizontal="center" vertical="center" textRotation="90"/>
    </xf>
    <xf numFmtId="165" fontId="37" fillId="0" borderId="7" xfId="0" applyNumberFormat="1" applyFont="1" applyBorder="1" applyAlignment="1">
      <alignment horizontal="center" vertical="center"/>
    </xf>
    <xf numFmtId="166" fontId="39" fillId="0" borderId="11" xfId="0" applyNumberFormat="1" applyFont="1" applyBorder="1" applyAlignment="1">
      <alignment horizontal="center"/>
    </xf>
    <xf numFmtId="0" fontId="43" fillId="5" borderId="10" xfId="0" applyFont="1" applyFill="1" applyBorder="1" applyAlignment="1">
      <alignment horizontal="center" vertical="center"/>
    </xf>
    <xf numFmtId="0" fontId="43" fillId="5" borderId="0" xfId="0" applyFont="1" applyFill="1" applyAlignment="1">
      <alignment horizontal="center" vertical="center"/>
    </xf>
    <xf numFmtId="0" fontId="36" fillId="6" borderId="12" xfId="0" applyFont="1" applyFill="1" applyBorder="1" applyAlignment="1">
      <alignment horizontal="left"/>
    </xf>
    <xf numFmtId="165" fontId="37" fillId="0" borderId="12" xfId="0" applyNumberFormat="1" applyFont="1" applyBorder="1" applyAlignment="1">
      <alignment horizontal="center" vertical="center"/>
    </xf>
    <xf numFmtId="165" fontId="37" fillId="0" borderId="14" xfId="0" applyNumberFormat="1" applyFont="1" applyBorder="1" applyAlignment="1">
      <alignment horizontal="center" vertical="center"/>
    </xf>
    <xf numFmtId="166" fontId="38" fillId="7" borderId="12" xfId="0" applyNumberFormat="1" applyFont="1" applyFill="1" applyBorder="1" applyAlignment="1">
      <alignment horizontal="center" vertical="center"/>
    </xf>
    <xf numFmtId="166" fontId="39" fillId="7" borderId="14" xfId="0" applyNumberFormat="1" applyFont="1" applyFill="1" applyBorder="1" applyAlignment="1">
      <alignment horizontal="center" vertical="center"/>
    </xf>
    <xf numFmtId="0" fontId="40" fillId="5" borderId="15" xfId="0" applyFont="1" applyFill="1" applyBorder="1" applyAlignment="1">
      <alignment horizontal="center" vertical="center"/>
    </xf>
    <xf numFmtId="0" fontId="41" fillId="5" borderId="16" xfId="0" applyFont="1" applyFill="1" applyBorder="1" applyAlignment="1">
      <alignment horizontal="center" vertical="center"/>
    </xf>
    <xf numFmtId="0" fontId="41" fillId="5" borderId="12" xfId="0" applyFont="1" applyFill="1" applyBorder="1" applyAlignment="1">
      <alignment horizontal="center" vertical="center"/>
    </xf>
    <xf numFmtId="165" fontId="37" fillId="5" borderId="0" xfId="0" applyNumberFormat="1" applyFont="1" applyFill="1" applyAlignment="1">
      <alignment horizontal="center" vertical="center"/>
    </xf>
    <xf numFmtId="166" fontId="39" fillId="7" borderId="0" xfId="0" applyNumberFormat="1" applyFont="1" applyFill="1" applyAlignment="1">
      <alignment horizontal="center" vertical="center"/>
    </xf>
    <xf numFmtId="0" fontId="40" fillId="5" borderId="17" xfId="0" applyFont="1" applyFill="1" applyBorder="1" applyAlignment="1">
      <alignment horizontal="center" vertical="center"/>
    </xf>
    <xf numFmtId="165" fontId="37" fillId="0" borderId="0" xfId="0" applyNumberFormat="1" applyFont="1" applyAlignment="1">
      <alignment horizontal="center"/>
    </xf>
    <xf numFmtId="165" fontId="37" fillId="5" borderId="11" xfId="0" applyNumberFormat="1" applyFont="1" applyFill="1" applyBorder="1" applyAlignment="1">
      <alignment horizontal="center" vertical="center"/>
    </xf>
    <xf numFmtId="166" fontId="38" fillId="5" borderId="0" xfId="0" applyNumberFormat="1" applyFont="1" applyFill="1" applyAlignment="1">
      <alignment horizontal="center" vertical="center"/>
    </xf>
    <xf numFmtId="166" fontId="39" fillId="5" borderId="7" xfId="0" applyNumberFormat="1" applyFont="1" applyFill="1" applyBorder="1" applyAlignment="1">
      <alignment horizontal="center" vertical="center"/>
    </xf>
    <xf numFmtId="0" fontId="36" fillId="6" borderId="19" xfId="0" applyFont="1" applyFill="1" applyBorder="1" applyAlignment="1">
      <alignment horizontal="left"/>
    </xf>
    <xf numFmtId="0" fontId="41" fillId="5" borderId="19" xfId="0" applyFont="1" applyFill="1" applyBorder="1" applyAlignment="1">
      <alignment horizontal="center" vertical="center"/>
    </xf>
    <xf numFmtId="165" fontId="37" fillId="0" borderId="21" xfId="0" applyNumberFormat="1" applyFont="1" applyBorder="1" applyAlignment="1">
      <alignment horizontal="center" vertical="center"/>
    </xf>
    <xf numFmtId="165" fontId="37" fillId="0" borderId="22" xfId="0" applyNumberFormat="1" applyFont="1" applyBorder="1" applyAlignment="1">
      <alignment horizontal="center" vertical="center"/>
    </xf>
    <xf numFmtId="166" fontId="38" fillId="7" borderId="21" xfId="0" applyNumberFormat="1" applyFont="1" applyFill="1" applyBorder="1" applyAlignment="1">
      <alignment horizontal="center" vertical="center"/>
    </xf>
    <xf numFmtId="166" fontId="39" fillId="7" borderId="22" xfId="0" applyNumberFormat="1" applyFont="1" applyFill="1" applyBorder="1" applyAlignment="1">
      <alignment horizontal="center" vertical="center"/>
    </xf>
    <xf numFmtId="0" fontId="40" fillId="5" borderId="23" xfId="0" applyFont="1" applyFill="1" applyBorder="1" applyAlignment="1">
      <alignment horizontal="center" vertical="center"/>
    </xf>
    <xf numFmtId="0" fontId="45" fillId="10" borderId="0" xfId="0" applyFont="1" applyFill="1" applyAlignment="1">
      <alignment horizontal="center" vertical="center" textRotation="90"/>
    </xf>
    <xf numFmtId="0" fontId="46" fillId="11" borderId="0" xfId="0" applyFont="1" applyFill="1" applyAlignment="1">
      <alignment horizontal="center" vertical="center"/>
    </xf>
    <xf numFmtId="0" fontId="47" fillId="12" borderId="0" xfId="0" applyFont="1" applyFill="1" applyAlignment="1">
      <alignment horizontal="center" vertical="center"/>
    </xf>
    <xf numFmtId="0" fontId="46" fillId="12" borderId="0" xfId="0" applyFont="1" applyFill="1" applyAlignment="1">
      <alignment horizontal="center"/>
    </xf>
    <xf numFmtId="0" fontId="46" fillId="12" borderId="0" xfId="0" applyFont="1" applyFill="1" applyAlignment="1">
      <alignment horizontal="center" vertical="center"/>
    </xf>
    <xf numFmtId="164" fontId="35" fillId="0" borderId="8" xfId="0" applyNumberFormat="1" applyFont="1" applyBorder="1" applyAlignment="1">
      <alignment horizontal="center" vertical="center"/>
    </xf>
    <xf numFmtId="20" fontId="48" fillId="13" borderId="0" xfId="0" applyNumberFormat="1" applyFont="1" applyFill="1" applyAlignment="1">
      <alignment horizontal="center" vertical="center"/>
    </xf>
    <xf numFmtId="0" fontId="49" fillId="13" borderId="0" xfId="0" applyFont="1" applyFill="1" applyAlignment="1">
      <alignment horizontal="center"/>
    </xf>
    <xf numFmtId="0" fontId="49" fillId="13" borderId="0" xfId="0" applyFont="1" applyFill="1"/>
    <xf numFmtId="20" fontId="50" fillId="13" borderId="0" xfId="0" applyNumberFormat="1" applyFont="1" applyFill="1" applyAlignment="1">
      <alignment horizontal="center" vertical="center"/>
    </xf>
    <xf numFmtId="0" fontId="49" fillId="14" borderId="0" xfId="0" applyFont="1" applyFill="1"/>
    <xf numFmtId="20" fontId="52" fillId="14" borderId="0" xfId="0" applyNumberFormat="1" applyFont="1" applyFill="1" applyAlignment="1">
      <alignment horizontal="center" vertical="center"/>
    </xf>
    <xf numFmtId="167" fontId="53" fillId="14" borderId="0" xfId="0" applyNumberFormat="1" applyFont="1" applyFill="1" applyAlignment="1">
      <alignment horizontal="center" vertical="center"/>
    </xf>
    <xf numFmtId="167" fontId="49" fillId="14" borderId="0" xfId="0" applyNumberFormat="1" applyFont="1" applyFill="1"/>
    <xf numFmtId="165" fontId="37" fillId="0" borderId="0" xfId="0" applyNumberFormat="1" applyFont="1"/>
    <xf numFmtId="165" fontId="19" fillId="0" borderId="14" xfId="0" applyNumberFormat="1" applyFont="1" applyBorder="1" applyAlignment="1">
      <alignment horizontal="center" vertical="center"/>
    </xf>
    <xf numFmtId="0" fontId="49" fillId="14" borderId="0" xfId="0" applyFont="1" applyFill="1" applyAlignment="1">
      <alignment horizontal="center" vertical="center"/>
    </xf>
    <xf numFmtId="167" fontId="49" fillId="14" borderId="0" xfId="0" applyNumberFormat="1" applyFont="1" applyFill="1" applyAlignment="1">
      <alignment horizontal="center" vertical="center"/>
    </xf>
    <xf numFmtId="0" fontId="36" fillId="6" borderId="0" xfId="0" applyFont="1" applyFill="1" applyAlignment="1">
      <alignment horizontal="left" vertical="center"/>
    </xf>
    <xf numFmtId="165" fontId="19" fillId="0" borderId="0" xfId="0" applyNumberFormat="1" applyFont="1" applyAlignment="1">
      <alignment horizontal="center" vertical="center"/>
    </xf>
    <xf numFmtId="165" fontId="19" fillId="0" borderId="19" xfId="0" applyNumberFormat="1" applyFont="1" applyBorder="1" applyAlignment="1">
      <alignment horizontal="center" vertical="center"/>
    </xf>
    <xf numFmtId="165" fontId="37" fillId="0" borderId="26" xfId="0" applyNumberFormat="1" applyFont="1" applyBorder="1" applyAlignment="1">
      <alignment horizontal="center" vertical="center"/>
    </xf>
    <xf numFmtId="166" fontId="38" fillId="7" borderId="19" xfId="0" applyNumberFormat="1" applyFont="1" applyFill="1" applyBorder="1" applyAlignment="1">
      <alignment horizontal="center" vertical="center"/>
    </xf>
    <xf numFmtId="166" fontId="39" fillId="7" borderId="26" xfId="0" applyNumberFormat="1" applyFont="1" applyFill="1" applyBorder="1" applyAlignment="1">
      <alignment horizontal="center" vertical="center"/>
    </xf>
    <xf numFmtId="0" fontId="40" fillId="5" borderId="27" xfId="0" applyFont="1" applyFill="1" applyBorder="1" applyAlignment="1">
      <alignment horizontal="center" vertical="center"/>
    </xf>
    <xf numFmtId="0" fontId="41" fillId="5" borderId="20" xfId="0" applyFont="1" applyFill="1" applyBorder="1" applyAlignment="1">
      <alignment horizontal="center" vertical="center"/>
    </xf>
    <xf numFmtId="0" fontId="49" fillId="2" borderId="0" xfId="0" applyFont="1" applyFill="1" applyAlignment="1">
      <alignment horizontal="center" vertical="center"/>
    </xf>
    <xf numFmtId="166" fontId="54" fillId="7" borderId="0" xfId="0" applyNumberFormat="1" applyFont="1" applyFill="1" applyAlignment="1">
      <alignment horizontal="center" vertical="center"/>
    </xf>
    <xf numFmtId="20" fontId="37" fillId="0" borderId="0" xfId="0" applyNumberFormat="1" applyFont="1" applyAlignment="1">
      <alignment horizontal="center" vertical="center"/>
    </xf>
    <xf numFmtId="20" fontId="37" fillId="0" borderId="7" xfId="0" applyNumberFormat="1" applyFont="1" applyBorder="1" applyAlignment="1">
      <alignment horizontal="center" vertical="center"/>
    </xf>
    <xf numFmtId="164" fontId="55" fillId="0" borderId="8" xfId="0" applyNumberFormat="1" applyFont="1" applyBorder="1" applyAlignment="1">
      <alignment horizontal="center" vertical="center"/>
    </xf>
    <xf numFmtId="164" fontId="55" fillId="0" borderId="25" xfId="0" applyNumberFormat="1" applyFont="1" applyBorder="1" applyAlignment="1">
      <alignment horizontal="center" vertical="center"/>
    </xf>
    <xf numFmtId="165" fontId="37" fillId="0" borderId="19" xfId="0" applyNumberFormat="1" applyFont="1" applyBorder="1" applyAlignment="1">
      <alignment horizontal="center" vertical="center"/>
    </xf>
    <xf numFmtId="0" fontId="56" fillId="10" borderId="0" xfId="0" applyFont="1" applyFill="1" applyAlignment="1">
      <alignment horizontal="center" vertical="center" textRotation="90"/>
    </xf>
    <xf numFmtId="164" fontId="55" fillId="0" borderId="28" xfId="0" applyNumberFormat="1" applyFont="1" applyBorder="1" applyAlignment="1">
      <alignment horizontal="center" vertical="center"/>
    </xf>
    <xf numFmtId="164" fontId="55" fillId="0" borderId="13" xfId="0" applyNumberFormat="1" applyFont="1" applyBorder="1" applyAlignment="1">
      <alignment horizontal="center" vertical="center"/>
    </xf>
    <xf numFmtId="0" fontId="57" fillId="10" borderId="0" xfId="0" applyFont="1" applyFill="1" applyAlignment="1">
      <alignment horizontal="center" vertical="center" textRotation="90"/>
    </xf>
    <xf numFmtId="1" fontId="58" fillId="0" borderId="0" xfId="0" applyNumberFormat="1" applyFont="1" applyAlignment="1">
      <alignment horizontal="center" vertical="center"/>
    </xf>
    <xf numFmtId="0" fontId="36" fillId="6" borderId="30" xfId="0" applyFont="1" applyFill="1" applyBorder="1" applyAlignment="1">
      <alignment horizontal="left"/>
    </xf>
    <xf numFmtId="165" fontId="37" fillId="0" borderId="30" xfId="0" applyNumberFormat="1" applyFont="1" applyBorder="1" applyAlignment="1">
      <alignment horizontal="center" vertical="center"/>
    </xf>
    <xf numFmtId="165" fontId="37" fillId="0" borderId="31" xfId="0" applyNumberFormat="1" applyFont="1" applyBorder="1" applyAlignment="1">
      <alignment horizontal="center" vertical="center"/>
    </xf>
    <xf numFmtId="166" fontId="38" fillId="7" borderId="30" xfId="0" applyNumberFormat="1" applyFont="1" applyFill="1" applyBorder="1" applyAlignment="1">
      <alignment horizontal="center" vertical="center"/>
    </xf>
    <xf numFmtId="166" fontId="39" fillId="7" borderId="31" xfId="0" applyNumberFormat="1" applyFont="1" applyFill="1" applyBorder="1" applyAlignment="1">
      <alignment horizontal="center" vertical="center"/>
    </xf>
    <xf numFmtId="0" fontId="40" fillId="5" borderId="32" xfId="0" applyFont="1" applyFill="1" applyBorder="1" applyAlignment="1">
      <alignment horizontal="center" vertical="center"/>
    </xf>
    <xf numFmtId="0" fontId="41" fillId="5" borderId="33" xfId="0" applyFont="1" applyFill="1" applyBorder="1" applyAlignment="1">
      <alignment horizontal="center" vertical="center"/>
    </xf>
    <xf numFmtId="0" fontId="41" fillId="5" borderId="30" xfId="0" applyFont="1" applyFill="1" applyBorder="1" applyAlignment="1">
      <alignment horizontal="center" vertical="center"/>
    </xf>
    <xf numFmtId="0" fontId="59" fillId="15" borderId="0" xfId="0" applyFont="1" applyFill="1" applyAlignment="1">
      <alignment horizontal="center" vertical="center"/>
    </xf>
    <xf numFmtId="164" fontId="60" fillId="0" borderId="34" xfId="0" applyNumberFormat="1" applyFont="1" applyBorder="1" applyAlignment="1">
      <alignment horizontal="center" vertical="center"/>
    </xf>
    <xf numFmtId="165" fontId="37" fillId="0" borderId="35" xfId="0" applyNumberFormat="1" applyFont="1" applyBorder="1" applyAlignment="1">
      <alignment horizontal="center" vertical="center"/>
    </xf>
    <xf numFmtId="165" fontId="37" fillId="0" borderId="36" xfId="0" applyNumberFormat="1" applyFont="1" applyBorder="1" applyAlignment="1">
      <alignment horizontal="center" vertical="center"/>
    </xf>
    <xf numFmtId="166" fontId="38" fillId="7" borderId="35" xfId="0" applyNumberFormat="1" applyFont="1" applyFill="1" applyBorder="1" applyAlignment="1">
      <alignment horizontal="center" vertical="center"/>
    </xf>
    <xf numFmtId="166" fontId="39" fillId="7" borderId="36" xfId="0" applyNumberFormat="1" applyFont="1" applyFill="1" applyBorder="1" applyAlignment="1">
      <alignment horizontal="center" vertical="center"/>
    </xf>
    <xf numFmtId="0" fontId="40" fillId="5" borderId="37" xfId="0" applyFont="1" applyFill="1" applyBorder="1" applyAlignment="1">
      <alignment horizontal="center" vertical="center"/>
    </xf>
    <xf numFmtId="0" fontId="62" fillId="7" borderId="0" xfId="0" applyFont="1" applyFill="1" applyAlignment="1">
      <alignment horizontal="right" vertical="center"/>
    </xf>
    <xf numFmtId="0" fontId="63" fillId="7" borderId="0" xfId="0" applyFont="1" applyFill="1" applyAlignment="1">
      <alignment horizontal="center" vertical="center"/>
    </xf>
    <xf numFmtId="0" fontId="49" fillId="7" borderId="0" xfId="0" applyFont="1" applyFill="1"/>
    <xf numFmtId="0" fontId="36" fillId="16" borderId="0" xfId="0" applyFont="1" applyFill="1" applyAlignment="1">
      <alignment horizontal="left" vertical="center"/>
    </xf>
    <xf numFmtId="0" fontId="62" fillId="7" borderId="0" xfId="0" applyFont="1" applyFill="1" applyAlignment="1">
      <alignment horizontal="right"/>
    </xf>
    <xf numFmtId="0" fontId="64" fillId="2" borderId="0" xfId="0" applyFont="1" applyFill="1" applyAlignment="1">
      <alignment horizontal="center" vertical="center"/>
    </xf>
    <xf numFmtId="0" fontId="4" fillId="2" borderId="2" xfId="0" applyFont="1" applyFill="1" applyBorder="1" applyAlignment="1">
      <alignment horizontal="right"/>
    </xf>
    <xf numFmtId="168" fontId="65" fillId="2" borderId="0" xfId="0" applyNumberFormat="1" applyFont="1" applyFill="1" applyAlignment="1">
      <alignment horizontal="center" vertical="center"/>
    </xf>
    <xf numFmtId="0" fontId="41" fillId="10" borderId="10" xfId="0" applyFont="1" applyFill="1" applyBorder="1" applyAlignment="1">
      <alignment horizontal="center" vertical="center"/>
    </xf>
    <xf numFmtId="20" fontId="51" fillId="0" borderId="0" xfId="0" applyNumberFormat="1" applyFont="1" applyAlignment="1">
      <alignment horizontal="center" vertical="center"/>
    </xf>
    <xf numFmtId="164" fontId="35" fillId="17" borderId="8" xfId="0" applyNumberFormat="1" applyFont="1" applyFill="1" applyBorder="1" applyAlignment="1">
      <alignment horizontal="center"/>
    </xf>
    <xf numFmtId="0" fontId="36" fillId="6" borderId="0" xfId="0" applyFont="1" applyFill="1"/>
    <xf numFmtId="165" fontId="67" fillId="0" borderId="0" xfId="0" applyNumberFormat="1" applyFont="1"/>
    <xf numFmtId="165" fontId="67" fillId="0" borderId="7" xfId="0" applyNumberFormat="1" applyFont="1" applyBorder="1"/>
    <xf numFmtId="166" fontId="68" fillId="7" borderId="0" xfId="0" applyNumberFormat="1" applyFont="1" applyFill="1" applyAlignment="1">
      <alignment horizontal="center"/>
    </xf>
    <xf numFmtId="166" fontId="68" fillId="7" borderId="7" xfId="0" applyNumberFormat="1" applyFont="1" applyFill="1" applyBorder="1" applyAlignment="1">
      <alignment horizontal="center"/>
    </xf>
    <xf numFmtId="0" fontId="67" fillId="17" borderId="9" xfId="0" applyFont="1" applyFill="1" applyBorder="1"/>
    <xf numFmtId="0" fontId="69" fillId="17" borderId="10" xfId="0" applyFont="1" applyFill="1" applyBorder="1"/>
    <xf numFmtId="0" fontId="67" fillId="17" borderId="0" xfId="0" applyFont="1" applyFill="1"/>
    <xf numFmtId="0" fontId="67" fillId="6" borderId="12" xfId="0" applyFont="1" applyFill="1" applyBorder="1"/>
    <xf numFmtId="165" fontId="67" fillId="0" borderId="12" xfId="0" applyNumberFormat="1" applyFont="1" applyBorder="1"/>
    <xf numFmtId="165" fontId="67" fillId="0" borderId="14" xfId="0" applyNumberFormat="1" applyFont="1" applyBorder="1"/>
    <xf numFmtId="166" fontId="68" fillId="7" borderId="12" xfId="0" applyNumberFormat="1" applyFont="1" applyFill="1" applyBorder="1" applyAlignment="1">
      <alignment horizontal="center"/>
    </xf>
    <xf numFmtId="166" fontId="68" fillId="7" borderId="14" xfId="0" applyNumberFormat="1" applyFont="1" applyFill="1" applyBorder="1" applyAlignment="1">
      <alignment horizontal="center"/>
    </xf>
    <xf numFmtId="0" fontId="67" fillId="17" borderId="15" xfId="0" applyFont="1" applyFill="1" applyBorder="1"/>
    <xf numFmtId="0" fontId="69" fillId="17" borderId="16" xfId="0" applyFont="1" applyFill="1" applyBorder="1"/>
    <xf numFmtId="0" fontId="67" fillId="17" borderId="12" xfId="0" applyFont="1" applyFill="1" applyBorder="1"/>
    <xf numFmtId="164" fontId="70" fillId="9" borderId="8" xfId="0" applyNumberFormat="1" applyFont="1" applyFill="1" applyBorder="1" applyAlignment="1">
      <alignment horizontal="center"/>
    </xf>
    <xf numFmtId="0" fontId="36" fillId="6" borderId="19" xfId="0" applyFont="1" applyFill="1" applyBorder="1"/>
    <xf numFmtId="165" fontId="67" fillId="0" borderId="19" xfId="0" applyNumberFormat="1" applyFont="1" applyBorder="1"/>
    <xf numFmtId="165" fontId="67" fillId="0" borderId="26" xfId="0" applyNumberFormat="1" applyFont="1" applyBorder="1"/>
    <xf numFmtId="166" fontId="68" fillId="7" borderId="19" xfId="0" applyNumberFormat="1" applyFont="1" applyFill="1" applyBorder="1" applyAlignment="1">
      <alignment horizontal="center"/>
    </xf>
    <xf numFmtId="166" fontId="68" fillId="7" borderId="26" xfId="0" applyNumberFormat="1" applyFont="1" applyFill="1" applyBorder="1" applyAlignment="1">
      <alignment horizontal="center"/>
    </xf>
    <xf numFmtId="0" fontId="67" fillId="17" borderId="27" xfId="0" applyFont="1" applyFill="1" applyBorder="1"/>
    <xf numFmtId="0" fontId="69" fillId="17" borderId="20" xfId="0" applyFont="1" applyFill="1" applyBorder="1"/>
    <xf numFmtId="0" fontId="67" fillId="17" borderId="19" xfId="0" applyFont="1" applyFill="1" applyBorder="1"/>
    <xf numFmtId="0" fontId="69" fillId="17" borderId="10" xfId="0" applyFont="1" applyFill="1" applyBorder="1" applyAlignment="1">
      <alignment horizontal="center" vertical="center"/>
    </xf>
    <xf numFmtId="0" fontId="56" fillId="4" borderId="0" xfId="0" applyFont="1" applyFill="1" applyAlignment="1">
      <alignment horizontal="center" vertical="center" textRotation="90"/>
    </xf>
    <xf numFmtId="0" fontId="69" fillId="17" borderId="16" xfId="0" applyFont="1" applyFill="1" applyBorder="1" applyAlignment="1">
      <alignment horizontal="center" vertical="center"/>
    </xf>
    <xf numFmtId="0" fontId="67" fillId="6" borderId="0" xfId="0" applyFont="1" applyFill="1"/>
    <xf numFmtId="0" fontId="71" fillId="17" borderId="10" xfId="0" applyFont="1" applyFill="1" applyBorder="1" applyAlignment="1">
      <alignment horizontal="center" vertical="center"/>
    </xf>
    <xf numFmtId="165" fontId="67" fillId="17" borderId="0" xfId="0" applyNumberFormat="1" applyFont="1" applyFill="1"/>
    <xf numFmtId="0" fontId="72" fillId="6" borderId="0" xfId="0" applyFont="1" applyFill="1" applyAlignment="1">
      <alignment horizontal="left" vertical="center"/>
    </xf>
    <xf numFmtId="0" fontId="73" fillId="7" borderId="0" xfId="0" applyFont="1" applyFill="1" applyAlignment="1">
      <alignment horizontal="center" vertical="center"/>
    </xf>
    <xf numFmtId="0" fontId="79" fillId="2" borderId="0" xfId="0" applyFont="1" applyFill="1" applyAlignment="1">
      <alignment horizontal="right"/>
    </xf>
    <xf numFmtId="0" fontId="80" fillId="2" borderId="0" xfId="0" applyFont="1" applyFill="1" applyAlignment="1">
      <alignment horizontal="left" vertical="center"/>
    </xf>
    <xf numFmtId="164" fontId="35" fillId="5" borderId="41" xfId="0" applyNumberFormat="1" applyFont="1" applyFill="1" applyBorder="1" applyAlignment="1">
      <alignment horizontal="center" vertical="center"/>
    </xf>
    <xf numFmtId="164" fontId="35" fillId="5" borderId="0" xfId="0" applyNumberFormat="1" applyFont="1" applyFill="1" applyAlignment="1">
      <alignment horizontal="center" vertical="center"/>
    </xf>
    <xf numFmtId="0" fontId="41" fillId="18" borderId="20" xfId="0" applyFont="1" applyFill="1" applyBorder="1" applyAlignment="1">
      <alignment horizontal="center" vertical="center"/>
    </xf>
    <xf numFmtId="166" fontId="82" fillId="7" borderId="0" xfId="0" applyNumberFormat="1" applyFont="1" applyFill="1" applyAlignment="1">
      <alignment horizontal="center" vertical="center"/>
    </xf>
    <xf numFmtId="164" fontId="35" fillId="0" borderId="0" xfId="0" applyNumberFormat="1" applyFont="1" applyAlignment="1">
      <alignment horizontal="center" vertical="center"/>
    </xf>
    <xf numFmtId="0" fontId="83" fillId="2" borderId="0" xfId="0" applyFont="1" applyFill="1" applyAlignment="1">
      <alignment horizontal="center" vertical="center"/>
    </xf>
    <xf numFmtId="0" fontId="83" fillId="2" borderId="0" xfId="0" applyFont="1" applyFill="1" applyAlignment="1">
      <alignment horizontal="left" vertical="center"/>
    </xf>
    <xf numFmtId="166" fontId="39" fillId="7" borderId="12" xfId="0" applyNumberFormat="1" applyFont="1" applyFill="1" applyBorder="1" applyAlignment="1">
      <alignment horizontal="center" vertical="center"/>
    </xf>
    <xf numFmtId="166" fontId="39" fillId="7" borderId="21" xfId="0" applyNumberFormat="1" applyFont="1" applyFill="1" applyBorder="1" applyAlignment="1">
      <alignment horizontal="center" vertical="center"/>
    </xf>
    <xf numFmtId="166" fontId="39" fillId="7" borderId="19" xfId="0" applyNumberFormat="1" applyFont="1" applyFill="1" applyBorder="1" applyAlignment="1">
      <alignment horizontal="center" vertical="center"/>
    </xf>
    <xf numFmtId="166" fontId="39" fillId="7" borderId="30" xfId="0" applyNumberFormat="1" applyFont="1" applyFill="1" applyBorder="1" applyAlignment="1">
      <alignment horizontal="center" vertical="center"/>
    </xf>
    <xf numFmtId="166" fontId="39" fillId="7" borderId="35" xfId="0" applyNumberFormat="1" applyFont="1" applyFill="1" applyBorder="1" applyAlignment="1">
      <alignment horizontal="center" vertical="center"/>
    </xf>
    <xf numFmtId="0" fontId="84" fillId="19" borderId="2" xfId="0" applyFont="1" applyFill="1" applyBorder="1"/>
    <xf numFmtId="20" fontId="85" fillId="5" borderId="0" xfId="0" applyNumberFormat="1" applyFont="1" applyFill="1" applyAlignment="1">
      <alignment horizontal="center" vertical="center"/>
    </xf>
    <xf numFmtId="164" fontId="35" fillId="20" borderId="41" xfId="0" applyNumberFormat="1" applyFont="1" applyFill="1" applyBorder="1" applyAlignment="1">
      <alignment horizontal="center" vertical="center"/>
    </xf>
    <xf numFmtId="164" fontId="35" fillId="20" borderId="8" xfId="0" applyNumberFormat="1" applyFont="1" applyFill="1" applyBorder="1" applyAlignment="1">
      <alignment horizontal="center" vertical="center"/>
    </xf>
    <xf numFmtId="165" fontId="37" fillId="21" borderId="0" xfId="0" applyNumberFormat="1" applyFont="1" applyFill="1" applyAlignment="1">
      <alignment horizontal="center" vertical="center"/>
    </xf>
    <xf numFmtId="165" fontId="37" fillId="21" borderId="7" xfId="0" applyNumberFormat="1" applyFont="1" applyFill="1" applyBorder="1" applyAlignment="1">
      <alignment horizontal="center" vertical="center"/>
    </xf>
    <xf numFmtId="166" fontId="38" fillId="22" borderId="0" xfId="0" applyNumberFormat="1" applyFont="1" applyFill="1" applyAlignment="1">
      <alignment horizontal="center" vertical="center"/>
    </xf>
    <xf numFmtId="166" fontId="39" fillId="22" borderId="7" xfId="0" applyNumberFormat="1" applyFont="1" applyFill="1" applyBorder="1" applyAlignment="1">
      <alignment horizontal="center" vertical="center"/>
    </xf>
    <xf numFmtId="166" fontId="39" fillId="22" borderId="0" xfId="0" applyNumberFormat="1" applyFont="1" applyFill="1" applyAlignment="1">
      <alignment horizontal="center" vertical="center"/>
    </xf>
    <xf numFmtId="0" fontId="41" fillId="20" borderId="10" xfId="0" applyFont="1" applyFill="1" applyBorder="1" applyAlignment="1">
      <alignment horizontal="center" vertical="center"/>
    </xf>
    <xf numFmtId="0" fontId="41" fillId="20" borderId="0" xfId="0" applyFont="1" applyFill="1" applyAlignment="1">
      <alignment horizontal="center" vertical="center"/>
    </xf>
    <xf numFmtId="166" fontId="39" fillId="23" borderId="0" xfId="0" applyNumberFormat="1" applyFont="1" applyFill="1" applyAlignment="1">
      <alignment horizontal="center" vertical="center"/>
    </xf>
    <xf numFmtId="166" fontId="38" fillId="23" borderId="0" xfId="0" applyNumberFormat="1" applyFont="1" applyFill="1" applyAlignment="1">
      <alignment horizontal="center" vertical="center"/>
    </xf>
    <xf numFmtId="166" fontId="39" fillId="23" borderId="7" xfId="0" applyNumberFormat="1" applyFont="1" applyFill="1" applyBorder="1" applyAlignment="1">
      <alignment horizontal="center" vertical="center"/>
    </xf>
    <xf numFmtId="165" fontId="37" fillId="24" borderId="12" xfId="0" applyNumberFormat="1" applyFont="1" applyFill="1" applyBorder="1" applyAlignment="1">
      <alignment horizontal="center" vertical="center"/>
    </xf>
    <xf numFmtId="165" fontId="37" fillId="24" borderId="0" xfId="0" applyNumberFormat="1" applyFont="1" applyFill="1" applyAlignment="1">
      <alignment horizontal="center" vertical="center"/>
    </xf>
    <xf numFmtId="0" fontId="81" fillId="25" borderId="0" xfId="0" applyFont="1" applyFill="1" applyAlignment="1">
      <alignment horizontal="left"/>
    </xf>
    <xf numFmtId="0" fontId="29" fillId="2" borderId="0" xfId="0" applyFont="1" applyFill="1" applyAlignment="1">
      <alignment horizontal="center"/>
    </xf>
    <xf numFmtId="166" fontId="39" fillId="26" borderId="11" xfId="0" applyNumberFormat="1" applyFont="1" applyFill="1" applyBorder="1" applyAlignment="1">
      <alignment horizontal="center"/>
    </xf>
    <xf numFmtId="166" fontId="39" fillId="26" borderId="0" xfId="0" applyNumberFormat="1" applyFont="1" applyFill="1" applyAlignment="1">
      <alignment horizontal="center"/>
    </xf>
    <xf numFmtId="0" fontId="86" fillId="0" borderId="0" xfId="0" applyFont="1"/>
    <xf numFmtId="1" fontId="34" fillId="5" borderId="0" xfId="0" applyNumberFormat="1" applyFont="1" applyFill="1" applyAlignment="1">
      <alignment horizontal="center" vertical="center"/>
    </xf>
    <xf numFmtId="0" fontId="0" fillId="0" borderId="0" xfId="0"/>
    <xf numFmtId="0" fontId="10" fillId="0" borderId="12" xfId="0" applyFont="1" applyBorder="1"/>
    <xf numFmtId="1" fontId="58" fillId="0" borderId="0" xfId="0" applyNumberFormat="1" applyFont="1" applyAlignment="1">
      <alignment horizontal="center" vertical="center"/>
    </xf>
    <xf numFmtId="0" fontId="10" fillId="0" borderId="24" xfId="0" applyFont="1" applyBorder="1"/>
    <xf numFmtId="0" fontId="61" fillId="0" borderId="38" xfId="0" applyFont="1" applyBorder="1" applyAlignment="1">
      <alignment horizontal="left" vertical="center"/>
    </xf>
    <xf numFmtId="0" fontId="10" fillId="0" borderId="38" xfId="0" applyFont="1" applyBorder="1"/>
    <xf numFmtId="0" fontId="10" fillId="0" borderId="39" xfId="0" applyFont="1" applyBorder="1"/>
    <xf numFmtId="0" fontId="56" fillId="10" borderId="0" xfId="0" applyFont="1" applyFill="1" applyAlignment="1">
      <alignment horizontal="center" vertical="center" textRotation="90"/>
    </xf>
    <xf numFmtId="0" fontId="59" fillId="15" borderId="0" xfId="0" applyFont="1" applyFill="1" applyAlignment="1">
      <alignment horizontal="center" vertical="center"/>
    </xf>
    <xf numFmtId="0" fontId="16" fillId="4" borderId="0" xfId="0" applyFont="1" applyFill="1" applyAlignment="1">
      <alignment horizontal="center" vertical="center" textRotation="90"/>
    </xf>
    <xf numFmtId="1" fontId="34" fillId="5" borderId="40" xfId="0" applyNumberFormat="1" applyFont="1" applyFill="1" applyBorder="1" applyAlignment="1">
      <alignment horizontal="center" vertical="center"/>
    </xf>
    <xf numFmtId="1" fontId="34" fillId="5" borderId="12" xfId="0" applyNumberFormat="1" applyFont="1" applyFill="1" applyBorder="1" applyAlignment="1">
      <alignment horizontal="center" vertical="center"/>
    </xf>
    <xf numFmtId="0" fontId="17" fillId="9" borderId="0" xfId="0" applyFont="1" applyFill="1" applyAlignment="1">
      <alignment horizontal="center" vertical="center" textRotation="90"/>
    </xf>
    <xf numFmtId="1" fontId="34" fillId="0" borderId="0" xfId="0" applyNumberFormat="1" applyFont="1" applyAlignment="1">
      <alignment horizontal="center" vertical="center"/>
    </xf>
    <xf numFmtId="0" fontId="10" fillId="0" borderId="18" xfId="0" applyFont="1" applyBorder="1"/>
    <xf numFmtId="0" fontId="44" fillId="10" borderId="0" xfId="0" applyFont="1" applyFill="1" applyAlignment="1">
      <alignment horizontal="center" vertical="center" textRotation="90"/>
    </xf>
    <xf numFmtId="0" fontId="42" fillId="8" borderId="0" xfId="0" applyFont="1" applyFill="1" applyAlignment="1">
      <alignment horizontal="center" vertical="center" textRotation="90"/>
    </xf>
    <xf numFmtId="0" fontId="4" fillId="2" borderId="0" xfId="0" applyFont="1" applyFill="1" applyAlignment="1">
      <alignment horizontal="right"/>
    </xf>
    <xf numFmtId="0" fontId="10" fillId="0" borderId="2" xfId="0" applyFont="1" applyBorder="1"/>
    <xf numFmtId="1" fontId="9" fillId="2" borderId="2" xfId="0" applyNumberFormat="1" applyFont="1" applyFill="1" applyBorder="1" applyAlignment="1">
      <alignment horizontal="left"/>
    </xf>
    <xf numFmtId="0" fontId="12" fillId="2" borderId="2" xfId="0" applyFont="1" applyFill="1" applyBorder="1" applyAlignment="1">
      <alignment horizontal="center" vertical="top"/>
    </xf>
    <xf numFmtId="0" fontId="57" fillId="10" borderId="0" xfId="0" applyFont="1" applyFill="1" applyAlignment="1">
      <alignment horizontal="center" vertical="center" textRotation="90"/>
    </xf>
    <xf numFmtId="0" fontId="10" fillId="0" borderId="19" xfId="0" applyFont="1" applyBorder="1"/>
    <xf numFmtId="0" fontId="45" fillId="10" borderId="0" xfId="0" applyFont="1" applyFill="1" applyAlignment="1">
      <alignment horizontal="center" vertical="center" textRotation="90"/>
    </xf>
    <xf numFmtId="0" fontId="10" fillId="0" borderId="29" xfId="0" applyFont="1" applyBorder="1"/>
    <xf numFmtId="169" fontId="16" fillId="4" borderId="0" xfId="0" applyNumberFormat="1" applyFont="1" applyFill="1" applyAlignment="1">
      <alignment horizontal="center" vertical="center" textRotation="90"/>
    </xf>
    <xf numFmtId="169" fontId="44" fillId="10" borderId="0" xfId="0" applyNumberFormat="1" applyFont="1" applyFill="1" applyAlignment="1">
      <alignment horizontal="center" vertical="center" textRotation="90"/>
    </xf>
    <xf numFmtId="169" fontId="56" fillId="10" borderId="0" xfId="0" applyNumberFormat="1" applyFont="1" applyFill="1" applyAlignment="1">
      <alignment horizontal="center" vertical="center" textRotation="90"/>
    </xf>
    <xf numFmtId="1" fontId="34" fillId="17" borderId="40" xfId="0" applyNumberFormat="1" applyFont="1" applyFill="1" applyBorder="1" applyAlignment="1">
      <alignment horizontal="center"/>
    </xf>
    <xf numFmtId="169" fontId="56" fillId="4" borderId="0" xfId="0" applyNumberFormat="1" applyFont="1" applyFill="1" applyAlignment="1">
      <alignment horizontal="center" vertical="center" textRotation="90"/>
    </xf>
    <xf numFmtId="1" fontId="34" fillId="17" borderId="0" xfId="0" applyNumberFormat="1" applyFont="1" applyFill="1" applyAlignment="1">
      <alignment horizontal="center"/>
    </xf>
    <xf numFmtId="1" fontId="34" fillId="0" borderId="40" xfId="0" applyNumberFormat="1" applyFont="1" applyBorder="1" applyAlignment="1">
      <alignment horizontal="center"/>
    </xf>
    <xf numFmtId="1" fontId="34" fillId="0" borderId="0" xfId="0" applyNumberFormat="1" applyFont="1" applyAlignment="1">
      <alignment horizontal="center"/>
    </xf>
    <xf numFmtId="169" fontId="45" fillId="10" borderId="0" xfId="0" applyNumberFormat="1" applyFont="1" applyFill="1" applyAlignment="1">
      <alignment horizontal="center" vertical="center" textRotation="90"/>
    </xf>
    <xf numFmtId="169" fontId="66" fillId="8" borderId="0" xfId="0" applyNumberFormat="1" applyFont="1" applyFill="1" applyAlignment="1">
      <alignment horizontal="center" vertical="center" textRotation="90"/>
    </xf>
  </cellXfs>
  <cellStyles count="1">
    <cellStyle name="Normal" xfId="0" builtinId="0"/>
  </cellStyles>
  <dxfs count="13">
    <dxf>
      <fill>
        <patternFill patternType="solid">
          <fgColor rgb="FFF3F3F3"/>
          <bgColor theme="0"/>
        </patternFill>
      </fill>
    </dxf>
    <dxf>
      <fill>
        <patternFill patternType="solid">
          <fgColor rgb="FFF3F3F3"/>
          <bgColor theme="0"/>
        </patternFill>
      </fill>
    </dxf>
    <dxf>
      <font>
        <color rgb="FF9C0006"/>
      </font>
      <fill>
        <patternFill>
          <bgColor rgb="FFFAF3F6"/>
        </patternFill>
      </fill>
    </dxf>
    <dxf>
      <font>
        <b val="0"/>
        <i/>
        <color theme="5" tint="-0.499984740745262"/>
      </font>
    </dxf>
    <dxf>
      <fill>
        <patternFill>
          <bgColor rgb="FFDDF2F0"/>
        </patternFill>
      </fill>
    </dxf>
    <dxf>
      <fill>
        <patternFill>
          <bgColor theme="0"/>
        </patternFill>
      </fill>
    </dxf>
    <dxf>
      <font>
        <b/>
        <i val="0"/>
        <color rgb="FFFF00FF"/>
      </font>
      <fill>
        <patternFill>
          <bgColor rgb="FFFAF3F6"/>
        </patternFill>
      </fill>
    </dxf>
    <dxf>
      <font>
        <color theme="1" tint="0.499984740745262"/>
      </font>
      <fill>
        <patternFill>
          <bgColor rgb="FFF3F3F3"/>
        </patternFill>
      </fill>
    </dxf>
    <dxf>
      <fill>
        <patternFill>
          <bgColor rgb="FFDDF2F0"/>
        </patternFill>
      </fill>
    </dxf>
    <dxf>
      <font>
        <color rgb="FF9C0006"/>
      </font>
      <fill>
        <patternFill>
          <bgColor rgb="FFFFC7CE"/>
        </patternFill>
      </fill>
    </dxf>
    <dxf>
      <font>
        <color rgb="FF9C0006"/>
      </font>
      <fill>
        <patternFill>
          <bgColor rgb="FFFFC7CE"/>
        </patternFill>
      </fill>
    </dxf>
    <dxf>
      <fill>
        <patternFill>
          <bgColor theme="9" tint="0.59996337778862885"/>
        </patternFill>
      </fill>
    </dxf>
    <dxf>
      <font>
        <b/>
        <i/>
      </font>
      <fill>
        <patternFill>
          <bgColor rgb="FFDDF2F0"/>
        </patternFill>
      </fill>
    </dxf>
  </dxfs>
  <tableStyles count="0" defaultTableStyle="TableStyleMedium2" defaultPivotStyle="PivotStyleLight16"/>
  <colors>
    <mruColors>
      <color rgb="FFF9FFF7"/>
      <color rgb="FFFAF3F6"/>
      <color rgb="FFFF00FF"/>
      <color rgb="FFF3F3F3"/>
      <color rgb="FFE0E0E0"/>
      <color rgb="FFDDF2F0"/>
      <color rgb="FFFFFFFF"/>
      <color rgb="FF19535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microsoft.com/office/2007/relationships/slicerCache" Target="slicerCaches/slicerCache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2.xml"/></Relationships>
</file>

<file path=xl/ctrlProps/ctrlProp1.xml><?xml version="1.0" encoding="utf-8"?>
<formControlPr xmlns="http://schemas.microsoft.com/office/spreadsheetml/2009/9/main" objectType="CheckBox" fmlaLink="$T$6" lockText="1" noThreeD="1"/>
</file>

<file path=xl/ctrlProps/ctrlProp2.xml><?xml version="1.0" encoding="utf-8"?>
<formControlPr xmlns="http://schemas.microsoft.com/office/spreadsheetml/2009/9/main" objectType="CheckBox" fmlaLink="$T$7" lockText="1" noThreeD="1"/>
</file>

<file path=xl/ctrlProps/ctrlProp3.xml><?xml version="1.0" encoding="utf-8"?>
<formControlPr xmlns="http://schemas.microsoft.com/office/spreadsheetml/2009/9/main" objectType="CheckBox" fmlaLink="$T$8" lockText="1" noThreeD="1"/>
</file>

<file path=xl/ctrlProps/ctrlProp4.xml><?xml version="1.0" encoding="utf-8"?>
<formControlPr xmlns="http://schemas.microsoft.com/office/spreadsheetml/2009/9/main" objectType="CheckBox" fmlaLink="$T$9" lockText="1" noThreeD="1"/>
</file>

<file path=xl/ctrlProps/ctrlProp5.xml><?xml version="1.0" encoding="utf-8"?>
<formControlPr xmlns="http://schemas.microsoft.com/office/spreadsheetml/2009/9/main" objectType="CheckBox" checked="Checked" fmlaLink="$T$10" lockText="1" noThreeD="1"/>
</file>

<file path=xl/ctrlProps/ctrlProp6.xml><?xml version="1.0" encoding="utf-8"?>
<formControlPr xmlns="http://schemas.microsoft.com/office/spreadsheetml/2009/9/main" objectType="CheckBox" fmlaLink="$T$6" lockText="1" noThreeD="1"/>
</file>

<file path=xl/ctrlProps/ctrlProp7.xml><?xml version="1.0" encoding="utf-8"?>
<formControlPr xmlns="http://schemas.microsoft.com/office/spreadsheetml/2009/9/main" objectType="CheckBox" fmlaLink="$T$7" lockText="1" noThreeD="1"/>
</file>

<file path=xl/ctrlProps/ctrlProp8.xml><?xml version="1.0" encoding="utf-8"?>
<formControlPr xmlns="http://schemas.microsoft.com/office/spreadsheetml/2009/9/main" objectType="CheckBox" fmlaLink="$T$8" lockText="1" noThreeD="1"/>
</file>

<file path=xl/ctrlProps/ctrlProp9.xml><?xml version="1.0" encoding="utf-8"?>
<formControlPr xmlns="http://schemas.microsoft.com/office/spreadsheetml/2009/9/main" objectType="CheckBox" fmlaLink="$T$9" lockText="1" noThreeD="1"/>
</file>

<file path=xl/ctrlProps/ctrlProp10.xml><?xml version="1.0" encoding="utf-8"?>
<formControlPr xmlns="http://schemas.microsoft.com/office/spreadsheetml/2009/9/main" objectType="CheckBox" checked="Checked" fmlaLink="$T$10" lockText="1" noThreeD="1"/>
</file>

<file path=xl/ctrlProps/ctrlProp11.xml><?xml version="1.0" encoding="utf-8"?>
<formControlPr xmlns="http://schemas.microsoft.com/office/spreadsheetml/2009/9/main" objectType="CheckBox" fmlaLink="$T$6" lockText="1" noThreeD="1"/>
</file>

<file path=xl/ctrlProps/ctrlProp12.xml><?xml version="1.0" encoding="utf-8"?>
<formControlPr xmlns="http://schemas.microsoft.com/office/spreadsheetml/2009/9/main" objectType="CheckBox" fmlaLink="$T$7" lockText="1" noThreeD="1"/>
</file>

<file path=xl/ctrlProps/ctrlProp13.xml><?xml version="1.0" encoding="utf-8"?>
<formControlPr xmlns="http://schemas.microsoft.com/office/spreadsheetml/2009/9/main" objectType="CheckBox" fmlaLink="$T$8" lockText="1" noThreeD="1"/>
</file>

<file path=xl/ctrlProps/ctrlProp14.xml><?xml version="1.0" encoding="utf-8"?>
<formControlPr xmlns="http://schemas.microsoft.com/office/spreadsheetml/2009/9/main" objectType="CheckBox" fmlaLink="$T$9" lockText="1" noThreeD="1"/>
</file>

<file path=xl/ctrlProps/ctrlProp15.xml><?xml version="1.0" encoding="utf-8"?>
<formControlPr xmlns="http://schemas.microsoft.com/office/spreadsheetml/2009/9/main" objectType="CheckBox" checked="Checked" fmlaLink="$T$10" lockText="1" noThreeD="1"/>
</file>

<file path=xl/ctrlProps/ctrlProp16.xml><?xml version="1.0" encoding="utf-8"?>
<formControlPr xmlns="http://schemas.microsoft.com/office/spreadsheetml/2009/9/main" objectType="CheckBox" fmlaLink="$T$6" lockText="1" noThreeD="1"/>
</file>

<file path=xl/ctrlProps/ctrlProp17.xml><?xml version="1.0" encoding="utf-8"?>
<formControlPr xmlns="http://schemas.microsoft.com/office/spreadsheetml/2009/9/main" objectType="CheckBox" fmlaLink="$T$7" lockText="1" noThreeD="1"/>
</file>

<file path=xl/ctrlProps/ctrlProp18.xml><?xml version="1.0" encoding="utf-8"?>
<formControlPr xmlns="http://schemas.microsoft.com/office/spreadsheetml/2009/9/main" objectType="CheckBox" fmlaLink="$T$8" lockText="1" noThreeD="1"/>
</file>

<file path=xl/ctrlProps/ctrlProp19.xml><?xml version="1.0" encoding="utf-8"?>
<formControlPr xmlns="http://schemas.microsoft.com/office/spreadsheetml/2009/9/main" objectType="CheckBox" fmlaLink="$T$9" lockText="1" noThreeD="1"/>
</file>

<file path=xl/ctrlProps/ctrlProp20.xml><?xml version="1.0" encoding="utf-8"?>
<formControlPr xmlns="http://schemas.microsoft.com/office/spreadsheetml/2009/9/main" objectType="CheckBox" checked="Checked" fmlaLink="$T$10" lockText="1" noThreeD="1"/>
</file>

<file path=xl/ctrlProps/ctrlProp21.xml><?xml version="1.0" encoding="utf-8"?>
<formControlPr xmlns="http://schemas.microsoft.com/office/spreadsheetml/2009/9/main" objectType="CheckBox" fmlaLink="$T$6" lockText="1" noThreeD="1"/>
</file>

<file path=xl/ctrlProps/ctrlProp22.xml><?xml version="1.0" encoding="utf-8"?>
<formControlPr xmlns="http://schemas.microsoft.com/office/spreadsheetml/2009/9/main" objectType="CheckBox" fmlaLink="$T$7" lockText="1" noThreeD="1"/>
</file>

<file path=xl/ctrlProps/ctrlProp23.xml><?xml version="1.0" encoding="utf-8"?>
<formControlPr xmlns="http://schemas.microsoft.com/office/spreadsheetml/2009/9/main" objectType="CheckBox" fmlaLink="$T$8" lockText="1" noThreeD="1"/>
</file>

<file path=xl/ctrlProps/ctrlProp24.xml><?xml version="1.0" encoding="utf-8"?>
<formControlPr xmlns="http://schemas.microsoft.com/office/spreadsheetml/2009/9/main" objectType="CheckBox" fmlaLink="$T$9" lockText="1" noThreeD="1"/>
</file>

<file path=xl/ctrlProps/ctrlProp25.xml><?xml version="1.0" encoding="utf-8"?>
<formControlPr xmlns="http://schemas.microsoft.com/office/spreadsheetml/2009/9/main" objectType="CheckBox" checked="Checked" fmlaLink="$T$10" lockText="1" noThreeD="1"/>
</file>

<file path=xl/ctrlProps/ctrlProp26.xml><?xml version="1.0" encoding="utf-8"?>
<formControlPr xmlns="http://schemas.microsoft.com/office/spreadsheetml/2009/9/main" objectType="CheckBox" fmlaLink="$T$6" lockText="1" noThreeD="1"/>
</file>

<file path=xl/ctrlProps/ctrlProp27.xml><?xml version="1.0" encoding="utf-8"?>
<formControlPr xmlns="http://schemas.microsoft.com/office/spreadsheetml/2009/9/main" objectType="CheckBox" fmlaLink="$T$7" lockText="1" noThreeD="1"/>
</file>

<file path=xl/ctrlProps/ctrlProp28.xml><?xml version="1.0" encoding="utf-8"?>
<formControlPr xmlns="http://schemas.microsoft.com/office/spreadsheetml/2009/9/main" objectType="CheckBox" fmlaLink="$T$8" lockText="1" noThreeD="1"/>
</file>

<file path=xl/ctrlProps/ctrlProp29.xml><?xml version="1.0" encoding="utf-8"?>
<formControlPr xmlns="http://schemas.microsoft.com/office/spreadsheetml/2009/9/main" objectType="CheckBox" fmlaLink="$T$9" lockText="1" noThreeD="1"/>
</file>

<file path=xl/ctrlProps/ctrlProp30.xml><?xml version="1.0" encoding="utf-8"?>
<formControlPr xmlns="http://schemas.microsoft.com/office/spreadsheetml/2009/9/main" objectType="CheckBox" checked="Checked" fmlaLink="$T$10" lockText="1" noThreeD="1"/>
</file>

<file path=xl/ctrlProps/ctrlProp31.xml><?xml version="1.0" encoding="utf-8"?>
<formControlPr xmlns="http://schemas.microsoft.com/office/spreadsheetml/2009/9/main" objectType="CheckBox" fmlaLink="$T$6" lockText="1" noThreeD="1"/>
</file>

<file path=xl/ctrlProps/ctrlProp32.xml><?xml version="1.0" encoding="utf-8"?>
<formControlPr xmlns="http://schemas.microsoft.com/office/spreadsheetml/2009/9/main" objectType="CheckBox" fmlaLink="$T$7" lockText="1" noThreeD="1"/>
</file>

<file path=xl/ctrlProps/ctrlProp33.xml><?xml version="1.0" encoding="utf-8"?>
<formControlPr xmlns="http://schemas.microsoft.com/office/spreadsheetml/2009/9/main" objectType="CheckBox" fmlaLink="$T$8" lockText="1" noThreeD="1"/>
</file>

<file path=xl/ctrlProps/ctrlProp34.xml><?xml version="1.0" encoding="utf-8"?>
<formControlPr xmlns="http://schemas.microsoft.com/office/spreadsheetml/2009/9/main" objectType="CheckBox" fmlaLink="$T$9" lockText="1" noThreeD="1"/>
</file>

<file path=xl/ctrlProps/ctrlProp35.xml><?xml version="1.0" encoding="utf-8"?>
<formControlPr xmlns="http://schemas.microsoft.com/office/spreadsheetml/2009/9/main" objectType="CheckBox" checked="Checked" fmlaLink="$T$10" lockText="1" noThreeD="1"/>
</file>

<file path=xl/ctrlProps/ctrlProp36.xml><?xml version="1.0" encoding="utf-8"?>
<formControlPr xmlns="http://schemas.microsoft.com/office/spreadsheetml/2009/9/main" objectType="CheckBox" fmlaLink="$T$6" lockText="1" noThreeD="1"/>
</file>

<file path=xl/ctrlProps/ctrlProp37.xml><?xml version="1.0" encoding="utf-8"?>
<formControlPr xmlns="http://schemas.microsoft.com/office/spreadsheetml/2009/9/main" objectType="CheckBox" fmlaLink="$T$7" lockText="1" noThreeD="1"/>
</file>

<file path=xl/ctrlProps/ctrlProp38.xml><?xml version="1.0" encoding="utf-8"?>
<formControlPr xmlns="http://schemas.microsoft.com/office/spreadsheetml/2009/9/main" objectType="CheckBox" fmlaLink="$T$8" lockText="1" noThreeD="1"/>
</file>

<file path=xl/ctrlProps/ctrlProp39.xml><?xml version="1.0" encoding="utf-8"?>
<formControlPr xmlns="http://schemas.microsoft.com/office/spreadsheetml/2009/9/main" objectType="CheckBox" fmlaLink="$T$9" lockText="1" noThreeD="1"/>
</file>

<file path=xl/ctrlProps/ctrlProp40.xml><?xml version="1.0" encoding="utf-8"?>
<formControlPr xmlns="http://schemas.microsoft.com/office/spreadsheetml/2009/9/main" objectType="CheckBox" checked="Checked" fmlaLink="$T$10" lockText="1" noThreeD="1"/>
</file>

<file path=xl/ctrlProps/ctrlProp41.xml><?xml version="1.0" encoding="utf-8"?>
<formControlPr xmlns="http://schemas.microsoft.com/office/spreadsheetml/2009/9/main" objectType="CheckBox" fmlaLink="$T$6" lockText="1" noThreeD="1"/>
</file>

<file path=xl/ctrlProps/ctrlProp42.xml><?xml version="1.0" encoding="utf-8"?>
<formControlPr xmlns="http://schemas.microsoft.com/office/spreadsheetml/2009/9/main" objectType="CheckBox" fmlaLink="$T$7" lockText="1" noThreeD="1"/>
</file>

<file path=xl/ctrlProps/ctrlProp43.xml><?xml version="1.0" encoding="utf-8"?>
<formControlPr xmlns="http://schemas.microsoft.com/office/spreadsheetml/2009/9/main" objectType="CheckBox" fmlaLink="$T$8" lockText="1" noThreeD="1"/>
</file>

<file path=xl/ctrlProps/ctrlProp44.xml><?xml version="1.0" encoding="utf-8"?>
<formControlPr xmlns="http://schemas.microsoft.com/office/spreadsheetml/2009/9/main" objectType="CheckBox" fmlaLink="$T$9" lockText="1" noThreeD="1"/>
</file>

<file path=xl/ctrlProps/ctrlProp45.xml><?xml version="1.0" encoding="utf-8"?>
<formControlPr xmlns="http://schemas.microsoft.com/office/spreadsheetml/2009/9/main" objectType="CheckBox" checked="Checked" fmlaLink="$T$10" lockText="1" noThreeD="1"/>
</file>

<file path=xl/ctrlProps/ctrlProp46.xml><?xml version="1.0" encoding="utf-8"?>
<formControlPr xmlns="http://schemas.microsoft.com/office/spreadsheetml/2009/9/main" objectType="CheckBox" fmlaLink="$T$6" lockText="1" noThreeD="1"/>
</file>

<file path=xl/ctrlProps/ctrlProp47.xml><?xml version="1.0" encoding="utf-8"?>
<formControlPr xmlns="http://schemas.microsoft.com/office/spreadsheetml/2009/9/main" objectType="CheckBox" fmlaLink="$T$7" lockText="1" noThreeD="1"/>
</file>

<file path=xl/ctrlProps/ctrlProp48.xml><?xml version="1.0" encoding="utf-8"?>
<formControlPr xmlns="http://schemas.microsoft.com/office/spreadsheetml/2009/9/main" objectType="CheckBox" fmlaLink="$T$8" lockText="1" noThreeD="1"/>
</file>

<file path=xl/ctrlProps/ctrlProp49.xml><?xml version="1.0" encoding="utf-8"?>
<formControlPr xmlns="http://schemas.microsoft.com/office/spreadsheetml/2009/9/main" objectType="CheckBox" fmlaLink="$T$9" lockText="1" noThreeD="1"/>
</file>

<file path=xl/ctrlProps/ctrlProp50.xml><?xml version="1.0" encoding="utf-8"?>
<formControlPr xmlns="http://schemas.microsoft.com/office/spreadsheetml/2009/9/main" objectType="CheckBox" checked="Checked" fmlaLink="$T$10" lockText="1" noThreeD="1"/>
</file>

<file path=xl/ctrlProps/ctrlProp51.xml><?xml version="1.0" encoding="utf-8"?>
<formControlPr xmlns="http://schemas.microsoft.com/office/spreadsheetml/2009/9/main" objectType="CheckBox" fmlaLink="$T$6" lockText="1" noThreeD="1"/>
</file>

<file path=xl/ctrlProps/ctrlProp52.xml><?xml version="1.0" encoding="utf-8"?>
<formControlPr xmlns="http://schemas.microsoft.com/office/spreadsheetml/2009/9/main" objectType="CheckBox" fmlaLink="$T$7" lockText="1" noThreeD="1"/>
</file>

<file path=xl/ctrlProps/ctrlProp53.xml><?xml version="1.0" encoding="utf-8"?>
<formControlPr xmlns="http://schemas.microsoft.com/office/spreadsheetml/2009/9/main" objectType="CheckBox" fmlaLink="$T$8" lockText="1" noThreeD="1"/>
</file>

<file path=xl/ctrlProps/ctrlProp54.xml><?xml version="1.0" encoding="utf-8"?>
<formControlPr xmlns="http://schemas.microsoft.com/office/spreadsheetml/2009/9/main" objectType="CheckBox" fmlaLink="$T$9" lockText="1" noThreeD="1"/>
</file>

<file path=xl/ctrlProps/ctrlProp55.xml><?xml version="1.0" encoding="utf-8"?>
<formControlPr xmlns="http://schemas.microsoft.com/office/spreadsheetml/2009/9/main" objectType="CheckBox" checked="Checked" fmlaLink="$T$10" lockText="1" noThreeD="1"/>
</file>

<file path=xl/ctrlProps/ctrlProp56.xml><?xml version="1.0" encoding="utf-8"?>
<formControlPr xmlns="http://schemas.microsoft.com/office/spreadsheetml/2009/9/main" objectType="CheckBox" fmlaLink="$T$6" lockText="1" noThreeD="1"/>
</file>

<file path=xl/ctrlProps/ctrlProp57.xml><?xml version="1.0" encoding="utf-8"?>
<formControlPr xmlns="http://schemas.microsoft.com/office/spreadsheetml/2009/9/main" objectType="CheckBox" fmlaLink="$T$7" lockText="1" noThreeD="1"/>
</file>

<file path=xl/ctrlProps/ctrlProp58.xml><?xml version="1.0" encoding="utf-8"?>
<formControlPr xmlns="http://schemas.microsoft.com/office/spreadsheetml/2009/9/main" objectType="CheckBox" fmlaLink="$T$8" lockText="1" noThreeD="1"/>
</file>

<file path=xl/ctrlProps/ctrlProp59.xml><?xml version="1.0" encoding="utf-8"?>
<formControlPr xmlns="http://schemas.microsoft.com/office/spreadsheetml/2009/9/main" objectType="CheckBox" fmlaLink="$T$9" lockText="1" noThreeD="1"/>
</file>

<file path=xl/ctrlProps/ctrlProp60.xml><?xml version="1.0" encoding="utf-8"?>
<formControlPr xmlns="http://schemas.microsoft.com/office/spreadsheetml/2009/9/main" objectType="CheckBox" checked="Checked" fmlaLink="$T$10" lockText="1" noThreeD="1"/>
</file>

<file path=xl/ctrlProps/ctrlProp61.xml><?xml version="1.0" encoding="utf-8"?>
<formControlPr xmlns="http://schemas.microsoft.com/office/spreadsheetml/2009/9/main" objectType="CheckBox" fmlaLink="$T$6" lockText="1" noThreeD="1"/>
</file>

<file path=xl/ctrlProps/ctrlProp62.xml><?xml version="1.0" encoding="utf-8"?>
<formControlPr xmlns="http://schemas.microsoft.com/office/spreadsheetml/2009/9/main" objectType="CheckBox" fmlaLink="$T$7" lockText="1" noThreeD="1"/>
</file>

<file path=xl/ctrlProps/ctrlProp63.xml><?xml version="1.0" encoding="utf-8"?>
<formControlPr xmlns="http://schemas.microsoft.com/office/spreadsheetml/2009/9/main" objectType="CheckBox" fmlaLink="$T$8" lockText="1" noThreeD="1"/>
</file>

<file path=xl/ctrlProps/ctrlProp64.xml><?xml version="1.0" encoding="utf-8"?>
<formControlPr xmlns="http://schemas.microsoft.com/office/spreadsheetml/2009/9/main" objectType="CheckBox" fmlaLink="$T$9" lockText="1" noThreeD="1"/>
</file>

<file path=xl/ctrlProps/ctrlProp65.xml><?xml version="1.0" encoding="utf-8"?>
<formControlPr xmlns="http://schemas.microsoft.com/office/spreadsheetml/2009/9/main" objectType="CheckBox" checked="Checked" fmlaLink="$T$10" lockText="1" noThreeD="1"/>
</file>

<file path=xl/ctrlProps/ctrlProp66.xml><?xml version="1.0" encoding="utf-8"?>
<formControlPr xmlns="http://schemas.microsoft.com/office/spreadsheetml/2009/9/main" objectType="CheckBox" fmlaLink="$T$6" lockText="1" noThreeD="1"/>
</file>

<file path=xl/ctrlProps/ctrlProp67.xml><?xml version="1.0" encoding="utf-8"?>
<formControlPr xmlns="http://schemas.microsoft.com/office/spreadsheetml/2009/9/main" objectType="CheckBox" fmlaLink="$T$7" lockText="1" noThreeD="1"/>
</file>

<file path=xl/ctrlProps/ctrlProp68.xml><?xml version="1.0" encoding="utf-8"?>
<formControlPr xmlns="http://schemas.microsoft.com/office/spreadsheetml/2009/9/main" objectType="CheckBox" fmlaLink="$T$8" lockText="1" noThreeD="1"/>
</file>

<file path=xl/ctrlProps/ctrlProp69.xml><?xml version="1.0" encoding="utf-8"?>
<formControlPr xmlns="http://schemas.microsoft.com/office/spreadsheetml/2009/9/main" objectType="CheckBox" fmlaLink="$T$9" lockText="1" noThreeD="1"/>
</file>

<file path=xl/ctrlProps/ctrlProp70.xml><?xml version="1.0" encoding="utf-8"?>
<formControlPr xmlns="http://schemas.microsoft.com/office/spreadsheetml/2009/9/main" objectType="CheckBox" checked="Checked" fmlaLink="$T$10" lockText="1" noThreeD="1"/>
</file>

<file path=xl/ctrlProps/ctrlProp71.xml><?xml version="1.0" encoding="utf-8"?>
<formControlPr xmlns="http://schemas.microsoft.com/office/spreadsheetml/2009/9/main" objectType="CheckBox" fmlaLink="$T$6" lockText="1" noThreeD="1"/>
</file>

<file path=xl/ctrlProps/ctrlProp72.xml><?xml version="1.0" encoding="utf-8"?>
<formControlPr xmlns="http://schemas.microsoft.com/office/spreadsheetml/2009/9/main" objectType="CheckBox" fmlaLink="$T$7" lockText="1" noThreeD="1"/>
</file>

<file path=xl/ctrlProps/ctrlProp73.xml><?xml version="1.0" encoding="utf-8"?>
<formControlPr xmlns="http://schemas.microsoft.com/office/spreadsheetml/2009/9/main" objectType="CheckBox" fmlaLink="$T$8" lockText="1" noThreeD="1"/>
</file>

<file path=xl/ctrlProps/ctrlProp74.xml><?xml version="1.0" encoding="utf-8"?>
<formControlPr xmlns="http://schemas.microsoft.com/office/spreadsheetml/2009/9/main" objectType="CheckBox" fmlaLink="$T$9" lockText="1" noThreeD="1"/>
</file>

<file path=xl/ctrlProps/ctrlProp75.xml><?xml version="1.0" encoding="utf-8"?>
<formControlPr xmlns="http://schemas.microsoft.com/office/spreadsheetml/2009/9/main" objectType="CheckBox" checked="Checked" fmlaLink="$T$10" lockText="1" noThreeD="1"/>
</file>

<file path=xl/ctrlProps/ctrlProp76.xml><?xml version="1.0" encoding="utf-8"?>
<formControlPr xmlns="http://schemas.microsoft.com/office/spreadsheetml/2009/9/main" objectType="CheckBox" fmlaLink="$T$6" lockText="1" noThreeD="1"/>
</file>

<file path=xl/ctrlProps/ctrlProp77.xml><?xml version="1.0" encoding="utf-8"?>
<formControlPr xmlns="http://schemas.microsoft.com/office/spreadsheetml/2009/9/main" objectType="CheckBox" fmlaLink="$T$7" lockText="1" noThreeD="1"/>
</file>

<file path=xl/ctrlProps/ctrlProp78.xml><?xml version="1.0" encoding="utf-8"?>
<formControlPr xmlns="http://schemas.microsoft.com/office/spreadsheetml/2009/9/main" objectType="CheckBox" fmlaLink="$T$8" lockText="1" noThreeD="1"/>
</file>

<file path=xl/ctrlProps/ctrlProp79.xml><?xml version="1.0" encoding="utf-8"?>
<formControlPr xmlns="http://schemas.microsoft.com/office/spreadsheetml/2009/9/main" objectType="CheckBox" fmlaLink="$T$9" lockText="1" noThreeD="1"/>
</file>

<file path=xl/ctrlProps/ctrlProp80.xml><?xml version="1.0" encoding="utf-8"?>
<formControlPr xmlns="http://schemas.microsoft.com/office/spreadsheetml/2009/9/main" objectType="CheckBox" checked="Checked" fmlaLink="$T$10" lockText="1" noThreeD="1"/>
</file>

<file path=xl/ctrlProps/ctrlProp81.xml><?xml version="1.0" encoding="utf-8"?>
<formControlPr xmlns="http://schemas.microsoft.com/office/spreadsheetml/2009/9/main" objectType="CheckBox" fmlaLink="$T$6" lockText="1" noThreeD="1"/>
</file>

<file path=xl/ctrlProps/ctrlProp82.xml><?xml version="1.0" encoding="utf-8"?>
<formControlPr xmlns="http://schemas.microsoft.com/office/spreadsheetml/2009/9/main" objectType="CheckBox" fmlaLink="$T$7" lockText="1" noThreeD="1"/>
</file>

<file path=xl/ctrlProps/ctrlProp83.xml><?xml version="1.0" encoding="utf-8"?>
<formControlPr xmlns="http://schemas.microsoft.com/office/spreadsheetml/2009/9/main" objectType="CheckBox" fmlaLink="$T$8" lockText="1" noThreeD="1"/>
</file>

<file path=xl/ctrlProps/ctrlProp84.xml><?xml version="1.0" encoding="utf-8"?>
<formControlPr xmlns="http://schemas.microsoft.com/office/spreadsheetml/2009/9/main" objectType="CheckBox" fmlaLink="$T$9" lockText="1" noThreeD="1"/>
</file>

<file path=xl/ctrlProps/ctrlProp85.xml><?xml version="1.0" encoding="utf-8"?>
<formControlPr xmlns="http://schemas.microsoft.com/office/spreadsheetml/2009/9/main" objectType="CheckBox" checked="Checked" fmlaLink="$T$10" lockText="1" noThreeD="1"/>
</file>

<file path=xl/ctrlProps/ctrlProp86.xml><?xml version="1.0" encoding="utf-8"?>
<formControlPr xmlns="http://schemas.microsoft.com/office/spreadsheetml/2009/9/main" objectType="CheckBox" fmlaLink="$T$6" lockText="1" noThreeD="1"/>
</file>

<file path=xl/ctrlProps/ctrlProp87.xml><?xml version="1.0" encoding="utf-8"?>
<formControlPr xmlns="http://schemas.microsoft.com/office/spreadsheetml/2009/9/main" objectType="CheckBox" fmlaLink="$T$7" lockText="1" noThreeD="1"/>
</file>

<file path=xl/ctrlProps/ctrlProp88.xml><?xml version="1.0" encoding="utf-8"?>
<formControlPr xmlns="http://schemas.microsoft.com/office/spreadsheetml/2009/9/main" objectType="CheckBox" fmlaLink="$T$8" lockText="1" noThreeD="1"/>
</file>

<file path=xl/ctrlProps/ctrlProp89.xml><?xml version="1.0" encoding="utf-8"?>
<formControlPr xmlns="http://schemas.microsoft.com/office/spreadsheetml/2009/9/main" objectType="CheckBox" fmlaLink="$T$9" lockText="1" noThreeD="1"/>
</file>

<file path=xl/ctrlProps/ctrlProp90.xml><?xml version="1.0" encoding="utf-8"?>
<formControlPr xmlns="http://schemas.microsoft.com/office/spreadsheetml/2009/9/main" objectType="CheckBox" checked="Checked" fmlaLink="$T$10" lockText="1" noThreeD="1"/>
</file>

<file path=xl/ctrlProps/ctrlProp91.xml><?xml version="1.0" encoding="utf-8"?>
<formControlPr xmlns="http://schemas.microsoft.com/office/spreadsheetml/2009/9/main" objectType="CheckBox" fmlaLink="$T$6" lockText="1" noThreeD="1"/>
</file>

<file path=xl/ctrlProps/ctrlProp92.xml><?xml version="1.0" encoding="utf-8"?>
<formControlPr xmlns="http://schemas.microsoft.com/office/spreadsheetml/2009/9/main" objectType="CheckBox" fmlaLink="$T$7" lockText="1" noThreeD="1"/>
</file>

<file path=xl/ctrlProps/ctrlProp93.xml><?xml version="1.0" encoding="utf-8"?>
<formControlPr xmlns="http://schemas.microsoft.com/office/spreadsheetml/2009/9/main" objectType="CheckBox" fmlaLink="$T$8" lockText="1" noThreeD="1"/>
</file>

<file path=xl/ctrlProps/ctrlProp94.xml><?xml version="1.0" encoding="utf-8"?>
<formControlPr xmlns="http://schemas.microsoft.com/office/spreadsheetml/2009/9/main" objectType="CheckBox" fmlaLink="$T$9" lockText="1" noThreeD="1"/>
</file>

<file path=xl/ctrlProps/ctrlProp95.xml><?xml version="1.0" encoding="utf-8"?>
<formControlPr xmlns="http://schemas.microsoft.com/office/spreadsheetml/2009/9/main" objectType="CheckBox" checked="Checked" fmlaLink="$T$10" lockText="1" noThreeD="1"/>
</file>

<file path=xl/ctrlProps/ctrlProp96.xml><?xml version="1.0" encoding="utf-8"?>
<formControlPr xmlns="http://schemas.microsoft.com/office/spreadsheetml/2009/9/main" objectType="CheckBox" fmlaLink="$T$6" lockText="1" noThreeD="1"/>
</file>

<file path=xl/ctrlProps/ctrlProp97.xml><?xml version="1.0" encoding="utf-8"?>
<formControlPr xmlns="http://schemas.microsoft.com/office/spreadsheetml/2009/9/main" objectType="CheckBox" fmlaLink="$T$7" lockText="1" noThreeD="1"/>
</file>

<file path=xl/ctrlProps/ctrlProp98.xml><?xml version="1.0" encoding="utf-8"?>
<formControlPr xmlns="http://schemas.microsoft.com/office/spreadsheetml/2009/9/main" objectType="CheckBox" fmlaLink="$T$8" lockText="1" noThreeD="1"/>
</file>

<file path=xl/ctrlProps/ctrlProp99.xml><?xml version="1.0" encoding="utf-8"?>
<formControlPr xmlns="http://schemas.microsoft.com/office/spreadsheetml/2009/9/main" objectType="CheckBox" fmlaLink="$T$9" lockText="1" noThreeD="1"/>
</file>

<file path=xl/ctrlProps/ctrlProp100.xml><?xml version="1.0" encoding="utf-8"?>
<formControlPr xmlns="http://schemas.microsoft.com/office/spreadsheetml/2009/9/main" objectType="CheckBox" checked="Checked" fmlaLink="$T$10" lockText="1" noThreeD="1"/>
</file>

<file path=xl/ctrlProps/ctrlProp101.xml><?xml version="1.0" encoding="utf-8"?>
<formControlPr xmlns="http://schemas.microsoft.com/office/spreadsheetml/2009/9/main" objectType="CheckBox" fmlaLink="$T$6" lockText="1" noThreeD="1"/>
</file>

<file path=xl/ctrlProps/ctrlProp102.xml><?xml version="1.0" encoding="utf-8"?>
<formControlPr xmlns="http://schemas.microsoft.com/office/spreadsheetml/2009/9/main" objectType="CheckBox" fmlaLink="$T$7" lockText="1" noThreeD="1"/>
</file>

<file path=xl/ctrlProps/ctrlProp103.xml><?xml version="1.0" encoding="utf-8"?>
<formControlPr xmlns="http://schemas.microsoft.com/office/spreadsheetml/2009/9/main" objectType="CheckBox" fmlaLink="$T$8" lockText="1" noThreeD="1"/>
</file>

<file path=xl/ctrlProps/ctrlProp104.xml><?xml version="1.0" encoding="utf-8"?>
<formControlPr xmlns="http://schemas.microsoft.com/office/spreadsheetml/2009/9/main" objectType="CheckBox" fmlaLink="$T$9" lockText="1" noThreeD="1"/>
</file>

<file path=xl/ctrlProps/ctrlProp105.xml><?xml version="1.0" encoding="utf-8"?>
<formControlPr xmlns="http://schemas.microsoft.com/office/spreadsheetml/2009/9/main" objectType="CheckBox" checked="Checked" fmlaLink="$T$10" lockText="1" noThreeD="1"/>
</file>

<file path=xl/ctrlProps/ctrlProp106.xml><?xml version="1.0" encoding="utf-8"?>
<formControlPr xmlns="http://schemas.microsoft.com/office/spreadsheetml/2009/9/main" objectType="CheckBox" fmlaLink="$T$6" lockText="1" noThreeD="1"/>
</file>

<file path=xl/ctrlProps/ctrlProp107.xml><?xml version="1.0" encoding="utf-8"?>
<formControlPr xmlns="http://schemas.microsoft.com/office/spreadsheetml/2009/9/main" objectType="CheckBox" fmlaLink="$T$7" lockText="1" noThreeD="1"/>
</file>

<file path=xl/ctrlProps/ctrlProp108.xml><?xml version="1.0" encoding="utf-8"?>
<formControlPr xmlns="http://schemas.microsoft.com/office/spreadsheetml/2009/9/main" objectType="CheckBox" fmlaLink="$T$8" lockText="1" noThreeD="1"/>
</file>

<file path=xl/ctrlProps/ctrlProp109.xml><?xml version="1.0" encoding="utf-8"?>
<formControlPr xmlns="http://schemas.microsoft.com/office/spreadsheetml/2009/9/main" objectType="CheckBox" fmlaLink="$T$9" lockText="1" noThreeD="1"/>
</file>

<file path=xl/ctrlProps/ctrlProp110.xml><?xml version="1.0" encoding="utf-8"?>
<formControlPr xmlns="http://schemas.microsoft.com/office/spreadsheetml/2009/9/main" objectType="CheckBox" checked="Checked" fmlaLink="$T$10" lockText="1" noThreeD="1"/>
</file>

<file path=xl/ctrlProps/ctrlProp111.xml><?xml version="1.0" encoding="utf-8"?>
<formControlPr xmlns="http://schemas.microsoft.com/office/spreadsheetml/2009/9/main" objectType="CheckBox" fmlaLink="$T$6" lockText="1" noThreeD="1"/>
</file>

<file path=xl/ctrlProps/ctrlProp112.xml><?xml version="1.0" encoding="utf-8"?>
<formControlPr xmlns="http://schemas.microsoft.com/office/spreadsheetml/2009/9/main" objectType="CheckBox" fmlaLink="$T$7" lockText="1" noThreeD="1"/>
</file>

<file path=xl/ctrlProps/ctrlProp113.xml><?xml version="1.0" encoding="utf-8"?>
<formControlPr xmlns="http://schemas.microsoft.com/office/spreadsheetml/2009/9/main" objectType="CheckBox" fmlaLink="$T$8" lockText="1" noThreeD="1"/>
</file>

<file path=xl/ctrlProps/ctrlProp114.xml><?xml version="1.0" encoding="utf-8"?>
<formControlPr xmlns="http://schemas.microsoft.com/office/spreadsheetml/2009/9/main" objectType="CheckBox" fmlaLink="$T$9" lockText="1" noThreeD="1"/>
</file>

<file path=xl/ctrlProps/ctrlProp115.xml><?xml version="1.0" encoding="utf-8"?>
<formControlPr xmlns="http://schemas.microsoft.com/office/spreadsheetml/2009/9/main" objectType="CheckBox" checked="Checked" fmlaLink="$T$10" lockText="1" noThreeD="1"/>
</file>

<file path=xl/ctrlProps/ctrlProp116.xml><?xml version="1.0" encoding="utf-8"?>
<formControlPr xmlns="http://schemas.microsoft.com/office/spreadsheetml/2009/9/main" objectType="CheckBox" fmlaLink="$T$6" lockText="1" noThreeD="1"/>
</file>

<file path=xl/ctrlProps/ctrlProp117.xml><?xml version="1.0" encoding="utf-8"?>
<formControlPr xmlns="http://schemas.microsoft.com/office/spreadsheetml/2009/9/main" objectType="CheckBox" fmlaLink="$T$7" lockText="1" noThreeD="1"/>
</file>

<file path=xl/ctrlProps/ctrlProp118.xml><?xml version="1.0" encoding="utf-8"?>
<formControlPr xmlns="http://schemas.microsoft.com/office/spreadsheetml/2009/9/main" objectType="CheckBox" fmlaLink="$T$8" lockText="1" noThreeD="1"/>
</file>

<file path=xl/ctrlProps/ctrlProp119.xml><?xml version="1.0" encoding="utf-8"?>
<formControlPr xmlns="http://schemas.microsoft.com/office/spreadsheetml/2009/9/main" objectType="CheckBox" fmlaLink="$T$9" lockText="1" noThreeD="1"/>
</file>

<file path=xl/ctrlProps/ctrlProp120.xml><?xml version="1.0" encoding="utf-8"?>
<formControlPr xmlns="http://schemas.microsoft.com/office/spreadsheetml/2009/9/main" objectType="CheckBox" checked="Checked" fmlaLink="$T$10" lockText="1" noThreeD="1"/>
</file>

<file path=xl/ctrlProps/ctrlProp121.xml><?xml version="1.0" encoding="utf-8"?>
<formControlPr xmlns="http://schemas.microsoft.com/office/spreadsheetml/2009/9/main" objectType="CheckBox" fmlaLink="$T$6" lockText="1" noThreeD="1"/>
</file>

<file path=xl/ctrlProps/ctrlProp122.xml><?xml version="1.0" encoding="utf-8"?>
<formControlPr xmlns="http://schemas.microsoft.com/office/spreadsheetml/2009/9/main" objectType="CheckBox" fmlaLink="$T$7" lockText="1" noThreeD="1"/>
</file>

<file path=xl/ctrlProps/ctrlProp123.xml><?xml version="1.0" encoding="utf-8"?>
<formControlPr xmlns="http://schemas.microsoft.com/office/spreadsheetml/2009/9/main" objectType="CheckBox" fmlaLink="$T$8" lockText="1" noThreeD="1"/>
</file>

<file path=xl/ctrlProps/ctrlProp124.xml><?xml version="1.0" encoding="utf-8"?>
<formControlPr xmlns="http://schemas.microsoft.com/office/spreadsheetml/2009/9/main" objectType="CheckBox" fmlaLink="$T$9" lockText="1" noThreeD="1"/>
</file>

<file path=xl/ctrlProps/ctrlProp125.xml><?xml version="1.0" encoding="utf-8"?>
<formControlPr xmlns="http://schemas.microsoft.com/office/spreadsheetml/2009/9/main" objectType="CheckBox" checked="Checked" fmlaLink="$T$10" lockText="1" noThreeD="1"/>
</file>

<file path=xl/ctrlProps/ctrlProp126.xml><?xml version="1.0" encoding="utf-8"?>
<formControlPr xmlns="http://schemas.microsoft.com/office/spreadsheetml/2009/9/main" objectType="CheckBox" fmlaLink="$T$8" lockText="1" noThreeD="1"/>
</file>

<file path=xl/ctrlProps/ctrlProp127.xml><?xml version="1.0" encoding="utf-8"?>
<formControlPr xmlns="http://schemas.microsoft.com/office/spreadsheetml/2009/9/main" objectType="CheckBox" fmlaLink="$T$9" lockText="1" noThreeD="1"/>
</file>

<file path=xl/ctrlProps/ctrlProp128.xml><?xml version="1.0" encoding="utf-8"?>
<formControlPr xmlns="http://schemas.microsoft.com/office/spreadsheetml/2009/9/main" objectType="CheckBox" checked="Checked" fmlaLink="$T$10" lockText="1" noThreeD="1"/>
</file>

<file path=xl/ctrlProps/ctrlProp129.xml><?xml version="1.0" encoding="utf-8"?>
<formControlPr xmlns="http://schemas.microsoft.com/office/spreadsheetml/2009/9/main" objectType="CheckBox" checked="Checked" fmlaLink="$T$10"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23</xdr:col>
      <xdr:colOff>38100</xdr:colOff>
      <xdr:row>0</xdr:row>
      <xdr:rowOff>323850</xdr:rowOff>
    </xdr:from>
    <xdr:ext cx="1524000" cy="2857500"/>
    <mc:AlternateContent xmlns:mc="http://schemas.openxmlformats.org/markup-compatibility/2006" xmlns:sle15="http://schemas.microsoft.com/office/drawing/2012/slicer">
      <mc:Choice Requires="sle15">
        <xdr:graphicFrame macro="">
          <xdr:nvGraphicFramePr>
            <xdr:cNvPr id="2" name="statut_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statut_1"/>
            </a:graphicData>
          </a:graphic>
        </xdr:graphicFrame>
      </mc:Choice>
      <mc:Fallback xmlns="">
        <xdr:sp macro="" textlink="">
          <xdr:nvSpPr>
            <xdr:cNvPr id="0" name=""/>
            <xdr:cNvSpPr>
              <a:spLocks noTextEdit="1"/>
            </xdr:cNvSpPr>
          </xdr:nvSpPr>
          <xdr:spPr>
            <a:xfrm>
              <a:off x="11306175" y="323850"/>
              <a:ext cx="1524000" cy="2857500"/>
            </a:xfrm>
            <a:prstGeom prst="rect">
              <a:avLst/>
            </a:prstGeom>
            <a:solidFill>
              <a:prstClr val="white"/>
            </a:solidFill>
            <a:ln w="1">
              <a:solidFill>
                <a:prstClr val="green"/>
              </a:solidFill>
            </a:ln>
          </xdr:spPr>
          <xdr:txBody>
            <a:bodyPr vertOverflow="clip" horzOverflow="clip"/>
            <a:lstStyle/>
            <a:p>
              <a:r>
                <a:rPr lang="fr-BE"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fLocksWithSheet="0"/>
  </xdr:oneCellAnchor>
  <xdr:oneCellAnchor>
    <xdr:from>
      <xdr:col>5</xdr:col>
      <xdr:colOff>571500</xdr:colOff>
      <xdr:row>17</xdr:row>
      <xdr:rowOff>47625</xdr:rowOff>
    </xdr:from>
    <xdr:ext cx="428625" cy="428625"/>
    <xdr:pic>
      <xdr:nvPicPr>
        <xdr:cNvPr id="3" name="image8.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147648</xdr:colOff>
      <xdr:row>3</xdr:row>
      <xdr:rowOff>0</xdr:rowOff>
    </xdr:from>
    <xdr:ext cx="209550" cy="209550"/>
    <xdr:pic>
      <xdr:nvPicPr>
        <xdr:cNvPr id="4" name="image2.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xfrm>
          <a:off x="147648" y="923925"/>
          <a:ext cx="209550" cy="209550"/>
        </a:xfrm>
        <a:prstGeom prst="rect">
          <a:avLst/>
        </a:prstGeom>
        <a:noFill/>
      </xdr:spPr>
    </xdr:pic>
    <xdr:clientData fLocksWithSheet="0"/>
  </xdr:oneCellAnchor>
  <xdr:oneCellAnchor>
    <xdr:from>
      <xdr:col>3</xdr:col>
      <xdr:colOff>80971</xdr:colOff>
      <xdr:row>3</xdr:row>
      <xdr:rowOff>0</xdr:rowOff>
    </xdr:from>
    <xdr:ext cx="209550" cy="209550"/>
    <xdr:pic>
      <xdr:nvPicPr>
        <xdr:cNvPr id="5" name="image5.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3" cstate="print"/>
        <a:stretch>
          <a:fillRect/>
        </a:stretch>
      </xdr:blipFill>
      <xdr:spPr>
        <a:xfrm>
          <a:off x="1814521" y="923925"/>
          <a:ext cx="209550" cy="209550"/>
        </a:xfrm>
        <a:prstGeom prst="rect">
          <a:avLst/>
        </a:prstGeom>
        <a:noFill/>
      </xdr:spPr>
    </xdr:pic>
    <xdr:clientData fLocksWithSheet="0"/>
  </xdr:oneCellAnchor>
  <xdr:oneCellAnchor>
    <xdr:from>
      <xdr:col>4</xdr:col>
      <xdr:colOff>0</xdr:colOff>
      <xdr:row>3</xdr:row>
      <xdr:rowOff>0</xdr:rowOff>
    </xdr:from>
    <xdr:ext cx="209550" cy="209550"/>
    <xdr:pic>
      <xdr:nvPicPr>
        <xdr:cNvPr id="6" name="image7.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438142</xdr:colOff>
      <xdr:row>3</xdr:row>
      <xdr:rowOff>0</xdr:rowOff>
    </xdr:from>
    <xdr:ext cx="209550" cy="209550"/>
    <xdr:pic>
      <xdr:nvPicPr>
        <xdr:cNvPr id="7" name="image1.pn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5" cstate="print"/>
        <a:stretch>
          <a:fillRect/>
        </a:stretch>
      </xdr:blipFill>
      <xdr:spPr>
        <a:xfrm>
          <a:off x="3295642" y="923925"/>
          <a:ext cx="209550" cy="209550"/>
        </a:xfrm>
        <a:prstGeom prst="rect">
          <a:avLst/>
        </a:prstGeom>
        <a:noFill/>
      </xdr:spPr>
    </xdr:pic>
    <xdr:clientData fLocksWithSheet="0"/>
  </xdr:oneCellAnchor>
  <xdr:oneCellAnchor>
    <xdr:from>
      <xdr:col>6</xdr:col>
      <xdr:colOff>190498</xdr:colOff>
      <xdr:row>3</xdr:row>
      <xdr:rowOff>19050</xdr:rowOff>
    </xdr:from>
    <xdr:ext cx="209550" cy="209550"/>
    <xdr:pic>
      <xdr:nvPicPr>
        <xdr:cNvPr id="8" name="image4.png">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6" cstate="print"/>
        <a:stretch>
          <a:fillRect/>
        </a:stretch>
      </xdr:blipFill>
      <xdr:spPr>
        <a:xfrm>
          <a:off x="3724273" y="942975"/>
          <a:ext cx="209550" cy="209550"/>
        </a:xfrm>
        <a:prstGeom prst="rect">
          <a:avLst/>
        </a:prstGeom>
        <a:noFill/>
      </xdr:spPr>
    </xdr:pic>
    <xdr:clientData fLocksWithSheet="0"/>
  </xdr:oneCellAnchor>
  <xdr:oneCellAnchor>
    <xdr:from>
      <xdr:col>7</xdr:col>
      <xdr:colOff>185734</xdr:colOff>
      <xdr:row>3</xdr:row>
      <xdr:rowOff>9527</xdr:rowOff>
    </xdr:from>
    <xdr:ext cx="228600" cy="228597"/>
    <xdr:pic>
      <xdr:nvPicPr>
        <xdr:cNvPr id="9" name="image3.png">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7" cstate="print"/>
        <a:stretch>
          <a:fillRect/>
        </a:stretch>
      </xdr:blipFill>
      <xdr:spPr>
        <a:xfrm>
          <a:off x="4310059" y="933452"/>
          <a:ext cx="228600" cy="228597"/>
        </a:xfrm>
        <a:prstGeom prst="rect">
          <a:avLst/>
        </a:prstGeom>
        <a:noFill/>
      </xdr:spPr>
    </xdr:pic>
    <xdr:clientData fLocksWithSheet="0"/>
  </xdr:oneCellAnchor>
  <xdr:oneCellAnchor>
    <xdr:from>
      <xdr:col>9</xdr:col>
      <xdr:colOff>114300</xdr:colOff>
      <xdr:row>3</xdr:row>
      <xdr:rowOff>38104</xdr:rowOff>
    </xdr:from>
    <xdr:ext cx="209550" cy="209550"/>
    <xdr:pic>
      <xdr:nvPicPr>
        <xdr:cNvPr id="10" name="image6.png">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8" cstate="print"/>
        <a:stretch>
          <a:fillRect/>
        </a:stretch>
      </xdr:blipFill>
      <xdr:spPr>
        <a:xfrm>
          <a:off x="5419725" y="962029"/>
          <a:ext cx="209550" cy="209550"/>
        </a:xfrm>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9</xdr:col>
          <xdr:colOff>114300</xdr:colOff>
          <xdr:row>5</xdr:row>
          <xdr:rowOff>28575</xdr:rowOff>
        </xdr:from>
        <xdr:to>
          <xdr:col>9</xdr:col>
          <xdr:colOff>381000</xdr:colOff>
          <xdr:row>5</xdr:row>
          <xdr:rowOff>142875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xdr:row>
          <xdr:rowOff>28575</xdr:rowOff>
        </xdr:from>
        <xdr:to>
          <xdr:col>9</xdr:col>
          <xdr:colOff>381000</xdr:colOff>
          <xdr:row>6</xdr:row>
          <xdr:rowOff>142875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xdr:row>
          <xdr:rowOff>28575</xdr:rowOff>
        </xdr:from>
        <xdr:to>
          <xdr:col>9</xdr:col>
          <xdr:colOff>381000</xdr:colOff>
          <xdr:row>7</xdr:row>
          <xdr:rowOff>142875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xdr:row>
          <xdr:rowOff>28575</xdr:rowOff>
        </xdr:from>
        <xdr:to>
          <xdr:col>9</xdr:col>
          <xdr:colOff>381000</xdr:colOff>
          <xdr:row>8</xdr:row>
          <xdr:rowOff>142875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xdr:row>
          <xdr:rowOff>28575</xdr:rowOff>
        </xdr:from>
        <xdr:to>
          <xdr:col>9</xdr:col>
          <xdr:colOff>381000</xdr:colOff>
          <xdr:row>9</xdr:row>
          <xdr:rowOff>142875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xdr:row>
          <xdr:rowOff>28575</xdr:rowOff>
        </xdr:from>
        <xdr:to>
          <xdr:col>9</xdr:col>
          <xdr:colOff>381000</xdr:colOff>
          <xdr:row>10</xdr:row>
          <xdr:rowOff>142875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xdr:row>
          <xdr:rowOff>28575</xdr:rowOff>
        </xdr:from>
        <xdr:to>
          <xdr:col>9</xdr:col>
          <xdr:colOff>381000</xdr:colOff>
          <xdr:row>11</xdr:row>
          <xdr:rowOff>142875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xdr:row>
          <xdr:rowOff>28575</xdr:rowOff>
        </xdr:from>
        <xdr:to>
          <xdr:col>9</xdr:col>
          <xdr:colOff>381000</xdr:colOff>
          <xdr:row>12</xdr:row>
          <xdr:rowOff>142875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xdr:row>
          <xdr:rowOff>28575</xdr:rowOff>
        </xdr:from>
        <xdr:to>
          <xdr:col>9</xdr:col>
          <xdr:colOff>381000</xdr:colOff>
          <xdr:row>13</xdr:row>
          <xdr:rowOff>142875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14</xdr:row>
          <xdr:rowOff>28575</xdr:rowOff>
        </xdr:from>
        <xdr:to>
          <xdr:col>9</xdr:col>
          <xdr:colOff>381000</xdr:colOff>
          <xdr:row>14</xdr:row>
          <xdr:rowOff>142875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15</xdr:row>
          <xdr:rowOff>28575</xdr:rowOff>
        </xdr:from>
        <xdr:to>
          <xdr:col>9</xdr:col>
          <xdr:colOff>381000</xdr:colOff>
          <xdr:row>15</xdr:row>
          <xdr:rowOff>142875</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16</xdr:row>
          <xdr:rowOff>28575</xdr:rowOff>
        </xdr:from>
        <xdr:to>
          <xdr:col>9</xdr:col>
          <xdr:colOff>381000</xdr:colOff>
          <xdr:row>16</xdr:row>
          <xdr:rowOff>142875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17</xdr:row>
          <xdr:rowOff>28575</xdr:rowOff>
        </xdr:from>
        <xdr:to>
          <xdr:col>9</xdr:col>
          <xdr:colOff>381000</xdr:colOff>
          <xdr:row>17</xdr:row>
          <xdr:rowOff>142875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18</xdr:row>
          <xdr:rowOff>28575</xdr:rowOff>
        </xdr:from>
        <xdr:to>
          <xdr:col>9</xdr:col>
          <xdr:colOff>381000</xdr:colOff>
          <xdr:row>18</xdr:row>
          <xdr:rowOff>142875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19</xdr:row>
          <xdr:rowOff>28575</xdr:rowOff>
        </xdr:from>
        <xdr:to>
          <xdr:col>9</xdr:col>
          <xdr:colOff>381000</xdr:colOff>
          <xdr:row>19</xdr:row>
          <xdr:rowOff>142875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20</xdr:row>
          <xdr:rowOff>28575</xdr:rowOff>
        </xdr:from>
        <xdr:to>
          <xdr:col>9</xdr:col>
          <xdr:colOff>381000</xdr:colOff>
          <xdr:row>20</xdr:row>
          <xdr:rowOff>142875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21</xdr:row>
          <xdr:rowOff>28575</xdr:rowOff>
        </xdr:from>
        <xdr:to>
          <xdr:col>9</xdr:col>
          <xdr:colOff>381000</xdr:colOff>
          <xdr:row>21</xdr:row>
          <xdr:rowOff>142875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22</xdr:row>
          <xdr:rowOff>28575</xdr:rowOff>
        </xdr:from>
        <xdr:to>
          <xdr:col>9</xdr:col>
          <xdr:colOff>381000</xdr:colOff>
          <xdr:row>22</xdr:row>
          <xdr:rowOff>142875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23</xdr:row>
          <xdr:rowOff>28575</xdr:rowOff>
        </xdr:from>
        <xdr:to>
          <xdr:col>9</xdr:col>
          <xdr:colOff>381000</xdr:colOff>
          <xdr:row>23</xdr:row>
          <xdr:rowOff>142875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24</xdr:row>
          <xdr:rowOff>28575</xdr:rowOff>
        </xdr:from>
        <xdr:to>
          <xdr:col>9</xdr:col>
          <xdr:colOff>381000</xdr:colOff>
          <xdr:row>24</xdr:row>
          <xdr:rowOff>142875</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25</xdr:row>
          <xdr:rowOff>28575</xdr:rowOff>
        </xdr:from>
        <xdr:to>
          <xdr:col>9</xdr:col>
          <xdr:colOff>381000</xdr:colOff>
          <xdr:row>25</xdr:row>
          <xdr:rowOff>142875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26</xdr:row>
          <xdr:rowOff>28575</xdr:rowOff>
        </xdr:from>
        <xdr:to>
          <xdr:col>9</xdr:col>
          <xdr:colOff>381000</xdr:colOff>
          <xdr:row>26</xdr:row>
          <xdr:rowOff>142875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27</xdr:row>
          <xdr:rowOff>28575</xdr:rowOff>
        </xdr:from>
        <xdr:to>
          <xdr:col>9</xdr:col>
          <xdr:colOff>381000</xdr:colOff>
          <xdr:row>27</xdr:row>
          <xdr:rowOff>142875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28</xdr:row>
          <xdr:rowOff>28575</xdr:rowOff>
        </xdr:from>
        <xdr:to>
          <xdr:col>9</xdr:col>
          <xdr:colOff>381000</xdr:colOff>
          <xdr:row>28</xdr:row>
          <xdr:rowOff>142875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29</xdr:row>
          <xdr:rowOff>28575</xdr:rowOff>
        </xdr:from>
        <xdr:to>
          <xdr:col>9</xdr:col>
          <xdr:colOff>381000</xdr:colOff>
          <xdr:row>29</xdr:row>
          <xdr:rowOff>142875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30</xdr:row>
          <xdr:rowOff>28575</xdr:rowOff>
        </xdr:from>
        <xdr:to>
          <xdr:col>9</xdr:col>
          <xdr:colOff>381000</xdr:colOff>
          <xdr:row>30</xdr:row>
          <xdr:rowOff>142875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31</xdr:row>
          <xdr:rowOff>28575</xdr:rowOff>
        </xdr:from>
        <xdr:to>
          <xdr:col>9</xdr:col>
          <xdr:colOff>381000</xdr:colOff>
          <xdr:row>31</xdr:row>
          <xdr:rowOff>142875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32</xdr:row>
          <xdr:rowOff>28575</xdr:rowOff>
        </xdr:from>
        <xdr:to>
          <xdr:col>9</xdr:col>
          <xdr:colOff>381000</xdr:colOff>
          <xdr:row>32</xdr:row>
          <xdr:rowOff>142875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33</xdr:row>
          <xdr:rowOff>28575</xdr:rowOff>
        </xdr:from>
        <xdr:to>
          <xdr:col>9</xdr:col>
          <xdr:colOff>381000</xdr:colOff>
          <xdr:row>33</xdr:row>
          <xdr:rowOff>142875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34</xdr:row>
          <xdr:rowOff>28575</xdr:rowOff>
        </xdr:from>
        <xdr:to>
          <xdr:col>9</xdr:col>
          <xdr:colOff>381000</xdr:colOff>
          <xdr:row>34</xdr:row>
          <xdr:rowOff>142875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35</xdr:row>
          <xdr:rowOff>28575</xdr:rowOff>
        </xdr:from>
        <xdr:to>
          <xdr:col>9</xdr:col>
          <xdr:colOff>381000</xdr:colOff>
          <xdr:row>35</xdr:row>
          <xdr:rowOff>142875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36</xdr:row>
          <xdr:rowOff>28575</xdr:rowOff>
        </xdr:from>
        <xdr:to>
          <xdr:col>9</xdr:col>
          <xdr:colOff>381000</xdr:colOff>
          <xdr:row>36</xdr:row>
          <xdr:rowOff>142875</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37</xdr:row>
          <xdr:rowOff>28575</xdr:rowOff>
        </xdr:from>
        <xdr:to>
          <xdr:col>9</xdr:col>
          <xdr:colOff>381000</xdr:colOff>
          <xdr:row>37</xdr:row>
          <xdr:rowOff>142875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38</xdr:row>
          <xdr:rowOff>28575</xdr:rowOff>
        </xdr:from>
        <xdr:to>
          <xdr:col>9</xdr:col>
          <xdr:colOff>381000</xdr:colOff>
          <xdr:row>38</xdr:row>
          <xdr:rowOff>142875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39</xdr:row>
          <xdr:rowOff>28575</xdr:rowOff>
        </xdr:from>
        <xdr:to>
          <xdr:col>9</xdr:col>
          <xdr:colOff>381000</xdr:colOff>
          <xdr:row>39</xdr:row>
          <xdr:rowOff>142875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40</xdr:row>
          <xdr:rowOff>28575</xdr:rowOff>
        </xdr:from>
        <xdr:to>
          <xdr:col>9</xdr:col>
          <xdr:colOff>381000</xdr:colOff>
          <xdr:row>40</xdr:row>
          <xdr:rowOff>142875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41</xdr:row>
          <xdr:rowOff>28575</xdr:rowOff>
        </xdr:from>
        <xdr:to>
          <xdr:col>9</xdr:col>
          <xdr:colOff>381000</xdr:colOff>
          <xdr:row>41</xdr:row>
          <xdr:rowOff>142875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42</xdr:row>
          <xdr:rowOff>28575</xdr:rowOff>
        </xdr:from>
        <xdr:to>
          <xdr:col>9</xdr:col>
          <xdr:colOff>381000</xdr:colOff>
          <xdr:row>42</xdr:row>
          <xdr:rowOff>142875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43</xdr:row>
          <xdr:rowOff>28575</xdr:rowOff>
        </xdr:from>
        <xdr:to>
          <xdr:col>9</xdr:col>
          <xdr:colOff>381000</xdr:colOff>
          <xdr:row>43</xdr:row>
          <xdr:rowOff>142875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44</xdr:row>
          <xdr:rowOff>28575</xdr:rowOff>
        </xdr:from>
        <xdr:to>
          <xdr:col>9</xdr:col>
          <xdr:colOff>381000</xdr:colOff>
          <xdr:row>44</xdr:row>
          <xdr:rowOff>142875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45</xdr:row>
          <xdr:rowOff>28575</xdr:rowOff>
        </xdr:from>
        <xdr:to>
          <xdr:col>9</xdr:col>
          <xdr:colOff>381000</xdr:colOff>
          <xdr:row>45</xdr:row>
          <xdr:rowOff>142875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46</xdr:row>
          <xdr:rowOff>28575</xdr:rowOff>
        </xdr:from>
        <xdr:to>
          <xdr:col>9</xdr:col>
          <xdr:colOff>381000</xdr:colOff>
          <xdr:row>46</xdr:row>
          <xdr:rowOff>142875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47</xdr:row>
          <xdr:rowOff>28575</xdr:rowOff>
        </xdr:from>
        <xdr:to>
          <xdr:col>9</xdr:col>
          <xdr:colOff>381000</xdr:colOff>
          <xdr:row>47</xdr:row>
          <xdr:rowOff>142875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48</xdr:row>
          <xdr:rowOff>28575</xdr:rowOff>
        </xdr:from>
        <xdr:to>
          <xdr:col>9</xdr:col>
          <xdr:colOff>381000</xdr:colOff>
          <xdr:row>48</xdr:row>
          <xdr:rowOff>142875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49</xdr:row>
          <xdr:rowOff>28575</xdr:rowOff>
        </xdr:from>
        <xdr:to>
          <xdr:col>9</xdr:col>
          <xdr:colOff>381000</xdr:colOff>
          <xdr:row>49</xdr:row>
          <xdr:rowOff>142875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50</xdr:row>
          <xdr:rowOff>28575</xdr:rowOff>
        </xdr:from>
        <xdr:to>
          <xdr:col>9</xdr:col>
          <xdr:colOff>381000</xdr:colOff>
          <xdr:row>50</xdr:row>
          <xdr:rowOff>142875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51</xdr:row>
          <xdr:rowOff>28575</xdr:rowOff>
        </xdr:from>
        <xdr:to>
          <xdr:col>9</xdr:col>
          <xdr:colOff>381000</xdr:colOff>
          <xdr:row>51</xdr:row>
          <xdr:rowOff>142875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52</xdr:row>
          <xdr:rowOff>28575</xdr:rowOff>
        </xdr:from>
        <xdr:to>
          <xdr:col>9</xdr:col>
          <xdr:colOff>381000</xdr:colOff>
          <xdr:row>52</xdr:row>
          <xdr:rowOff>142875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53</xdr:row>
          <xdr:rowOff>28575</xdr:rowOff>
        </xdr:from>
        <xdr:to>
          <xdr:col>9</xdr:col>
          <xdr:colOff>381000</xdr:colOff>
          <xdr:row>53</xdr:row>
          <xdr:rowOff>142875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54</xdr:row>
          <xdr:rowOff>28575</xdr:rowOff>
        </xdr:from>
        <xdr:to>
          <xdr:col>9</xdr:col>
          <xdr:colOff>381000</xdr:colOff>
          <xdr:row>54</xdr:row>
          <xdr:rowOff>142875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55</xdr:row>
          <xdr:rowOff>28575</xdr:rowOff>
        </xdr:from>
        <xdr:to>
          <xdr:col>9</xdr:col>
          <xdr:colOff>381000</xdr:colOff>
          <xdr:row>55</xdr:row>
          <xdr:rowOff>142875</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56</xdr:row>
          <xdr:rowOff>28575</xdr:rowOff>
        </xdr:from>
        <xdr:to>
          <xdr:col>9</xdr:col>
          <xdr:colOff>381000</xdr:colOff>
          <xdr:row>56</xdr:row>
          <xdr:rowOff>142875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57</xdr:row>
          <xdr:rowOff>28575</xdr:rowOff>
        </xdr:from>
        <xdr:to>
          <xdr:col>9</xdr:col>
          <xdr:colOff>381000</xdr:colOff>
          <xdr:row>57</xdr:row>
          <xdr:rowOff>142875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58</xdr:row>
          <xdr:rowOff>28575</xdr:rowOff>
        </xdr:from>
        <xdr:to>
          <xdr:col>9</xdr:col>
          <xdr:colOff>381000</xdr:colOff>
          <xdr:row>58</xdr:row>
          <xdr:rowOff>142875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59</xdr:row>
          <xdr:rowOff>28575</xdr:rowOff>
        </xdr:from>
        <xdr:to>
          <xdr:col>9</xdr:col>
          <xdr:colOff>381000</xdr:colOff>
          <xdr:row>59</xdr:row>
          <xdr:rowOff>142875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60</xdr:row>
          <xdr:rowOff>28575</xdr:rowOff>
        </xdr:from>
        <xdr:to>
          <xdr:col>9</xdr:col>
          <xdr:colOff>381000</xdr:colOff>
          <xdr:row>60</xdr:row>
          <xdr:rowOff>142875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61</xdr:row>
          <xdr:rowOff>28575</xdr:rowOff>
        </xdr:from>
        <xdr:to>
          <xdr:col>9</xdr:col>
          <xdr:colOff>381000</xdr:colOff>
          <xdr:row>61</xdr:row>
          <xdr:rowOff>142875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62</xdr:row>
          <xdr:rowOff>28575</xdr:rowOff>
        </xdr:from>
        <xdr:to>
          <xdr:col>9</xdr:col>
          <xdr:colOff>381000</xdr:colOff>
          <xdr:row>62</xdr:row>
          <xdr:rowOff>142875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63</xdr:row>
          <xdr:rowOff>28575</xdr:rowOff>
        </xdr:from>
        <xdr:to>
          <xdr:col>9</xdr:col>
          <xdr:colOff>381000</xdr:colOff>
          <xdr:row>63</xdr:row>
          <xdr:rowOff>142875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64</xdr:row>
          <xdr:rowOff>28575</xdr:rowOff>
        </xdr:from>
        <xdr:to>
          <xdr:col>9</xdr:col>
          <xdr:colOff>381000</xdr:colOff>
          <xdr:row>64</xdr:row>
          <xdr:rowOff>142875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65</xdr:row>
          <xdr:rowOff>28575</xdr:rowOff>
        </xdr:from>
        <xdr:to>
          <xdr:col>9</xdr:col>
          <xdr:colOff>381000</xdr:colOff>
          <xdr:row>65</xdr:row>
          <xdr:rowOff>142875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66</xdr:row>
          <xdr:rowOff>28575</xdr:rowOff>
        </xdr:from>
        <xdr:to>
          <xdr:col>9</xdr:col>
          <xdr:colOff>381000</xdr:colOff>
          <xdr:row>66</xdr:row>
          <xdr:rowOff>142875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67</xdr:row>
          <xdr:rowOff>28575</xdr:rowOff>
        </xdr:from>
        <xdr:to>
          <xdr:col>9</xdr:col>
          <xdr:colOff>381000</xdr:colOff>
          <xdr:row>67</xdr:row>
          <xdr:rowOff>142875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68</xdr:row>
          <xdr:rowOff>28575</xdr:rowOff>
        </xdr:from>
        <xdr:to>
          <xdr:col>9</xdr:col>
          <xdr:colOff>381000</xdr:colOff>
          <xdr:row>68</xdr:row>
          <xdr:rowOff>142875</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69</xdr:row>
          <xdr:rowOff>28575</xdr:rowOff>
        </xdr:from>
        <xdr:to>
          <xdr:col>9</xdr:col>
          <xdr:colOff>381000</xdr:colOff>
          <xdr:row>69</xdr:row>
          <xdr:rowOff>142875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70</xdr:row>
          <xdr:rowOff>28575</xdr:rowOff>
        </xdr:from>
        <xdr:to>
          <xdr:col>9</xdr:col>
          <xdr:colOff>381000</xdr:colOff>
          <xdr:row>70</xdr:row>
          <xdr:rowOff>142875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71</xdr:row>
          <xdr:rowOff>28575</xdr:rowOff>
        </xdr:from>
        <xdr:to>
          <xdr:col>9</xdr:col>
          <xdr:colOff>381000</xdr:colOff>
          <xdr:row>71</xdr:row>
          <xdr:rowOff>142875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72</xdr:row>
          <xdr:rowOff>28575</xdr:rowOff>
        </xdr:from>
        <xdr:to>
          <xdr:col>9</xdr:col>
          <xdr:colOff>381000</xdr:colOff>
          <xdr:row>72</xdr:row>
          <xdr:rowOff>142875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73</xdr:row>
          <xdr:rowOff>28575</xdr:rowOff>
        </xdr:from>
        <xdr:to>
          <xdr:col>9</xdr:col>
          <xdr:colOff>381000</xdr:colOff>
          <xdr:row>73</xdr:row>
          <xdr:rowOff>142875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74</xdr:row>
          <xdr:rowOff>28575</xdr:rowOff>
        </xdr:from>
        <xdr:to>
          <xdr:col>9</xdr:col>
          <xdr:colOff>381000</xdr:colOff>
          <xdr:row>74</xdr:row>
          <xdr:rowOff>142875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75</xdr:row>
          <xdr:rowOff>28575</xdr:rowOff>
        </xdr:from>
        <xdr:to>
          <xdr:col>9</xdr:col>
          <xdr:colOff>381000</xdr:colOff>
          <xdr:row>75</xdr:row>
          <xdr:rowOff>142875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76</xdr:row>
          <xdr:rowOff>28575</xdr:rowOff>
        </xdr:from>
        <xdr:to>
          <xdr:col>9</xdr:col>
          <xdr:colOff>381000</xdr:colOff>
          <xdr:row>76</xdr:row>
          <xdr:rowOff>142875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77</xdr:row>
          <xdr:rowOff>28575</xdr:rowOff>
        </xdr:from>
        <xdr:to>
          <xdr:col>9</xdr:col>
          <xdr:colOff>381000</xdr:colOff>
          <xdr:row>77</xdr:row>
          <xdr:rowOff>142875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78</xdr:row>
          <xdr:rowOff>28575</xdr:rowOff>
        </xdr:from>
        <xdr:to>
          <xdr:col>9</xdr:col>
          <xdr:colOff>381000</xdr:colOff>
          <xdr:row>78</xdr:row>
          <xdr:rowOff>142875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79</xdr:row>
          <xdr:rowOff>28575</xdr:rowOff>
        </xdr:from>
        <xdr:to>
          <xdr:col>9</xdr:col>
          <xdr:colOff>381000</xdr:colOff>
          <xdr:row>79</xdr:row>
          <xdr:rowOff>142875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80</xdr:row>
          <xdr:rowOff>28575</xdr:rowOff>
        </xdr:from>
        <xdr:to>
          <xdr:col>9</xdr:col>
          <xdr:colOff>381000</xdr:colOff>
          <xdr:row>80</xdr:row>
          <xdr:rowOff>142875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81</xdr:row>
          <xdr:rowOff>28575</xdr:rowOff>
        </xdr:from>
        <xdr:to>
          <xdr:col>9</xdr:col>
          <xdr:colOff>381000</xdr:colOff>
          <xdr:row>81</xdr:row>
          <xdr:rowOff>142875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82</xdr:row>
          <xdr:rowOff>28575</xdr:rowOff>
        </xdr:from>
        <xdr:to>
          <xdr:col>9</xdr:col>
          <xdr:colOff>381000</xdr:colOff>
          <xdr:row>82</xdr:row>
          <xdr:rowOff>142875</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83</xdr:row>
          <xdr:rowOff>28575</xdr:rowOff>
        </xdr:from>
        <xdr:to>
          <xdr:col>9</xdr:col>
          <xdr:colOff>381000</xdr:colOff>
          <xdr:row>83</xdr:row>
          <xdr:rowOff>142875</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84</xdr:row>
          <xdr:rowOff>28575</xdr:rowOff>
        </xdr:from>
        <xdr:to>
          <xdr:col>9</xdr:col>
          <xdr:colOff>381000</xdr:colOff>
          <xdr:row>84</xdr:row>
          <xdr:rowOff>142875</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85</xdr:row>
          <xdr:rowOff>28575</xdr:rowOff>
        </xdr:from>
        <xdr:to>
          <xdr:col>9</xdr:col>
          <xdr:colOff>381000</xdr:colOff>
          <xdr:row>85</xdr:row>
          <xdr:rowOff>142875</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86</xdr:row>
          <xdr:rowOff>28575</xdr:rowOff>
        </xdr:from>
        <xdr:to>
          <xdr:col>9</xdr:col>
          <xdr:colOff>381000</xdr:colOff>
          <xdr:row>86</xdr:row>
          <xdr:rowOff>142875</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87</xdr:row>
          <xdr:rowOff>28575</xdr:rowOff>
        </xdr:from>
        <xdr:to>
          <xdr:col>9</xdr:col>
          <xdr:colOff>381000</xdr:colOff>
          <xdr:row>87</xdr:row>
          <xdr:rowOff>142875</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88</xdr:row>
          <xdr:rowOff>28575</xdr:rowOff>
        </xdr:from>
        <xdr:to>
          <xdr:col>9</xdr:col>
          <xdr:colOff>381000</xdr:colOff>
          <xdr:row>88</xdr:row>
          <xdr:rowOff>142875</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89</xdr:row>
          <xdr:rowOff>28575</xdr:rowOff>
        </xdr:from>
        <xdr:to>
          <xdr:col>9</xdr:col>
          <xdr:colOff>381000</xdr:colOff>
          <xdr:row>89</xdr:row>
          <xdr:rowOff>142875</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90</xdr:row>
          <xdr:rowOff>28575</xdr:rowOff>
        </xdr:from>
        <xdr:to>
          <xdr:col>9</xdr:col>
          <xdr:colOff>381000</xdr:colOff>
          <xdr:row>90</xdr:row>
          <xdr:rowOff>142875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91</xdr:row>
          <xdr:rowOff>28575</xdr:rowOff>
        </xdr:from>
        <xdr:to>
          <xdr:col>9</xdr:col>
          <xdr:colOff>381000</xdr:colOff>
          <xdr:row>91</xdr:row>
          <xdr:rowOff>142875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92</xdr:row>
          <xdr:rowOff>28575</xdr:rowOff>
        </xdr:from>
        <xdr:to>
          <xdr:col>9</xdr:col>
          <xdr:colOff>381000</xdr:colOff>
          <xdr:row>92</xdr:row>
          <xdr:rowOff>142875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93</xdr:row>
          <xdr:rowOff>28575</xdr:rowOff>
        </xdr:from>
        <xdr:to>
          <xdr:col>9</xdr:col>
          <xdr:colOff>381000</xdr:colOff>
          <xdr:row>93</xdr:row>
          <xdr:rowOff>142875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94</xdr:row>
          <xdr:rowOff>28575</xdr:rowOff>
        </xdr:from>
        <xdr:to>
          <xdr:col>9</xdr:col>
          <xdr:colOff>381000</xdr:colOff>
          <xdr:row>94</xdr:row>
          <xdr:rowOff>142875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95</xdr:row>
          <xdr:rowOff>28575</xdr:rowOff>
        </xdr:from>
        <xdr:to>
          <xdr:col>9</xdr:col>
          <xdr:colOff>381000</xdr:colOff>
          <xdr:row>95</xdr:row>
          <xdr:rowOff>142875</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96</xdr:row>
          <xdr:rowOff>28575</xdr:rowOff>
        </xdr:from>
        <xdr:to>
          <xdr:col>9</xdr:col>
          <xdr:colOff>381000</xdr:colOff>
          <xdr:row>96</xdr:row>
          <xdr:rowOff>142875</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97</xdr:row>
          <xdr:rowOff>28575</xdr:rowOff>
        </xdr:from>
        <xdr:to>
          <xdr:col>9</xdr:col>
          <xdr:colOff>381000</xdr:colOff>
          <xdr:row>97</xdr:row>
          <xdr:rowOff>142875</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98</xdr:row>
          <xdr:rowOff>28575</xdr:rowOff>
        </xdr:from>
        <xdr:to>
          <xdr:col>9</xdr:col>
          <xdr:colOff>381000</xdr:colOff>
          <xdr:row>98</xdr:row>
          <xdr:rowOff>142875</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99</xdr:row>
          <xdr:rowOff>28575</xdr:rowOff>
        </xdr:from>
        <xdr:to>
          <xdr:col>9</xdr:col>
          <xdr:colOff>381000</xdr:colOff>
          <xdr:row>99</xdr:row>
          <xdr:rowOff>142875</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100</xdr:row>
          <xdr:rowOff>28575</xdr:rowOff>
        </xdr:from>
        <xdr:to>
          <xdr:col>9</xdr:col>
          <xdr:colOff>381000</xdr:colOff>
          <xdr:row>100</xdr:row>
          <xdr:rowOff>142875</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101</xdr:row>
          <xdr:rowOff>28575</xdr:rowOff>
        </xdr:from>
        <xdr:to>
          <xdr:col>9</xdr:col>
          <xdr:colOff>381000</xdr:colOff>
          <xdr:row>101</xdr:row>
          <xdr:rowOff>142875</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102</xdr:row>
          <xdr:rowOff>28575</xdr:rowOff>
        </xdr:from>
        <xdr:to>
          <xdr:col>9</xdr:col>
          <xdr:colOff>381000</xdr:colOff>
          <xdr:row>102</xdr:row>
          <xdr:rowOff>142875</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103</xdr:row>
          <xdr:rowOff>28575</xdr:rowOff>
        </xdr:from>
        <xdr:to>
          <xdr:col>9</xdr:col>
          <xdr:colOff>381000</xdr:colOff>
          <xdr:row>103</xdr:row>
          <xdr:rowOff>142875</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104</xdr:row>
          <xdr:rowOff>28575</xdr:rowOff>
        </xdr:from>
        <xdr:to>
          <xdr:col>9</xdr:col>
          <xdr:colOff>381000</xdr:colOff>
          <xdr:row>104</xdr:row>
          <xdr:rowOff>142875</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105</xdr:row>
          <xdr:rowOff>28575</xdr:rowOff>
        </xdr:from>
        <xdr:to>
          <xdr:col>9</xdr:col>
          <xdr:colOff>381000</xdr:colOff>
          <xdr:row>105</xdr:row>
          <xdr:rowOff>142875</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106</xdr:row>
          <xdr:rowOff>28575</xdr:rowOff>
        </xdr:from>
        <xdr:to>
          <xdr:col>9</xdr:col>
          <xdr:colOff>381000</xdr:colOff>
          <xdr:row>106</xdr:row>
          <xdr:rowOff>142875</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107</xdr:row>
          <xdr:rowOff>28575</xdr:rowOff>
        </xdr:from>
        <xdr:to>
          <xdr:col>9</xdr:col>
          <xdr:colOff>381000</xdr:colOff>
          <xdr:row>107</xdr:row>
          <xdr:rowOff>142875</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108</xdr:row>
          <xdr:rowOff>28575</xdr:rowOff>
        </xdr:from>
        <xdr:to>
          <xdr:col>9</xdr:col>
          <xdr:colOff>381000</xdr:colOff>
          <xdr:row>108</xdr:row>
          <xdr:rowOff>142875</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109</xdr:row>
          <xdr:rowOff>28575</xdr:rowOff>
        </xdr:from>
        <xdr:to>
          <xdr:col>9</xdr:col>
          <xdr:colOff>381000</xdr:colOff>
          <xdr:row>109</xdr:row>
          <xdr:rowOff>142875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110</xdr:row>
          <xdr:rowOff>28575</xdr:rowOff>
        </xdr:from>
        <xdr:to>
          <xdr:col>9</xdr:col>
          <xdr:colOff>381000</xdr:colOff>
          <xdr:row>110</xdr:row>
          <xdr:rowOff>142875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111</xdr:row>
          <xdr:rowOff>28575</xdr:rowOff>
        </xdr:from>
        <xdr:to>
          <xdr:col>9</xdr:col>
          <xdr:colOff>381000</xdr:colOff>
          <xdr:row>111</xdr:row>
          <xdr:rowOff>142875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112</xdr:row>
          <xdr:rowOff>28575</xdr:rowOff>
        </xdr:from>
        <xdr:to>
          <xdr:col>9</xdr:col>
          <xdr:colOff>381000</xdr:colOff>
          <xdr:row>112</xdr:row>
          <xdr:rowOff>142875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113</xdr:row>
          <xdr:rowOff>28575</xdr:rowOff>
        </xdr:from>
        <xdr:to>
          <xdr:col>9</xdr:col>
          <xdr:colOff>381000</xdr:colOff>
          <xdr:row>113</xdr:row>
          <xdr:rowOff>142875</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114</xdr:row>
          <xdr:rowOff>28575</xdr:rowOff>
        </xdr:from>
        <xdr:to>
          <xdr:col>9</xdr:col>
          <xdr:colOff>381000</xdr:colOff>
          <xdr:row>114</xdr:row>
          <xdr:rowOff>142875</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115</xdr:row>
          <xdr:rowOff>28575</xdr:rowOff>
        </xdr:from>
        <xdr:to>
          <xdr:col>9</xdr:col>
          <xdr:colOff>381000</xdr:colOff>
          <xdr:row>115</xdr:row>
          <xdr:rowOff>142875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116</xdr:row>
          <xdr:rowOff>28575</xdr:rowOff>
        </xdr:from>
        <xdr:to>
          <xdr:col>9</xdr:col>
          <xdr:colOff>381000</xdr:colOff>
          <xdr:row>116</xdr:row>
          <xdr:rowOff>142875</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117</xdr:row>
          <xdr:rowOff>28575</xdr:rowOff>
        </xdr:from>
        <xdr:to>
          <xdr:col>9</xdr:col>
          <xdr:colOff>381000</xdr:colOff>
          <xdr:row>117</xdr:row>
          <xdr:rowOff>142875</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118</xdr:row>
          <xdr:rowOff>28575</xdr:rowOff>
        </xdr:from>
        <xdr:to>
          <xdr:col>9</xdr:col>
          <xdr:colOff>381000</xdr:colOff>
          <xdr:row>118</xdr:row>
          <xdr:rowOff>142875</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119</xdr:row>
          <xdr:rowOff>28575</xdr:rowOff>
        </xdr:from>
        <xdr:to>
          <xdr:col>9</xdr:col>
          <xdr:colOff>381000</xdr:colOff>
          <xdr:row>119</xdr:row>
          <xdr:rowOff>142875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120</xdr:row>
          <xdr:rowOff>28575</xdr:rowOff>
        </xdr:from>
        <xdr:to>
          <xdr:col>9</xdr:col>
          <xdr:colOff>381000</xdr:colOff>
          <xdr:row>120</xdr:row>
          <xdr:rowOff>142875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121</xdr:row>
          <xdr:rowOff>28575</xdr:rowOff>
        </xdr:from>
        <xdr:to>
          <xdr:col>9</xdr:col>
          <xdr:colOff>381000</xdr:colOff>
          <xdr:row>121</xdr:row>
          <xdr:rowOff>142875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122</xdr:row>
          <xdr:rowOff>28575</xdr:rowOff>
        </xdr:from>
        <xdr:to>
          <xdr:col>9</xdr:col>
          <xdr:colOff>381000</xdr:colOff>
          <xdr:row>122</xdr:row>
          <xdr:rowOff>142875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123</xdr:row>
          <xdr:rowOff>28575</xdr:rowOff>
        </xdr:from>
        <xdr:to>
          <xdr:col>9</xdr:col>
          <xdr:colOff>381000</xdr:colOff>
          <xdr:row>123</xdr:row>
          <xdr:rowOff>142875</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124</xdr:row>
          <xdr:rowOff>28575</xdr:rowOff>
        </xdr:from>
        <xdr:to>
          <xdr:col>9</xdr:col>
          <xdr:colOff>381000</xdr:colOff>
          <xdr:row>124</xdr:row>
          <xdr:rowOff>142875</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125</xdr:row>
          <xdr:rowOff>28575</xdr:rowOff>
        </xdr:from>
        <xdr:to>
          <xdr:col>9</xdr:col>
          <xdr:colOff>381000</xdr:colOff>
          <xdr:row>125</xdr:row>
          <xdr:rowOff>142875</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126</xdr:row>
          <xdr:rowOff>28575</xdr:rowOff>
        </xdr:from>
        <xdr:to>
          <xdr:col>9</xdr:col>
          <xdr:colOff>381000</xdr:colOff>
          <xdr:row>126</xdr:row>
          <xdr:rowOff>142875</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127</xdr:row>
          <xdr:rowOff>28575</xdr:rowOff>
        </xdr:from>
        <xdr:to>
          <xdr:col>9</xdr:col>
          <xdr:colOff>381000</xdr:colOff>
          <xdr:row>127</xdr:row>
          <xdr:rowOff>142875</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128</xdr:row>
          <xdr:rowOff>28575</xdr:rowOff>
        </xdr:from>
        <xdr:to>
          <xdr:col>9</xdr:col>
          <xdr:colOff>381000</xdr:colOff>
          <xdr:row>128</xdr:row>
          <xdr:rowOff>142875</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0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129</xdr:row>
          <xdr:rowOff>28575</xdr:rowOff>
        </xdr:from>
        <xdr:to>
          <xdr:col>9</xdr:col>
          <xdr:colOff>381000</xdr:colOff>
          <xdr:row>129</xdr:row>
          <xdr:rowOff>142875</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130</xdr:row>
          <xdr:rowOff>28575</xdr:rowOff>
        </xdr:from>
        <xdr:to>
          <xdr:col>9</xdr:col>
          <xdr:colOff>381000</xdr:colOff>
          <xdr:row>130</xdr:row>
          <xdr:rowOff>142875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131</xdr:row>
          <xdr:rowOff>28575</xdr:rowOff>
        </xdr:from>
        <xdr:to>
          <xdr:col>9</xdr:col>
          <xdr:colOff>381000</xdr:colOff>
          <xdr:row>131</xdr:row>
          <xdr:rowOff>142875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132</xdr:row>
          <xdr:rowOff>28575</xdr:rowOff>
        </xdr:from>
        <xdr:to>
          <xdr:col>9</xdr:col>
          <xdr:colOff>381000</xdr:colOff>
          <xdr:row>132</xdr:row>
          <xdr:rowOff>142875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133</xdr:row>
          <xdr:rowOff>28575</xdr:rowOff>
        </xdr:from>
        <xdr:to>
          <xdr:col>9</xdr:col>
          <xdr:colOff>381000</xdr:colOff>
          <xdr:row>133</xdr:row>
          <xdr:rowOff>142875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10</xdr:col>
      <xdr:colOff>28575</xdr:colOff>
      <xdr:row>0</xdr:row>
      <xdr:rowOff>66675</xdr:rowOff>
    </xdr:from>
    <xdr:ext cx="1524000" cy="2857500"/>
    <mc:AlternateContent xmlns:mc="http://schemas.openxmlformats.org/markup-compatibility/2006" xmlns:sle15="http://schemas.microsoft.com/office/drawing/2012/slicer">
      <mc:Choice Requires="sle15">
        <xdr:graphicFrame macro="">
          <xdr:nvGraphicFramePr>
            <xdr:cNvPr id="2" name="statut_2">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microsoft.com/office/drawing/2010/slicer">
              <sle:slicer xmlns:sle="http://schemas.microsoft.com/office/drawing/2010/slicer" name="statut_2"/>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0</xdr:col>
      <xdr:colOff>0</xdr:colOff>
      <xdr:row>3</xdr:row>
      <xdr:rowOff>0</xdr:rowOff>
    </xdr:from>
    <xdr:ext cx="209550" cy="209550"/>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3</xdr:row>
      <xdr:rowOff>0</xdr:rowOff>
    </xdr:from>
    <xdr:ext cx="209550" cy="209550"/>
    <xdr:pic>
      <xdr:nvPicPr>
        <xdr:cNvPr id="4" name="image5.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0</xdr:colOff>
      <xdr:row>3</xdr:row>
      <xdr:rowOff>0</xdr:rowOff>
    </xdr:from>
    <xdr:ext cx="209550" cy="209550"/>
    <xdr:pic>
      <xdr:nvPicPr>
        <xdr:cNvPr id="5" name="image7.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5</xdr:col>
      <xdr:colOff>0</xdr:colOff>
      <xdr:row>3</xdr:row>
      <xdr:rowOff>0</xdr:rowOff>
    </xdr:from>
    <xdr:ext cx="209550" cy="209550"/>
    <xdr:pic>
      <xdr:nvPicPr>
        <xdr:cNvPr id="6" name="image1.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6</xdr:col>
      <xdr:colOff>0</xdr:colOff>
      <xdr:row>3</xdr:row>
      <xdr:rowOff>0</xdr:rowOff>
    </xdr:from>
    <xdr:ext cx="209550" cy="209550"/>
    <xdr:pic>
      <xdr:nvPicPr>
        <xdr:cNvPr id="7" name="image4.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7</xdr:col>
      <xdr:colOff>0</xdr:colOff>
      <xdr:row>3</xdr:row>
      <xdr:rowOff>0</xdr:rowOff>
    </xdr:from>
    <xdr:ext cx="209550" cy="209550"/>
    <xdr:pic>
      <xdr:nvPicPr>
        <xdr:cNvPr id="8" name="image3.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0</xdr:colOff>
      <xdr:row>3</xdr:row>
      <xdr:rowOff>0</xdr:rowOff>
    </xdr:from>
    <xdr:ext cx="209550" cy="209550"/>
    <xdr:pic>
      <xdr:nvPicPr>
        <xdr:cNvPr id="9" name="image6.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1_Col_1" xr10:uid="{00000000-0013-0000-FFFF-FFFF01000000}" sourceName="statut">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Cache_Table_2_Col_1" xr10:uid="{00000000-0013-0000-FFFF-FFFF02000000}" sourceName="statut">
  <extLst>
    <x:ext xmlns:x15="http://schemas.microsoft.com/office/spreadsheetml/2010/11/main" uri="{2F2917AC-EB37-4324-AD4E-5DD8C200BD13}">
      <x15:tableSlicerCache tableId="2" column="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tatut_1" xr10:uid="{00000000-0014-0000-FFFF-FFFF01000000}" cache="SlicerCache_Table_1_Col_1" caption="statut" rowHeight="24765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tatut_2" xr10:uid="{00000000-0014-0000-FFFF-FFFF02000000}" cache="SlicerCache_Table_2_Col_1" caption="statut" rowHeight="2476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D5:D134" dataDxfId="1">
  <autoFilter ref="D5:D134" xr:uid="{00000000-0009-0000-0100-000001000000}"/>
  <tableColumns count="1">
    <tableColumn id="1" xr3:uid="{00000000-0010-0000-0000-000001000000}" name="statut" dataDxfId="0"/>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D5:D204">
  <autoFilter ref="D5:D204" xr:uid="{00000000-0009-0000-0100-000002000000}"/>
  <tableColumns count="1">
    <tableColumn id="1" xr3:uid="{00000000-0010-0000-0100-000001000000}" name="statut"/>
  </tableColumns>
  <tableStyleInfo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microsoft.com/office/2007/relationships/slicer" Target="../slicers/slicer1.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omments" Target="../comments1.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omments" Target="../comments2.xml"/><Relationship Id="rId4" Type="http://schemas.microsoft.com/office/2007/relationships/slicer" Target="../slicers/slicer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outlinePr summaryBelow="0" summaryRight="0"/>
  </sheetPr>
  <dimension ref="A1:T140"/>
  <sheetViews>
    <sheetView tabSelected="1" zoomScale="115" zoomScaleNormal="115" workbookViewId="0">
      <pane ySplit="5" topLeftCell="A6" activePane="bottomLeft" state="frozen"/>
      <selection pane="bottomLeft" activeCell="T25" sqref="T25"/>
    </sheetView>
  </sheetViews>
  <sheetFormatPr baseColWidth="10" defaultColWidth="12.5703125" defaultRowHeight="15.75" customHeight="1" outlineLevelCol="1"/>
  <cols>
    <col min="1" max="1" width="8.28515625" customWidth="1"/>
    <col min="2" max="2" width="2.7109375" customWidth="1"/>
    <col min="3" max="3" width="15" customWidth="1"/>
    <col min="4" max="4" width="6.7109375" customWidth="1"/>
    <col min="5" max="6" width="10.140625" customWidth="1"/>
    <col min="7" max="9" width="8.85546875" customWidth="1"/>
    <col min="10" max="10" width="6.5703125" customWidth="1"/>
    <col min="11" max="11" width="11.28515625" customWidth="1"/>
    <col min="12" max="12" width="10.28515625" customWidth="1"/>
    <col min="13" max="13" width="2.7109375" customWidth="1"/>
    <col min="14" max="14" width="8.28515625" customWidth="1" collapsed="1"/>
    <col min="15" max="15" width="8.42578125" hidden="1" customWidth="1" outlineLevel="1"/>
    <col min="16" max="19" width="10.5703125" hidden="1" customWidth="1" outlineLevel="1"/>
  </cols>
  <sheetData>
    <row r="1" spans="1:20" ht="39" customHeight="1" thickBot="1">
      <c r="A1" s="1"/>
      <c r="B1" s="1"/>
      <c r="C1" s="1"/>
      <c r="D1" s="1"/>
      <c r="E1" s="178"/>
      <c r="F1" s="185">
        <v>2022</v>
      </c>
      <c r="G1" s="186">
        <v>1</v>
      </c>
      <c r="H1" s="186">
        <v>1</v>
      </c>
      <c r="I1" s="186">
        <v>1</v>
      </c>
      <c r="J1" s="231">
        <v>2022</v>
      </c>
      <c r="K1" s="214"/>
      <c r="L1" s="214"/>
      <c r="M1" s="214"/>
      <c r="N1" s="5"/>
      <c r="O1" s="6" t="s">
        <v>0</v>
      </c>
      <c r="P1" s="7">
        <v>0.8</v>
      </c>
      <c r="Q1" s="7"/>
      <c r="R1" s="7"/>
      <c r="S1" s="7"/>
    </row>
    <row r="2" spans="1:20" ht="27" customHeight="1" thickTop="1">
      <c r="A2" s="8">
        <v>2022</v>
      </c>
      <c r="B2" s="233"/>
      <c r="C2" s="232"/>
      <c r="D2" s="9"/>
      <c r="E2" s="234" t="s">
        <v>2</v>
      </c>
      <c r="F2" s="232"/>
      <c r="G2" s="232"/>
      <c r="H2" s="232"/>
      <c r="I2" s="192"/>
      <c r="J2" s="232"/>
      <c r="K2" s="232"/>
      <c r="L2" s="232"/>
      <c r="M2" s="232"/>
      <c r="N2" s="10" t="s">
        <v>3</v>
      </c>
      <c r="O2" s="11" t="s">
        <v>4</v>
      </c>
      <c r="P2" s="12" t="s">
        <v>5</v>
      </c>
      <c r="Q2" s="12"/>
      <c r="R2" s="12"/>
      <c r="S2" s="12"/>
    </row>
    <row r="3" spans="1:20" ht="6.75" customHeight="1">
      <c r="A3" s="13"/>
      <c r="B3" s="14"/>
      <c r="C3" s="15"/>
      <c r="D3" s="16"/>
      <c r="E3" s="17" t="s">
        <v>6</v>
      </c>
      <c r="F3" s="17"/>
      <c r="G3" s="18"/>
      <c r="H3" s="19"/>
      <c r="I3" s="19"/>
      <c r="J3" s="20"/>
      <c r="K3" s="21"/>
      <c r="L3" s="21"/>
      <c r="M3" s="22"/>
      <c r="N3" s="23"/>
      <c r="O3" s="24"/>
      <c r="P3" s="25"/>
      <c r="Q3" s="25"/>
      <c r="R3" s="25"/>
      <c r="S3" s="25"/>
    </row>
    <row r="4" spans="1:20" ht="16.5" customHeight="1">
      <c r="A4" s="26"/>
      <c r="B4" s="26"/>
      <c r="C4" s="27" t="s">
        <v>7</v>
      </c>
      <c r="D4" s="28"/>
      <c r="E4" s="29"/>
      <c r="F4" s="30"/>
      <c r="G4" s="18"/>
      <c r="H4" s="31"/>
      <c r="I4" s="19"/>
      <c r="J4" s="20"/>
      <c r="K4" s="209"/>
      <c r="L4" s="33" t="s">
        <v>9</v>
      </c>
      <c r="M4" s="34"/>
      <c r="N4" s="35">
        <v>0.31666666666666665</v>
      </c>
      <c r="O4" s="36">
        <v>2.0833333333333332E-2</v>
      </c>
      <c r="P4" s="37">
        <v>0.26666666666666666</v>
      </c>
      <c r="Q4" s="37"/>
      <c r="R4" s="37"/>
      <c r="S4" s="37"/>
    </row>
    <row r="5" spans="1:20" ht="7.5" customHeight="1">
      <c r="A5" s="13"/>
      <c r="B5" s="38"/>
      <c r="C5" s="179"/>
      <c r="D5" s="39" t="s">
        <v>10</v>
      </c>
      <c r="E5" s="40" t="s">
        <v>11</v>
      </c>
      <c r="F5" s="41" t="s">
        <v>12</v>
      </c>
      <c r="G5" s="18"/>
      <c r="H5" s="42"/>
      <c r="I5" s="19"/>
      <c r="J5" s="20"/>
      <c r="K5" s="21"/>
      <c r="L5" s="21"/>
      <c r="M5" s="43"/>
      <c r="N5" s="44"/>
      <c r="O5" s="24"/>
      <c r="P5" s="25"/>
      <c r="Q5" s="25"/>
      <c r="R5" s="25"/>
      <c r="S5" s="25"/>
    </row>
    <row r="6" spans="1:20" ht="13.5">
      <c r="A6" s="223" t="s">
        <v>13</v>
      </c>
      <c r="B6" s="213">
        <f>WEEKNUM(C6)</f>
        <v>29</v>
      </c>
      <c r="C6" s="45">
        <v>43291</v>
      </c>
      <c r="D6" s="208" t="s">
        <v>14</v>
      </c>
      <c r="E6" s="47">
        <v>0.3125</v>
      </c>
      <c r="F6" s="48">
        <v>0.65</v>
      </c>
      <c r="G6" s="49">
        <f t="array" ref="G6:G135">H6:H135-N4</f>
        <v>0</v>
      </c>
      <c r="H6" s="50">
        <f t="array" ref="H6:H135">F6:F135-E6:E135-O4</f>
        <v>0.31666666666666671</v>
      </c>
      <c r="I6" s="68"/>
      <c r="J6" s="51"/>
      <c r="K6" s="52"/>
      <c r="L6" s="53" t="s">
        <v>15</v>
      </c>
      <c r="M6" s="227">
        <v>29</v>
      </c>
      <c r="N6" s="230" t="s">
        <v>13</v>
      </c>
      <c r="O6" s="226"/>
      <c r="P6" s="214"/>
      <c r="Q6" s="214"/>
      <c r="R6" s="214"/>
      <c r="S6" s="54"/>
      <c r="T6" s="212" t="b">
        <v>0</v>
      </c>
    </row>
    <row r="7" spans="1:20" ht="13.5">
      <c r="A7" s="214"/>
      <c r="B7" s="214"/>
      <c r="C7" s="45">
        <v>43292</v>
      </c>
      <c r="D7" s="208" t="s">
        <v>14</v>
      </c>
      <c r="E7" s="47">
        <v>0.31180555555555556</v>
      </c>
      <c r="F7" s="55">
        <v>0.65</v>
      </c>
      <c r="G7" s="49">
        <v>6.9444444444449749E-4</v>
      </c>
      <c r="H7" s="210">
        <v>0.31736111111111115</v>
      </c>
      <c r="I7" s="211"/>
      <c r="J7" s="51"/>
      <c r="K7" s="57"/>
      <c r="L7" s="58"/>
      <c r="M7" s="214"/>
      <c r="N7" s="214"/>
      <c r="O7" s="214"/>
      <c r="P7" s="214"/>
      <c r="Q7" s="214"/>
      <c r="R7" s="214"/>
      <c r="S7" s="54"/>
      <c r="T7" s="212" t="b">
        <v>0</v>
      </c>
    </row>
    <row r="8" spans="1:20" ht="13.5">
      <c r="A8" s="214"/>
      <c r="B8" s="214"/>
      <c r="C8" s="45">
        <v>43293</v>
      </c>
      <c r="D8" s="208" t="s">
        <v>14</v>
      </c>
      <c r="E8" s="47">
        <v>0.31180555555555556</v>
      </c>
      <c r="F8" s="55">
        <v>0.66388888888888886</v>
      </c>
      <c r="G8" s="49">
        <v>1.4583333333333337E-2</v>
      </c>
      <c r="H8" s="50">
        <v>0.33124999999999999</v>
      </c>
      <c r="I8" s="68"/>
      <c r="J8" s="51"/>
      <c r="K8" s="52"/>
      <c r="L8" s="53" t="s">
        <v>16</v>
      </c>
      <c r="M8" s="214"/>
      <c r="N8" s="214"/>
      <c r="O8" s="214"/>
      <c r="P8" s="214"/>
      <c r="Q8" s="214"/>
      <c r="R8" s="214"/>
      <c r="S8" s="54"/>
      <c r="T8" s="212" t="b">
        <v>0</v>
      </c>
    </row>
    <row r="9" spans="1:20" ht="13.5">
      <c r="A9" s="214"/>
      <c r="B9" s="214"/>
      <c r="C9" s="195">
        <v>43294</v>
      </c>
      <c r="D9" s="208" t="s">
        <v>17</v>
      </c>
      <c r="E9" s="196"/>
      <c r="F9" s="197"/>
      <c r="G9" s="198">
        <v>-0.33749999999999997</v>
      </c>
      <c r="H9" s="199">
        <v>-2.0833333333333332E-2</v>
      </c>
      <c r="I9" s="200"/>
      <c r="J9" s="51"/>
      <c r="K9" s="201"/>
      <c r="L9" s="202"/>
      <c r="M9" s="214"/>
      <c r="N9" s="214"/>
      <c r="O9" s="214"/>
      <c r="P9" s="214"/>
      <c r="Q9" s="214"/>
      <c r="R9" s="214"/>
      <c r="S9" s="54"/>
      <c r="T9" s="212" t="b">
        <v>0</v>
      </c>
    </row>
    <row r="10" spans="1:20" ht="13.5">
      <c r="A10" s="214"/>
      <c r="B10" s="215"/>
      <c r="C10" s="180">
        <v>43295</v>
      </c>
      <c r="D10" s="208" t="s">
        <v>14</v>
      </c>
      <c r="E10" s="60">
        <v>0.3125</v>
      </c>
      <c r="F10" s="61">
        <v>0.64861111111111114</v>
      </c>
      <c r="G10" s="62">
        <v>-1.3888888888888284E-3</v>
      </c>
      <c r="H10" s="63">
        <v>0.31527777777777782</v>
      </c>
      <c r="I10" s="187"/>
      <c r="J10" s="51"/>
      <c r="K10" s="65"/>
      <c r="L10" s="66"/>
      <c r="M10" s="215"/>
      <c r="N10" s="214"/>
      <c r="O10" s="214"/>
      <c r="P10" s="214"/>
      <c r="Q10" s="214"/>
      <c r="R10" s="214"/>
      <c r="S10" s="54"/>
      <c r="T10" s="212" t="b">
        <v>1</v>
      </c>
    </row>
    <row r="11" spans="1:20" ht="13.5">
      <c r="A11" s="214"/>
      <c r="B11" s="213">
        <f>WEEKNUM(C11)</f>
        <v>30</v>
      </c>
      <c r="C11" s="45">
        <v>43298</v>
      </c>
      <c r="D11" s="208" t="s">
        <v>14</v>
      </c>
      <c r="E11" s="47">
        <v>0.29305555555555557</v>
      </c>
      <c r="F11" s="55">
        <v>0.65</v>
      </c>
      <c r="G11" s="49">
        <v>1.9444444444444486E-2</v>
      </c>
      <c r="H11" s="50">
        <v>0.33611111111111114</v>
      </c>
      <c r="I11" s="68"/>
      <c r="J11" s="51"/>
      <c r="K11" s="52"/>
      <c r="L11" s="58"/>
      <c r="M11" s="227">
        <f>M6+1</f>
        <v>30</v>
      </c>
      <c r="N11" s="214"/>
      <c r="O11" s="214"/>
      <c r="P11" s="214"/>
      <c r="Q11" s="214"/>
      <c r="R11" s="214"/>
      <c r="S11" s="54"/>
    </row>
    <row r="12" spans="1:20" ht="13.5">
      <c r="A12" s="214"/>
      <c r="B12" s="214"/>
      <c r="C12" s="45">
        <v>44762</v>
      </c>
      <c r="D12" s="208" t="s">
        <v>14</v>
      </c>
      <c r="E12" s="67">
        <v>0.29375000000000001</v>
      </c>
      <c r="F12" s="55">
        <v>0.65</v>
      </c>
      <c r="G12" s="49">
        <v>1.8750000000000044E-2</v>
      </c>
      <c r="H12" s="68">
        <v>0.3354166666666667</v>
      </c>
      <c r="I12" s="68"/>
      <c r="J12" s="51"/>
      <c r="K12" s="57"/>
      <c r="L12" s="58"/>
      <c r="M12" s="214"/>
      <c r="N12" s="214"/>
      <c r="O12" s="214"/>
      <c r="P12" s="214"/>
      <c r="Q12" s="214"/>
      <c r="R12" s="214"/>
      <c r="S12" s="54"/>
    </row>
    <row r="13" spans="1:20" ht="13.5">
      <c r="A13" s="214"/>
      <c r="B13" s="214"/>
      <c r="C13" s="45">
        <v>44763</v>
      </c>
      <c r="D13" s="208" t="s">
        <v>14</v>
      </c>
      <c r="E13" s="67">
        <v>0.29166666666666669</v>
      </c>
      <c r="F13" s="55">
        <v>0.65</v>
      </c>
      <c r="G13" s="49">
        <v>2.083333333333337E-2</v>
      </c>
      <c r="H13" s="50">
        <v>0.33750000000000002</v>
      </c>
      <c r="I13" s="68"/>
      <c r="J13" s="51"/>
      <c r="K13" s="52"/>
      <c r="L13" s="53"/>
      <c r="M13" s="214"/>
      <c r="N13" s="214"/>
      <c r="O13" s="214"/>
      <c r="P13" s="214"/>
      <c r="Q13" s="214"/>
      <c r="R13" s="214"/>
      <c r="S13" s="54"/>
    </row>
    <row r="14" spans="1:20" ht="13.5">
      <c r="A14" s="214"/>
      <c r="B14" s="214"/>
      <c r="C14" s="45">
        <v>44764</v>
      </c>
      <c r="D14" s="208" t="s">
        <v>14</v>
      </c>
      <c r="E14" s="70">
        <v>0.3125</v>
      </c>
      <c r="F14" s="55">
        <v>0.65</v>
      </c>
      <c r="G14" s="49">
        <v>0</v>
      </c>
      <c r="H14" s="50">
        <v>0.31666666666666671</v>
      </c>
      <c r="I14" s="68"/>
      <c r="J14" s="51"/>
      <c r="K14" s="52"/>
      <c r="L14" s="53"/>
      <c r="M14" s="214"/>
      <c r="N14" s="214"/>
      <c r="O14" s="214"/>
      <c r="P14" s="214"/>
      <c r="Q14" s="214"/>
      <c r="R14" s="214"/>
      <c r="S14" s="54"/>
    </row>
    <row r="15" spans="1:20" ht="13.5">
      <c r="A15" s="214"/>
      <c r="B15" s="215"/>
      <c r="C15" s="194">
        <v>44765</v>
      </c>
      <c r="D15" s="208" t="s">
        <v>17</v>
      </c>
      <c r="E15" s="206">
        <v>0.3125</v>
      </c>
      <c r="F15" s="61">
        <v>0.65</v>
      </c>
      <c r="G15" s="62">
        <v>0</v>
      </c>
      <c r="H15" s="63">
        <v>0.31666666666666671</v>
      </c>
      <c r="I15" s="187"/>
      <c r="J15" s="51"/>
      <c r="K15" s="65"/>
      <c r="L15" s="66"/>
      <c r="M15" s="228"/>
      <c r="N15" s="214"/>
      <c r="O15" s="214"/>
      <c r="P15" s="214"/>
      <c r="Q15" s="214"/>
      <c r="R15" s="214"/>
      <c r="S15" s="54"/>
    </row>
    <row r="16" spans="1:20" ht="13.5">
      <c r="A16" s="214"/>
      <c r="B16" s="213">
        <f>WEEKNUM(C16)</f>
        <v>31</v>
      </c>
      <c r="C16" s="45">
        <v>43305</v>
      </c>
      <c r="D16" s="208" t="s">
        <v>14</v>
      </c>
      <c r="E16" s="207">
        <v>0.3125</v>
      </c>
      <c r="F16" s="55">
        <v>0.6</v>
      </c>
      <c r="G16" s="49">
        <v>-4.9999999999999989E-2</v>
      </c>
      <c r="H16" s="50">
        <v>0.26666666666666666</v>
      </c>
      <c r="I16" s="68"/>
      <c r="J16" s="51"/>
      <c r="K16" s="52"/>
      <c r="L16" s="53"/>
      <c r="M16" s="227">
        <f>M11+1</f>
        <v>31</v>
      </c>
      <c r="N16" s="214"/>
      <c r="O16" s="214"/>
      <c r="P16" s="214"/>
      <c r="Q16" s="214"/>
      <c r="R16" s="214"/>
      <c r="S16" s="54"/>
    </row>
    <row r="17" spans="1:19" ht="13.5">
      <c r="A17" s="214"/>
      <c r="B17" s="214"/>
      <c r="C17" s="45">
        <v>43306</v>
      </c>
      <c r="D17" s="208" t="s">
        <v>14</v>
      </c>
      <c r="E17" s="207">
        <v>0.35416666666666702</v>
      </c>
      <c r="F17" s="71">
        <v>0.65208333333333335</v>
      </c>
      <c r="G17" s="204">
        <v>-3.9583333333333637E-2</v>
      </c>
      <c r="H17" s="205">
        <v>0.27708333333333302</v>
      </c>
      <c r="I17" s="203"/>
      <c r="J17" s="51"/>
      <c r="K17" s="52"/>
      <c r="L17" s="53"/>
      <c r="M17" s="214"/>
      <c r="N17" s="214"/>
      <c r="O17" s="214"/>
      <c r="P17" s="214"/>
      <c r="Q17" s="214"/>
      <c r="R17" s="214"/>
      <c r="S17" s="54"/>
    </row>
    <row r="18" spans="1:19" ht="13.5">
      <c r="A18" s="214"/>
      <c r="B18" s="214"/>
      <c r="C18" s="45">
        <v>43307</v>
      </c>
      <c r="D18" s="208" t="s">
        <v>14</v>
      </c>
      <c r="E18" s="207">
        <v>0.39583333333333331</v>
      </c>
      <c r="F18" s="47">
        <v>0.65</v>
      </c>
      <c r="G18" s="49">
        <v>-8.3333333333333287E-2</v>
      </c>
      <c r="H18" s="50">
        <v>0.23333333333333336</v>
      </c>
      <c r="I18" s="68"/>
      <c r="J18" s="51"/>
      <c r="K18" s="52"/>
      <c r="L18" s="53"/>
      <c r="M18" s="214"/>
      <c r="N18" s="214"/>
      <c r="O18" s="214"/>
      <c r="P18" s="214"/>
      <c r="Q18" s="214"/>
      <c r="R18" s="214"/>
      <c r="S18" s="54"/>
    </row>
    <row r="19" spans="1:19" ht="13.5">
      <c r="A19" s="214"/>
      <c r="B19" s="214"/>
      <c r="C19" s="45">
        <v>43308</v>
      </c>
      <c r="D19" s="208" t="s">
        <v>14</v>
      </c>
      <c r="E19" s="207">
        <v>0.4375</v>
      </c>
      <c r="F19" s="47">
        <v>0.65</v>
      </c>
      <c r="G19" s="49">
        <v>-0.12499999999999997</v>
      </c>
      <c r="H19" s="50">
        <v>0.19166666666666668</v>
      </c>
      <c r="I19" s="68"/>
      <c r="J19" s="51"/>
      <c r="K19" s="52"/>
      <c r="L19" s="53" t="s">
        <v>21</v>
      </c>
      <c r="M19" s="214"/>
      <c r="N19" s="214"/>
      <c r="O19" s="214"/>
      <c r="P19" s="214"/>
      <c r="Q19" s="214"/>
      <c r="R19" s="214"/>
      <c r="S19" s="54"/>
    </row>
    <row r="20" spans="1:19" ht="14.25" thickBot="1">
      <c r="A20" s="214"/>
      <c r="B20" s="215"/>
      <c r="C20" s="180">
        <v>43309</v>
      </c>
      <c r="D20" s="208" t="s">
        <v>17</v>
      </c>
      <c r="E20" s="207">
        <v>0.47916666666666702</v>
      </c>
      <c r="F20" s="47">
        <v>0.65</v>
      </c>
      <c r="G20" s="49">
        <v>-0.16666666666666699</v>
      </c>
      <c r="H20" s="50">
        <v>0.14999999999999966</v>
      </c>
      <c r="I20" s="68"/>
      <c r="J20" s="51"/>
      <c r="K20" s="182"/>
      <c r="L20" s="75"/>
      <c r="M20" s="236"/>
      <c r="N20" s="214"/>
      <c r="O20" s="214"/>
      <c r="P20" s="214"/>
      <c r="Q20" s="214"/>
      <c r="R20" s="214"/>
      <c r="S20" s="54"/>
    </row>
    <row r="21" spans="1:19" ht="14.25" thickTop="1">
      <c r="A21" s="229" t="s">
        <v>22</v>
      </c>
      <c r="B21" s="224">
        <f>WEEKNUM(C21)</f>
        <v>32</v>
      </c>
      <c r="C21" s="45">
        <v>43312</v>
      </c>
      <c r="D21" s="208" t="s">
        <v>14</v>
      </c>
      <c r="E21" s="76">
        <v>0.29166666666666669</v>
      </c>
      <c r="F21" s="77">
        <v>0.62916666666666665</v>
      </c>
      <c r="G21" s="78">
        <v>0</v>
      </c>
      <c r="H21" s="79">
        <v>0.31666666666666665</v>
      </c>
      <c r="I21" s="188"/>
      <c r="J21" s="51"/>
      <c r="K21" s="52"/>
      <c r="L21" s="53"/>
      <c r="M21" s="227">
        <f>M16+1</f>
        <v>32</v>
      </c>
      <c r="N21" s="237" t="s">
        <v>22</v>
      </c>
      <c r="O21" s="82" t="s">
        <v>23</v>
      </c>
      <c r="P21" s="83"/>
      <c r="Q21" s="84" t="s">
        <v>24</v>
      </c>
      <c r="R21" s="85" t="s">
        <v>25</v>
      </c>
      <c r="S21" s="84" t="s">
        <v>26</v>
      </c>
    </row>
    <row r="22" spans="1:19" ht="13.5">
      <c r="A22" s="214"/>
      <c r="B22" s="213"/>
      <c r="C22" s="181">
        <v>43313</v>
      </c>
      <c r="D22" s="208" t="s">
        <v>14</v>
      </c>
      <c r="E22" s="47">
        <v>0.30208333333333331</v>
      </c>
      <c r="F22" s="55">
        <v>0.66666666666666663</v>
      </c>
      <c r="G22" s="49">
        <v>2.7083333333333348E-2</v>
      </c>
      <c r="H22" s="50">
        <v>0.34375</v>
      </c>
      <c r="I22" s="68"/>
      <c r="J22" s="51"/>
      <c r="K22" s="52"/>
      <c r="L22" s="53"/>
      <c r="M22" s="214"/>
      <c r="N22" s="214"/>
      <c r="O22" s="87"/>
      <c r="P22" s="88"/>
      <c r="Q22" s="89"/>
      <c r="R22" s="89"/>
      <c r="S22" s="90">
        <f>SUM(O22-Q23)</f>
        <v>0</v>
      </c>
    </row>
    <row r="23" spans="1:19" ht="13.5">
      <c r="A23" s="214"/>
      <c r="B23" s="213"/>
      <c r="C23" s="45">
        <v>43314</v>
      </c>
      <c r="D23" s="208" t="s">
        <v>20</v>
      </c>
      <c r="E23" s="193">
        <v>0.31319444444444444</v>
      </c>
      <c r="F23" s="55">
        <v>0.65416666666666667</v>
      </c>
      <c r="G23" s="49">
        <v>3.4722222222222654E-3</v>
      </c>
      <c r="H23" s="50">
        <v>0.32013888888888892</v>
      </c>
      <c r="I23" s="68"/>
      <c r="J23" s="51"/>
      <c r="K23" s="52"/>
      <c r="L23" s="53" t="s">
        <v>27</v>
      </c>
      <c r="M23" s="214"/>
      <c r="N23" s="214"/>
      <c r="O23" s="91"/>
      <c r="P23" s="91"/>
      <c r="Q23" s="92"/>
      <c r="R23" s="93"/>
      <c r="S23" s="94"/>
    </row>
    <row r="24" spans="1:19" ht="13.5">
      <c r="A24" s="214"/>
      <c r="B24" s="213"/>
      <c r="C24" s="181">
        <v>43315</v>
      </c>
      <c r="D24" s="208" t="s">
        <v>14</v>
      </c>
      <c r="E24" s="47">
        <v>0.1875</v>
      </c>
      <c r="F24" s="55">
        <v>0.52500000000000002</v>
      </c>
      <c r="G24" s="49">
        <v>0</v>
      </c>
      <c r="H24" s="50">
        <v>0.31666666666666671</v>
      </c>
      <c r="I24" s="68"/>
      <c r="J24" s="51"/>
      <c r="K24" s="52"/>
      <c r="L24" s="53" t="s">
        <v>27</v>
      </c>
      <c r="M24" s="214"/>
      <c r="N24" s="214"/>
      <c r="O24" s="91"/>
      <c r="P24" s="91"/>
      <c r="Q24" s="92"/>
      <c r="R24" s="93"/>
      <c r="S24" s="94"/>
    </row>
    <row r="25" spans="1:19" ht="13.5">
      <c r="A25" s="214"/>
      <c r="B25" s="225"/>
      <c r="C25" s="180">
        <v>43316</v>
      </c>
      <c r="D25" s="208" t="s">
        <v>17</v>
      </c>
      <c r="E25" s="60">
        <v>0.3125</v>
      </c>
      <c r="F25" s="61">
        <v>0.65</v>
      </c>
      <c r="G25" s="62">
        <v>0</v>
      </c>
      <c r="H25" s="63">
        <v>0.31666666666666671</v>
      </c>
      <c r="I25" s="187"/>
      <c r="J25" s="51"/>
      <c r="K25" s="65"/>
      <c r="L25" s="66"/>
      <c r="M25" s="217"/>
      <c r="N25" s="214"/>
      <c r="O25" s="91"/>
      <c r="P25" s="91"/>
      <c r="Q25" s="92"/>
      <c r="R25" s="93"/>
      <c r="S25" s="94"/>
    </row>
    <row r="26" spans="1:19" ht="13.5">
      <c r="A26" s="214"/>
      <c r="B26" s="213">
        <f>WEEKNUM(C26)</f>
        <v>33</v>
      </c>
      <c r="C26" s="184">
        <v>43319</v>
      </c>
      <c r="D26" s="208" t="s">
        <v>14</v>
      </c>
      <c r="E26" s="70"/>
      <c r="F26" s="95"/>
      <c r="G26" s="49">
        <v>-0.33749999999999997</v>
      </c>
      <c r="H26" s="50">
        <v>-2.0833333333333332E-2</v>
      </c>
      <c r="I26" s="68"/>
      <c r="J26" s="51"/>
      <c r="K26" s="52"/>
      <c r="L26" s="53" t="s">
        <v>27</v>
      </c>
      <c r="M26" s="227">
        <f>M21+1</f>
        <v>33</v>
      </c>
      <c r="N26" s="214"/>
      <c r="O26" s="91"/>
      <c r="P26" s="91"/>
      <c r="Q26" s="92"/>
      <c r="R26" s="93"/>
      <c r="S26" s="94"/>
    </row>
    <row r="27" spans="1:19" ht="13.5">
      <c r="A27" s="214"/>
      <c r="B27" s="214"/>
      <c r="C27" s="184">
        <v>43320</v>
      </c>
      <c r="D27" s="208" t="s">
        <v>14</v>
      </c>
      <c r="E27" s="47">
        <v>0.30208333333333331</v>
      </c>
      <c r="F27" s="55">
        <v>0.65625</v>
      </c>
      <c r="G27" s="49">
        <v>1.6666666666666718E-2</v>
      </c>
      <c r="H27" s="50">
        <v>0.33333333333333337</v>
      </c>
      <c r="I27" s="68"/>
      <c r="J27" s="51"/>
      <c r="K27" s="52"/>
      <c r="L27" s="53"/>
      <c r="M27" s="214"/>
      <c r="N27" s="214"/>
      <c r="O27" s="91"/>
      <c r="P27" s="91"/>
      <c r="Q27" s="91"/>
      <c r="R27" s="94"/>
      <c r="S27" s="94"/>
    </row>
    <row r="28" spans="1:19" ht="13.5">
      <c r="A28" s="214"/>
      <c r="B28" s="214"/>
      <c r="C28" s="184">
        <v>43321</v>
      </c>
      <c r="D28" s="208" t="s">
        <v>14</v>
      </c>
      <c r="E28" s="47"/>
      <c r="F28" s="55"/>
      <c r="G28" s="49">
        <v>-0.33749999999999997</v>
      </c>
      <c r="H28" s="50">
        <v>-2.0833333333333332E-2</v>
      </c>
      <c r="I28" s="68"/>
      <c r="J28" s="51"/>
      <c r="K28" s="52"/>
      <c r="L28" s="53" t="s">
        <v>27</v>
      </c>
      <c r="M28" s="214"/>
      <c r="N28" s="214"/>
      <c r="O28" s="91"/>
      <c r="P28" s="91"/>
      <c r="Q28" s="91"/>
      <c r="R28" s="94"/>
      <c r="S28" s="94"/>
    </row>
    <row r="29" spans="1:19" ht="13.5">
      <c r="A29" s="214"/>
      <c r="B29" s="214"/>
      <c r="C29" s="184">
        <v>43322</v>
      </c>
      <c r="D29" s="208" t="s">
        <v>14</v>
      </c>
      <c r="E29" s="47">
        <v>0.29305555555555557</v>
      </c>
      <c r="F29" s="55">
        <v>0.63124999999999998</v>
      </c>
      <c r="G29" s="49">
        <v>6.9444444444444198E-4</v>
      </c>
      <c r="H29" s="50">
        <v>0.31736111111111109</v>
      </c>
      <c r="I29" s="68"/>
      <c r="J29" s="51"/>
      <c r="K29" s="52"/>
      <c r="L29" s="53"/>
      <c r="M29" s="214"/>
      <c r="N29" s="214"/>
      <c r="O29" s="91"/>
      <c r="P29" s="91"/>
      <c r="Q29" s="91"/>
      <c r="R29" s="94"/>
      <c r="S29" s="94"/>
    </row>
    <row r="30" spans="1:19" ht="13.5">
      <c r="A30" s="214"/>
      <c r="B30" s="215"/>
      <c r="C30" s="184">
        <v>43323</v>
      </c>
      <c r="D30" s="208" t="s">
        <v>17</v>
      </c>
      <c r="E30" s="60">
        <v>0.3125</v>
      </c>
      <c r="F30" s="96">
        <v>0.31666666666666665</v>
      </c>
      <c r="G30" s="62">
        <v>-0.33333333333333331</v>
      </c>
      <c r="H30" s="63">
        <v>-1.666666666666668E-2</v>
      </c>
      <c r="I30" s="187"/>
      <c r="J30" s="51"/>
      <c r="K30" s="65"/>
      <c r="L30" s="66"/>
      <c r="M30" s="217"/>
      <c r="N30" s="214"/>
      <c r="O30" s="97"/>
      <c r="P30" s="97"/>
      <c r="Q30" s="97"/>
      <c r="R30" s="98"/>
      <c r="S30" s="98"/>
    </row>
    <row r="31" spans="1:19" ht="13.5">
      <c r="A31" s="214"/>
      <c r="B31" s="213">
        <f>WEEKNUM(C31)</f>
        <v>34</v>
      </c>
      <c r="C31" s="86">
        <v>43326</v>
      </c>
      <c r="D31" s="208" t="s">
        <v>14</v>
      </c>
      <c r="E31" s="70">
        <v>0.3125</v>
      </c>
      <c r="F31" s="55">
        <v>0.65</v>
      </c>
      <c r="G31" s="49">
        <v>0</v>
      </c>
      <c r="H31" s="50">
        <v>0.31666666666666671</v>
      </c>
      <c r="I31" s="68"/>
      <c r="J31" s="51"/>
      <c r="K31" s="52"/>
      <c r="L31" s="53"/>
      <c r="M31" s="227">
        <f>M26+1</f>
        <v>34</v>
      </c>
      <c r="N31" s="214"/>
      <c r="O31" s="97"/>
      <c r="P31" s="97"/>
      <c r="Q31" s="97"/>
      <c r="R31" s="98"/>
      <c r="S31" s="98"/>
    </row>
    <row r="32" spans="1:19" ht="13.5">
      <c r="A32" s="214"/>
      <c r="B32" s="214"/>
      <c r="C32" s="86">
        <v>43327</v>
      </c>
      <c r="D32" s="208" t="s">
        <v>14</v>
      </c>
      <c r="E32" s="47">
        <v>0.3125</v>
      </c>
      <c r="F32" s="55">
        <v>0.6</v>
      </c>
      <c r="G32" s="49">
        <v>-4.9999999999999989E-2</v>
      </c>
      <c r="H32" s="50">
        <v>0.26666666666666666</v>
      </c>
      <c r="I32" s="68"/>
      <c r="J32" s="51"/>
      <c r="K32" s="52"/>
      <c r="L32" s="53"/>
      <c r="M32" s="214"/>
      <c r="N32" s="214"/>
      <c r="O32" s="97"/>
      <c r="P32" s="97"/>
      <c r="Q32" s="97"/>
      <c r="R32" s="98"/>
      <c r="S32" s="98"/>
    </row>
    <row r="33" spans="1:19" ht="13.5">
      <c r="A33" s="214"/>
      <c r="B33" s="214"/>
      <c r="C33" s="86">
        <v>43328</v>
      </c>
      <c r="D33" s="208" t="s">
        <v>14</v>
      </c>
      <c r="E33" s="100">
        <v>0.29583333333333334</v>
      </c>
      <c r="F33" s="55">
        <v>0.64652777777777781</v>
      </c>
      <c r="G33" s="49">
        <v>1.3194444444444509E-2</v>
      </c>
      <c r="H33" s="50">
        <v>0.32986111111111116</v>
      </c>
      <c r="I33" s="68"/>
      <c r="J33" s="51"/>
      <c r="K33" s="52"/>
      <c r="L33" s="53" t="s">
        <v>15</v>
      </c>
      <c r="M33" s="214"/>
      <c r="N33" s="214"/>
      <c r="O33" s="97"/>
      <c r="P33" s="97"/>
      <c r="Q33" s="97"/>
      <c r="R33" s="98"/>
      <c r="S33" s="98"/>
    </row>
    <row r="34" spans="1:19" ht="13.5">
      <c r="A34" s="214"/>
      <c r="B34" s="214"/>
      <c r="C34" s="86">
        <v>43329</v>
      </c>
      <c r="D34" s="208" t="s">
        <v>14</v>
      </c>
      <c r="E34" s="100">
        <v>0.2902777777777778</v>
      </c>
      <c r="F34" s="55">
        <v>0.63541666666666663</v>
      </c>
      <c r="G34" s="49">
        <v>7.6388888888888618E-3</v>
      </c>
      <c r="H34" s="50">
        <v>0.32430555555555551</v>
      </c>
      <c r="I34" s="68"/>
      <c r="J34" s="51"/>
      <c r="K34" s="52"/>
      <c r="L34" s="53"/>
      <c r="M34" s="214"/>
      <c r="N34" s="214"/>
      <c r="O34" s="97"/>
      <c r="P34" s="97"/>
      <c r="Q34" s="97"/>
      <c r="R34" s="98"/>
      <c r="S34" s="98"/>
    </row>
    <row r="35" spans="1:19" ht="13.5">
      <c r="A35" s="214"/>
      <c r="B35" s="215"/>
      <c r="C35" s="86">
        <v>43330</v>
      </c>
      <c r="D35" s="208" t="s">
        <v>17</v>
      </c>
      <c r="E35" s="60">
        <v>0.3125</v>
      </c>
      <c r="F35" s="96">
        <v>0.31666666666666665</v>
      </c>
      <c r="G35" s="62">
        <v>-0.33333333333333331</v>
      </c>
      <c r="H35" s="63">
        <v>-1.666666666666668E-2</v>
      </c>
      <c r="I35" s="187"/>
      <c r="J35" s="51"/>
      <c r="K35" s="65"/>
      <c r="L35" s="66"/>
      <c r="M35" s="217"/>
      <c r="N35" s="214"/>
      <c r="O35" s="97"/>
      <c r="P35" s="97"/>
      <c r="Q35" s="97"/>
      <c r="R35" s="98"/>
      <c r="S35" s="98"/>
    </row>
    <row r="36" spans="1:19" ht="13.5">
      <c r="A36" s="214"/>
      <c r="B36" s="213" t="e">
        <f>WEEKNUM(#REF!)</f>
        <v>#REF!</v>
      </c>
      <c r="C36" s="86">
        <v>43333</v>
      </c>
      <c r="D36" s="208" t="s">
        <v>14</v>
      </c>
      <c r="E36" s="100">
        <v>0.2902777777777778</v>
      </c>
      <c r="F36" s="55">
        <v>0.64652777777777781</v>
      </c>
      <c r="G36" s="49">
        <v>1.8750000000000044E-2</v>
      </c>
      <c r="H36" s="50">
        <v>0.3354166666666667</v>
      </c>
      <c r="I36" s="68"/>
      <c r="J36" s="51"/>
      <c r="K36" s="52"/>
      <c r="L36" s="53" t="s">
        <v>27</v>
      </c>
      <c r="M36" s="227">
        <f>M31+1</f>
        <v>35</v>
      </c>
      <c r="N36" s="214"/>
      <c r="O36" s="97"/>
      <c r="P36" s="97"/>
      <c r="Q36" s="97"/>
      <c r="R36" s="98"/>
      <c r="S36" s="98"/>
    </row>
    <row r="37" spans="1:19" ht="13.5">
      <c r="A37" s="214"/>
      <c r="B37" s="214"/>
      <c r="C37" s="86">
        <v>43334</v>
      </c>
      <c r="D37" s="208" t="s">
        <v>14</v>
      </c>
      <c r="E37" s="100"/>
      <c r="F37" s="55"/>
      <c r="G37" s="49">
        <v>-0.33749999999999997</v>
      </c>
      <c r="H37" s="50">
        <v>-2.0833333333333332E-2</v>
      </c>
      <c r="I37" s="68"/>
      <c r="J37" s="51"/>
      <c r="K37" s="52"/>
      <c r="L37" s="53"/>
      <c r="M37" s="214"/>
      <c r="N37" s="214"/>
      <c r="O37" s="97"/>
      <c r="P37" s="97"/>
      <c r="Q37" s="97"/>
      <c r="R37" s="98"/>
      <c r="S37" s="98"/>
    </row>
    <row r="38" spans="1:19" ht="13.5">
      <c r="A38" s="214"/>
      <c r="B38" s="214"/>
      <c r="C38" s="86">
        <v>43335</v>
      </c>
      <c r="D38" s="208" t="s">
        <v>14</v>
      </c>
      <c r="E38" s="100"/>
      <c r="F38" s="55"/>
      <c r="G38" s="49">
        <v>-0.33749999999999997</v>
      </c>
      <c r="H38" s="50">
        <v>-2.0833333333333332E-2</v>
      </c>
      <c r="I38" s="68"/>
      <c r="J38" s="51"/>
      <c r="K38" s="52"/>
      <c r="L38" s="53"/>
      <c r="M38" s="214"/>
      <c r="N38" s="214"/>
      <c r="O38" s="97"/>
      <c r="P38" s="97"/>
      <c r="Q38" s="97"/>
      <c r="R38" s="98"/>
      <c r="S38" s="98"/>
    </row>
    <row r="39" spans="1:19" ht="13.5">
      <c r="A39" s="214"/>
      <c r="B39" s="214"/>
      <c r="C39" s="86">
        <v>43336</v>
      </c>
      <c r="D39" s="208" t="s">
        <v>14</v>
      </c>
      <c r="E39" s="100"/>
      <c r="F39" s="55"/>
      <c r="G39" s="49">
        <v>-0.33749999999999997</v>
      </c>
      <c r="H39" s="50">
        <v>-2.0833333333333332E-2</v>
      </c>
      <c r="I39" s="68"/>
      <c r="J39" s="51"/>
      <c r="K39" s="52"/>
      <c r="L39" s="53"/>
      <c r="M39" s="214"/>
      <c r="N39" s="214"/>
      <c r="O39" s="97"/>
      <c r="P39" s="97"/>
      <c r="Q39" s="97"/>
      <c r="R39" s="98"/>
      <c r="S39" s="98"/>
    </row>
    <row r="40" spans="1:19" ht="13.5">
      <c r="A40" s="214"/>
      <c r="B40" s="215"/>
      <c r="C40" s="86">
        <v>43337</v>
      </c>
      <c r="D40" s="208" t="s">
        <v>17</v>
      </c>
      <c r="E40" s="60"/>
      <c r="F40" s="96"/>
      <c r="G40" s="62">
        <v>-0.33749999999999997</v>
      </c>
      <c r="H40" s="63">
        <v>-2.0833333333333332E-2</v>
      </c>
      <c r="I40" s="187"/>
      <c r="J40" s="51"/>
      <c r="K40" s="65"/>
      <c r="L40" s="66"/>
      <c r="M40" s="217"/>
      <c r="N40" s="214"/>
      <c r="O40" s="97"/>
      <c r="P40" s="97"/>
      <c r="Q40" s="97"/>
      <c r="R40" s="98"/>
      <c r="S40" s="98"/>
    </row>
    <row r="41" spans="1:19" ht="13.5">
      <c r="A41" s="214"/>
      <c r="B41" s="213">
        <f>WEEKNUM(C41)</f>
        <v>36</v>
      </c>
      <c r="C41" s="86">
        <v>43340</v>
      </c>
      <c r="D41" s="208" t="s">
        <v>14</v>
      </c>
      <c r="E41" s="100"/>
      <c r="F41" s="55"/>
      <c r="G41" s="49">
        <v>-0.33749999999999997</v>
      </c>
      <c r="H41" s="50">
        <v>-2.0833333333333332E-2</v>
      </c>
      <c r="I41" s="68"/>
      <c r="J41" s="51"/>
      <c r="K41" s="52"/>
      <c r="L41" s="53"/>
      <c r="M41" s="227">
        <f>M36+1</f>
        <v>36</v>
      </c>
      <c r="N41" s="214"/>
      <c r="O41" s="97"/>
      <c r="P41" s="97"/>
      <c r="Q41" s="97"/>
      <c r="R41" s="98"/>
      <c r="S41" s="98"/>
    </row>
    <row r="42" spans="1:19" ht="13.5">
      <c r="A42" s="214"/>
      <c r="B42" s="214"/>
      <c r="C42" s="86">
        <v>43341</v>
      </c>
      <c r="D42" s="208" t="s">
        <v>14</v>
      </c>
      <c r="E42" s="100"/>
      <c r="F42" s="55"/>
      <c r="G42" s="49">
        <v>-0.33749999999999997</v>
      </c>
      <c r="H42" s="50">
        <v>-2.0833333333333332E-2</v>
      </c>
      <c r="I42" s="68"/>
      <c r="J42" s="51"/>
      <c r="K42" s="52"/>
      <c r="L42" s="53"/>
      <c r="M42" s="214"/>
      <c r="N42" s="214"/>
      <c r="O42" s="97"/>
      <c r="P42" s="97"/>
      <c r="Q42" s="97"/>
      <c r="R42" s="98"/>
      <c r="S42" s="98"/>
    </row>
    <row r="43" spans="1:19" ht="14.25" thickBot="1">
      <c r="A43" s="214"/>
      <c r="B43" s="214"/>
      <c r="C43" s="86">
        <v>43342</v>
      </c>
      <c r="D43" s="208" t="s">
        <v>14</v>
      </c>
      <c r="E43" s="101"/>
      <c r="F43" s="102"/>
      <c r="G43" s="103">
        <v>-0.33749999999999997</v>
      </c>
      <c r="H43" s="104">
        <v>-2.0833333333333332E-2</v>
      </c>
      <c r="I43" s="189"/>
      <c r="J43" s="51"/>
      <c r="K43" s="106"/>
      <c r="L43" s="75"/>
      <c r="M43" s="214"/>
      <c r="N43" s="214"/>
      <c r="O43" s="97"/>
      <c r="P43" s="97"/>
      <c r="Q43" s="97"/>
      <c r="R43" s="98"/>
      <c r="S43" s="98"/>
    </row>
    <row r="44" spans="1:19" ht="14.25" thickTop="1">
      <c r="A44" s="223" t="s">
        <v>28</v>
      </c>
      <c r="B44" s="214"/>
      <c r="C44" s="86">
        <v>43343</v>
      </c>
      <c r="D44" s="208" t="s">
        <v>14</v>
      </c>
      <c r="E44" s="100"/>
      <c r="F44" s="55"/>
      <c r="G44" s="49">
        <v>-0.33749999999999997</v>
      </c>
      <c r="H44" s="50">
        <v>-2.0833333333333332E-2</v>
      </c>
      <c r="I44" s="68"/>
      <c r="J44" s="51"/>
      <c r="K44" s="52"/>
      <c r="L44" s="53"/>
      <c r="M44" s="214"/>
      <c r="N44" s="223" t="s">
        <v>28</v>
      </c>
      <c r="O44" s="107"/>
      <c r="P44" s="107"/>
      <c r="Q44" s="107"/>
      <c r="R44" s="107"/>
      <c r="S44" s="107"/>
    </row>
    <row r="45" spans="1:19" ht="13.5">
      <c r="A45" s="214"/>
      <c r="B45" s="215"/>
      <c r="C45" s="86">
        <v>43344</v>
      </c>
      <c r="D45" s="208" t="s">
        <v>17</v>
      </c>
      <c r="E45" s="60"/>
      <c r="F45" s="61"/>
      <c r="G45" s="62">
        <v>-0.33749999999999997</v>
      </c>
      <c r="H45" s="63">
        <v>-2.0833333333333332E-2</v>
      </c>
      <c r="I45" s="187"/>
      <c r="J45" s="51"/>
      <c r="K45" s="65"/>
      <c r="L45" s="66"/>
      <c r="M45" s="214"/>
      <c r="N45" s="214"/>
      <c r="O45" s="107"/>
      <c r="P45" s="107"/>
      <c r="Q45" s="107"/>
      <c r="R45" s="107"/>
      <c r="S45" s="107"/>
    </row>
    <row r="46" spans="1:19" ht="13.5">
      <c r="A46" s="214"/>
      <c r="B46" s="213">
        <f>WEEKNUM(C46)</f>
        <v>37</v>
      </c>
      <c r="C46" s="86">
        <v>43347</v>
      </c>
      <c r="D46" s="208" t="s">
        <v>14</v>
      </c>
      <c r="E46" s="100"/>
      <c r="F46" s="55"/>
      <c r="G46" s="183">
        <v>-0.33749999999999997</v>
      </c>
      <c r="H46" s="50">
        <v>-2.0833333333333332E-2</v>
      </c>
      <c r="I46" s="68"/>
      <c r="J46" s="51"/>
      <c r="K46" s="52"/>
      <c r="L46" s="53"/>
      <c r="M46" s="227">
        <f>M41+1</f>
        <v>37</v>
      </c>
      <c r="N46" s="214"/>
      <c r="O46" s="107"/>
      <c r="P46" s="107"/>
      <c r="Q46" s="107"/>
      <c r="R46" s="107"/>
      <c r="S46" s="107"/>
    </row>
    <row r="47" spans="1:19" ht="13.5">
      <c r="A47" s="214"/>
      <c r="B47" s="214"/>
      <c r="C47" s="86">
        <v>43348</v>
      </c>
      <c r="D47" s="208" t="s">
        <v>14</v>
      </c>
      <c r="E47" s="100"/>
      <c r="F47" s="55"/>
      <c r="G47" s="183">
        <v>-0.33749999999999997</v>
      </c>
      <c r="H47" s="50">
        <v>-2.0833333333333332E-2</v>
      </c>
      <c r="I47" s="68"/>
      <c r="J47" s="51"/>
      <c r="K47" s="52"/>
      <c r="L47" s="53"/>
      <c r="M47" s="214"/>
      <c r="N47" s="214"/>
      <c r="O47" s="107"/>
      <c r="P47" s="107"/>
      <c r="Q47" s="107"/>
      <c r="R47" s="107"/>
      <c r="S47" s="107"/>
    </row>
    <row r="48" spans="1:19" ht="13.5">
      <c r="A48" s="214"/>
      <c r="B48" s="214"/>
      <c r="C48" s="86">
        <v>43349</v>
      </c>
      <c r="D48" s="208" t="s">
        <v>14</v>
      </c>
      <c r="E48" s="100"/>
      <c r="F48" s="55"/>
      <c r="G48" s="183">
        <v>-0.33749999999999997</v>
      </c>
      <c r="H48" s="50">
        <v>-2.0833333333333332E-2</v>
      </c>
      <c r="I48" s="68"/>
      <c r="J48" s="51"/>
      <c r="K48" s="52"/>
      <c r="L48" s="53"/>
      <c r="M48" s="214"/>
      <c r="N48" s="214"/>
      <c r="O48" s="107"/>
      <c r="P48" s="107"/>
      <c r="Q48" s="107"/>
      <c r="R48" s="107"/>
      <c r="S48" s="107"/>
    </row>
    <row r="49" spans="1:19" ht="13.5">
      <c r="A49" s="214"/>
      <c r="B49" s="214"/>
      <c r="C49" s="86">
        <v>43350</v>
      </c>
      <c r="D49" s="208" t="s">
        <v>14</v>
      </c>
      <c r="E49" s="100"/>
      <c r="F49" s="55"/>
      <c r="G49" s="49">
        <v>-0.33749999999999997</v>
      </c>
      <c r="H49" s="50">
        <v>-2.0833333333333332E-2</v>
      </c>
      <c r="I49" s="68"/>
      <c r="J49" s="51"/>
      <c r="K49" s="52"/>
      <c r="L49" s="53"/>
      <c r="M49" s="214"/>
      <c r="N49" s="214"/>
      <c r="O49" s="107"/>
      <c r="P49" s="107"/>
      <c r="Q49" s="107"/>
      <c r="R49" s="107"/>
      <c r="S49" s="107"/>
    </row>
    <row r="50" spans="1:19" ht="13.5">
      <c r="A50" s="214"/>
      <c r="B50" s="215"/>
      <c r="C50" s="86">
        <v>43351</v>
      </c>
      <c r="D50" s="208" t="s">
        <v>17</v>
      </c>
      <c r="E50" s="60"/>
      <c r="F50" s="61"/>
      <c r="G50" s="62">
        <v>-0.33749999999999997</v>
      </c>
      <c r="H50" s="63">
        <v>-2.0833333333333332E-2</v>
      </c>
      <c r="I50" s="187"/>
      <c r="J50" s="51"/>
      <c r="K50" s="65"/>
      <c r="L50" s="66"/>
      <c r="M50" s="217"/>
      <c r="N50" s="214"/>
      <c r="O50" s="107"/>
      <c r="P50" s="107"/>
      <c r="Q50" s="107"/>
      <c r="R50" s="107"/>
      <c r="S50" s="107"/>
    </row>
    <row r="51" spans="1:19" ht="13.5">
      <c r="A51" s="214"/>
      <c r="B51" s="213">
        <f>WEEKNUM(C51)</f>
        <v>38</v>
      </c>
      <c r="C51" s="86">
        <v>43354</v>
      </c>
      <c r="D51" s="208" t="s">
        <v>14</v>
      </c>
      <c r="E51" s="47"/>
      <c r="F51" s="55"/>
      <c r="G51" s="49">
        <v>-0.33749999999999997</v>
      </c>
      <c r="H51" s="50">
        <v>-2.0833333333333332E-2</v>
      </c>
      <c r="I51" s="68"/>
      <c r="J51" s="51"/>
      <c r="K51" s="52"/>
      <c r="L51" s="53"/>
      <c r="M51" s="227">
        <f>M46+1</f>
        <v>38</v>
      </c>
      <c r="N51" s="214"/>
      <c r="O51" s="107"/>
      <c r="P51" s="107"/>
      <c r="Q51" s="107"/>
      <c r="R51" s="107"/>
      <c r="S51" s="107"/>
    </row>
    <row r="52" spans="1:19" ht="13.5">
      <c r="A52" s="214"/>
      <c r="B52" s="214"/>
      <c r="C52" s="86">
        <v>43355</v>
      </c>
      <c r="D52" s="208" t="s">
        <v>14</v>
      </c>
      <c r="E52" s="47"/>
      <c r="F52" s="55"/>
      <c r="G52" s="49">
        <v>-0.33749999999999997</v>
      </c>
      <c r="H52" s="50">
        <v>-2.0833333333333332E-2</v>
      </c>
      <c r="I52" s="68"/>
      <c r="J52" s="51"/>
      <c r="K52" s="52"/>
      <c r="L52" s="53"/>
      <c r="M52" s="214"/>
      <c r="N52" s="214"/>
      <c r="O52" s="107"/>
      <c r="P52" s="107"/>
      <c r="Q52" s="107"/>
      <c r="R52" s="107"/>
      <c r="S52" s="107"/>
    </row>
    <row r="53" spans="1:19" ht="13.5">
      <c r="A53" s="214"/>
      <c r="B53" s="214"/>
      <c r="C53" s="86">
        <v>43356</v>
      </c>
      <c r="D53" s="208" t="s">
        <v>14</v>
      </c>
      <c r="E53" s="47"/>
      <c r="F53" s="55"/>
      <c r="G53" s="49">
        <v>-0.33749999999999997</v>
      </c>
      <c r="H53" s="50">
        <v>-2.0833333333333332E-2</v>
      </c>
      <c r="I53" s="68"/>
      <c r="J53" s="51"/>
      <c r="K53" s="52"/>
      <c r="L53" s="53"/>
      <c r="M53" s="214"/>
      <c r="N53" s="214"/>
      <c r="O53" s="107"/>
      <c r="P53" s="107"/>
      <c r="Q53" s="107"/>
      <c r="R53" s="107"/>
      <c r="S53" s="107"/>
    </row>
    <row r="54" spans="1:19" ht="13.5">
      <c r="A54" s="214"/>
      <c r="B54" s="214"/>
      <c r="C54" s="86">
        <v>43357</v>
      </c>
      <c r="D54" s="208" t="s">
        <v>14</v>
      </c>
      <c r="E54" s="47"/>
      <c r="F54" s="55"/>
      <c r="G54" s="49">
        <v>-0.33749999999999997</v>
      </c>
      <c r="H54" s="50">
        <v>-2.0833333333333332E-2</v>
      </c>
      <c r="I54" s="68"/>
      <c r="J54" s="51"/>
      <c r="K54" s="52"/>
      <c r="L54" s="53"/>
      <c r="M54" s="214"/>
      <c r="N54" s="214"/>
      <c r="O54" s="107"/>
      <c r="P54" s="107"/>
      <c r="Q54" s="107"/>
      <c r="R54" s="107"/>
      <c r="S54" s="107"/>
    </row>
    <row r="55" spans="1:19" ht="13.5">
      <c r="A55" s="214"/>
      <c r="B55" s="215"/>
      <c r="C55" s="86">
        <v>43358</v>
      </c>
      <c r="D55" s="208" t="s">
        <v>17</v>
      </c>
      <c r="E55" s="60"/>
      <c r="F55" s="61"/>
      <c r="G55" s="62">
        <v>-0.33749999999999997</v>
      </c>
      <c r="H55" s="63">
        <v>-2.0833333333333332E-2</v>
      </c>
      <c r="I55" s="187"/>
      <c r="J55" s="51"/>
      <c r="K55" s="65"/>
      <c r="L55" s="66"/>
      <c r="M55" s="217"/>
      <c r="N55" s="214"/>
      <c r="O55" s="107"/>
      <c r="P55" s="107"/>
      <c r="Q55" s="107"/>
      <c r="R55" s="107"/>
      <c r="S55" s="107"/>
    </row>
    <row r="56" spans="1:19" ht="13.5">
      <c r="A56" s="214"/>
      <c r="B56" s="213">
        <f>WEEKNUM(C56)</f>
        <v>39</v>
      </c>
      <c r="C56" s="86">
        <v>43361</v>
      </c>
      <c r="D56" s="208" t="s">
        <v>14</v>
      </c>
      <c r="E56" s="47"/>
      <c r="F56" s="55"/>
      <c r="G56" s="49">
        <v>-0.33749999999999997</v>
      </c>
      <c r="H56" s="50">
        <v>-2.0833333333333332E-2</v>
      </c>
      <c r="I56" s="68"/>
      <c r="J56" s="51"/>
      <c r="K56" s="52"/>
      <c r="L56" s="53"/>
      <c r="M56" s="227">
        <f>M51+1</f>
        <v>39</v>
      </c>
      <c r="N56" s="214"/>
      <c r="O56" s="107"/>
      <c r="P56" s="107"/>
      <c r="Q56" s="107"/>
      <c r="R56" s="107"/>
      <c r="S56" s="107"/>
    </row>
    <row r="57" spans="1:19" ht="13.5">
      <c r="A57" s="214"/>
      <c r="B57" s="214"/>
      <c r="C57" s="86">
        <v>43362</v>
      </c>
      <c r="D57" s="208" t="s">
        <v>14</v>
      </c>
      <c r="E57" s="109"/>
      <c r="F57" s="110"/>
      <c r="G57" s="49">
        <v>-0.33749999999999997</v>
      </c>
      <c r="H57" s="50">
        <v>-2.0833333333333332E-2</v>
      </c>
      <c r="I57" s="68"/>
      <c r="J57" s="51"/>
      <c r="K57" s="52"/>
      <c r="L57" s="53"/>
      <c r="M57" s="214"/>
      <c r="N57" s="214"/>
      <c r="O57" s="107"/>
      <c r="P57" s="107"/>
      <c r="Q57" s="107"/>
      <c r="R57" s="107"/>
      <c r="S57" s="107"/>
    </row>
    <row r="58" spans="1:19" ht="13.5">
      <c r="A58" s="214"/>
      <c r="B58" s="214"/>
      <c r="C58" s="86">
        <v>43363</v>
      </c>
      <c r="D58" s="208" t="s">
        <v>14</v>
      </c>
      <c r="E58" s="47"/>
      <c r="F58" s="55"/>
      <c r="G58" s="49">
        <v>-0.33749999999999997</v>
      </c>
      <c r="H58" s="50">
        <v>-2.0833333333333332E-2</v>
      </c>
      <c r="I58" s="68"/>
      <c r="J58" s="51"/>
      <c r="K58" s="52"/>
      <c r="L58" s="53"/>
      <c r="M58" s="214"/>
      <c r="N58" s="214"/>
      <c r="O58" s="107"/>
      <c r="P58" s="107"/>
      <c r="Q58" s="107"/>
      <c r="R58" s="107"/>
      <c r="S58" s="107"/>
    </row>
    <row r="59" spans="1:19" ht="13.5">
      <c r="A59" s="214"/>
      <c r="B59" s="214"/>
      <c r="C59" s="86">
        <v>43364</v>
      </c>
      <c r="D59" s="208" t="s">
        <v>14</v>
      </c>
      <c r="E59" s="47"/>
      <c r="F59" s="55"/>
      <c r="G59" s="49">
        <v>-0.33749999999999997</v>
      </c>
      <c r="H59" s="50">
        <v>-2.0833333333333332E-2</v>
      </c>
      <c r="I59" s="68"/>
      <c r="J59" s="51"/>
      <c r="K59" s="52"/>
      <c r="L59" s="53"/>
      <c r="M59" s="214"/>
      <c r="N59" s="214"/>
      <c r="O59" s="107"/>
      <c r="P59" s="107"/>
      <c r="Q59" s="107"/>
      <c r="R59" s="107"/>
      <c r="S59" s="107"/>
    </row>
    <row r="60" spans="1:19" ht="13.5">
      <c r="A60" s="214"/>
      <c r="B60" s="215"/>
      <c r="C60" s="86">
        <v>43365</v>
      </c>
      <c r="D60" s="208" t="s">
        <v>17</v>
      </c>
      <c r="E60" s="60"/>
      <c r="F60" s="61"/>
      <c r="G60" s="62">
        <v>-0.33749999999999997</v>
      </c>
      <c r="H60" s="63">
        <v>-2.0833333333333332E-2</v>
      </c>
      <c r="I60" s="187"/>
      <c r="J60" s="51"/>
      <c r="K60" s="65"/>
      <c r="L60" s="66"/>
      <c r="M60" s="217"/>
      <c r="N60" s="214"/>
      <c r="O60" s="107"/>
      <c r="P60" s="107"/>
      <c r="Q60" s="107"/>
      <c r="R60" s="107"/>
      <c r="S60" s="107"/>
    </row>
    <row r="61" spans="1:19" ht="13.5">
      <c r="A61" s="214"/>
      <c r="B61" s="213">
        <f>WEEKNUM(C61)</f>
        <v>40</v>
      </c>
      <c r="C61" s="111">
        <v>43368</v>
      </c>
      <c r="D61" s="208" t="s">
        <v>14</v>
      </c>
      <c r="E61" s="47"/>
      <c r="F61" s="55"/>
      <c r="G61" s="49">
        <v>-0.33749999999999997</v>
      </c>
      <c r="H61" s="50">
        <v>-2.0833333333333332E-2</v>
      </c>
      <c r="I61" s="68"/>
      <c r="J61" s="51"/>
      <c r="K61" s="52"/>
      <c r="L61" s="53"/>
      <c r="M61" s="227">
        <f>M56+1</f>
        <v>40</v>
      </c>
      <c r="N61" s="214"/>
      <c r="O61" s="107"/>
      <c r="P61" s="107"/>
      <c r="Q61" s="107"/>
      <c r="R61" s="107"/>
      <c r="S61" s="107"/>
    </row>
    <row r="62" spans="1:19" ht="13.5">
      <c r="A62" s="214"/>
      <c r="B62" s="214"/>
      <c r="C62" s="111">
        <v>43369</v>
      </c>
      <c r="D62" s="208" t="s">
        <v>14</v>
      </c>
      <c r="E62" s="47"/>
      <c r="F62" s="55"/>
      <c r="G62" s="49">
        <v>-0.33749999999999997</v>
      </c>
      <c r="H62" s="50">
        <v>-2.0833333333333332E-2</v>
      </c>
      <c r="I62" s="68"/>
      <c r="J62" s="51"/>
      <c r="K62" s="52"/>
      <c r="L62" s="53"/>
      <c r="M62" s="214"/>
      <c r="N62" s="214"/>
      <c r="O62" s="107"/>
      <c r="P62" s="107"/>
      <c r="Q62" s="107"/>
      <c r="R62" s="107"/>
      <c r="S62" s="107"/>
    </row>
    <row r="63" spans="1:19" ht="13.5">
      <c r="A63" s="214"/>
      <c r="B63" s="214"/>
      <c r="C63" s="111">
        <v>43370</v>
      </c>
      <c r="D63" s="208" t="s">
        <v>14</v>
      </c>
      <c r="E63" s="47"/>
      <c r="F63" s="55"/>
      <c r="G63" s="49">
        <v>-0.33749999999999997</v>
      </c>
      <c r="H63" s="50">
        <v>-2.0833333333333332E-2</v>
      </c>
      <c r="I63" s="68"/>
      <c r="J63" s="51"/>
      <c r="K63" s="52"/>
      <c r="L63" s="53"/>
      <c r="M63" s="214"/>
      <c r="N63" s="214"/>
      <c r="O63" s="107"/>
      <c r="P63" s="107"/>
      <c r="Q63" s="107"/>
      <c r="R63" s="107"/>
      <c r="S63" s="107"/>
    </row>
    <row r="64" spans="1:19" ht="13.5">
      <c r="A64" s="214"/>
      <c r="B64" s="214"/>
      <c r="C64" s="111">
        <v>43371</v>
      </c>
      <c r="D64" s="208" t="s">
        <v>14</v>
      </c>
      <c r="E64" s="47"/>
      <c r="F64" s="55"/>
      <c r="G64" s="49">
        <v>-0.33749999999999997</v>
      </c>
      <c r="H64" s="50">
        <v>-2.0833333333333332E-2</v>
      </c>
      <c r="I64" s="68"/>
      <c r="J64" s="51"/>
      <c r="K64" s="52"/>
      <c r="L64" s="53"/>
      <c r="M64" s="214"/>
      <c r="N64" s="214"/>
      <c r="O64" s="107"/>
      <c r="P64" s="107"/>
      <c r="Q64" s="107"/>
      <c r="R64" s="107"/>
      <c r="S64" s="107"/>
    </row>
    <row r="65" spans="1:19" ht="14.25" thickBot="1">
      <c r="A65" s="214"/>
      <c r="B65" s="215"/>
      <c r="C65" s="111">
        <v>43372</v>
      </c>
      <c r="D65" s="208" t="s">
        <v>17</v>
      </c>
      <c r="E65" s="113"/>
      <c r="F65" s="102"/>
      <c r="G65" s="103">
        <v>-0.33749999999999997</v>
      </c>
      <c r="H65" s="104">
        <v>-2.0833333333333332E-2</v>
      </c>
      <c r="I65" s="189"/>
      <c r="J65" s="51"/>
      <c r="K65" s="106"/>
      <c r="L65" s="75"/>
      <c r="M65" s="236"/>
      <c r="N65" s="214"/>
      <c r="O65" s="107"/>
      <c r="P65" s="107"/>
      <c r="Q65" s="107"/>
      <c r="R65" s="107"/>
      <c r="S65" s="107"/>
    </row>
    <row r="66" spans="1:19" ht="14.25" thickTop="1">
      <c r="A66" s="221" t="s">
        <v>29</v>
      </c>
      <c r="B66" s="213">
        <f>WEEKNUM(C66)</f>
        <v>41</v>
      </c>
      <c r="C66" s="111">
        <v>43375</v>
      </c>
      <c r="D66" s="208" t="s">
        <v>14</v>
      </c>
      <c r="E66" s="47"/>
      <c r="F66" s="55"/>
      <c r="G66" s="49">
        <v>-0.33749999999999997</v>
      </c>
      <c r="H66" s="50">
        <v>-2.0833333333333332E-2</v>
      </c>
      <c r="I66" s="68"/>
      <c r="J66" s="51"/>
      <c r="K66" s="52"/>
      <c r="L66" s="53"/>
      <c r="M66" s="227">
        <f>M61+1</f>
        <v>41</v>
      </c>
      <c r="N66" s="221" t="s">
        <v>29</v>
      </c>
      <c r="O66" s="107"/>
      <c r="P66" s="107"/>
      <c r="Q66" s="107"/>
      <c r="R66" s="107"/>
      <c r="S66" s="107"/>
    </row>
    <row r="67" spans="1:19" ht="13.5">
      <c r="A67" s="214"/>
      <c r="B67" s="214"/>
      <c r="C67" s="111">
        <v>43376</v>
      </c>
      <c r="D67" s="208" t="s">
        <v>14</v>
      </c>
      <c r="E67" s="47"/>
      <c r="F67" s="55"/>
      <c r="G67" s="49">
        <v>-0.33749999999999997</v>
      </c>
      <c r="H67" s="50">
        <v>-2.0833333333333332E-2</v>
      </c>
      <c r="I67" s="68"/>
      <c r="J67" s="51"/>
      <c r="K67" s="52"/>
      <c r="L67" s="53"/>
      <c r="M67" s="214"/>
      <c r="N67" s="214"/>
      <c r="O67" s="107"/>
      <c r="P67" s="107"/>
      <c r="Q67" s="107"/>
      <c r="R67" s="107"/>
      <c r="S67" s="107"/>
    </row>
    <row r="68" spans="1:19" ht="13.5">
      <c r="A68" s="214"/>
      <c r="B68" s="214"/>
      <c r="C68" s="111">
        <v>43377</v>
      </c>
      <c r="D68" s="208" t="s">
        <v>14</v>
      </c>
      <c r="E68" s="47"/>
      <c r="F68" s="55"/>
      <c r="G68" s="49">
        <v>-0.33749999999999997</v>
      </c>
      <c r="H68" s="50">
        <v>-2.0833333333333332E-2</v>
      </c>
      <c r="I68" s="68"/>
      <c r="J68" s="51"/>
      <c r="K68" s="52"/>
      <c r="L68" s="53"/>
      <c r="M68" s="214"/>
      <c r="N68" s="214"/>
      <c r="O68" s="107"/>
      <c r="P68" s="107"/>
      <c r="Q68" s="107"/>
      <c r="R68" s="107"/>
      <c r="S68" s="107"/>
    </row>
    <row r="69" spans="1:19" ht="13.5">
      <c r="A69" s="214"/>
      <c r="B69" s="214"/>
      <c r="C69" s="111">
        <v>43378</v>
      </c>
      <c r="D69" s="208" t="s">
        <v>14</v>
      </c>
      <c r="E69" s="47"/>
      <c r="F69" s="55"/>
      <c r="G69" s="49">
        <v>-0.33749999999999997</v>
      </c>
      <c r="H69" s="50">
        <v>-2.0833333333333332E-2</v>
      </c>
      <c r="I69" s="68"/>
      <c r="J69" s="51"/>
      <c r="K69" s="52"/>
      <c r="L69" s="53"/>
      <c r="M69" s="214"/>
      <c r="N69" s="214"/>
      <c r="O69" s="107"/>
      <c r="P69" s="107"/>
      <c r="Q69" s="107"/>
      <c r="R69" s="107"/>
      <c r="S69" s="107"/>
    </row>
    <row r="70" spans="1:19" ht="13.5">
      <c r="A70" s="214"/>
      <c r="B70" s="215"/>
      <c r="C70" s="111">
        <v>43379</v>
      </c>
      <c r="D70" s="208" t="s">
        <v>17</v>
      </c>
      <c r="E70" s="60"/>
      <c r="F70" s="61"/>
      <c r="G70" s="62">
        <v>-0.33749999999999997</v>
      </c>
      <c r="H70" s="63">
        <v>-2.0833333333333332E-2</v>
      </c>
      <c r="I70" s="187"/>
      <c r="J70" s="51"/>
      <c r="K70" s="65"/>
      <c r="L70" s="66"/>
      <c r="M70" s="217"/>
      <c r="N70" s="214"/>
      <c r="O70" s="107"/>
      <c r="P70" s="107"/>
      <c r="Q70" s="107"/>
      <c r="R70" s="107"/>
      <c r="S70" s="107"/>
    </row>
    <row r="71" spans="1:19" ht="13.5">
      <c r="A71" s="214"/>
      <c r="B71" s="213">
        <f>WEEKNUM(C71)</f>
        <v>42</v>
      </c>
      <c r="C71" s="111">
        <v>43382</v>
      </c>
      <c r="D71" s="208" t="s">
        <v>14</v>
      </c>
      <c r="E71" s="47"/>
      <c r="F71" s="55"/>
      <c r="G71" s="49">
        <v>-0.33749999999999997</v>
      </c>
      <c r="H71" s="50">
        <v>-2.0833333333333332E-2</v>
      </c>
      <c r="I71" s="68"/>
      <c r="J71" s="51"/>
      <c r="K71" s="52"/>
      <c r="L71" s="53"/>
      <c r="M71" s="227">
        <f>M66+1</f>
        <v>42</v>
      </c>
      <c r="N71" s="214"/>
      <c r="O71" s="107"/>
      <c r="P71" s="107"/>
      <c r="Q71" s="107"/>
      <c r="R71" s="107"/>
      <c r="S71" s="107"/>
    </row>
    <row r="72" spans="1:19" ht="13.5">
      <c r="A72" s="214"/>
      <c r="B72" s="214"/>
      <c r="C72" s="111">
        <v>43383</v>
      </c>
      <c r="D72" s="208" t="s">
        <v>14</v>
      </c>
      <c r="E72" s="47"/>
      <c r="F72" s="55"/>
      <c r="G72" s="49">
        <v>-0.33749999999999997</v>
      </c>
      <c r="H72" s="50">
        <v>-2.0833333333333332E-2</v>
      </c>
      <c r="I72" s="68"/>
      <c r="J72" s="51"/>
      <c r="K72" s="52"/>
      <c r="L72" s="53"/>
      <c r="M72" s="214"/>
      <c r="N72" s="214"/>
      <c r="O72" s="107"/>
      <c r="P72" s="107"/>
      <c r="Q72" s="107"/>
      <c r="R72" s="107"/>
      <c r="S72" s="107"/>
    </row>
    <row r="73" spans="1:19" ht="13.5">
      <c r="A73" s="214"/>
      <c r="B73" s="214"/>
      <c r="C73" s="111">
        <v>43384</v>
      </c>
      <c r="D73" s="208" t="s">
        <v>14</v>
      </c>
      <c r="E73" s="47"/>
      <c r="F73" s="55"/>
      <c r="G73" s="49">
        <v>-0.33749999999999997</v>
      </c>
      <c r="H73" s="50">
        <v>-2.0833333333333332E-2</v>
      </c>
      <c r="I73" s="68"/>
      <c r="J73" s="51"/>
      <c r="K73" s="52"/>
      <c r="L73" s="53"/>
      <c r="M73" s="214"/>
      <c r="N73" s="214"/>
      <c r="O73" s="107"/>
      <c r="P73" s="107"/>
      <c r="Q73" s="107"/>
      <c r="R73" s="107"/>
      <c r="S73" s="107"/>
    </row>
    <row r="74" spans="1:19" ht="13.5">
      <c r="A74" s="214"/>
      <c r="B74" s="214"/>
      <c r="C74" s="111">
        <v>43385</v>
      </c>
      <c r="D74" s="208" t="s">
        <v>14</v>
      </c>
      <c r="E74" s="47"/>
      <c r="F74" s="55"/>
      <c r="G74" s="49">
        <v>-0.33749999999999997</v>
      </c>
      <c r="H74" s="50">
        <v>-2.0833333333333332E-2</v>
      </c>
      <c r="I74" s="68"/>
      <c r="J74" s="51"/>
      <c r="K74" s="52"/>
      <c r="L74" s="53"/>
      <c r="M74" s="214"/>
      <c r="N74" s="214"/>
      <c r="O74" s="107"/>
      <c r="P74" s="107"/>
      <c r="Q74" s="107"/>
      <c r="R74" s="107"/>
      <c r="S74" s="107"/>
    </row>
    <row r="75" spans="1:19" ht="13.5">
      <c r="A75" s="214"/>
      <c r="B75" s="215"/>
      <c r="C75" s="111">
        <v>43386</v>
      </c>
      <c r="D75" s="208" t="s">
        <v>17</v>
      </c>
      <c r="E75" s="60"/>
      <c r="F75" s="61"/>
      <c r="G75" s="62">
        <v>-0.33749999999999997</v>
      </c>
      <c r="H75" s="63">
        <v>-2.0833333333333332E-2</v>
      </c>
      <c r="I75" s="187"/>
      <c r="J75" s="51"/>
      <c r="K75" s="65"/>
      <c r="L75" s="66"/>
      <c r="M75" s="217"/>
      <c r="N75" s="214"/>
      <c r="O75" s="107"/>
      <c r="P75" s="107"/>
      <c r="Q75" s="107"/>
      <c r="R75" s="107"/>
      <c r="S75" s="107"/>
    </row>
    <row r="76" spans="1:19" ht="13.5">
      <c r="A76" s="214"/>
      <c r="B76" s="213">
        <f>WEEKNUM(C76)</f>
        <v>43</v>
      </c>
      <c r="C76" s="111">
        <v>43389</v>
      </c>
      <c r="D76" s="208" t="s">
        <v>14</v>
      </c>
      <c r="E76" s="47"/>
      <c r="F76" s="55"/>
      <c r="G76" s="49">
        <v>-0.33749999999999997</v>
      </c>
      <c r="H76" s="50">
        <v>-2.0833333333333332E-2</v>
      </c>
      <c r="I76" s="68"/>
      <c r="J76" s="51"/>
      <c r="K76" s="52"/>
      <c r="L76" s="53"/>
      <c r="M76" s="227">
        <f>M71+1</f>
        <v>43</v>
      </c>
      <c r="N76" s="214"/>
      <c r="O76" s="107"/>
      <c r="P76" s="107"/>
      <c r="Q76" s="107"/>
      <c r="R76" s="107"/>
      <c r="S76" s="107"/>
    </row>
    <row r="77" spans="1:19" ht="13.5">
      <c r="A77" s="214"/>
      <c r="B77" s="214"/>
      <c r="C77" s="111">
        <v>43390</v>
      </c>
      <c r="D77" s="208" t="s">
        <v>14</v>
      </c>
      <c r="E77" s="47"/>
      <c r="F77" s="55"/>
      <c r="G77" s="49">
        <v>-0.33749999999999997</v>
      </c>
      <c r="H77" s="50">
        <v>-2.0833333333333332E-2</v>
      </c>
      <c r="I77" s="68"/>
      <c r="J77" s="51"/>
      <c r="K77" s="52"/>
      <c r="L77" s="53"/>
      <c r="M77" s="214"/>
      <c r="N77" s="214"/>
      <c r="O77" s="107"/>
      <c r="P77" s="107"/>
      <c r="Q77" s="107"/>
      <c r="R77" s="107"/>
      <c r="S77" s="107"/>
    </row>
    <row r="78" spans="1:19" ht="13.5">
      <c r="A78" s="214"/>
      <c r="B78" s="214"/>
      <c r="C78" s="111">
        <v>43391</v>
      </c>
      <c r="D78" s="208" t="s">
        <v>14</v>
      </c>
      <c r="E78" s="47"/>
      <c r="F78" s="55"/>
      <c r="G78" s="49">
        <v>-0.33749999999999997</v>
      </c>
      <c r="H78" s="50">
        <v>-2.0833333333333332E-2</v>
      </c>
      <c r="I78" s="68"/>
      <c r="J78" s="51"/>
      <c r="K78" s="52"/>
      <c r="L78" s="53"/>
      <c r="M78" s="214"/>
      <c r="N78" s="214"/>
      <c r="O78" s="107"/>
      <c r="P78" s="107"/>
      <c r="Q78" s="107"/>
      <c r="R78" s="107"/>
      <c r="S78" s="107"/>
    </row>
    <row r="79" spans="1:19" ht="13.5">
      <c r="A79" s="214"/>
      <c r="B79" s="214"/>
      <c r="C79" s="111">
        <v>43392</v>
      </c>
      <c r="D79" s="208" t="s">
        <v>14</v>
      </c>
      <c r="E79" s="47"/>
      <c r="F79" s="55"/>
      <c r="G79" s="49">
        <v>-0.33749999999999997</v>
      </c>
      <c r="H79" s="50">
        <v>-2.0833333333333332E-2</v>
      </c>
      <c r="I79" s="68"/>
      <c r="J79" s="51"/>
      <c r="K79" s="52"/>
      <c r="L79" s="53"/>
      <c r="M79" s="214"/>
      <c r="N79" s="214"/>
      <c r="O79" s="107"/>
      <c r="P79" s="107"/>
      <c r="Q79" s="107"/>
      <c r="R79" s="107"/>
      <c r="S79" s="107"/>
    </row>
    <row r="80" spans="1:19" ht="13.5">
      <c r="A80" s="214"/>
      <c r="B80" s="215"/>
      <c r="C80" s="111">
        <v>43393</v>
      </c>
      <c r="D80" s="208" t="s">
        <v>17</v>
      </c>
      <c r="E80" s="60"/>
      <c r="F80" s="61"/>
      <c r="G80" s="62">
        <v>-0.33749999999999997</v>
      </c>
      <c r="H80" s="63">
        <v>-2.0833333333333332E-2</v>
      </c>
      <c r="I80" s="187"/>
      <c r="J80" s="51"/>
      <c r="K80" s="65"/>
      <c r="L80" s="66"/>
      <c r="M80" s="217"/>
      <c r="N80" s="214"/>
      <c r="O80" s="107"/>
      <c r="P80" s="107"/>
      <c r="Q80" s="107"/>
      <c r="R80" s="107"/>
      <c r="S80" s="107"/>
    </row>
    <row r="81" spans="1:19" ht="13.5">
      <c r="A81" s="214"/>
      <c r="B81" s="213">
        <f>WEEKNUM(C81)</f>
        <v>44</v>
      </c>
      <c r="C81" s="111">
        <v>44858</v>
      </c>
      <c r="D81" s="208" t="s">
        <v>14</v>
      </c>
      <c r="E81" s="47"/>
      <c r="F81" s="55"/>
      <c r="G81" s="49">
        <v>-0.33749999999999997</v>
      </c>
      <c r="H81" s="50">
        <v>-2.0833333333333332E-2</v>
      </c>
      <c r="I81" s="68"/>
      <c r="J81" s="51"/>
      <c r="K81" s="52"/>
      <c r="L81" s="53"/>
      <c r="M81" s="227">
        <f>M76+1</f>
        <v>44</v>
      </c>
      <c r="N81" s="214"/>
      <c r="O81" s="107"/>
      <c r="P81" s="107"/>
      <c r="Q81" s="107"/>
      <c r="R81" s="107"/>
      <c r="S81" s="107"/>
    </row>
    <row r="82" spans="1:19" ht="13.5">
      <c r="A82" s="214"/>
      <c r="B82" s="214"/>
      <c r="C82" s="111">
        <v>44859</v>
      </c>
      <c r="D82" s="208" t="s">
        <v>14</v>
      </c>
      <c r="E82" s="47"/>
      <c r="F82" s="55"/>
      <c r="G82" s="49">
        <v>-0.33749999999999997</v>
      </c>
      <c r="H82" s="50">
        <v>-2.0833333333333332E-2</v>
      </c>
      <c r="I82" s="68"/>
      <c r="J82" s="51"/>
      <c r="K82" s="52"/>
      <c r="L82" s="53"/>
      <c r="M82" s="214"/>
      <c r="N82" s="214"/>
      <c r="O82" s="107"/>
      <c r="P82" s="107"/>
      <c r="Q82" s="107"/>
      <c r="R82" s="107"/>
      <c r="S82" s="107"/>
    </row>
    <row r="83" spans="1:19" ht="13.5">
      <c r="A83" s="214"/>
      <c r="B83" s="214"/>
      <c r="C83" s="111">
        <v>44860</v>
      </c>
      <c r="D83" s="208" t="s">
        <v>14</v>
      </c>
      <c r="E83" s="47"/>
      <c r="F83" s="55"/>
      <c r="G83" s="49">
        <v>-0.33749999999999997</v>
      </c>
      <c r="H83" s="50">
        <v>-2.0833333333333332E-2</v>
      </c>
      <c r="I83" s="68"/>
      <c r="J83" s="51"/>
      <c r="K83" s="52"/>
      <c r="L83" s="53"/>
      <c r="M83" s="214"/>
      <c r="N83" s="214"/>
      <c r="O83" s="107"/>
      <c r="P83" s="107"/>
      <c r="Q83" s="107"/>
      <c r="R83" s="107"/>
      <c r="S83" s="107"/>
    </row>
    <row r="84" spans="1:19" ht="13.5">
      <c r="A84" s="214"/>
      <c r="B84" s="214"/>
      <c r="C84" s="111">
        <v>44861</v>
      </c>
      <c r="D84" s="208" t="s">
        <v>14</v>
      </c>
      <c r="E84" s="47"/>
      <c r="F84" s="55"/>
      <c r="G84" s="49">
        <v>-0.33749999999999997</v>
      </c>
      <c r="H84" s="50">
        <v>-2.0833333333333332E-2</v>
      </c>
      <c r="I84" s="68"/>
      <c r="J84" s="51"/>
      <c r="K84" s="52"/>
      <c r="L84" s="53"/>
      <c r="M84" s="214"/>
      <c r="N84" s="214"/>
      <c r="O84" s="107"/>
      <c r="P84" s="107"/>
      <c r="Q84" s="107"/>
      <c r="R84" s="107"/>
      <c r="S84" s="107"/>
    </row>
    <row r="85" spans="1:19" ht="13.5">
      <c r="A85" s="214"/>
      <c r="B85" s="215"/>
      <c r="C85" s="115">
        <v>44862</v>
      </c>
      <c r="D85" s="208" t="s">
        <v>14</v>
      </c>
      <c r="E85" s="60"/>
      <c r="F85" s="61"/>
      <c r="G85" s="62">
        <v>-0.33749999999999997</v>
      </c>
      <c r="H85" s="63">
        <v>-2.0833333333333332E-2</v>
      </c>
      <c r="I85" s="187"/>
      <c r="J85" s="51"/>
      <c r="K85" s="65"/>
      <c r="L85" s="66"/>
      <c r="M85" s="217"/>
      <c r="N85" s="214"/>
      <c r="O85" s="107"/>
      <c r="P85" s="107"/>
      <c r="Q85" s="107"/>
      <c r="R85" s="107"/>
      <c r="S85" s="107"/>
    </row>
    <row r="86" spans="1:19" ht="14.25" thickBot="1">
      <c r="A86" s="214"/>
      <c r="B86" s="213">
        <f>WEEKNUM(C86)</f>
        <v>45</v>
      </c>
      <c r="C86" s="112">
        <v>44865</v>
      </c>
      <c r="D86" s="208" t="s">
        <v>14</v>
      </c>
      <c r="E86" s="113"/>
      <c r="F86" s="102"/>
      <c r="G86" s="103">
        <v>-0.33749999999999997</v>
      </c>
      <c r="H86" s="104">
        <v>-2.0833333333333332E-2</v>
      </c>
      <c r="I86" s="189"/>
      <c r="J86" s="51"/>
      <c r="K86" s="106"/>
      <c r="L86" s="75"/>
      <c r="M86" s="227">
        <f>M81+1</f>
        <v>45</v>
      </c>
      <c r="N86" s="214"/>
      <c r="O86" s="107"/>
      <c r="P86" s="107"/>
      <c r="Q86" s="107"/>
      <c r="R86" s="107"/>
      <c r="S86" s="107"/>
    </row>
    <row r="87" spans="1:19" ht="14.25" thickTop="1">
      <c r="A87" s="223" t="s">
        <v>30</v>
      </c>
      <c r="B87" s="214"/>
      <c r="C87" s="111">
        <v>44866</v>
      </c>
      <c r="D87" s="208" t="s">
        <v>14</v>
      </c>
      <c r="E87" s="47"/>
      <c r="F87" s="55"/>
      <c r="G87" s="49">
        <v>-0.33749999999999997</v>
      </c>
      <c r="H87" s="50">
        <v>-2.0833333333333332E-2</v>
      </c>
      <c r="I87" s="68"/>
      <c r="J87" s="51"/>
      <c r="K87" s="52"/>
      <c r="L87" s="53"/>
      <c r="M87" s="214"/>
      <c r="N87" s="223" t="s">
        <v>30</v>
      </c>
      <c r="O87" s="107"/>
      <c r="P87" s="107"/>
      <c r="Q87" s="107"/>
      <c r="R87" s="107"/>
      <c r="S87" s="107"/>
    </row>
    <row r="88" spans="1:19" ht="13.5">
      <c r="A88" s="214"/>
      <c r="B88" s="214"/>
      <c r="C88" s="111">
        <v>44867</v>
      </c>
      <c r="D88" s="208" t="s">
        <v>14</v>
      </c>
      <c r="E88" s="47"/>
      <c r="F88" s="55"/>
      <c r="G88" s="49">
        <v>-0.33749999999999997</v>
      </c>
      <c r="H88" s="50">
        <v>-2.0833333333333332E-2</v>
      </c>
      <c r="I88" s="68"/>
      <c r="J88" s="51"/>
      <c r="K88" s="52"/>
      <c r="L88" s="53"/>
      <c r="M88" s="214"/>
      <c r="N88" s="214"/>
      <c r="O88" s="107"/>
      <c r="P88" s="107"/>
      <c r="Q88" s="107"/>
      <c r="R88" s="107"/>
      <c r="S88" s="107"/>
    </row>
    <row r="89" spans="1:19" ht="13.5">
      <c r="A89" s="214"/>
      <c r="B89" s="214"/>
      <c r="C89" s="111">
        <v>44868</v>
      </c>
      <c r="D89" s="208" t="s">
        <v>14</v>
      </c>
      <c r="E89" s="47"/>
      <c r="F89" s="55"/>
      <c r="G89" s="49">
        <v>-0.33749999999999997</v>
      </c>
      <c r="H89" s="50">
        <v>-2.0833333333333332E-2</v>
      </c>
      <c r="I89" s="68"/>
      <c r="J89" s="51"/>
      <c r="K89" s="52"/>
      <c r="L89" s="53"/>
      <c r="M89" s="214"/>
      <c r="N89" s="214"/>
      <c r="O89" s="107"/>
      <c r="P89" s="107"/>
      <c r="Q89" s="107"/>
      <c r="R89" s="107"/>
      <c r="S89" s="107"/>
    </row>
    <row r="90" spans="1:19" ht="13.5">
      <c r="A90" s="214"/>
      <c r="B90" s="215"/>
      <c r="C90" s="115">
        <v>44869</v>
      </c>
      <c r="D90" s="208" t="s">
        <v>14</v>
      </c>
      <c r="E90" s="60"/>
      <c r="F90" s="61"/>
      <c r="G90" s="62">
        <v>-0.33749999999999997</v>
      </c>
      <c r="H90" s="63">
        <v>-2.0833333333333332E-2</v>
      </c>
      <c r="I90" s="187"/>
      <c r="J90" s="51"/>
      <c r="K90" s="65"/>
      <c r="L90" s="66"/>
      <c r="M90" s="217"/>
      <c r="N90" s="214"/>
      <c r="O90" s="107"/>
      <c r="P90" s="107"/>
      <c r="Q90" s="107"/>
      <c r="R90" s="107"/>
      <c r="S90" s="107"/>
    </row>
    <row r="91" spans="1:19" ht="13.5">
      <c r="A91" s="214"/>
      <c r="B91" s="213">
        <f>WEEKNUM(C91)</f>
        <v>46</v>
      </c>
      <c r="C91" s="111">
        <v>44872</v>
      </c>
      <c r="D91" s="208" t="s">
        <v>14</v>
      </c>
      <c r="E91" s="47"/>
      <c r="F91" s="55"/>
      <c r="G91" s="49">
        <v>-0.33749999999999997</v>
      </c>
      <c r="H91" s="50">
        <v>-2.0833333333333332E-2</v>
      </c>
      <c r="I91" s="68"/>
      <c r="J91" s="51"/>
      <c r="K91" s="52"/>
      <c r="L91" s="53"/>
      <c r="M91" s="227">
        <f>M86+1</f>
        <v>46</v>
      </c>
      <c r="N91" s="214"/>
      <c r="O91" s="107"/>
      <c r="P91" s="107"/>
      <c r="Q91" s="107"/>
      <c r="R91" s="107"/>
      <c r="S91" s="107"/>
    </row>
    <row r="92" spans="1:19" ht="13.5">
      <c r="A92" s="214"/>
      <c r="B92" s="214"/>
      <c r="C92" s="111">
        <v>44873</v>
      </c>
      <c r="D92" s="208" t="s">
        <v>14</v>
      </c>
      <c r="E92" s="47"/>
      <c r="F92" s="55"/>
      <c r="G92" s="49">
        <v>-0.33749999999999997</v>
      </c>
      <c r="H92" s="50">
        <v>-2.0833333333333332E-2</v>
      </c>
      <c r="I92" s="68"/>
      <c r="J92" s="51"/>
      <c r="K92" s="52"/>
      <c r="L92" s="53"/>
      <c r="M92" s="214"/>
      <c r="N92" s="214"/>
      <c r="O92" s="107"/>
      <c r="P92" s="107"/>
      <c r="Q92" s="107"/>
      <c r="R92" s="107"/>
      <c r="S92" s="107"/>
    </row>
    <row r="93" spans="1:19" ht="13.5">
      <c r="A93" s="214"/>
      <c r="B93" s="214"/>
      <c r="C93" s="111">
        <v>44874</v>
      </c>
      <c r="D93" s="208" t="s">
        <v>14</v>
      </c>
      <c r="E93" s="47"/>
      <c r="F93" s="55"/>
      <c r="G93" s="49">
        <v>-0.33749999999999997</v>
      </c>
      <c r="H93" s="50">
        <v>-2.0833333333333332E-2</v>
      </c>
      <c r="I93" s="68"/>
      <c r="J93" s="51"/>
      <c r="K93" s="52"/>
      <c r="L93" s="53"/>
      <c r="M93" s="214"/>
      <c r="N93" s="214"/>
      <c r="O93" s="107"/>
      <c r="P93" s="107"/>
      <c r="Q93" s="107"/>
      <c r="R93" s="107"/>
      <c r="S93" s="107"/>
    </row>
    <row r="94" spans="1:19" ht="13.5">
      <c r="A94" s="214"/>
      <c r="B94" s="214"/>
      <c r="C94" s="111">
        <v>44875</v>
      </c>
      <c r="D94" s="208" t="s">
        <v>14</v>
      </c>
      <c r="E94" s="47"/>
      <c r="F94" s="55"/>
      <c r="G94" s="49">
        <v>-0.33749999999999997</v>
      </c>
      <c r="H94" s="50">
        <v>-2.0833333333333332E-2</v>
      </c>
      <c r="I94" s="68"/>
      <c r="J94" s="51"/>
      <c r="K94" s="52"/>
      <c r="L94" s="53"/>
      <c r="M94" s="214"/>
      <c r="N94" s="214"/>
      <c r="O94" s="107"/>
      <c r="P94" s="107"/>
      <c r="Q94" s="107"/>
      <c r="R94" s="107"/>
      <c r="S94" s="107"/>
    </row>
    <row r="95" spans="1:19" ht="13.5">
      <c r="A95" s="214"/>
      <c r="B95" s="215"/>
      <c r="C95" s="115">
        <v>44876</v>
      </c>
      <c r="D95" s="208" t="s">
        <v>14</v>
      </c>
      <c r="E95" s="60"/>
      <c r="F95" s="61"/>
      <c r="G95" s="62">
        <v>-0.33749999999999997</v>
      </c>
      <c r="H95" s="63">
        <v>-2.0833333333333332E-2</v>
      </c>
      <c r="I95" s="187"/>
      <c r="J95" s="51"/>
      <c r="K95" s="65"/>
      <c r="L95" s="66"/>
      <c r="M95" s="217"/>
      <c r="N95" s="214"/>
      <c r="O95" s="107"/>
      <c r="P95" s="107"/>
      <c r="Q95" s="107"/>
      <c r="R95" s="107"/>
      <c r="S95" s="107"/>
    </row>
    <row r="96" spans="1:19" ht="13.5">
      <c r="A96" s="214"/>
      <c r="B96" s="213">
        <f>WEEKNUM(C96)</f>
        <v>47</v>
      </c>
      <c r="C96" s="111">
        <v>44879</v>
      </c>
      <c r="D96" s="208" t="s">
        <v>14</v>
      </c>
      <c r="E96" s="47"/>
      <c r="F96" s="55"/>
      <c r="G96" s="49">
        <v>-0.33749999999999997</v>
      </c>
      <c r="H96" s="50">
        <v>-2.0833333333333332E-2</v>
      </c>
      <c r="I96" s="68"/>
      <c r="J96" s="51"/>
      <c r="K96" s="52"/>
      <c r="L96" s="53"/>
      <c r="M96" s="227">
        <f>M91+1</f>
        <v>47</v>
      </c>
      <c r="N96" s="214"/>
      <c r="O96" s="107"/>
      <c r="P96" s="107"/>
      <c r="Q96" s="107"/>
      <c r="R96" s="107"/>
      <c r="S96" s="107"/>
    </row>
    <row r="97" spans="1:19" ht="13.5">
      <c r="A97" s="214"/>
      <c r="B97" s="214"/>
      <c r="C97" s="111">
        <v>44880</v>
      </c>
      <c r="D97" s="208" t="s">
        <v>14</v>
      </c>
      <c r="E97" s="47"/>
      <c r="F97" s="55"/>
      <c r="G97" s="49">
        <v>-0.33749999999999997</v>
      </c>
      <c r="H97" s="50">
        <v>-2.0833333333333332E-2</v>
      </c>
      <c r="I97" s="68"/>
      <c r="J97" s="51"/>
      <c r="K97" s="52"/>
      <c r="L97" s="53"/>
      <c r="M97" s="214"/>
      <c r="N97" s="214"/>
      <c r="O97" s="107"/>
      <c r="P97" s="107"/>
      <c r="Q97" s="107"/>
      <c r="R97" s="107"/>
      <c r="S97" s="107"/>
    </row>
    <row r="98" spans="1:19" ht="13.5">
      <c r="A98" s="214"/>
      <c r="B98" s="214"/>
      <c r="C98" s="111">
        <v>44881</v>
      </c>
      <c r="D98" s="208" t="s">
        <v>14</v>
      </c>
      <c r="E98" s="47"/>
      <c r="F98" s="55"/>
      <c r="G98" s="49">
        <v>-0.33749999999999997</v>
      </c>
      <c r="H98" s="50">
        <v>-2.0833333333333332E-2</v>
      </c>
      <c r="I98" s="68"/>
      <c r="J98" s="51"/>
      <c r="K98" s="52"/>
      <c r="L98" s="53"/>
      <c r="M98" s="214"/>
      <c r="N98" s="214"/>
      <c r="O98" s="107"/>
      <c r="P98" s="107"/>
      <c r="Q98" s="107"/>
      <c r="R98" s="107"/>
      <c r="S98" s="107"/>
    </row>
    <row r="99" spans="1:19" ht="13.5">
      <c r="A99" s="214"/>
      <c r="B99" s="214"/>
      <c r="C99" s="111">
        <v>44882</v>
      </c>
      <c r="D99" s="208" t="s">
        <v>14</v>
      </c>
      <c r="E99" s="47"/>
      <c r="F99" s="55"/>
      <c r="G99" s="49">
        <v>-0.33749999999999997</v>
      </c>
      <c r="H99" s="50">
        <v>-2.0833333333333332E-2</v>
      </c>
      <c r="I99" s="68"/>
      <c r="J99" s="51"/>
      <c r="K99" s="52"/>
      <c r="L99" s="53"/>
      <c r="M99" s="214"/>
      <c r="N99" s="214"/>
      <c r="O99" s="107"/>
      <c r="P99" s="107"/>
      <c r="Q99" s="107"/>
      <c r="R99" s="107"/>
      <c r="S99" s="107"/>
    </row>
    <row r="100" spans="1:19" ht="13.5">
      <c r="A100" s="214"/>
      <c r="B100" s="215"/>
      <c r="C100" s="115">
        <v>44883</v>
      </c>
      <c r="D100" s="208" t="s">
        <v>14</v>
      </c>
      <c r="E100" s="60"/>
      <c r="F100" s="61"/>
      <c r="G100" s="62">
        <v>-0.33749999999999997</v>
      </c>
      <c r="H100" s="63">
        <v>-2.0833333333333332E-2</v>
      </c>
      <c r="I100" s="187"/>
      <c r="J100" s="51"/>
      <c r="K100" s="65"/>
      <c r="L100" s="66"/>
      <c r="M100" s="217"/>
      <c r="N100" s="214"/>
      <c r="O100" s="107"/>
      <c r="P100" s="107"/>
      <c r="Q100" s="107"/>
      <c r="R100" s="107"/>
      <c r="S100" s="107"/>
    </row>
    <row r="101" spans="1:19" ht="13.5">
      <c r="A101" s="214"/>
      <c r="B101" s="213">
        <f>WEEKNUM(C101)</f>
        <v>48</v>
      </c>
      <c r="C101" s="111">
        <v>44886</v>
      </c>
      <c r="D101" s="208" t="s">
        <v>14</v>
      </c>
      <c r="E101" s="47"/>
      <c r="F101" s="55"/>
      <c r="G101" s="49">
        <v>-0.33749999999999997</v>
      </c>
      <c r="H101" s="50">
        <v>-2.0833333333333332E-2</v>
      </c>
      <c r="I101" s="68"/>
      <c r="J101" s="51"/>
      <c r="K101" s="52"/>
      <c r="L101" s="53"/>
      <c r="M101" s="227">
        <f>M96+1</f>
        <v>48</v>
      </c>
      <c r="N101" s="214"/>
      <c r="O101" s="107"/>
      <c r="P101" s="107"/>
      <c r="Q101" s="107"/>
      <c r="R101" s="107"/>
      <c r="S101" s="107"/>
    </row>
    <row r="102" spans="1:19" ht="13.5">
      <c r="A102" s="214"/>
      <c r="B102" s="214"/>
      <c r="C102" s="111">
        <v>44887</v>
      </c>
      <c r="D102" s="208" t="s">
        <v>14</v>
      </c>
      <c r="E102" s="47"/>
      <c r="F102" s="55"/>
      <c r="G102" s="49">
        <v>-0.33749999999999997</v>
      </c>
      <c r="H102" s="50">
        <v>-2.0833333333333332E-2</v>
      </c>
      <c r="I102" s="68"/>
      <c r="J102" s="51"/>
      <c r="K102" s="52"/>
      <c r="L102" s="53"/>
      <c r="M102" s="214"/>
      <c r="N102" s="214"/>
      <c r="O102" s="107"/>
      <c r="P102" s="107"/>
      <c r="Q102" s="107"/>
      <c r="R102" s="107"/>
      <c r="S102" s="107"/>
    </row>
    <row r="103" spans="1:19" ht="13.5">
      <c r="A103" s="214"/>
      <c r="B103" s="214"/>
      <c r="C103" s="111">
        <v>44888</v>
      </c>
      <c r="D103" s="208" t="s">
        <v>14</v>
      </c>
      <c r="E103" s="47"/>
      <c r="F103" s="55"/>
      <c r="G103" s="49">
        <v>-0.33749999999999997</v>
      </c>
      <c r="H103" s="50">
        <v>-2.0833333333333332E-2</v>
      </c>
      <c r="I103" s="68"/>
      <c r="J103" s="51"/>
      <c r="K103" s="52"/>
      <c r="L103" s="53"/>
      <c r="M103" s="214"/>
      <c r="N103" s="214"/>
      <c r="O103" s="107"/>
      <c r="P103" s="107"/>
      <c r="Q103" s="107"/>
      <c r="R103" s="107"/>
      <c r="S103" s="107"/>
    </row>
    <row r="104" spans="1:19" ht="13.5">
      <c r="A104" s="214"/>
      <c r="B104" s="214"/>
      <c r="C104" s="111">
        <v>44889</v>
      </c>
      <c r="D104" s="208" t="s">
        <v>14</v>
      </c>
      <c r="E104" s="47"/>
      <c r="F104" s="55"/>
      <c r="G104" s="49">
        <v>-0.33749999999999997</v>
      </c>
      <c r="H104" s="50">
        <v>-2.0833333333333332E-2</v>
      </c>
      <c r="I104" s="68"/>
      <c r="J104" s="51"/>
      <c r="K104" s="52"/>
      <c r="L104" s="53"/>
      <c r="M104" s="214"/>
      <c r="N104" s="214"/>
      <c r="O104" s="107"/>
      <c r="P104" s="107"/>
      <c r="Q104" s="107"/>
      <c r="R104" s="107"/>
      <c r="S104" s="107"/>
    </row>
    <row r="105" spans="1:19" ht="13.5">
      <c r="A105" s="214"/>
      <c r="B105" s="215"/>
      <c r="C105" s="116">
        <v>44890</v>
      </c>
      <c r="D105" s="208" t="s">
        <v>14</v>
      </c>
      <c r="E105" s="60"/>
      <c r="F105" s="61"/>
      <c r="G105" s="62">
        <v>-0.33749999999999997</v>
      </c>
      <c r="H105" s="63">
        <v>-2.0833333333333332E-2</v>
      </c>
      <c r="I105" s="187"/>
      <c r="J105" s="51"/>
      <c r="K105" s="65"/>
      <c r="L105" s="66"/>
      <c r="M105" s="217"/>
      <c r="N105" s="214"/>
      <c r="O105" s="107"/>
      <c r="P105" s="107"/>
      <c r="Q105" s="107"/>
      <c r="R105" s="107"/>
      <c r="S105" s="107"/>
    </row>
    <row r="106" spans="1:19" ht="13.5">
      <c r="A106" s="214"/>
      <c r="B106" s="213">
        <f>WEEKNUM(C106)</f>
        <v>49</v>
      </c>
      <c r="C106" s="111">
        <v>44893</v>
      </c>
      <c r="D106" s="208" t="s">
        <v>14</v>
      </c>
      <c r="E106" s="47"/>
      <c r="F106" s="55"/>
      <c r="G106" s="49">
        <v>-0.33749999999999997</v>
      </c>
      <c r="H106" s="50">
        <v>-2.0833333333333332E-2</v>
      </c>
      <c r="I106" s="68"/>
      <c r="J106" s="51"/>
      <c r="K106" s="52"/>
      <c r="L106" s="53"/>
      <c r="M106" s="227">
        <f>M101+1</f>
        <v>49</v>
      </c>
      <c r="N106" s="214"/>
      <c r="O106" s="107"/>
      <c r="P106" s="107"/>
      <c r="Q106" s="107"/>
      <c r="R106" s="107"/>
      <c r="S106" s="107"/>
    </row>
    <row r="107" spans="1:19" ht="13.5">
      <c r="A107" s="214"/>
      <c r="B107" s="214"/>
      <c r="C107" s="111">
        <v>44894</v>
      </c>
      <c r="D107" s="208" t="s">
        <v>14</v>
      </c>
      <c r="E107" s="47"/>
      <c r="F107" s="55"/>
      <c r="G107" s="49">
        <v>-0.33749999999999997</v>
      </c>
      <c r="H107" s="50">
        <v>-2.0833333333333332E-2</v>
      </c>
      <c r="I107" s="68"/>
      <c r="J107" s="51"/>
      <c r="K107" s="52"/>
      <c r="L107" s="53"/>
      <c r="M107" s="214"/>
      <c r="N107" s="214"/>
      <c r="O107" s="107"/>
      <c r="P107" s="107"/>
      <c r="Q107" s="107"/>
      <c r="R107" s="107"/>
      <c r="S107" s="107"/>
    </row>
    <row r="108" spans="1:19" ht="14.25" thickBot="1">
      <c r="A108" s="214"/>
      <c r="B108" s="214"/>
      <c r="C108" s="112">
        <v>44895</v>
      </c>
      <c r="D108" s="208" t="s">
        <v>14</v>
      </c>
      <c r="E108" s="113"/>
      <c r="F108" s="102"/>
      <c r="G108" s="103">
        <v>-0.33749999999999997</v>
      </c>
      <c r="H108" s="104">
        <v>-2.0833333333333332E-2</v>
      </c>
      <c r="I108" s="189"/>
      <c r="J108" s="51"/>
      <c r="K108" s="106"/>
      <c r="L108" s="75"/>
      <c r="M108" s="214"/>
      <c r="N108" s="238"/>
      <c r="O108" s="107"/>
      <c r="P108" s="107"/>
      <c r="Q108" s="107"/>
      <c r="R108" s="107"/>
      <c r="S108" s="107"/>
    </row>
    <row r="109" spans="1:19" ht="14.25" thickTop="1">
      <c r="A109" s="221" t="s">
        <v>31</v>
      </c>
      <c r="B109" s="214"/>
      <c r="C109" s="111">
        <v>44896</v>
      </c>
      <c r="D109" s="208" t="s">
        <v>14</v>
      </c>
      <c r="E109" s="47"/>
      <c r="F109" s="55"/>
      <c r="G109" s="49">
        <v>-0.33749999999999997</v>
      </c>
      <c r="H109" s="50">
        <v>-2.0833333333333332E-2</v>
      </c>
      <c r="I109" s="68"/>
      <c r="J109" s="51"/>
      <c r="K109" s="52"/>
      <c r="L109" s="53"/>
      <c r="M109" s="214"/>
      <c r="N109" s="235" t="s">
        <v>31</v>
      </c>
      <c r="O109" s="107"/>
      <c r="P109" s="107"/>
      <c r="Q109" s="107"/>
      <c r="R109" s="107"/>
      <c r="S109" s="107"/>
    </row>
    <row r="110" spans="1:19" ht="13.5">
      <c r="A110" s="214"/>
      <c r="B110" s="215"/>
      <c r="C110" s="116">
        <v>44897</v>
      </c>
      <c r="D110" s="208" t="s">
        <v>14</v>
      </c>
      <c r="E110" s="60"/>
      <c r="F110" s="61"/>
      <c r="G110" s="62">
        <v>-0.33749999999999997</v>
      </c>
      <c r="H110" s="63">
        <v>-2.0833333333333332E-2</v>
      </c>
      <c r="I110" s="187"/>
      <c r="J110" s="51"/>
      <c r="K110" s="65"/>
      <c r="L110" s="66"/>
      <c r="M110" s="217"/>
      <c r="N110" s="214"/>
      <c r="O110" s="107"/>
      <c r="P110" s="107"/>
      <c r="Q110" s="107"/>
      <c r="R110" s="107"/>
      <c r="S110" s="107"/>
    </row>
    <row r="111" spans="1:19" ht="13.5">
      <c r="A111" s="214"/>
      <c r="B111" s="213">
        <f>WEEKNUM(C111)</f>
        <v>50</v>
      </c>
      <c r="C111" s="111">
        <v>44900</v>
      </c>
      <c r="D111" s="208" t="s">
        <v>14</v>
      </c>
      <c r="E111" s="47"/>
      <c r="F111" s="55"/>
      <c r="G111" s="49">
        <v>-0.33749999999999997</v>
      </c>
      <c r="H111" s="50">
        <v>-2.0833333333333332E-2</v>
      </c>
      <c r="I111" s="68"/>
      <c r="J111" s="51"/>
      <c r="K111" s="52"/>
      <c r="L111" s="53"/>
      <c r="M111" s="227">
        <f>M106+1</f>
        <v>50</v>
      </c>
      <c r="N111" s="214"/>
      <c r="O111" s="107"/>
      <c r="P111" s="107"/>
      <c r="Q111" s="107"/>
      <c r="R111" s="107"/>
      <c r="S111" s="107"/>
    </row>
    <row r="112" spans="1:19" ht="13.5">
      <c r="A112" s="214"/>
      <c r="B112" s="214"/>
      <c r="C112" s="111">
        <v>44901</v>
      </c>
      <c r="D112" s="208" t="s">
        <v>14</v>
      </c>
      <c r="E112" s="47"/>
      <c r="F112" s="55"/>
      <c r="G112" s="49">
        <v>-0.33749999999999997</v>
      </c>
      <c r="H112" s="50">
        <v>-2.0833333333333332E-2</v>
      </c>
      <c r="I112" s="68"/>
      <c r="J112" s="51"/>
      <c r="K112" s="52"/>
      <c r="L112" s="53"/>
      <c r="M112" s="214"/>
      <c r="N112" s="214"/>
      <c r="O112" s="107"/>
      <c r="P112" s="107"/>
      <c r="Q112" s="107"/>
      <c r="R112" s="107"/>
      <c r="S112" s="107"/>
    </row>
    <row r="113" spans="1:19" ht="13.5">
      <c r="A113" s="214"/>
      <c r="B113" s="214"/>
      <c r="C113" s="111">
        <v>44902</v>
      </c>
      <c r="D113" s="208" t="s">
        <v>14</v>
      </c>
      <c r="E113" s="47"/>
      <c r="F113" s="55"/>
      <c r="G113" s="49">
        <v>-0.33749999999999997</v>
      </c>
      <c r="H113" s="50">
        <v>-2.0833333333333332E-2</v>
      </c>
      <c r="I113" s="68"/>
      <c r="J113" s="51"/>
      <c r="K113" s="52"/>
      <c r="L113" s="53"/>
      <c r="M113" s="214"/>
      <c r="N113" s="214"/>
      <c r="O113" s="107"/>
      <c r="P113" s="107"/>
      <c r="Q113" s="107"/>
      <c r="R113" s="107"/>
      <c r="S113" s="107"/>
    </row>
    <row r="114" spans="1:19" ht="13.5">
      <c r="A114" s="214"/>
      <c r="B114" s="214"/>
      <c r="C114" s="111">
        <v>44903</v>
      </c>
      <c r="D114" s="208" t="s">
        <v>14</v>
      </c>
      <c r="E114" s="47"/>
      <c r="F114" s="55"/>
      <c r="G114" s="49">
        <v>-0.33749999999999997</v>
      </c>
      <c r="H114" s="50">
        <v>-2.0833333333333332E-2</v>
      </c>
      <c r="I114" s="68"/>
      <c r="J114" s="51"/>
      <c r="K114" s="52"/>
      <c r="L114" s="53"/>
      <c r="M114" s="214"/>
      <c r="N114" s="214"/>
      <c r="O114" s="107"/>
      <c r="P114" s="107"/>
      <c r="Q114" s="107"/>
      <c r="R114" s="107"/>
      <c r="S114" s="107"/>
    </row>
    <row r="115" spans="1:19" ht="13.5">
      <c r="A115" s="214"/>
      <c r="B115" s="215"/>
      <c r="C115" s="115">
        <v>44904</v>
      </c>
      <c r="D115" s="208" t="s">
        <v>14</v>
      </c>
      <c r="E115" s="60"/>
      <c r="F115" s="61"/>
      <c r="G115" s="62">
        <v>-0.33749999999999997</v>
      </c>
      <c r="H115" s="63">
        <v>-2.0833333333333332E-2</v>
      </c>
      <c r="I115" s="187"/>
      <c r="J115" s="51"/>
      <c r="K115" s="65"/>
      <c r="L115" s="66"/>
      <c r="M115" s="217"/>
      <c r="N115" s="214"/>
      <c r="O115" s="107"/>
      <c r="P115" s="107"/>
      <c r="Q115" s="107"/>
      <c r="R115" s="107"/>
      <c r="S115" s="107"/>
    </row>
    <row r="116" spans="1:19" ht="13.5">
      <c r="A116" s="214"/>
      <c r="B116" s="213">
        <f>WEEKNUM(C116)</f>
        <v>51</v>
      </c>
      <c r="C116" s="111">
        <v>44907</v>
      </c>
      <c r="D116" s="208" t="s">
        <v>14</v>
      </c>
      <c r="E116" s="47"/>
      <c r="F116" s="55"/>
      <c r="G116" s="49">
        <v>-0.33749999999999997</v>
      </c>
      <c r="H116" s="50">
        <v>-2.0833333333333332E-2</v>
      </c>
      <c r="I116" s="68"/>
      <c r="J116" s="51"/>
      <c r="K116" s="52"/>
      <c r="L116" s="53"/>
      <c r="M116" s="227">
        <f>M111+1</f>
        <v>51</v>
      </c>
      <c r="N116" s="214"/>
      <c r="O116" s="107"/>
      <c r="P116" s="107"/>
      <c r="Q116" s="107"/>
      <c r="R116" s="107"/>
      <c r="S116" s="107"/>
    </row>
    <row r="117" spans="1:19" ht="13.5">
      <c r="A117" s="214"/>
      <c r="B117" s="214"/>
      <c r="C117" s="111">
        <v>44908</v>
      </c>
      <c r="D117" s="208" t="s">
        <v>14</v>
      </c>
      <c r="E117" s="47"/>
      <c r="F117" s="55"/>
      <c r="G117" s="49">
        <v>-0.33749999999999997</v>
      </c>
      <c r="H117" s="50">
        <v>-2.0833333333333332E-2</v>
      </c>
      <c r="I117" s="68"/>
      <c r="J117" s="51"/>
      <c r="K117" s="52"/>
      <c r="L117" s="53"/>
      <c r="M117" s="214"/>
      <c r="N117" s="214"/>
      <c r="O117" s="107"/>
      <c r="P117" s="107"/>
      <c r="Q117" s="107"/>
      <c r="R117" s="107"/>
      <c r="S117" s="107"/>
    </row>
    <row r="118" spans="1:19" ht="13.5">
      <c r="A118" s="214"/>
      <c r="B118" s="214"/>
      <c r="C118" s="111">
        <v>44909</v>
      </c>
      <c r="D118" s="208" t="s">
        <v>14</v>
      </c>
      <c r="E118" s="47"/>
      <c r="F118" s="55"/>
      <c r="G118" s="49">
        <v>-0.33749999999999997</v>
      </c>
      <c r="H118" s="50">
        <v>-2.0833333333333332E-2</v>
      </c>
      <c r="I118" s="68"/>
      <c r="J118" s="51"/>
      <c r="K118" s="52"/>
      <c r="L118" s="53"/>
      <c r="M118" s="214"/>
      <c r="N118" s="214"/>
      <c r="O118" s="107"/>
      <c r="P118" s="107"/>
      <c r="Q118" s="107"/>
      <c r="R118" s="107"/>
      <c r="S118" s="107"/>
    </row>
    <row r="119" spans="1:19" ht="13.5">
      <c r="A119" s="214"/>
      <c r="B119" s="214"/>
      <c r="C119" s="111">
        <v>44910</v>
      </c>
      <c r="D119" s="208" t="s">
        <v>14</v>
      </c>
      <c r="E119" s="47"/>
      <c r="F119" s="55"/>
      <c r="G119" s="49">
        <v>-0.33749999999999997</v>
      </c>
      <c r="H119" s="50">
        <v>-2.0833333333333332E-2</v>
      </c>
      <c r="I119" s="68"/>
      <c r="J119" s="51"/>
      <c r="K119" s="52"/>
      <c r="L119" s="53"/>
      <c r="M119" s="214"/>
      <c r="N119" s="214"/>
      <c r="O119" s="107"/>
      <c r="P119" s="107"/>
      <c r="Q119" s="107"/>
      <c r="R119" s="107"/>
      <c r="S119" s="107"/>
    </row>
    <row r="120" spans="1:19" ht="13.5">
      <c r="A120" s="214"/>
      <c r="B120" s="215"/>
      <c r="C120" s="115">
        <v>44911</v>
      </c>
      <c r="D120" s="208" t="s">
        <v>14</v>
      </c>
      <c r="E120" s="60"/>
      <c r="F120" s="61"/>
      <c r="G120" s="62">
        <v>-0.33749999999999997</v>
      </c>
      <c r="H120" s="63">
        <v>-2.0833333333333332E-2</v>
      </c>
      <c r="I120" s="187"/>
      <c r="J120" s="51"/>
      <c r="K120" s="65"/>
      <c r="L120" s="66"/>
      <c r="M120" s="217"/>
      <c r="N120" s="214"/>
      <c r="O120" s="107"/>
      <c r="P120" s="107"/>
      <c r="Q120" s="107"/>
      <c r="R120" s="107"/>
      <c r="S120" s="107"/>
    </row>
    <row r="121" spans="1:19" ht="13.5">
      <c r="A121" s="214"/>
      <c r="B121" s="213">
        <f>WEEKNUM(C121)</f>
        <v>52</v>
      </c>
      <c r="C121" s="111">
        <v>44914</v>
      </c>
      <c r="D121" s="208" t="s">
        <v>14</v>
      </c>
      <c r="E121" s="47"/>
      <c r="F121" s="55"/>
      <c r="G121" s="49">
        <v>-0.33749999999999997</v>
      </c>
      <c r="H121" s="50">
        <v>-2.0833333333333332E-2</v>
      </c>
      <c r="I121" s="68"/>
      <c r="J121" s="51"/>
      <c r="K121" s="52"/>
      <c r="L121" s="53"/>
      <c r="M121" s="227">
        <f>M116+1</f>
        <v>52</v>
      </c>
      <c r="N121" s="214"/>
      <c r="O121" s="107"/>
      <c r="P121" s="107"/>
      <c r="Q121" s="107"/>
      <c r="R121" s="107"/>
      <c r="S121" s="107"/>
    </row>
    <row r="122" spans="1:19" ht="13.5">
      <c r="A122" s="214"/>
      <c r="B122" s="214"/>
      <c r="C122" s="111">
        <v>44915</v>
      </c>
      <c r="D122" s="208" t="s">
        <v>14</v>
      </c>
      <c r="E122" s="47"/>
      <c r="F122" s="55"/>
      <c r="G122" s="49">
        <v>-0.33749999999999997</v>
      </c>
      <c r="H122" s="50">
        <v>-2.0833333333333332E-2</v>
      </c>
      <c r="I122" s="68"/>
      <c r="J122" s="51"/>
      <c r="K122" s="52"/>
      <c r="L122" s="53"/>
      <c r="M122" s="214"/>
      <c r="N122" s="214"/>
      <c r="O122" s="107"/>
      <c r="P122" s="107"/>
      <c r="Q122" s="107"/>
      <c r="R122" s="107"/>
      <c r="S122" s="107"/>
    </row>
    <row r="123" spans="1:19" ht="13.5">
      <c r="A123" s="214"/>
      <c r="B123" s="214"/>
      <c r="C123" s="111">
        <v>44916</v>
      </c>
      <c r="D123" s="208" t="s">
        <v>14</v>
      </c>
      <c r="E123" s="47"/>
      <c r="F123" s="55"/>
      <c r="G123" s="49">
        <v>-0.33749999999999997</v>
      </c>
      <c r="H123" s="50">
        <v>-2.0833333333333332E-2</v>
      </c>
      <c r="I123" s="68"/>
      <c r="J123" s="51"/>
      <c r="K123" s="52"/>
      <c r="L123" s="53"/>
      <c r="M123" s="214"/>
      <c r="N123" s="214"/>
      <c r="O123" s="107"/>
      <c r="P123" s="107"/>
      <c r="Q123" s="107"/>
      <c r="R123" s="107"/>
      <c r="S123" s="107"/>
    </row>
    <row r="124" spans="1:19" ht="13.5">
      <c r="A124" s="214"/>
      <c r="B124" s="214"/>
      <c r="C124" s="111">
        <v>44917</v>
      </c>
      <c r="D124" s="208" t="s">
        <v>14</v>
      </c>
      <c r="E124" s="47"/>
      <c r="F124" s="55"/>
      <c r="G124" s="49">
        <v>-0.33749999999999997</v>
      </c>
      <c r="H124" s="50">
        <v>-2.0833333333333332E-2</v>
      </c>
      <c r="I124" s="68"/>
      <c r="J124" s="51"/>
      <c r="K124" s="52"/>
      <c r="L124" s="53"/>
      <c r="M124" s="214"/>
      <c r="N124" s="214"/>
      <c r="O124" s="107"/>
      <c r="P124" s="107"/>
      <c r="Q124" s="107"/>
      <c r="R124" s="107"/>
      <c r="S124" s="107"/>
    </row>
    <row r="125" spans="1:19" ht="13.5">
      <c r="A125" s="214"/>
      <c r="B125" s="215"/>
      <c r="C125" s="115">
        <v>44918</v>
      </c>
      <c r="D125" s="208" t="s">
        <v>14</v>
      </c>
      <c r="E125" s="60"/>
      <c r="F125" s="61"/>
      <c r="G125" s="62">
        <v>-0.33749999999999997</v>
      </c>
      <c r="H125" s="63">
        <v>-2.0833333333333332E-2</v>
      </c>
      <c r="I125" s="187"/>
      <c r="J125" s="51"/>
      <c r="K125" s="65"/>
      <c r="L125" s="66"/>
      <c r="M125" s="217"/>
      <c r="N125" s="214"/>
      <c r="O125" s="107"/>
      <c r="P125" s="107"/>
      <c r="Q125" s="107"/>
      <c r="R125" s="107"/>
      <c r="S125" s="107"/>
    </row>
    <row r="126" spans="1:19" ht="13.5">
      <c r="A126" s="214"/>
      <c r="B126" s="216">
        <v>1</v>
      </c>
      <c r="C126" s="111">
        <v>44921</v>
      </c>
      <c r="D126" s="208" t="s">
        <v>14</v>
      </c>
      <c r="E126" s="47"/>
      <c r="F126" s="55"/>
      <c r="G126" s="49">
        <v>-0.33749999999999997</v>
      </c>
      <c r="H126" s="50">
        <v>-2.0833333333333332E-2</v>
      </c>
      <c r="I126" s="68"/>
      <c r="J126" s="51"/>
      <c r="K126" s="52"/>
      <c r="L126" s="53"/>
      <c r="M126" s="216">
        <v>1</v>
      </c>
      <c r="N126" s="214"/>
      <c r="O126" s="107"/>
      <c r="P126" s="107"/>
      <c r="Q126" s="107"/>
      <c r="R126" s="107"/>
      <c r="S126" s="107"/>
    </row>
    <row r="127" spans="1:19" ht="13.5">
      <c r="A127" s="214"/>
      <c r="B127" s="214"/>
      <c r="C127" s="111">
        <v>44922</v>
      </c>
      <c r="D127" s="208" t="s">
        <v>14</v>
      </c>
      <c r="E127" s="67"/>
      <c r="F127" s="55"/>
      <c r="G127" s="49">
        <v>-0.33749999999999997</v>
      </c>
      <c r="H127" s="50">
        <v>-2.0833333333333332E-2</v>
      </c>
      <c r="I127" s="68"/>
      <c r="J127" s="51"/>
      <c r="K127" s="52"/>
      <c r="L127" s="53"/>
      <c r="M127" s="214"/>
      <c r="N127" s="214"/>
      <c r="O127" s="107"/>
      <c r="P127" s="107"/>
      <c r="Q127" s="107"/>
      <c r="R127" s="107"/>
      <c r="S127" s="107"/>
    </row>
    <row r="128" spans="1:19" ht="13.5">
      <c r="A128" s="214"/>
      <c r="B128" s="214"/>
      <c r="C128" s="111">
        <v>44923</v>
      </c>
      <c r="D128" s="208" t="s">
        <v>14</v>
      </c>
      <c r="E128" s="47"/>
      <c r="F128" s="55"/>
      <c r="G128" s="49">
        <v>-0.33749999999999997</v>
      </c>
      <c r="H128" s="50">
        <v>-2.0833333333333332E-2</v>
      </c>
      <c r="I128" s="68"/>
      <c r="J128" s="51"/>
      <c r="K128" s="57"/>
      <c r="L128" s="58"/>
      <c r="M128" s="214"/>
      <c r="N128" s="214"/>
      <c r="O128" s="107"/>
      <c r="P128" s="107"/>
      <c r="Q128" s="107"/>
      <c r="R128" s="107"/>
      <c r="S128" s="107"/>
    </row>
    <row r="129" spans="1:19" ht="13.5">
      <c r="A129" s="214"/>
      <c r="B129" s="214"/>
      <c r="C129" s="111">
        <v>44924</v>
      </c>
      <c r="D129" s="208" t="s">
        <v>14</v>
      </c>
      <c r="E129" s="47"/>
      <c r="F129" s="55"/>
      <c r="G129" s="49">
        <v>-0.33749999999999997</v>
      </c>
      <c r="H129" s="50">
        <v>-2.0833333333333332E-2</v>
      </c>
      <c r="I129" s="68"/>
      <c r="J129" s="51"/>
      <c r="K129" s="52"/>
      <c r="L129" s="53"/>
      <c r="M129" s="214"/>
      <c r="N129" s="214"/>
      <c r="O129" s="107"/>
      <c r="P129" s="107"/>
      <c r="Q129" s="107"/>
      <c r="R129" s="107"/>
      <c r="S129" s="107"/>
    </row>
    <row r="130" spans="1:19" ht="13.5">
      <c r="A130" s="214"/>
      <c r="B130" s="214"/>
      <c r="C130" s="115">
        <v>44925</v>
      </c>
      <c r="D130" s="208" t="s">
        <v>14</v>
      </c>
      <c r="E130" s="60"/>
      <c r="F130" s="61"/>
      <c r="G130" s="62">
        <v>-0.33749999999999997</v>
      </c>
      <c r="H130" s="63">
        <v>-2.0833333333333332E-2</v>
      </c>
      <c r="I130" s="187"/>
      <c r="J130" s="51"/>
      <c r="K130" s="65"/>
      <c r="L130" s="66"/>
      <c r="M130" s="214"/>
      <c r="N130" s="214"/>
      <c r="O130" s="107"/>
      <c r="P130" s="107"/>
      <c r="Q130" s="107"/>
      <c r="R130" s="107"/>
      <c r="S130" s="107"/>
    </row>
    <row r="131" spans="1:19" ht="14.25" thickBot="1">
      <c r="A131" s="214"/>
      <c r="B131" s="214"/>
      <c r="C131" s="111">
        <v>44926</v>
      </c>
      <c r="D131" s="208" t="s">
        <v>14</v>
      </c>
      <c r="E131" s="120"/>
      <c r="F131" s="121"/>
      <c r="G131" s="122">
        <v>-0.33749999999999997</v>
      </c>
      <c r="H131" s="123">
        <v>-2.0833333333333332E-2</v>
      </c>
      <c r="I131" s="190"/>
      <c r="J131" s="51"/>
      <c r="K131" s="125"/>
      <c r="L131" s="126"/>
      <c r="M131" s="214"/>
      <c r="N131" s="214"/>
      <c r="O131" s="107"/>
      <c r="P131" s="107"/>
      <c r="Q131" s="107"/>
      <c r="R131" s="107"/>
      <c r="S131" s="107"/>
    </row>
    <row r="132" spans="1:19" ht="14.25" thickTop="1">
      <c r="A132" s="222">
        <v>2023</v>
      </c>
      <c r="B132" s="216">
        <v>2</v>
      </c>
      <c r="C132" s="128">
        <v>44927</v>
      </c>
      <c r="D132" s="208" t="s">
        <v>14</v>
      </c>
      <c r="E132" s="129"/>
      <c r="F132" s="130"/>
      <c r="G132" s="131">
        <v>-0.33749999999999997</v>
      </c>
      <c r="H132" s="132">
        <v>-2.0833333333333332E-2</v>
      </c>
      <c r="I132" s="191"/>
      <c r="J132" s="51"/>
      <c r="K132" s="52"/>
      <c r="L132" s="53"/>
      <c r="M132" s="216">
        <v>2</v>
      </c>
      <c r="N132" s="222">
        <v>2023</v>
      </c>
      <c r="O132" s="107"/>
      <c r="P132" s="107"/>
      <c r="Q132" s="107"/>
      <c r="R132" s="107"/>
      <c r="S132" s="107"/>
    </row>
    <row r="133" spans="1:19" ht="13.5">
      <c r="A133" s="214"/>
      <c r="B133" s="214"/>
      <c r="C133" s="111">
        <v>44928</v>
      </c>
      <c r="D133" s="208" t="s">
        <v>14</v>
      </c>
      <c r="E133" s="47"/>
      <c r="F133" s="55"/>
      <c r="G133" s="49">
        <v>-0.33749999999999997</v>
      </c>
      <c r="H133" s="50">
        <v>-2.0833333333333332E-2</v>
      </c>
      <c r="I133" s="68"/>
      <c r="J133" s="51"/>
      <c r="K133" s="52"/>
      <c r="L133" s="53"/>
      <c r="M133" s="214"/>
      <c r="N133" s="214"/>
      <c r="O133" s="107"/>
      <c r="P133" s="107"/>
      <c r="Q133" s="107"/>
      <c r="R133" s="107"/>
      <c r="S133" s="107"/>
    </row>
    <row r="134" spans="1:19" ht="12.75">
      <c r="A134" s="214"/>
      <c r="B134" s="214"/>
      <c r="D134" s="208" t="s">
        <v>14</v>
      </c>
      <c r="E134" s="47"/>
      <c r="F134" s="55"/>
      <c r="G134" s="49">
        <v>-0.33749999999999997</v>
      </c>
      <c r="H134" s="50">
        <v>-2.0833333333333332E-2</v>
      </c>
      <c r="I134" s="68"/>
      <c r="J134" s="51"/>
      <c r="K134" s="52"/>
      <c r="L134" s="53"/>
      <c r="M134" s="214"/>
      <c r="N134" s="214"/>
      <c r="O134" s="107"/>
      <c r="P134" s="107"/>
      <c r="Q134" s="107"/>
      <c r="R134" s="107"/>
      <c r="S134" s="107"/>
    </row>
    <row r="135" spans="1:19" ht="14.25">
      <c r="A135" s="214"/>
      <c r="B135" s="217"/>
      <c r="C135" s="218" t="s">
        <v>32</v>
      </c>
      <c r="D135" s="219"/>
      <c r="E135" s="219"/>
      <c r="F135" s="219"/>
      <c r="G135" s="219">
        <v>-0.33749999999999997</v>
      </c>
      <c r="H135" s="219">
        <v>-2.0833333333333332E-2</v>
      </c>
      <c r="I135" s="219"/>
      <c r="J135" s="219"/>
      <c r="K135" s="219"/>
      <c r="L135" s="220"/>
      <c r="M135" s="217"/>
      <c r="N135" s="214"/>
      <c r="O135" s="107"/>
      <c r="P135" s="107"/>
      <c r="Q135" s="107"/>
      <c r="R135" s="107"/>
      <c r="S135" s="107"/>
    </row>
    <row r="136" spans="1:19" ht="13.5">
      <c r="A136" s="127"/>
      <c r="B136" s="118"/>
      <c r="C136" s="134" t="s">
        <v>33</v>
      </c>
      <c r="D136" s="99" t="s">
        <v>17</v>
      </c>
      <c r="E136" s="135"/>
      <c r="F136" s="135"/>
      <c r="G136" s="135"/>
      <c r="H136" s="135"/>
      <c r="I136" s="135"/>
      <c r="J136" s="135"/>
      <c r="K136" s="135"/>
      <c r="L136" s="135"/>
      <c r="M136" s="118"/>
      <c r="N136" s="127"/>
      <c r="O136" s="107"/>
      <c r="P136" s="107"/>
      <c r="Q136" s="107"/>
      <c r="R136" s="107"/>
      <c r="S136" s="107"/>
    </row>
    <row r="137" spans="1:19" ht="13.5">
      <c r="A137" s="127"/>
      <c r="B137" s="118"/>
      <c r="C137" s="134" t="s">
        <v>34</v>
      </c>
      <c r="D137" s="99" t="s">
        <v>19</v>
      </c>
      <c r="E137" s="135"/>
      <c r="F137" s="135"/>
      <c r="G137" s="136"/>
      <c r="H137" s="135"/>
      <c r="I137" s="135"/>
      <c r="J137" s="135"/>
      <c r="K137" s="135"/>
      <c r="L137" s="135"/>
      <c r="M137" s="118"/>
      <c r="N137" s="127"/>
      <c r="O137" s="107"/>
      <c r="P137" s="107"/>
      <c r="Q137" s="107"/>
      <c r="R137" s="107"/>
      <c r="S137" s="107"/>
    </row>
    <row r="138" spans="1:19" ht="13.5">
      <c r="A138" s="127"/>
      <c r="B138" s="118"/>
      <c r="C138" s="134" t="s">
        <v>35</v>
      </c>
      <c r="D138" s="137" t="s">
        <v>36</v>
      </c>
      <c r="E138" s="135"/>
      <c r="F138" s="135"/>
      <c r="G138" s="135"/>
      <c r="H138" s="135"/>
      <c r="I138" s="135"/>
      <c r="J138" s="135"/>
      <c r="K138" s="135"/>
      <c r="L138" s="135"/>
      <c r="M138" s="118"/>
      <c r="N138" s="127"/>
      <c r="O138" s="107"/>
      <c r="P138" s="107"/>
      <c r="Q138" s="107"/>
      <c r="R138" s="107"/>
      <c r="S138" s="107"/>
    </row>
    <row r="139" spans="1:19" ht="13.5">
      <c r="A139" s="127"/>
      <c r="B139" s="118"/>
      <c r="C139" s="134" t="s">
        <v>37</v>
      </c>
      <c r="D139" s="99" t="s">
        <v>18</v>
      </c>
      <c r="E139" s="135"/>
      <c r="F139" s="135"/>
      <c r="G139" s="135"/>
      <c r="H139" s="135"/>
      <c r="I139" s="135"/>
      <c r="J139" s="135"/>
      <c r="K139" s="135"/>
      <c r="L139" s="135"/>
      <c r="M139" s="118"/>
      <c r="N139" s="127"/>
      <c r="O139" s="107"/>
      <c r="P139" s="107"/>
      <c r="Q139" s="107"/>
      <c r="R139" s="107"/>
      <c r="S139" s="107"/>
    </row>
    <row r="140" spans="1:19" ht="13.5">
      <c r="A140" s="127"/>
      <c r="B140" s="118"/>
      <c r="C140" s="138" t="s">
        <v>38</v>
      </c>
      <c r="D140" s="99" t="s">
        <v>39</v>
      </c>
      <c r="E140" s="135"/>
      <c r="F140" s="135"/>
      <c r="G140" s="135"/>
      <c r="H140" s="135"/>
      <c r="I140" s="135"/>
      <c r="J140" s="135"/>
      <c r="K140" s="135"/>
      <c r="L140" s="135"/>
      <c r="M140" s="118"/>
      <c r="N140" s="127"/>
      <c r="O140" s="107"/>
      <c r="P140" s="107"/>
      <c r="Q140" s="107"/>
      <c r="R140" s="107"/>
      <c r="S140" s="107"/>
    </row>
  </sheetData>
  <customSheetViews>
    <customSheetView guid="{C1978A45-1347-4754-9523-91B8E529FFBB}" filter="1" showAutoFilter="1">
      <pageMargins left="0.7" right="0.7" top="0.75" bottom="0.75" header="0.3" footer="0.3"/>
      <autoFilter ref="D5:D134" xr:uid="{665D911D-2BE7-4D5F-8C71-134AE7863A95}"/>
    </customSheetView>
  </customSheetViews>
  <mergeCells count="71">
    <mergeCell ref="N132:N135"/>
    <mergeCell ref="M126:M131"/>
    <mergeCell ref="M132:M135"/>
    <mergeCell ref="M41:M45"/>
    <mergeCell ref="M46:M50"/>
    <mergeCell ref="M106:M110"/>
    <mergeCell ref="N66:N86"/>
    <mergeCell ref="M71:M75"/>
    <mergeCell ref="M76:M80"/>
    <mergeCell ref="M81:M85"/>
    <mergeCell ref="N87:N108"/>
    <mergeCell ref="M86:M90"/>
    <mergeCell ref="M91:M95"/>
    <mergeCell ref="M96:M100"/>
    <mergeCell ref="M101:M105"/>
    <mergeCell ref="M61:M65"/>
    <mergeCell ref="J1:M2"/>
    <mergeCell ref="B2:C2"/>
    <mergeCell ref="E2:H2"/>
    <mergeCell ref="M6:M10"/>
    <mergeCell ref="N109:N131"/>
    <mergeCell ref="M111:M115"/>
    <mergeCell ref="M116:M120"/>
    <mergeCell ref="M121:M125"/>
    <mergeCell ref="M66:M70"/>
    <mergeCell ref="M51:M55"/>
    <mergeCell ref="M56:M60"/>
    <mergeCell ref="M16:M20"/>
    <mergeCell ref="M21:M25"/>
    <mergeCell ref="N21:N43"/>
    <mergeCell ref="M26:M30"/>
    <mergeCell ref="M31:M35"/>
    <mergeCell ref="O6:R20"/>
    <mergeCell ref="M11:M15"/>
    <mergeCell ref="A21:A43"/>
    <mergeCell ref="A44:A65"/>
    <mergeCell ref="A66:A86"/>
    <mergeCell ref="B76:B80"/>
    <mergeCell ref="B81:B85"/>
    <mergeCell ref="B86:B90"/>
    <mergeCell ref="B6:B10"/>
    <mergeCell ref="B11:B15"/>
    <mergeCell ref="M36:M40"/>
    <mergeCell ref="N44:N65"/>
    <mergeCell ref="N6:N20"/>
    <mergeCell ref="A87:A108"/>
    <mergeCell ref="A109:A131"/>
    <mergeCell ref="A132:A135"/>
    <mergeCell ref="A6:A20"/>
    <mergeCell ref="B16:B20"/>
    <mergeCell ref="B21:B25"/>
    <mergeCell ref="B26:B30"/>
    <mergeCell ref="B31:B35"/>
    <mergeCell ref="B36:B40"/>
    <mergeCell ref="B41:B45"/>
    <mergeCell ref="B46:B50"/>
    <mergeCell ref="B51:B55"/>
    <mergeCell ref="B56:B60"/>
    <mergeCell ref="B61:B65"/>
    <mergeCell ref="B66:B70"/>
    <mergeCell ref="B71:B75"/>
    <mergeCell ref="B116:B120"/>
    <mergeCell ref="B121:B125"/>
    <mergeCell ref="B126:B131"/>
    <mergeCell ref="B132:B135"/>
    <mergeCell ref="C135:L135"/>
    <mergeCell ref="B91:B95"/>
    <mergeCell ref="B96:B100"/>
    <mergeCell ref="B101:B105"/>
    <mergeCell ref="B106:B110"/>
    <mergeCell ref="B111:B115"/>
  </mergeCells>
  <conditionalFormatting sqref="C10:C134">
    <cfRule type="expression" dxfId="12" priority="15">
      <formula>$D10="°"</formula>
    </cfRule>
  </conditionalFormatting>
  <conditionalFormatting sqref="E10">
    <cfRule type="expression" dxfId="11" priority="10">
      <formula>$D$10="°"</formula>
    </cfRule>
    <cfRule type="cellIs" dxfId="10" priority="11" operator="equal">
      <formula>$D$11</formula>
    </cfRule>
    <cfRule type="cellIs" dxfId="9" priority="12" operator="equal">
      <formula>$D$10</formula>
    </cfRule>
  </conditionalFormatting>
  <conditionalFormatting sqref="D6:D134">
    <cfRule type="cellIs" dxfId="8" priority="9" operator="equal">
      <formula>"°"</formula>
    </cfRule>
    <cfRule type="cellIs" dxfId="7" priority="3" operator="equal">
      <formula>"Sem"</formula>
    </cfRule>
    <cfRule type="cellIs" dxfId="6" priority="2" operator="equal">
      <formula>"RF"</formula>
    </cfRule>
  </conditionalFormatting>
  <conditionalFormatting sqref="E16:E20">
    <cfRule type="expression" dxfId="5" priority="6">
      <formula>$D$16="Sem"</formula>
    </cfRule>
  </conditionalFormatting>
  <conditionalFormatting sqref="E18">
    <cfRule type="expression" dxfId="4" priority="5">
      <formula>$D$18="°"</formula>
    </cfRule>
  </conditionalFormatting>
  <conditionalFormatting sqref="G16">
    <cfRule type="expression" dxfId="3" priority="1">
      <formula>$G$16 ="-01:12"</formula>
    </cfRule>
  </conditionalFormatting>
  <dataValidations count="4">
    <dataValidation type="list" allowBlank="1" sqref="D136:D140 D6:D134" xr:uid="{00000000-0002-0000-0000-000000000000}">
      <formula1>"Sem,RE1,RE2,RF,CM,CA,°,***"</formula1>
    </dataValidation>
    <dataValidation type="custom" allowBlank="1" showDropDown="1" sqref="R23:S43 C6:C133" xr:uid="{00000000-0002-0000-0000-000001000000}">
      <formula1>OR(NOT(ISERROR(DATEVALUE(C6))), AND(ISNUMBER(C6), LEFT(CELL("format", C6))="D"))</formula1>
    </dataValidation>
    <dataValidation type="list" allowBlank="1" sqref="K6:K134" xr:uid="{00000000-0002-0000-0000-000002000000}">
      <formula1>"Validé,Refusé,En attente,Autre,?,!"</formula1>
    </dataValidation>
    <dataValidation type="list" allowBlank="1" sqref="L6:L134" xr:uid="{00000000-0002-0000-0000-000003000000}">
      <formula1>"Envoyé,TO Send,Validé,Wavre,Autre,Demandé,?,!,***"</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37" r:id="rId4" name="Check Box 13">
              <controlPr defaultSize="0" autoFill="0" autoLine="0" autoPict="0">
                <anchor moveWithCells="1">
                  <from>
                    <xdr:col>9</xdr:col>
                    <xdr:colOff>114300</xdr:colOff>
                    <xdr:row>5</xdr:row>
                    <xdr:rowOff>28575</xdr:rowOff>
                  </from>
                  <to>
                    <xdr:col>9</xdr:col>
                    <xdr:colOff>381000</xdr:colOff>
                    <xdr:row>5</xdr:row>
                    <xdr:rowOff>142875</xdr:rowOff>
                  </to>
                </anchor>
              </controlPr>
            </control>
          </mc:Choice>
        </mc:AlternateContent>
        <mc:AlternateContent xmlns:mc="http://schemas.openxmlformats.org/markup-compatibility/2006">
          <mc:Choice Requires="x14">
            <control shapeId="1042" r:id="rId5" name="Check Box 18">
              <controlPr defaultSize="0" autoFill="0" autoLine="0" autoPict="0">
                <anchor moveWithCells="1">
                  <from>
                    <xdr:col>9</xdr:col>
                    <xdr:colOff>114300</xdr:colOff>
                    <xdr:row>6</xdr:row>
                    <xdr:rowOff>28575</xdr:rowOff>
                  </from>
                  <to>
                    <xdr:col>9</xdr:col>
                    <xdr:colOff>381000</xdr:colOff>
                    <xdr:row>6</xdr:row>
                    <xdr:rowOff>142875</xdr:rowOff>
                  </to>
                </anchor>
              </controlPr>
            </control>
          </mc:Choice>
        </mc:AlternateContent>
        <mc:AlternateContent xmlns:mc="http://schemas.openxmlformats.org/markup-compatibility/2006">
          <mc:Choice Requires="x14">
            <control shapeId="1043" r:id="rId6" name="Check Box 19">
              <controlPr defaultSize="0" autoFill="0" autoLine="0" autoPict="0">
                <anchor moveWithCells="1">
                  <from>
                    <xdr:col>9</xdr:col>
                    <xdr:colOff>114300</xdr:colOff>
                    <xdr:row>7</xdr:row>
                    <xdr:rowOff>28575</xdr:rowOff>
                  </from>
                  <to>
                    <xdr:col>9</xdr:col>
                    <xdr:colOff>381000</xdr:colOff>
                    <xdr:row>7</xdr:row>
                    <xdr:rowOff>142875</xdr:rowOff>
                  </to>
                </anchor>
              </controlPr>
            </control>
          </mc:Choice>
        </mc:AlternateContent>
        <mc:AlternateContent xmlns:mc="http://schemas.openxmlformats.org/markup-compatibility/2006">
          <mc:Choice Requires="x14">
            <control shapeId="1044" r:id="rId7" name="Check Box 20">
              <controlPr defaultSize="0" autoFill="0" autoLine="0" autoPict="0">
                <anchor moveWithCells="1">
                  <from>
                    <xdr:col>9</xdr:col>
                    <xdr:colOff>114300</xdr:colOff>
                    <xdr:row>8</xdr:row>
                    <xdr:rowOff>28575</xdr:rowOff>
                  </from>
                  <to>
                    <xdr:col>9</xdr:col>
                    <xdr:colOff>381000</xdr:colOff>
                    <xdr:row>8</xdr:row>
                    <xdr:rowOff>142875</xdr:rowOff>
                  </to>
                </anchor>
              </controlPr>
            </control>
          </mc:Choice>
        </mc:AlternateContent>
        <mc:AlternateContent xmlns:mc="http://schemas.openxmlformats.org/markup-compatibility/2006">
          <mc:Choice Requires="x14">
            <control shapeId="1045" r:id="rId8" name="Check Box 21">
              <controlPr defaultSize="0" autoFill="0" autoLine="0" autoPict="0">
                <anchor moveWithCells="1">
                  <from>
                    <xdr:col>9</xdr:col>
                    <xdr:colOff>114300</xdr:colOff>
                    <xdr:row>9</xdr:row>
                    <xdr:rowOff>28575</xdr:rowOff>
                  </from>
                  <to>
                    <xdr:col>9</xdr:col>
                    <xdr:colOff>381000</xdr:colOff>
                    <xdr:row>9</xdr:row>
                    <xdr:rowOff>142875</xdr:rowOff>
                  </to>
                </anchor>
              </controlPr>
            </control>
          </mc:Choice>
        </mc:AlternateContent>
        <mc:AlternateContent xmlns:mc="http://schemas.openxmlformats.org/markup-compatibility/2006">
          <mc:Choice Requires="x14">
            <control shapeId="1046" r:id="rId9" name="Check Box 22">
              <controlPr defaultSize="0" autoFill="0" autoLine="0" autoPict="0">
                <anchor moveWithCells="1">
                  <from>
                    <xdr:col>9</xdr:col>
                    <xdr:colOff>114300</xdr:colOff>
                    <xdr:row>10</xdr:row>
                    <xdr:rowOff>28575</xdr:rowOff>
                  </from>
                  <to>
                    <xdr:col>9</xdr:col>
                    <xdr:colOff>381000</xdr:colOff>
                    <xdr:row>10</xdr:row>
                    <xdr:rowOff>142875</xdr:rowOff>
                  </to>
                </anchor>
              </controlPr>
            </control>
          </mc:Choice>
        </mc:AlternateContent>
        <mc:AlternateContent xmlns:mc="http://schemas.openxmlformats.org/markup-compatibility/2006">
          <mc:Choice Requires="x14">
            <control shapeId="1047" r:id="rId10" name="Check Box 23">
              <controlPr defaultSize="0" autoFill="0" autoLine="0" autoPict="0">
                <anchor moveWithCells="1">
                  <from>
                    <xdr:col>9</xdr:col>
                    <xdr:colOff>114300</xdr:colOff>
                    <xdr:row>11</xdr:row>
                    <xdr:rowOff>28575</xdr:rowOff>
                  </from>
                  <to>
                    <xdr:col>9</xdr:col>
                    <xdr:colOff>381000</xdr:colOff>
                    <xdr:row>11</xdr:row>
                    <xdr:rowOff>142875</xdr:rowOff>
                  </to>
                </anchor>
              </controlPr>
            </control>
          </mc:Choice>
        </mc:AlternateContent>
        <mc:AlternateContent xmlns:mc="http://schemas.openxmlformats.org/markup-compatibility/2006">
          <mc:Choice Requires="x14">
            <control shapeId="1048" r:id="rId11" name="Check Box 24">
              <controlPr defaultSize="0" autoFill="0" autoLine="0" autoPict="0">
                <anchor moveWithCells="1">
                  <from>
                    <xdr:col>9</xdr:col>
                    <xdr:colOff>114300</xdr:colOff>
                    <xdr:row>12</xdr:row>
                    <xdr:rowOff>28575</xdr:rowOff>
                  </from>
                  <to>
                    <xdr:col>9</xdr:col>
                    <xdr:colOff>381000</xdr:colOff>
                    <xdr:row>12</xdr:row>
                    <xdr:rowOff>142875</xdr:rowOff>
                  </to>
                </anchor>
              </controlPr>
            </control>
          </mc:Choice>
        </mc:AlternateContent>
        <mc:AlternateContent xmlns:mc="http://schemas.openxmlformats.org/markup-compatibility/2006">
          <mc:Choice Requires="x14">
            <control shapeId="1049" r:id="rId12" name="Check Box 25">
              <controlPr defaultSize="0" autoFill="0" autoLine="0" autoPict="0">
                <anchor moveWithCells="1">
                  <from>
                    <xdr:col>9</xdr:col>
                    <xdr:colOff>114300</xdr:colOff>
                    <xdr:row>13</xdr:row>
                    <xdr:rowOff>28575</xdr:rowOff>
                  </from>
                  <to>
                    <xdr:col>9</xdr:col>
                    <xdr:colOff>381000</xdr:colOff>
                    <xdr:row>13</xdr:row>
                    <xdr:rowOff>142875</xdr:rowOff>
                  </to>
                </anchor>
              </controlPr>
            </control>
          </mc:Choice>
        </mc:AlternateContent>
        <mc:AlternateContent xmlns:mc="http://schemas.openxmlformats.org/markup-compatibility/2006">
          <mc:Choice Requires="x14">
            <control shapeId="1050" r:id="rId13" name="Check Box 26">
              <controlPr defaultSize="0" autoFill="0" autoLine="0" autoPict="0">
                <anchor moveWithCells="1">
                  <from>
                    <xdr:col>9</xdr:col>
                    <xdr:colOff>114300</xdr:colOff>
                    <xdr:row>14</xdr:row>
                    <xdr:rowOff>28575</xdr:rowOff>
                  </from>
                  <to>
                    <xdr:col>9</xdr:col>
                    <xdr:colOff>381000</xdr:colOff>
                    <xdr:row>14</xdr:row>
                    <xdr:rowOff>142875</xdr:rowOff>
                  </to>
                </anchor>
              </controlPr>
            </control>
          </mc:Choice>
        </mc:AlternateContent>
        <mc:AlternateContent xmlns:mc="http://schemas.openxmlformats.org/markup-compatibility/2006">
          <mc:Choice Requires="x14">
            <control shapeId="1051" r:id="rId14" name="Check Box 27">
              <controlPr defaultSize="0" autoFill="0" autoLine="0" autoPict="0">
                <anchor moveWithCells="1">
                  <from>
                    <xdr:col>9</xdr:col>
                    <xdr:colOff>114300</xdr:colOff>
                    <xdr:row>15</xdr:row>
                    <xdr:rowOff>28575</xdr:rowOff>
                  </from>
                  <to>
                    <xdr:col>9</xdr:col>
                    <xdr:colOff>381000</xdr:colOff>
                    <xdr:row>15</xdr:row>
                    <xdr:rowOff>142875</xdr:rowOff>
                  </to>
                </anchor>
              </controlPr>
            </control>
          </mc:Choice>
        </mc:AlternateContent>
        <mc:AlternateContent xmlns:mc="http://schemas.openxmlformats.org/markup-compatibility/2006">
          <mc:Choice Requires="x14">
            <control shapeId="1052" r:id="rId15" name="Check Box 28">
              <controlPr defaultSize="0" autoFill="0" autoLine="0" autoPict="0">
                <anchor moveWithCells="1">
                  <from>
                    <xdr:col>9</xdr:col>
                    <xdr:colOff>114300</xdr:colOff>
                    <xdr:row>16</xdr:row>
                    <xdr:rowOff>28575</xdr:rowOff>
                  </from>
                  <to>
                    <xdr:col>9</xdr:col>
                    <xdr:colOff>381000</xdr:colOff>
                    <xdr:row>16</xdr:row>
                    <xdr:rowOff>142875</xdr:rowOff>
                  </to>
                </anchor>
              </controlPr>
            </control>
          </mc:Choice>
        </mc:AlternateContent>
        <mc:AlternateContent xmlns:mc="http://schemas.openxmlformats.org/markup-compatibility/2006">
          <mc:Choice Requires="x14">
            <control shapeId="1053" r:id="rId16" name="Check Box 29">
              <controlPr defaultSize="0" autoFill="0" autoLine="0" autoPict="0">
                <anchor moveWithCells="1">
                  <from>
                    <xdr:col>9</xdr:col>
                    <xdr:colOff>114300</xdr:colOff>
                    <xdr:row>17</xdr:row>
                    <xdr:rowOff>28575</xdr:rowOff>
                  </from>
                  <to>
                    <xdr:col>9</xdr:col>
                    <xdr:colOff>381000</xdr:colOff>
                    <xdr:row>17</xdr:row>
                    <xdr:rowOff>142875</xdr:rowOff>
                  </to>
                </anchor>
              </controlPr>
            </control>
          </mc:Choice>
        </mc:AlternateContent>
        <mc:AlternateContent xmlns:mc="http://schemas.openxmlformats.org/markup-compatibility/2006">
          <mc:Choice Requires="x14">
            <control shapeId="1054" r:id="rId17" name="Check Box 30">
              <controlPr defaultSize="0" autoFill="0" autoLine="0" autoPict="0">
                <anchor moveWithCells="1">
                  <from>
                    <xdr:col>9</xdr:col>
                    <xdr:colOff>114300</xdr:colOff>
                    <xdr:row>18</xdr:row>
                    <xdr:rowOff>28575</xdr:rowOff>
                  </from>
                  <to>
                    <xdr:col>9</xdr:col>
                    <xdr:colOff>381000</xdr:colOff>
                    <xdr:row>18</xdr:row>
                    <xdr:rowOff>142875</xdr:rowOff>
                  </to>
                </anchor>
              </controlPr>
            </control>
          </mc:Choice>
        </mc:AlternateContent>
        <mc:AlternateContent xmlns:mc="http://schemas.openxmlformats.org/markup-compatibility/2006">
          <mc:Choice Requires="x14">
            <control shapeId="1055" r:id="rId18" name="Check Box 31">
              <controlPr defaultSize="0" autoFill="0" autoLine="0" autoPict="0">
                <anchor moveWithCells="1">
                  <from>
                    <xdr:col>9</xdr:col>
                    <xdr:colOff>114300</xdr:colOff>
                    <xdr:row>19</xdr:row>
                    <xdr:rowOff>28575</xdr:rowOff>
                  </from>
                  <to>
                    <xdr:col>9</xdr:col>
                    <xdr:colOff>381000</xdr:colOff>
                    <xdr:row>19</xdr:row>
                    <xdr:rowOff>142875</xdr:rowOff>
                  </to>
                </anchor>
              </controlPr>
            </control>
          </mc:Choice>
        </mc:AlternateContent>
        <mc:AlternateContent xmlns:mc="http://schemas.openxmlformats.org/markup-compatibility/2006">
          <mc:Choice Requires="x14">
            <control shapeId="1056" r:id="rId19" name="Check Box 32">
              <controlPr defaultSize="0" autoFill="0" autoLine="0" autoPict="0">
                <anchor moveWithCells="1">
                  <from>
                    <xdr:col>9</xdr:col>
                    <xdr:colOff>114300</xdr:colOff>
                    <xdr:row>20</xdr:row>
                    <xdr:rowOff>28575</xdr:rowOff>
                  </from>
                  <to>
                    <xdr:col>9</xdr:col>
                    <xdr:colOff>381000</xdr:colOff>
                    <xdr:row>20</xdr:row>
                    <xdr:rowOff>142875</xdr:rowOff>
                  </to>
                </anchor>
              </controlPr>
            </control>
          </mc:Choice>
        </mc:AlternateContent>
        <mc:AlternateContent xmlns:mc="http://schemas.openxmlformats.org/markup-compatibility/2006">
          <mc:Choice Requires="x14">
            <control shapeId="1057" r:id="rId20" name="Check Box 33">
              <controlPr defaultSize="0" autoFill="0" autoLine="0" autoPict="0">
                <anchor moveWithCells="1">
                  <from>
                    <xdr:col>9</xdr:col>
                    <xdr:colOff>114300</xdr:colOff>
                    <xdr:row>21</xdr:row>
                    <xdr:rowOff>28575</xdr:rowOff>
                  </from>
                  <to>
                    <xdr:col>9</xdr:col>
                    <xdr:colOff>381000</xdr:colOff>
                    <xdr:row>21</xdr:row>
                    <xdr:rowOff>142875</xdr:rowOff>
                  </to>
                </anchor>
              </controlPr>
            </control>
          </mc:Choice>
        </mc:AlternateContent>
        <mc:AlternateContent xmlns:mc="http://schemas.openxmlformats.org/markup-compatibility/2006">
          <mc:Choice Requires="x14">
            <control shapeId="1058" r:id="rId21" name="Check Box 34">
              <controlPr defaultSize="0" autoFill="0" autoLine="0" autoPict="0">
                <anchor moveWithCells="1">
                  <from>
                    <xdr:col>9</xdr:col>
                    <xdr:colOff>114300</xdr:colOff>
                    <xdr:row>22</xdr:row>
                    <xdr:rowOff>28575</xdr:rowOff>
                  </from>
                  <to>
                    <xdr:col>9</xdr:col>
                    <xdr:colOff>381000</xdr:colOff>
                    <xdr:row>22</xdr:row>
                    <xdr:rowOff>142875</xdr:rowOff>
                  </to>
                </anchor>
              </controlPr>
            </control>
          </mc:Choice>
        </mc:AlternateContent>
        <mc:AlternateContent xmlns:mc="http://schemas.openxmlformats.org/markup-compatibility/2006">
          <mc:Choice Requires="x14">
            <control shapeId="1059" r:id="rId22" name="Check Box 35">
              <controlPr defaultSize="0" autoFill="0" autoLine="0" autoPict="0">
                <anchor moveWithCells="1">
                  <from>
                    <xdr:col>9</xdr:col>
                    <xdr:colOff>114300</xdr:colOff>
                    <xdr:row>23</xdr:row>
                    <xdr:rowOff>28575</xdr:rowOff>
                  </from>
                  <to>
                    <xdr:col>9</xdr:col>
                    <xdr:colOff>381000</xdr:colOff>
                    <xdr:row>23</xdr:row>
                    <xdr:rowOff>142875</xdr:rowOff>
                  </to>
                </anchor>
              </controlPr>
            </control>
          </mc:Choice>
        </mc:AlternateContent>
        <mc:AlternateContent xmlns:mc="http://schemas.openxmlformats.org/markup-compatibility/2006">
          <mc:Choice Requires="x14">
            <control shapeId="1060" r:id="rId23" name="Check Box 36">
              <controlPr defaultSize="0" autoFill="0" autoLine="0" autoPict="0">
                <anchor moveWithCells="1">
                  <from>
                    <xdr:col>9</xdr:col>
                    <xdr:colOff>114300</xdr:colOff>
                    <xdr:row>24</xdr:row>
                    <xdr:rowOff>28575</xdr:rowOff>
                  </from>
                  <to>
                    <xdr:col>9</xdr:col>
                    <xdr:colOff>381000</xdr:colOff>
                    <xdr:row>24</xdr:row>
                    <xdr:rowOff>142875</xdr:rowOff>
                  </to>
                </anchor>
              </controlPr>
            </control>
          </mc:Choice>
        </mc:AlternateContent>
        <mc:AlternateContent xmlns:mc="http://schemas.openxmlformats.org/markup-compatibility/2006">
          <mc:Choice Requires="x14">
            <control shapeId="1061" r:id="rId24" name="Check Box 37">
              <controlPr defaultSize="0" autoFill="0" autoLine="0" autoPict="0">
                <anchor moveWithCells="1">
                  <from>
                    <xdr:col>9</xdr:col>
                    <xdr:colOff>114300</xdr:colOff>
                    <xdr:row>25</xdr:row>
                    <xdr:rowOff>28575</xdr:rowOff>
                  </from>
                  <to>
                    <xdr:col>9</xdr:col>
                    <xdr:colOff>381000</xdr:colOff>
                    <xdr:row>25</xdr:row>
                    <xdr:rowOff>142875</xdr:rowOff>
                  </to>
                </anchor>
              </controlPr>
            </control>
          </mc:Choice>
        </mc:AlternateContent>
        <mc:AlternateContent xmlns:mc="http://schemas.openxmlformats.org/markup-compatibility/2006">
          <mc:Choice Requires="x14">
            <control shapeId="1062" r:id="rId25" name="Check Box 38">
              <controlPr defaultSize="0" autoFill="0" autoLine="0" autoPict="0">
                <anchor moveWithCells="1">
                  <from>
                    <xdr:col>9</xdr:col>
                    <xdr:colOff>114300</xdr:colOff>
                    <xdr:row>26</xdr:row>
                    <xdr:rowOff>28575</xdr:rowOff>
                  </from>
                  <to>
                    <xdr:col>9</xdr:col>
                    <xdr:colOff>381000</xdr:colOff>
                    <xdr:row>26</xdr:row>
                    <xdr:rowOff>142875</xdr:rowOff>
                  </to>
                </anchor>
              </controlPr>
            </control>
          </mc:Choice>
        </mc:AlternateContent>
        <mc:AlternateContent xmlns:mc="http://schemas.openxmlformats.org/markup-compatibility/2006">
          <mc:Choice Requires="x14">
            <control shapeId="1063" r:id="rId26" name="Check Box 39">
              <controlPr defaultSize="0" autoFill="0" autoLine="0" autoPict="0">
                <anchor moveWithCells="1">
                  <from>
                    <xdr:col>9</xdr:col>
                    <xdr:colOff>114300</xdr:colOff>
                    <xdr:row>27</xdr:row>
                    <xdr:rowOff>28575</xdr:rowOff>
                  </from>
                  <to>
                    <xdr:col>9</xdr:col>
                    <xdr:colOff>381000</xdr:colOff>
                    <xdr:row>27</xdr:row>
                    <xdr:rowOff>142875</xdr:rowOff>
                  </to>
                </anchor>
              </controlPr>
            </control>
          </mc:Choice>
        </mc:AlternateContent>
        <mc:AlternateContent xmlns:mc="http://schemas.openxmlformats.org/markup-compatibility/2006">
          <mc:Choice Requires="x14">
            <control shapeId="1064" r:id="rId27" name="Check Box 40">
              <controlPr defaultSize="0" autoFill="0" autoLine="0" autoPict="0">
                <anchor moveWithCells="1">
                  <from>
                    <xdr:col>9</xdr:col>
                    <xdr:colOff>114300</xdr:colOff>
                    <xdr:row>28</xdr:row>
                    <xdr:rowOff>28575</xdr:rowOff>
                  </from>
                  <to>
                    <xdr:col>9</xdr:col>
                    <xdr:colOff>381000</xdr:colOff>
                    <xdr:row>28</xdr:row>
                    <xdr:rowOff>142875</xdr:rowOff>
                  </to>
                </anchor>
              </controlPr>
            </control>
          </mc:Choice>
        </mc:AlternateContent>
        <mc:AlternateContent xmlns:mc="http://schemas.openxmlformats.org/markup-compatibility/2006">
          <mc:Choice Requires="x14">
            <control shapeId="1065" r:id="rId28" name="Check Box 41">
              <controlPr defaultSize="0" autoFill="0" autoLine="0" autoPict="0">
                <anchor moveWithCells="1">
                  <from>
                    <xdr:col>9</xdr:col>
                    <xdr:colOff>114300</xdr:colOff>
                    <xdr:row>29</xdr:row>
                    <xdr:rowOff>28575</xdr:rowOff>
                  </from>
                  <to>
                    <xdr:col>9</xdr:col>
                    <xdr:colOff>381000</xdr:colOff>
                    <xdr:row>29</xdr:row>
                    <xdr:rowOff>142875</xdr:rowOff>
                  </to>
                </anchor>
              </controlPr>
            </control>
          </mc:Choice>
        </mc:AlternateContent>
        <mc:AlternateContent xmlns:mc="http://schemas.openxmlformats.org/markup-compatibility/2006">
          <mc:Choice Requires="x14">
            <control shapeId="1066" r:id="rId29" name="Check Box 42">
              <controlPr defaultSize="0" autoFill="0" autoLine="0" autoPict="0">
                <anchor moveWithCells="1">
                  <from>
                    <xdr:col>9</xdr:col>
                    <xdr:colOff>114300</xdr:colOff>
                    <xdr:row>30</xdr:row>
                    <xdr:rowOff>28575</xdr:rowOff>
                  </from>
                  <to>
                    <xdr:col>9</xdr:col>
                    <xdr:colOff>381000</xdr:colOff>
                    <xdr:row>30</xdr:row>
                    <xdr:rowOff>142875</xdr:rowOff>
                  </to>
                </anchor>
              </controlPr>
            </control>
          </mc:Choice>
        </mc:AlternateContent>
        <mc:AlternateContent xmlns:mc="http://schemas.openxmlformats.org/markup-compatibility/2006">
          <mc:Choice Requires="x14">
            <control shapeId="1067" r:id="rId30" name="Check Box 43">
              <controlPr defaultSize="0" autoFill="0" autoLine="0" autoPict="0">
                <anchor moveWithCells="1">
                  <from>
                    <xdr:col>9</xdr:col>
                    <xdr:colOff>114300</xdr:colOff>
                    <xdr:row>31</xdr:row>
                    <xdr:rowOff>28575</xdr:rowOff>
                  </from>
                  <to>
                    <xdr:col>9</xdr:col>
                    <xdr:colOff>381000</xdr:colOff>
                    <xdr:row>31</xdr:row>
                    <xdr:rowOff>142875</xdr:rowOff>
                  </to>
                </anchor>
              </controlPr>
            </control>
          </mc:Choice>
        </mc:AlternateContent>
        <mc:AlternateContent xmlns:mc="http://schemas.openxmlformats.org/markup-compatibility/2006">
          <mc:Choice Requires="x14">
            <control shapeId="1068" r:id="rId31" name="Check Box 44">
              <controlPr defaultSize="0" autoFill="0" autoLine="0" autoPict="0">
                <anchor moveWithCells="1">
                  <from>
                    <xdr:col>9</xdr:col>
                    <xdr:colOff>114300</xdr:colOff>
                    <xdr:row>32</xdr:row>
                    <xdr:rowOff>28575</xdr:rowOff>
                  </from>
                  <to>
                    <xdr:col>9</xdr:col>
                    <xdr:colOff>381000</xdr:colOff>
                    <xdr:row>32</xdr:row>
                    <xdr:rowOff>142875</xdr:rowOff>
                  </to>
                </anchor>
              </controlPr>
            </control>
          </mc:Choice>
        </mc:AlternateContent>
        <mc:AlternateContent xmlns:mc="http://schemas.openxmlformats.org/markup-compatibility/2006">
          <mc:Choice Requires="x14">
            <control shapeId="1069" r:id="rId32" name="Check Box 45">
              <controlPr defaultSize="0" autoFill="0" autoLine="0" autoPict="0">
                <anchor moveWithCells="1">
                  <from>
                    <xdr:col>9</xdr:col>
                    <xdr:colOff>114300</xdr:colOff>
                    <xdr:row>33</xdr:row>
                    <xdr:rowOff>28575</xdr:rowOff>
                  </from>
                  <to>
                    <xdr:col>9</xdr:col>
                    <xdr:colOff>381000</xdr:colOff>
                    <xdr:row>33</xdr:row>
                    <xdr:rowOff>142875</xdr:rowOff>
                  </to>
                </anchor>
              </controlPr>
            </control>
          </mc:Choice>
        </mc:AlternateContent>
        <mc:AlternateContent xmlns:mc="http://schemas.openxmlformats.org/markup-compatibility/2006">
          <mc:Choice Requires="x14">
            <control shapeId="1070" r:id="rId33" name="Check Box 46">
              <controlPr defaultSize="0" autoFill="0" autoLine="0" autoPict="0">
                <anchor moveWithCells="1">
                  <from>
                    <xdr:col>9</xdr:col>
                    <xdr:colOff>114300</xdr:colOff>
                    <xdr:row>34</xdr:row>
                    <xdr:rowOff>28575</xdr:rowOff>
                  </from>
                  <to>
                    <xdr:col>9</xdr:col>
                    <xdr:colOff>381000</xdr:colOff>
                    <xdr:row>34</xdr:row>
                    <xdr:rowOff>142875</xdr:rowOff>
                  </to>
                </anchor>
              </controlPr>
            </control>
          </mc:Choice>
        </mc:AlternateContent>
        <mc:AlternateContent xmlns:mc="http://schemas.openxmlformats.org/markup-compatibility/2006">
          <mc:Choice Requires="x14">
            <control shapeId="1071" r:id="rId34" name="Check Box 47">
              <controlPr defaultSize="0" autoFill="0" autoLine="0" autoPict="0">
                <anchor moveWithCells="1">
                  <from>
                    <xdr:col>9</xdr:col>
                    <xdr:colOff>114300</xdr:colOff>
                    <xdr:row>35</xdr:row>
                    <xdr:rowOff>28575</xdr:rowOff>
                  </from>
                  <to>
                    <xdr:col>9</xdr:col>
                    <xdr:colOff>381000</xdr:colOff>
                    <xdr:row>35</xdr:row>
                    <xdr:rowOff>142875</xdr:rowOff>
                  </to>
                </anchor>
              </controlPr>
            </control>
          </mc:Choice>
        </mc:AlternateContent>
        <mc:AlternateContent xmlns:mc="http://schemas.openxmlformats.org/markup-compatibility/2006">
          <mc:Choice Requires="x14">
            <control shapeId="1072" r:id="rId35" name="Check Box 48">
              <controlPr defaultSize="0" autoFill="0" autoLine="0" autoPict="0">
                <anchor moveWithCells="1">
                  <from>
                    <xdr:col>9</xdr:col>
                    <xdr:colOff>114300</xdr:colOff>
                    <xdr:row>36</xdr:row>
                    <xdr:rowOff>28575</xdr:rowOff>
                  </from>
                  <to>
                    <xdr:col>9</xdr:col>
                    <xdr:colOff>381000</xdr:colOff>
                    <xdr:row>36</xdr:row>
                    <xdr:rowOff>142875</xdr:rowOff>
                  </to>
                </anchor>
              </controlPr>
            </control>
          </mc:Choice>
        </mc:AlternateContent>
        <mc:AlternateContent xmlns:mc="http://schemas.openxmlformats.org/markup-compatibility/2006">
          <mc:Choice Requires="x14">
            <control shapeId="1073" r:id="rId36" name="Check Box 49">
              <controlPr defaultSize="0" autoFill="0" autoLine="0" autoPict="0">
                <anchor moveWithCells="1">
                  <from>
                    <xdr:col>9</xdr:col>
                    <xdr:colOff>114300</xdr:colOff>
                    <xdr:row>37</xdr:row>
                    <xdr:rowOff>28575</xdr:rowOff>
                  </from>
                  <to>
                    <xdr:col>9</xdr:col>
                    <xdr:colOff>381000</xdr:colOff>
                    <xdr:row>37</xdr:row>
                    <xdr:rowOff>142875</xdr:rowOff>
                  </to>
                </anchor>
              </controlPr>
            </control>
          </mc:Choice>
        </mc:AlternateContent>
        <mc:AlternateContent xmlns:mc="http://schemas.openxmlformats.org/markup-compatibility/2006">
          <mc:Choice Requires="x14">
            <control shapeId="1074" r:id="rId37" name="Check Box 50">
              <controlPr defaultSize="0" autoFill="0" autoLine="0" autoPict="0">
                <anchor moveWithCells="1">
                  <from>
                    <xdr:col>9</xdr:col>
                    <xdr:colOff>114300</xdr:colOff>
                    <xdr:row>38</xdr:row>
                    <xdr:rowOff>28575</xdr:rowOff>
                  </from>
                  <to>
                    <xdr:col>9</xdr:col>
                    <xdr:colOff>381000</xdr:colOff>
                    <xdr:row>38</xdr:row>
                    <xdr:rowOff>142875</xdr:rowOff>
                  </to>
                </anchor>
              </controlPr>
            </control>
          </mc:Choice>
        </mc:AlternateContent>
        <mc:AlternateContent xmlns:mc="http://schemas.openxmlformats.org/markup-compatibility/2006">
          <mc:Choice Requires="x14">
            <control shapeId="1075" r:id="rId38" name="Check Box 51">
              <controlPr defaultSize="0" autoFill="0" autoLine="0" autoPict="0">
                <anchor moveWithCells="1">
                  <from>
                    <xdr:col>9</xdr:col>
                    <xdr:colOff>114300</xdr:colOff>
                    <xdr:row>39</xdr:row>
                    <xdr:rowOff>28575</xdr:rowOff>
                  </from>
                  <to>
                    <xdr:col>9</xdr:col>
                    <xdr:colOff>381000</xdr:colOff>
                    <xdr:row>39</xdr:row>
                    <xdr:rowOff>142875</xdr:rowOff>
                  </to>
                </anchor>
              </controlPr>
            </control>
          </mc:Choice>
        </mc:AlternateContent>
        <mc:AlternateContent xmlns:mc="http://schemas.openxmlformats.org/markup-compatibility/2006">
          <mc:Choice Requires="x14">
            <control shapeId="1076" r:id="rId39" name="Check Box 52">
              <controlPr defaultSize="0" autoFill="0" autoLine="0" autoPict="0">
                <anchor moveWithCells="1">
                  <from>
                    <xdr:col>9</xdr:col>
                    <xdr:colOff>114300</xdr:colOff>
                    <xdr:row>40</xdr:row>
                    <xdr:rowOff>28575</xdr:rowOff>
                  </from>
                  <to>
                    <xdr:col>9</xdr:col>
                    <xdr:colOff>381000</xdr:colOff>
                    <xdr:row>40</xdr:row>
                    <xdr:rowOff>142875</xdr:rowOff>
                  </to>
                </anchor>
              </controlPr>
            </control>
          </mc:Choice>
        </mc:AlternateContent>
        <mc:AlternateContent xmlns:mc="http://schemas.openxmlformats.org/markup-compatibility/2006">
          <mc:Choice Requires="x14">
            <control shapeId="1077" r:id="rId40" name="Check Box 53">
              <controlPr defaultSize="0" autoFill="0" autoLine="0" autoPict="0">
                <anchor moveWithCells="1">
                  <from>
                    <xdr:col>9</xdr:col>
                    <xdr:colOff>114300</xdr:colOff>
                    <xdr:row>41</xdr:row>
                    <xdr:rowOff>28575</xdr:rowOff>
                  </from>
                  <to>
                    <xdr:col>9</xdr:col>
                    <xdr:colOff>381000</xdr:colOff>
                    <xdr:row>41</xdr:row>
                    <xdr:rowOff>142875</xdr:rowOff>
                  </to>
                </anchor>
              </controlPr>
            </control>
          </mc:Choice>
        </mc:AlternateContent>
        <mc:AlternateContent xmlns:mc="http://schemas.openxmlformats.org/markup-compatibility/2006">
          <mc:Choice Requires="x14">
            <control shapeId="1078" r:id="rId41" name="Check Box 54">
              <controlPr defaultSize="0" autoFill="0" autoLine="0" autoPict="0">
                <anchor moveWithCells="1">
                  <from>
                    <xdr:col>9</xdr:col>
                    <xdr:colOff>114300</xdr:colOff>
                    <xdr:row>42</xdr:row>
                    <xdr:rowOff>28575</xdr:rowOff>
                  </from>
                  <to>
                    <xdr:col>9</xdr:col>
                    <xdr:colOff>381000</xdr:colOff>
                    <xdr:row>42</xdr:row>
                    <xdr:rowOff>142875</xdr:rowOff>
                  </to>
                </anchor>
              </controlPr>
            </control>
          </mc:Choice>
        </mc:AlternateContent>
        <mc:AlternateContent xmlns:mc="http://schemas.openxmlformats.org/markup-compatibility/2006">
          <mc:Choice Requires="x14">
            <control shapeId="1079" r:id="rId42" name="Check Box 55">
              <controlPr defaultSize="0" autoFill="0" autoLine="0" autoPict="0">
                <anchor moveWithCells="1">
                  <from>
                    <xdr:col>9</xdr:col>
                    <xdr:colOff>114300</xdr:colOff>
                    <xdr:row>43</xdr:row>
                    <xdr:rowOff>28575</xdr:rowOff>
                  </from>
                  <to>
                    <xdr:col>9</xdr:col>
                    <xdr:colOff>381000</xdr:colOff>
                    <xdr:row>43</xdr:row>
                    <xdr:rowOff>142875</xdr:rowOff>
                  </to>
                </anchor>
              </controlPr>
            </control>
          </mc:Choice>
        </mc:AlternateContent>
        <mc:AlternateContent xmlns:mc="http://schemas.openxmlformats.org/markup-compatibility/2006">
          <mc:Choice Requires="x14">
            <control shapeId="1080" r:id="rId43" name="Check Box 56">
              <controlPr defaultSize="0" autoFill="0" autoLine="0" autoPict="0">
                <anchor moveWithCells="1">
                  <from>
                    <xdr:col>9</xdr:col>
                    <xdr:colOff>114300</xdr:colOff>
                    <xdr:row>44</xdr:row>
                    <xdr:rowOff>28575</xdr:rowOff>
                  </from>
                  <to>
                    <xdr:col>9</xdr:col>
                    <xdr:colOff>381000</xdr:colOff>
                    <xdr:row>44</xdr:row>
                    <xdr:rowOff>142875</xdr:rowOff>
                  </to>
                </anchor>
              </controlPr>
            </control>
          </mc:Choice>
        </mc:AlternateContent>
        <mc:AlternateContent xmlns:mc="http://schemas.openxmlformats.org/markup-compatibility/2006">
          <mc:Choice Requires="x14">
            <control shapeId="1081" r:id="rId44" name="Check Box 57">
              <controlPr defaultSize="0" autoFill="0" autoLine="0" autoPict="0">
                <anchor moveWithCells="1">
                  <from>
                    <xdr:col>9</xdr:col>
                    <xdr:colOff>114300</xdr:colOff>
                    <xdr:row>45</xdr:row>
                    <xdr:rowOff>28575</xdr:rowOff>
                  </from>
                  <to>
                    <xdr:col>9</xdr:col>
                    <xdr:colOff>381000</xdr:colOff>
                    <xdr:row>45</xdr:row>
                    <xdr:rowOff>142875</xdr:rowOff>
                  </to>
                </anchor>
              </controlPr>
            </control>
          </mc:Choice>
        </mc:AlternateContent>
        <mc:AlternateContent xmlns:mc="http://schemas.openxmlformats.org/markup-compatibility/2006">
          <mc:Choice Requires="x14">
            <control shapeId="1082" r:id="rId45" name="Check Box 58">
              <controlPr defaultSize="0" autoFill="0" autoLine="0" autoPict="0">
                <anchor moveWithCells="1">
                  <from>
                    <xdr:col>9</xdr:col>
                    <xdr:colOff>114300</xdr:colOff>
                    <xdr:row>46</xdr:row>
                    <xdr:rowOff>28575</xdr:rowOff>
                  </from>
                  <to>
                    <xdr:col>9</xdr:col>
                    <xdr:colOff>381000</xdr:colOff>
                    <xdr:row>46</xdr:row>
                    <xdr:rowOff>142875</xdr:rowOff>
                  </to>
                </anchor>
              </controlPr>
            </control>
          </mc:Choice>
        </mc:AlternateContent>
        <mc:AlternateContent xmlns:mc="http://schemas.openxmlformats.org/markup-compatibility/2006">
          <mc:Choice Requires="x14">
            <control shapeId="1083" r:id="rId46" name="Check Box 59">
              <controlPr defaultSize="0" autoFill="0" autoLine="0" autoPict="0">
                <anchor moveWithCells="1">
                  <from>
                    <xdr:col>9</xdr:col>
                    <xdr:colOff>114300</xdr:colOff>
                    <xdr:row>47</xdr:row>
                    <xdr:rowOff>28575</xdr:rowOff>
                  </from>
                  <to>
                    <xdr:col>9</xdr:col>
                    <xdr:colOff>381000</xdr:colOff>
                    <xdr:row>47</xdr:row>
                    <xdr:rowOff>142875</xdr:rowOff>
                  </to>
                </anchor>
              </controlPr>
            </control>
          </mc:Choice>
        </mc:AlternateContent>
        <mc:AlternateContent xmlns:mc="http://schemas.openxmlformats.org/markup-compatibility/2006">
          <mc:Choice Requires="x14">
            <control shapeId="1084" r:id="rId47" name="Check Box 60">
              <controlPr defaultSize="0" autoFill="0" autoLine="0" autoPict="0">
                <anchor moveWithCells="1">
                  <from>
                    <xdr:col>9</xdr:col>
                    <xdr:colOff>114300</xdr:colOff>
                    <xdr:row>48</xdr:row>
                    <xdr:rowOff>28575</xdr:rowOff>
                  </from>
                  <to>
                    <xdr:col>9</xdr:col>
                    <xdr:colOff>381000</xdr:colOff>
                    <xdr:row>48</xdr:row>
                    <xdr:rowOff>142875</xdr:rowOff>
                  </to>
                </anchor>
              </controlPr>
            </control>
          </mc:Choice>
        </mc:AlternateContent>
        <mc:AlternateContent xmlns:mc="http://schemas.openxmlformats.org/markup-compatibility/2006">
          <mc:Choice Requires="x14">
            <control shapeId="1085" r:id="rId48" name="Check Box 61">
              <controlPr defaultSize="0" autoFill="0" autoLine="0" autoPict="0">
                <anchor moveWithCells="1">
                  <from>
                    <xdr:col>9</xdr:col>
                    <xdr:colOff>114300</xdr:colOff>
                    <xdr:row>49</xdr:row>
                    <xdr:rowOff>28575</xdr:rowOff>
                  </from>
                  <to>
                    <xdr:col>9</xdr:col>
                    <xdr:colOff>381000</xdr:colOff>
                    <xdr:row>49</xdr:row>
                    <xdr:rowOff>142875</xdr:rowOff>
                  </to>
                </anchor>
              </controlPr>
            </control>
          </mc:Choice>
        </mc:AlternateContent>
        <mc:AlternateContent xmlns:mc="http://schemas.openxmlformats.org/markup-compatibility/2006">
          <mc:Choice Requires="x14">
            <control shapeId="1086" r:id="rId49" name="Check Box 62">
              <controlPr defaultSize="0" autoFill="0" autoLine="0" autoPict="0">
                <anchor moveWithCells="1">
                  <from>
                    <xdr:col>9</xdr:col>
                    <xdr:colOff>114300</xdr:colOff>
                    <xdr:row>50</xdr:row>
                    <xdr:rowOff>28575</xdr:rowOff>
                  </from>
                  <to>
                    <xdr:col>9</xdr:col>
                    <xdr:colOff>381000</xdr:colOff>
                    <xdr:row>50</xdr:row>
                    <xdr:rowOff>142875</xdr:rowOff>
                  </to>
                </anchor>
              </controlPr>
            </control>
          </mc:Choice>
        </mc:AlternateContent>
        <mc:AlternateContent xmlns:mc="http://schemas.openxmlformats.org/markup-compatibility/2006">
          <mc:Choice Requires="x14">
            <control shapeId="1087" r:id="rId50" name="Check Box 63">
              <controlPr defaultSize="0" autoFill="0" autoLine="0" autoPict="0">
                <anchor moveWithCells="1">
                  <from>
                    <xdr:col>9</xdr:col>
                    <xdr:colOff>114300</xdr:colOff>
                    <xdr:row>51</xdr:row>
                    <xdr:rowOff>28575</xdr:rowOff>
                  </from>
                  <to>
                    <xdr:col>9</xdr:col>
                    <xdr:colOff>381000</xdr:colOff>
                    <xdr:row>51</xdr:row>
                    <xdr:rowOff>142875</xdr:rowOff>
                  </to>
                </anchor>
              </controlPr>
            </control>
          </mc:Choice>
        </mc:AlternateContent>
        <mc:AlternateContent xmlns:mc="http://schemas.openxmlformats.org/markup-compatibility/2006">
          <mc:Choice Requires="x14">
            <control shapeId="1088" r:id="rId51" name="Check Box 64">
              <controlPr defaultSize="0" autoFill="0" autoLine="0" autoPict="0">
                <anchor moveWithCells="1">
                  <from>
                    <xdr:col>9</xdr:col>
                    <xdr:colOff>114300</xdr:colOff>
                    <xdr:row>52</xdr:row>
                    <xdr:rowOff>28575</xdr:rowOff>
                  </from>
                  <to>
                    <xdr:col>9</xdr:col>
                    <xdr:colOff>381000</xdr:colOff>
                    <xdr:row>52</xdr:row>
                    <xdr:rowOff>142875</xdr:rowOff>
                  </to>
                </anchor>
              </controlPr>
            </control>
          </mc:Choice>
        </mc:AlternateContent>
        <mc:AlternateContent xmlns:mc="http://schemas.openxmlformats.org/markup-compatibility/2006">
          <mc:Choice Requires="x14">
            <control shapeId="1089" r:id="rId52" name="Check Box 65">
              <controlPr defaultSize="0" autoFill="0" autoLine="0" autoPict="0">
                <anchor moveWithCells="1">
                  <from>
                    <xdr:col>9</xdr:col>
                    <xdr:colOff>114300</xdr:colOff>
                    <xdr:row>53</xdr:row>
                    <xdr:rowOff>28575</xdr:rowOff>
                  </from>
                  <to>
                    <xdr:col>9</xdr:col>
                    <xdr:colOff>381000</xdr:colOff>
                    <xdr:row>53</xdr:row>
                    <xdr:rowOff>142875</xdr:rowOff>
                  </to>
                </anchor>
              </controlPr>
            </control>
          </mc:Choice>
        </mc:AlternateContent>
        <mc:AlternateContent xmlns:mc="http://schemas.openxmlformats.org/markup-compatibility/2006">
          <mc:Choice Requires="x14">
            <control shapeId="1090" r:id="rId53" name="Check Box 66">
              <controlPr defaultSize="0" autoFill="0" autoLine="0" autoPict="0">
                <anchor moveWithCells="1">
                  <from>
                    <xdr:col>9</xdr:col>
                    <xdr:colOff>114300</xdr:colOff>
                    <xdr:row>54</xdr:row>
                    <xdr:rowOff>28575</xdr:rowOff>
                  </from>
                  <to>
                    <xdr:col>9</xdr:col>
                    <xdr:colOff>381000</xdr:colOff>
                    <xdr:row>54</xdr:row>
                    <xdr:rowOff>142875</xdr:rowOff>
                  </to>
                </anchor>
              </controlPr>
            </control>
          </mc:Choice>
        </mc:AlternateContent>
        <mc:AlternateContent xmlns:mc="http://schemas.openxmlformats.org/markup-compatibility/2006">
          <mc:Choice Requires="x14">
            <control shapeId="1091" r:id="rId54" name="Check Box 67">
              <controlPr defaultSize="0" autoFill="0" autoLine="0" autoPict="0">
                <anchor moveWithCells="1">
                  <from>
                    <xdr:col>9</xdr:col>
                    <xdr:colOff>114300</xdr:colOff>
                    <xdr:row>55</xdr:row>
                    <xdr:rowOff>28575</xdr:rowOff>
                  </from>
                  <to>
                    <xdr:col>9</xdr:col>
                    <xdr:colOff>381000</xdr:colOff>
                    <xdr:row>55</xdr:row>
                    <xdr:rowOff>142875</xdr:rowOff>
                  </to>
                </anchor>
              </controlPr>
            </control>
          </mc:Choice>
        </mc:AlternateContent>
        <mc:AlternateContent xmlns:mc="http://schemas.openxmlformats.org/markup-compatibility/2006">
          <mc:Choice Requires="x14">
            <control shapeId="1092" r:id="rId55" name="Check Box 68">
              <controlPr defaultSize="0" autoFill="0" autoLine="0" autoPict="0">
                <anchor moveWithCells="1">
                  <from>
                    <xdr:col>9</xdr:col>
                    <xdr:colOff>114300</xdr:colOff>
                    <xdr:row>56</xdr:row>
                    <xdr:rowOff>28575</xdr:rowOff>
                  </from>
                  <to>
                    <xdr:col>9</xdr:col>
                    <xdr:colOff>381000</xdr:colOff>
                    <xdr:row>56</xdr:row>
                    <xdr:rowOff>142875</xdr:rowOff>
                  </to>
                </anchor>
              </controlPr>
            </control>
          </mc:Choice>
        </mc:AlternateContent>
        <mc:AlternateContent xmlns:mc="http://schemas.openxmlformats.org/markup-compatibility/2006">
          <mc:Choice Requires="x14">
            <control shapeId="1093" r:id="rId56" name="Check Box 69">
              <controlPr defaultSize="0" autoFill="0" autoLine="0" autoPict="0">
                <anchor moveWithCells="1">
                  <from>
                    <xdr:col>9</xdr:col>
                    <xdr:colOff>114300</xdr:colOff>
                    <xdr:row>57</xdr:row>
                    <xdr:rowOff>28575</xdr:rowOff>
                  </from>
                  <to>
                    <xdr:col>9</xdr:col>
                    <xdr:colOff>381000</xdr:colOff>
                    <xdr:row>57</xdr:row>
                    <xdr:rowOff>142875</xdr:rowOff>
                  </to>
                </anchor>
              </controlPr>
            </control>
          </mc:Choice>
        </mc:AlternateContent>
        <mc:AlternateContent xmlns:mc="http://schemas.openxmlformats.org/markup-compatibility/2006">
          <mc:Choice Requires="x14">
            <control shapeId="1094" r:id="rId57" name="Check Box 70">
              <controlPr defaultSize="0" autoFill="0" autoLine="0" autoPict="0">
                <anchor moveWithCells="1">
                  <from>
                    <xdr:col>9</xdr:col>
                    <xdr:colOff>114300</xdr:colOff>
                    <xdr:row>58</xdr:row>
                    <xdr:rowOff>28575</xdr:rowOff>
                  </from>
                  <to>
                    <xdr:col>9</xdr:col>
                    <xdr:colOff>381000</xdr:colOff>
                    <xdr:row>58</xdr:row>
                    <xdr:rowOff>142875</xdr:rowOff>
                  </to>
                </anchor>
              </controlPr>
            </control>
          </mc:Choice>
        </mc:AlternateContent>
        <mc:AlternateContent xmlns:mc="http://schemas.openxmlformats.org/markup-compatibility/2006">
          <mc:Choice Requires="x14">
            <control shapeId="1095" r:id="rId58" name="Check Box 71">
              <controlPr defaultSize="0" autoFill="0" autoLine="0" autoPict="0">
                <anchor moveWithCells="1">
                  <from>
                    <xdr:col>9</xdr:col>
                    <xdr:colOff>114300</xdr:colOff>
                    <xdr:row>59</xdr:row>
                    <xdr:rowOff>28575</xdr:rowOff>
                  </from>
                  <to>
                    <xdr:col>9</xdr:col>
                    <xdr:colOff>381000</xdr:colOff>
                    <xdr:row>59</xdr:row>
                    <xdr:rowOff>142875</xdr:rowOff>
                  </to>
                </anchor>
              </controlPr>
            </control>
          </mc:Choice>
        </mc:AlternateContent>
        <mc:AlternateContent xmlns:mc="http://schemas.openxmlformats.org/markup-compatibility/2006">
          <mc:Choice Requires="x14">
            <control shapeId="1096" r:id="rId59" name="Check Box 72">
              <controlPr defaultSize="0" autoFill="0" autoLine="0" autoPict="0">
                <anchor moveWithCells="1">
                  <from>
                    <xdr:col>9</xdr:col>
                    <xdr:colOff>114300</xdr:colOff>
                    <xdr:row>60</xdr:row>
                    <xdr:rowOff>28575</xdr:rowOff>
                  </from>
                  <to>
                    <xdr:col>9</xdr:col>
                    <xdr:colOff>381000</xdr:colOff>
                    <xdr:row>60</xdr:row>
                    <xdr:rowOff>142875</xdr:rowOff>
                  </to>
                </anchor>
              </controlPr>
            </control>
          </mc:Choice>
        </mc:AlternateContent>
        <mc:AlternateContent xmlns:mc="http://schemas.openxmlformats.org/markup-compatibility/2006">
          <mc:Choice Requires="x14">
            <control shapeId="1097" r:id="rId60" name="Check Box 73">
              <controlPr defaultSize="0" autoFill="0" autoLine="0" autoPict="0">
                <anchor moveWithCells="1">
                  <from>
                    <xdr:col>9</xdr:col>
                    <xdr:colOff>114300</xdr:colOff>
                    <xdr:row>61</xdr:row>
                    <xdr:rowOff>28575</xdr:rowOff>
                  </from>
                  <to>
                    <xdr:col>9</xdr:col>
                    <xdr:colOff>381000</xdr:colOff>
                    <xdr:row>61</xdr:row>
                    <xdr:rowOff>142875</xdr:rowOff>
                  </to>
                </anchor>
              </controlPr>
            </control>
          </mc:Choice>
        </mc:AlternateContent>
        <mc:AlternateContent xmlns:mc="http://schemas.openxmlformats.org/markup-compatibility/2006">
          <mc:Choice Requires="x14">
            <control shapeId="1098" r:id="rId61" name="Check Box 74">
              <controlPr defaultSize="0" autoFill="0" autoLine="0" autoPict="0">
                <anchor moveWithCells="1">
                  <from>
                    <xdr:col>9</xdr:col>
                    <xdr:colOff>114300</xdr:colOff>
                    <xdr:row>62</xdr:row>
                    <xdr:rowOff>28575</xdr:rowOff>
                  </from>
                  <to>
                    <xdr:col>9</xdr:col>
                    <xdr:colOff>381000</xdr:colOff>
                    <xdr:row>62</xdr:row>
                    <xdr:rowOff>142875</xdr:rowOff>
                  </to>
                </anchor>
              </controlPr>
            </control>
          </mc:Choice>
        </mc:AlternateContent>
        <mc:AlternateContent xmlns:mc="http://schemas.openxmlformats.org/markup-compatibility/2006">
          <mc:Choice Requires="x14">
            <control shapeId="1099" r:id="rId62" name="Check Box 75">
              <controlPr defaultSize="0" autoFill="0" autoLine="0" autoPict="0">
                <anchor moveWithCells="1">
                  <from>
                    <xdr:col>9</xdr:col>
                    <xdr:colOff>114300</xdr:colOff>
                    <xdr:row>63</xdr:row>
                    <xdr:rowOff>28575</xdr:rowOff>
                  </from>
                  <to>
                    <xdr:col>9</xdr:col>
                    <xdr:colOff>381000</xdr:colOff>
                    <xdr:row>63</xdr:row>
                    <xdr:rowOff>142875</xdr:rowOff>
                  </to>
                </anchor>
              </controlPr>
            </control>
          </mc:Choice>
        </mc:AlternateContent>
        <mc:AlternateContent xmlns:mc="http://schemas.openxmlformats.org/markup-compatibility/2006">
          <mc:Choice Requires="x14">
            <control shapeId="1100" r:id="rId63" name="Check Box 76">
              <controlPr defaultSize="0" autoFill="0" autoLine="0" autoPict="0">
                <anchor moveWithCells="1">
                  <from>
                    <xdr:col>9</xdr:col>
                    <xdr:colOff>114300</xdr:colOff>
                    <xdr:row>64</xdr:row>
                    <xdr:rowOff>28575</xdr:rowOff>
                  </from>
                  <to>
                    <xdr:col>9</xdr:col>
                    <xdr:colOff>381000</xdr:colOff>
                    <xdr:row>64</xdr:row>
                    <xdr:rowOff>142875</xdr:rowOff>
                  </to>
                </anchor>
              </controlPr>
            </control>
          </mc:Choice>
        </mc:AlternateContent>
        <mc:AlternateContent xmlns:mc="http://schemas.openxmlformats.org/markup-compatibility/2006">
          <mc:Choice Requires="x14">
            <control shapeId="1101" r:id="rId64" name="Check Box 77">
              <controlPr defaultSize="0" autoFill="0" autoLine="0" autoPict="0">
                <anchor moveWithCells="1">
                  <from>
                    <xdr:col>9</xdr:col>
                    <xdr:colOff>114300</xdr:colOff>
                    <xdr:row>65</xdr:row>
                    <xdr:rowOff>28575</xdr:rowOff>
                  </from>
                  <to>
                    <xdr:col>9</xdr:col>
                    <xdr:colOff>381000</xdr:colOff>
                    <xdr:row>65</xdr:row>
                    <xdr:rowOff>142875</xdr:rowOff>
                  </to>
                </anchor>
              </controlPr>
            </control>
          </mc:Choice>
        </mc:AlternateContent>
        <mc:AlternateContent xmlns:mc="http://schemas.openxmlformats.org/markup-compatibility/2006">
          <mc:Choice Requires="x14">
            <control shapeId="1102" r:id="rId65" name="Check Box 78">
              <controlPr defaultSize="0" autoFill="0" autoLine="0" autoPict="0">
                <anchor moveWithCells="1">
                  <from>
                    <xdr:col>9</xdr:col>
                    <xdr:colOff>114300</xdr:colOff>
                    <xdr:row>66</xdr:row>
                    <xdr:rowOff>28575</xdr:rowOff>
                  </from>
                  <to>
                    <xdr:col>9</xdr:col>
                    <xdr:colOff>381000</xdr:colOff>
                    <xdr:row>66</xdr:row>
                    <xdr:rowOff>142875</xdr:rowOff>
                  </to>
                </anchor>
              </controlPr>
            </control>
          </mc:Choice>
        </mc:AlternateContent>
        <mc:AlternateContent xmlns:mc="http://schemas.openxmlformats.org/markup-compatibility/2006">
          <mc:Choice Requires="x14">
            <control shapeId="1103" r:id="rId66" name="Check Box 79">
              <controlPr defaultSize="0" autoFill="0" autoLine="0" autoPict="0">
                <anchor moveWithCells="1">
                  <from>
                    <xdr:col>9</xdr:col>
                    <xdr:colOff>114300</xdr:colOff>
                    <xdr:row>67</xdr:row>
                    <xdr:rowOff>28575</xdr:rowOff>
                  </from>
                  <to>
                    <xdr:col>9</xdr:col>
                    <xdr:colOff>381000</xdr:colOff>
                    <xdr:row>67</xdr:row>
                    <xdr:rowOff>142875</xdr:rowOff>
                  </to>
                </anchor>
              </controlPr>
            </control>
          </mc:Choice>
        </mc:AlternateContent>
        <mc:AlternateContent xmlns:mc="http://schemas.openxmlformats.org/markup-compatibility/2006">
          <mc:Choice Requires="x14">
            <control shapeId="1104" r:id="rId67" name="Check Box 80">
              <controlPr defaultSize="0" autoFill="0" autoLine="0" autoPict="0">
                <anchor moveWithCells="1">
                  <from>
                    <xdr:col>9</xdr:col>
                    <xdr:colOff>114300</xdr:colOff>
                    <xdr:row>68</xdr:row>
                    <xdr:rowOff>28575</xdr:rowOff>
                  </from>
                  <to>
                    <xdr:col>9</xdr:col>
                    <xdr:colOff>381000</xdr:colOff>
                    <xdr:row>68</xdr:row>
                    <xdr:rowOff>142875</xdr:rowOff>
                  </to>
                </anchor>
              </controlPr>
            </control>
          </mc:Choice>
        </mc:AlternateContent>
        <mc:AlternateContent xmlns:mc="http://schemas.openxmlformats.org/markup-compatibility/2006">
          <mc:Choice Requires="x14">
            <control shapeId="1105" r:id="rId68" name="Check Box 81">
              <controlPr defaultSize="0" autoFill="0" autoLine="0" autoPict="0">
                <anchor moveWithCells="1">
                  <from>
                    <xdr:col>9</xdr:col>
                    <xdr:colOff>114300</xdr:colOff>
                    <xdr:row>69</xdr:row>
                    <xdr:rowOff>28575</xdr:rowOff>
                  </from>
                  <to>
                    <xdr:col>9</xdr:col>
                    <xdr:colOff>381000</xdr:colOff>
                    <xdr:row>69</xdr:row>
                    <xdr:rowOff>142875</xdr:rowOff>
                  </to>
                </anchor>
              </controlPr>
            </control>
          </mc:Choice>
        </mc:AlternateContent>
        <mc:AlternateContent xmlns:mc="http://schemas.openxmlformats.org/markup-compatibility/2006">
          <mc:Choice Requires="x14">
            <control shapeId="1106" r:id="rId69" name="Check Box 82">
              <controlPr defaultSize="0" autoFill="0" autoLine="0" autoPict="0">
                <anchor moveWithCells="1">
                  <from>
                    <xdr:col>9</xdr:col>
                    <xdr:colOff>114300</xdr:colOff>
                    <xdr:row>70</xdr:row>
                    <xdr:rowOff>28575</xdr:rowOff>
                  </from>
                  <to>
                    <xdr:col>9</xdr:col>
                    <xdr:colOff>381000</xdr:colOff>
                    <xdr:row>70</xdr:row>
                    <xdr:rowOff>142875</xdr:rowOff>
                  </to>
                </anchor>
              </controlPr>
            </control>
          </mc:Choice>
        </mc:AlternateContent>
        <mc:AlternateContent xmlns:mc="http://schemas.openxmlformats.org/markup-compatibility/2006">
          <mc:Choice Requires="x14">
            <control shapeId="1107" r:id="rId70" name="Check Box 83">
              <controlPr defaultSize="0" autoFill="0" autoLine="0" autoPict="0">
                <anchor moveWithCells="1">
                  <from>
                    <xdr:col>9</xdr:col>
                    <xdr:colOff>114300</xdr:colOff>
                    <xdr:row>71</xdr:row>
                    <xdr:rowOff>28575</xdr:rowOff>
                  </from>
                  <to>
                    <xdr:col>9</xdr:col>
                    <xdr:colOff>381000</xdr:colOff>
                    <xdr:row>71</xdr:row>
                    <xdr:rowOff>142875</xdr:rowOff>
                  </to>
                </anchor>
              </controlPr>
            </control>
          </mc:Choice>
        </mc:AlternateContent>
        <mc:AlternateContent xmlns:mc="http://schemas.openxmlformats.org/markup-compatibility/2006">
          <mc:Choice Requires="x14">
            <control shapeId="1108" r:id="rId71" name="Check Box 84">
              <controlPr defaultSize="0" autoFill="0" autoLine="0" autoPict="0">
                <anchor moveWithCells="1">
                  <from>
                    <xdr:col>9</xdr:col>
                    <xdr:colOff>114300</xdr:colOff>
                    <xdr:row>72</xdr:row>
                    <xdr:rowOff>28575</xdr:rowOff>
                  </from>
                  <to>
                    <xdr:col>9</xdr:col>
                    <xdr:colOff>381000</xdr:colOff>
                    <xdr:row>72</xdr:row>
                    <xdr:rowOff>142875</xdr:rowOff>
                  </to>
                </anchor>
              </controlPr>
            </control>
          </mc:Choice>
        </mc:AlternateContent>
        <mc:AlternateContent xmlns:mc="http://schemas.openxmlformats.org/markup-compatibility/2006">
          <mc:Choice Requires="x14">
            <control shapeId="1109" r:id="rId72" name="Check Box 85">
              <controlPr defaultSize="0" autoFill="0" autoLine="0" autoPict="0">
                <anchor moveWithCells="1">
                  <from>
                    <xdr:col>9</xdr:col>
                    <xdr:colOff>114300</xdr:colOff>
                    <xdr:row>73</xdr:row>
                    <xdr:rowOff>28575</xdr:rowOff>
                  </from>
                  <to>
                    <xdr:col>9</xdr:col>
                    <xdr:colOff>381000</xdr:colOff>
                    <xdr:row>73</xdr:row>
                    <xdr:rowOff>142875</xdr:rowOff>
                  </to>
                </anchor>
              </controlPr>
            </control>
          </mc:Choice>
        </mc:AlternateContent>
        <mc:AlternateContent xmlns:mc="http://schemas.openxmlformats.org/markup-compatibility/2006">
          <mc:Choice Requires="x14">
            <control shapeId="1110" r:id="rId73" name="Check Box 86">
              <controlPr defaultSize="0" autoFill="0" autoLine="0" autoPict="0">
                <anchor moveWithCells="1">
                  <from>
                    <xdr:col>9</xdr:col>
                    <xdr:colOff>114300</xdr:colOff>
                    <xdr:row>74</xdr:row>
                    <xdr:rowOff>28575</xdr:rowOff>
                  </from>
                  <to>
                    <xdr:col>9</xdr:col>
                    <xdr:colOff>381000</xdr:colOff>
                    <xdr:row>74</xdr:row>
                    <xdr:rowOff>142875</xdr:rowOff>
                  </to>
                </anchor>
              </controlPr>
            </control>
          </mc:Choice>
        </mc:AlternateContent>
        <mc:AlternateContent xmlns:mc="http://schemas.openxmlformats.org/markup-compatibility/2006">
          <mc:Choice Requires="x14">
            <control shapeId="1111" r:id="rId74" name="Check Box 87">
              <controlPr defaultSize="0" autoFill="0" autoLine="0" autoPict="0">
                <anchor moveWithCells="1">
                  <from>
                    <xdr:col>9</xdr:col>
                    <xdr:colOff>114300</xdr:colOff>
                    <xdr:row>75</xdr:row>
                    <xdr:rowOff>28575</xdr:rowOff>
                  </from>
                  <to>
                    <xdr:col>9</xdr:col>
                    <xdr:colOff>381000</xdr:colOff>
                    <xdr:row>75</xdr:row>
                    <xdr:rowOff>142875</xdr:rowOff>
                  </to>
                </anchor>
              </controlPr>
            </control>
          </mc:Choice>
        </mc:AlternateContent>
        <mc:AlternateContent xmlns:mc="http://schemas.openxmlformats.org/markup-compatibility/2006">
          <mc:Choice Requires="x14">
            <control shapeId="1112" r:id="rId75" name="Check Box 88">
              <controlPr defaultSize="0" autoFill="0" autoLine="0" autoPict="0">
                <anchor moveWithCells="1">
                  <from>
                    <xdr:col>9</xdr:col>
                    <xdr:colOff>114300</xdr:colOff>
                    <xdr:row>76</xdr:row>
                    <xdr:rowOff>28575</xdr:rowOff>
                  </from>
                  <to>
                    <xdr:col>9</xdr:col>
                    <xdr:colOff>381000</xdr:colOff>
                    <xdr:row>76</xdr:row>
                    <xdr:rowOff>142875</xdr:rowOff>
                  </to>
                </anchor>
              </controlPr>
            </control>
          </mc:Choice>
        </mc:AlternateContent>
        <mc:AlternateContent xmlns:mc="http://schemas.openxmlformats.org/markup-compatibility/2006">
          <mc:Choice Requires="x14">
            <control shapeId="1113" r:id="rId76" name="Check Box 89">
              <controlPr defaultSize="0" autoFill="0" autoLine="0" autoPict="0">
                <anchor moveWithCells="1">
                  <from>
                    <xdr:col>9</xdr:col>
                    <xdr:colOff>114300</xdr:colOff>
                    <xdr:row>77</xdr:row>
                    <xdr:rowOff>28575</xdr:rowOff>
                  </from>
                  <to>
                    <xdr:col>9</xdr:col>
                    <xdr:colOff>381000</xdr:colOff>
                    <xdr:row>77</xdr:row>
                    <xdr:rowOff>142875</xdr:rowOff>
                  </to>
                </anchor>
              </controlPr>
            </control>
          </mc:Choice>
        </mc:AlternateContent>
        <mc:AlternateContent xmlns:mc="http://schemas.openxmlformats.org/markup-compatibility/2006">
          <mc:Choice Requires="x14">
            <control shapeId="1114" r:id="rId77" name="Check Box 90">
              <controlPr defaultSize="0" autoFill="0" autoLine="0" autoPict="0">
                <anchor moveWithCells="1">
                  <from>
                    <xdr:col>9</xdr:col>
                    <xdr:colOff>114300</xdr:colOff>
                    <xdr:row>78</xdr:row>
                    <xdr:rowOff>28575</xdr:rowOff>
                  </from>
                  <to>
                    <xdr:col>9</xdr:col>
                    <xdr:colOff>381000</xdr:colOff>
                    <xdr:row>78</xdr:row>
                    <xdr:rowOff>142875</xdr:rowOff>
                  </to>
                </anchor>
              </controlPr>
            </control>
          </mc:Choice>
        </mc:AlternateContent>
        <mc:AlternateContent xmlns:mc="http://schemas.openxmlformats.org/markup-compatibility/2006">
          <mc:Choice Requires="x14">
            <control shapeId="1115" r:id="rId78" name="Check Box 91">
              <controlPr defaultSize="0" autoFill="0" autoLine="0" autoPict="0">
                <anchor moveWithCells="1">
                  <from>
                    <xdr:col>9</xdr:col>
                    <xdr:colOff>114300</xdr:colOff>
                    <xdr:row>79</xdr:row>
                    <xdr:rowOff>28575</xdr:rowOff>
                  </from>
                  <to>
                    <xdr:col>9</xdr:col>
                    <xdr:colOff>381000</xdr:colOff>
                    <xdr:row>79</xdr:row>
                    <xdr:rowOff>142875</xdr:rowOff>
                  </to>
                </anchor>
              </controlPr>
            </control>
          </mc:Choice>
        </mc:AlternateContent>
        <mc:AlternateContent xmlns:mc="http://schemas.openxmlformats.org/markup-compatibility/2006">
          <mc:Choice Requires="x14">
            <control shapeId="1116" r:id="rId79" name="Check Box 92">
              <controlPr defaultSize="0" autoFill="0" autoLine="0" autoPict="0">
                <anchor moveWithCells="1">
                  <from>
                    <xdr:col>9</xdr:col>
                    <xdr:colOff>114300</xdr:colOff>
                    <xdr:row>80</xdr:row>
                    <xdr:rowOff>28575</xdr:rowOff>
                  </from>
                  <to>
                    <xdr:col>9</xdr:col>
                    <xdr:colOff>381000</xdr:colOff>
                    <xdr:row>80</xdr:row>
                    <xdr:rowOff>142875</xdr:rowOff>
                  </to>
                </anchor>
              </controlPr>
            </control>
          </mc:Choice>
        </mc:AlternateContent>
        <mc:AlternateContent xmlns:mc="http://schemas.openxmlformats.org/markup-compatibility/2006">
          <mc:Choice Requires="x14">
            <control shapeId="1117" r:id="rId80" name="Check Box 93">
              <controlPr defaultSize="0" autoFill="0" autoLine="0" autoPict="0">
                <anchor moveWithCells="1">
                  <from>
                    <xdr:col>9</xdr:col>
                    <xdr:colOff>114300</xdr:colOff>
                    <xdr:row>81</xdr:row>
                    <xdr:rowOff>28575</xdr:rowOff>
                  </from>
                  <to>
                    <xdr:col>9</xdr:col>
                    <xdr:colOff>381000</xdr:colOff>
                    <xdr:row>81</xdr:row>
                    <xdr:rowOff>142875</xdr:rowOff>
                  </to>
                </anchor>
              </controlPr>
            </control>
          </mc:Choice>
        </mc:AlternateContent>
        <mc:AlternateContent xmlns:mc="http://schemas.openxmlformats.org/markup-compatibility/2006">
          <mc:Choice Requires="x14">
            <control shapeId="1118" r:id="rId81" name="Check Box 94">
              <controlPr defaultSize="0" autoFill="0" autoLine="0" autoPict="0">
                <anchor moveWithCells="1">
                  <from>
                    <xdr:col>9</xdr:col>
                    <xdr:colOff>114300</xdr:colOff>
                    <xdr:row>82</xdr:row>
                    <xdr:rowOff>28575</xdr:rowOff>
                  </from>
                  <to>
                    <xdr:col>9</xdr:col>
                    <xdr:colOff>381000</xdr:colOff>
                    <xdr:row>82</xdr:row>
                    <xdr:rowOff>142875</xdr:rowOff>
                  </to>
                </anchor>
              </controlPr>
            </control>
          </mc:Choice>
        </mc:AlternateContent>
        <mc:AlternateContent xmlns:mc="http://schemas.openxmlformats.org/markup-compatibility/2006">
          <mc:Choice Requires="x14">
            <control shapeId="1119" r:id="rId82" name="Check Box 95">
              <controlPr defaultSize="0" autoFill="0" autoLine="0" autoPict="0">
                <anchor moveWithCells="1">
                  <from>
                    <xdr:col>9</xdr:col>
                    <xdr:colOff>114300</xdr:colOff>
                    <xdr:row>83</xdr:row>
                    <xdr:rowOff>28575</xdr:rowOff>
                  </from>
                  <to>
                    <xdr:col>9</xdr:col>
                    <xdr:colOff>381000</xdr:colOff>
                    <xdr:row>83</xdr:row>
                    <xdr:rowOff>142875</xdr:rowOff>
                  </to>
                </anchor>
              </controlPr>
            </control>
          </mc:Choice>
        </mc:AlternateContent>
        <mc:AlternateContent xmlns:mc="http://schemas.openxmlformats.org/markup-compatibility/2006">
          <mc:Choice Requires="x14">
            <control shapeId="1120" r:id="rId83" name="Check Box 96">
              <controlPr defaultSize="0" autoFill="0" autoLine="0" autoPict="0">
                <anchor moveWithCells="1">
                  <from>
                    <xdr:col>9</xdr:col>
                    <xdr:colOff>114300</xdr:colOff>
                    <xdr:row>84</xdr:row>
                    <xdr:rowOff>28575</xdr:rowOff>
                  </from>
                  <to>
                    <xdr:col>9</xdr:col>
                    <xdr:colOff>381000</xdr:colOff>
                    <xdr:row>84</xdr:row>
                    <xdr:rowOff>142875</xdr:rowOff>
                  </to>
                </anchor>
              </controlPr>
            </control>
          </mc:Choice>
        </mc:AlternateContent>
        <mc:AlternateContent xmlns:mc="http://schemas.openxmlformats.org/markup-compatibility/2006">
          <mc:Choice Requires="x14">
            <control shapeId="1121" r:id="rId84" name="Check Box 97">
              <controlPr defaultSize="0" autoFill="0" autoLine="0" autoPict="0">
                <anchor moveWithCells="1">
                  <from>
                    <xdr:col>9</xdr:col>
                    <xdr:colOff>114300</xdr:colOff>
                    <xdr:row>85</xdr:row>
                    <xdr:rowOff>28575</xdr:rowOff>
                  </from>
                  <to>
                    <xdr:col>9</xdr:col>
                    <xdr:colOff>381000</xdr:colOff>
                    <xdr:row>85</xdr:row>
                    <xdr:rowOff>142875</xdr:rowOff>
                  </to>
                </anchor>
              </controlPr>
            </control>
          </mc:Choice>
        </mc:AlternateContent>
        <mc:AlternateContent xmlns:mc="http://schemas.openxmlformats.org/markup-compatibility/2006">
          <mc:Choice Requires="x14">
            <control shapeId="1122" r:id="rId85" name="Check Box 98">
              <controlPr defaultSize="0" autoFill="0" autoLine="0" autoPict="0">
                <anchor moveWithCells="1">
                  <from>
                    <xdr:col>9</xdr:col>
                    <xdr:colOff>114300</xdr:colOff>
                    <xdr:row>86</xdr:row>
                    <xdr:rowOff>28575</xdr:rowOff>
                  </from>
                  <to>
                    <xdr:col>9</xdr:col>
                    <xdr:colOff>381000</xdr:colOff>
                    <xdr:row>86</xdr:row>
                    <xdr:rowOff>142875</xdr:rowOff>
                  </to>
                </anchor>
              </controlPr>
            </control>
          </mc:Choice>
        </mc:AlternateContent>
        <mc:AlternateContent xmlns:mc="http://schemas.openxmlformats.org/markup-compatibility/2006">
          <mc:Choice Requires="x14">
            <control shapeId="1123" r:id="rId86" name="Check Box 99">
              <controlPr defaultSize="0" autoFill="0" autoLine="0" autoPict="0">
                <anchor moveWithCells="1">
                  <from>
                    <xdr:col>9</xdr:col>
                    <xdr:colOff>114300</xdr:colOff>
                    <xdr:row>87</xdr:row>
                    <xdr:rowOff>28575</xdr:rowOff>
                  </from>
                  <to>
                    <xdr:col>9</xdr:col>
                    <xdr:colOff>381000</xdr:colOff>
                    <xdr:row>87</xdr:row>
                    <xdr:rowOff>142875</xdr:rowOff>
                  </to>
                </anchor>
              </controlPr>
            </control>
          </mc:Choice>
        </mc:AlternateContent>
        <mc:AlternateContent xmlns:mc="http://schemas.openxmlformats.org/markup-compatibility/2006">
          <mc:Choice Requires="x14">
            <control shapeId="1124" r:id="rId87" name="Check Box 100">
              <controlPr defaultSize="0" autoFill="0" autoLine="0" autoPict="0">
                <anchor moveWithCells="1">
                  <from>
                    <xdr:col>9</xdr:col>
                    <xdr:colOff>114300</xdr:colOff>
                    <xdr:row>88</xdr:row>
                    <xdr:rowOff>28575</xdr:rowOff>
                  </from>
                  <to>
                    <xdr:col>9</xdr:col>
                    <xdr:colOff>381000</xdr:colOff>
                    <xdr:row>88</xdr:row>
                    <xdr:rowOff>142875</xdr:rowOff>
                  </to>
                </anchor>
              </controlPr>
            </control>
          </mc:Choice>
        </mc:AlternateContent>
        <mc:AlternateContent xmlns:mc="http://schemas.openxmlformats.org/markup-compatibility/2006">
          <mc:Choice Requires="x14">
            <control shapeId="1125" r:id="rId88" name="Check Box 101">
              <controlPr defaultSize="0" autoFill="0" autoLine="0" autoPict="0">
                <anchor moveWithCells="1">
                  <from>
                    <xdr:col>9</xdr:col>
                    <xdr:colOff>114300</xdr:colOff>
                    <xdr:row>89</xdr:row>
                    <xdr:rowOff>28575</xdr:rowOff>
                  </from>
                  <to>
                    <xdr:col>9</xdr:col>
                    <xdr:colOff>381000</xdr:colOff>
                    <xdr:row>89</xdr:row>
                    <xdr:rowOff>142875</xdr:rowOff>
                  </to>
                </anchor>
              </controlPr>
            </control>
          </mc:Choice>
        </mc:AlternateContent>
        <mc:AlternateContent xmlns:mc="http://schemas.openxmlformats.org/markup-compatibility/2006">
          <mc:Choice Requires="x14">
            <control shapeId="1126" r:id="rId89" name="Check Box 102">
              <controlPr defaultSize="0" autoFill="0" autoLine="0" autoPict="0">
                <anchor moveWithCells="1">
                  <from>
                    <xdr:col>9</xdr:col>
                    <xdr:colOff>114300</xdr:colOff>
                    <xdr:row>90</xdr:row>
                    <xdr:rowOff>28575</xdr:rowOff>
                  </from>
                  <to>
                    <xdr:col>9</xdr:col>
                    <xdr:colOff>381000</xdr:colOff>
                    <xdr:row>90</xdr:row>
                    <xdr:rowOff>142875</xdr:rowOff>
                  </to>
                </anchor>
              </controlPr>
            </control>
          </mc:Choice>
        </mc:AlternateContent>
        <mc:AlternateContent xmlns:mc="http://schemas.openxmlformats.org/markup-compatibility/2006">
          <mc:Choice Requires="x14">
            <control shapeId="1127" r:id="rId90" name="Check Box 103">
              <controlPr defaultSize="0" autoFill="0" autoLine="0" autoPict="0">
                <anchor moveWithCells="1">
                  <from>
                    <xdr:col>9</xdr:col>
                    <xdr:colOff>114300</xdr:colOff>
                    <xdr:row>91</xdr:row>
                    <xdr:rowOff>28575</xdr:rowOff>
                  </from>
                  <to>
                    <xdr:col>9</xdr:col>
                    <xdr:colOff>381000</xdr:colOff>
                    <xdr:row>91</xdr:row>
                    <xdr:rowOff>142875</xdr:rowOff>
                  </to>
                </anchor>
              </controlPr>
            </control>
          </mc:Choice>
        </mc:AlternateContent>
        <mc:AlternateContent xmlns:mc="http://schemas.openxmlformats.org/markup-compatibility/2006">
          <mc:Choice Requires="x14">
            <control shapeId="1128" r:id="rId91" name="Check Box 104">
              <controlPr defaultSize="0" autoFill="0" autoLine="0" autoPict="0">
                <anchor moveWithCells="1">
                  <from>
                    <xdr:col>9</xdr:col>
                    <xdr:colOff>114300</xdr:colOff>
                    <xdr:row>92</xdr:row>
                    <xdr:rowOff>28575</xdr:rowOff>
                  </from>
                  <to>
                    <xdr:col>9</xdr:col>
                    <xdr:colOff>381000</xdr:colOff>
                    <xdr:row>92</xdr:row>
                    <xdr:rowOff>142875</xdr:rowOff>
                  </to>
                </anchor>
              </controlPr>
            </control>
          </mc:Choice>
        </mc:AlternateContent>
        <mc:AlternateContent xmlns:mc="http://schemas.openxmlformats.org/markup-compatibility/2006">
          <mc:Choice Requires="x14">
            <control shapeId="1129" r:id="rId92" name="Check Box 105">
              <controlPr defaultSize="0" autoFill="0" autoLine="0" autoPict="0">
                <anchor moveWithCells="1">
                  <from>
                    <xdr:col>9</xdr:col>
                    <xdr:colOff>114300</xdr:colOff>
                    <xdr:row>93</xdr:row>
                    <xdr:rowOff>28575</xdr:rowOff>
                  </from>
                  <to>
                    <xdr:col>9</xdr:col>
                    <xdr:colOff>381000</xdr:colOff>
                    <xdr:row>93</xdr:row>
                    <xdr:rowOff>142875</xdr:rowOff>
                  </to>
                </anchor>
              </controlPr>
            </control>
          </mc:Choice>
        </mc:AlternateContent>
        <mc:AlternateContent xmlns:mc="http://schemas.openxmlformats.org/markup-compatibility/2006">
          <mc:Choice Requires="x14">
            <control shapeId="1130" r:id="rId93" name="Check Box 106">
              <controlPr defaultSize="0" autoFill="0" autoLine="0" autoPict="0">
                <anchor moveWithCells="1">
                  <from>
                    <xdr:col>9</xdr:col>
                    <xdr:colOff>114300</xdr:colOff>
                    <xdr:row>94</xdr:row>
                    <xdr:rowOff>28575</xdr:rowOff>
                  </from>
                  <to>
                    <xdr:col>9</xdr:col>
                    <xdr:colOff>381000</xdr:colOff>
                    <xdr:row>94</xdr:row>
                    <xdr:rowOff>142875</xdr:rowOff>
                  </to>
                </anchor>
              </controlPr>
            </control>
          </mc:Choice>
        </mc:AlternateContent>
        <mc:AlternateContent xmlns:mc="http://schemas.openxmlformats.org/markup-compatibility/2006">
          <mc:Choice Requires="x14">
            <control shapeId="1131" r:id="rId94" name="Check Box 107">
              <controlPr defaultSize="0" autoFill="0" autoLine="0" autoPict="0">
                <anchor moveWithCells="1">
                  <from>
                    <xdr:col>9</xdr:col>
                    <xdr:colOff>114300</xdr:colOff>
                    <xdr:row>95</xdr:row>
                    <xdr:rowOff>28575</xdr:rowOff>
                  </from>
                  <to>
                    <xdr:col>9</xdr:col>
                    <xdr:colOff>381000</xdr:colOff>
                    <xdr:row>95</xdr:row>
                    <xdr:rowOff>142875</xdr:rowOff>
                  </to>
                </anchor>
              </controlPr>
            </control>
          </mc:Choice>
        </mc:AlternateContent>
        <mc:AlternateContent xmlns:mc="http://schemas.openxmlformats.org/markup-compatibility/2006">
          <mc:Choice Requires="x14">
            <control shapeId="1132" r:id="rId95" name="Check Box 108">
              <controlPr defaultSize="0" autoFill="0" autoLine="0" autoPict="0">
                <anchor moveWithCells="1">
                  <from>
                    <xdr:col>9</xdr:col>
                    <xdr:colOff>114300</xdr:colOff>
                    <xdr:row>96</xdr:row>
                    <xdr:rowOff>28575</xdr:rowOff>
                  </from>
                  <to>
                    <xdr:col>9</xdr:col>
                    <xdr:colOff>381000</xdr:colOff>
                    <xdr:row>96</xdr:row>
                    <xdr:rowOff>142875</xdr:rowOff>
                  </to>
                </anchor>
              </controlPr>
            </control>
          </mc:Choice>
        </mc:AlternateContent>
        <mc:AlternateContent xmlns:mc="http://schemas.openxmlformats.org/markup-compatibility/2006">
          <mc:Choice Requires="x14">
            <control shapeId="1133" r:id="rId96" name="Check Box 109">
              <controlPr defaultSize="0" autoFill="0" autoLine="0" autoPict="0">
                <anchor moveWithCells="1">
                  <from>
                    <xdr:col>9</xdr:col>
                    <xdr:colOff>114300</xdr:colOff>
                    <xdr:row>97</xdr:row>
                    <xdr:rowOff>28575</xdr:rowOff>
                  </from>
                  <to>
                    <xdr:col>9</xdr:col>
                    <xdr:colOff>381000</xdr:colOff>
                    <xdr:row>97</xdr:row>
                    <xdr:rowOff>142875</xdr:rowOff>
                  </to>
                </anchor>
              </controlPr>
            </control>
          </mc:Choice>
        </mc:AlternateContent>
        <mc:AlternateContent xmlns:mc="http://schemas.openxmlformats.org/markup-compatibility/2006">
          <mc:Choice Requires="x14">
            <control shapeId="1134" r:id="rId97" name="Check Box 110">
              <controlPr defaultSize="0" autoFill="0" autoLine="0" autoPict="0">
                <anchor moveWithCells="1">
                  <from>
                    <xdr:col>9</xdr:col>
                    <xdr:colOff>114300</xdr:colOff>
                    <xdr:row>98</xdr:row>
                    <xdr:rowOff>28575</xdr:rowOff>
                  </from>
                  <to>
                    <xdr:col>9</xdr:col>
                    <xdr:colOff>381000</xdr:colOff>
                    <xdr:row>98</xdr:row>
                    <xdr:rowOff>142875</xdr:rowOff>
                  </to>
                </anchor>
              </controlPr>
            </control>
          </mc:Choice>
        </mc:AlternateContent>
        <mc:AlternateContent xmlns:mc="http://schemas.openxmlformats.org/markup-compatibility/2006">
          <mc:Choice Requires="x14">
            <control shapeId="1135" r:id="rId98" name="Check Box 111">
              <controlPr defaultSize="0" autoFill="0" autoLine="0" autoPict="0">
                <anchor moveWithCells="1">
                  <from>
                    <xdr:col>9</xdr:col>
                    <xdr:colOff>114300</xdr:colOff>
                    <xdr:row>99</xdr:row>
                    <xdr:rowOff>28575</xdr:rowOff>
                  </from>
                  <to>
                    <xdr:col>9</xdr:col>
                    <xdr:colOff>381000</xdr:colOff>
                    <xdr:row>99</xdr:row>
                    <xdr:rowOff>142875</xdr:rowOff>
                  </to>
                </anchor>
              </controlPr>
            </control>
          </mc:Choice>
        </mc:AlternateContent>
        <mc:AlternateContent xmlns:mc="http://schemas.openxmlformats.org/markup-compatibility/2006">
          <mc:Choice Requires="x14">
            <control shapeId="1136" r:id="rId99" name="Check Box 112">
              <controlPr defaultSize="0" autoFill="0" autoLine="0" autoPict="0">
                <anchor moveWithCells="1">
                  <from>
                    <xdr:col>9</xdr:col>
                    <xdr:colOff>114300</xdr:colOff>
                    <xdr:row>100</xdr:row>
                    <xdr:rowOff>28575</xdr:rowOff>
                  </from>
                  <to>
                    <xdr:col>9</xdr:col>
                    <xdr:colOff>381000</xdr:colOff>
                    <xdr:row>100</xdr:row>
                    <xdr:rowOff>142875</xdr:rowOff>
                  </to>
                </anchor>
              </controlPr>
            </control>
          </mc:Choice>
        </mc:AlternateContent>
        <mc:AlternateContent xmlns:mc="http://schemas.openxmlformats.org/markup-compatibility/2006">
          <mc:Choice Requires="x14">
            <control shapeId="1137" r:id="rId100" name="Check Box 113">
              <controlPr defaultSize="0" autoFill="0" autoLine="0" autoPict="0">
                <anchor moveWithCells="1">
                  <from>
                    <xdr:col>9</xdr:col>
                    <xdr:colOff>114300</xdr:colOff>
                    <xdr:row>101</xdr:row>
                    <xdr:rowOff>28575</xdr:rowOff>
                  </from>
                  <to>
                    <xdr:col>9</xdr:col>
                    <xdr:colOff>381000</xdr:colOff>
                    <xdr:row>101</xdr:row>
                    <xdr:rowOff>142875</xdr:rowOff>
                  </to>
                </anchor>
              </controlPr>
            </control>
          </mc:Choice>
        </mc:AlternateContent>
        <mc:AlternateContent xmlns:mc="http://schemas.openxmlformats.org/markup-compatibility/2006">
          <mc:Choice Requires="x14">
            <control shapeId="1138" r:id="rId101" name="Check Box 114">
              <controlPr defaultSize="0" autoFill="0" autoLine="0" autoPict="0">
                <anchor moveWithCells="1">
                  <from>
                    <xdr:col>9</xdr:col>
                    <xdr:colOff>114300</xdr:colOff>
                    <xdr:row>102</xdr:row>
                    <xdr:rowOff>28575</xdr:rowOff>
                  </from>
                  <to>
                    <xdr:col>9</xdr:col>
                    <xdr:colOff>381000</xdr:colOff>
                    <xdr:row>102</xdr:row>
                    <xdr:rowOff>142875</xdr:rowOff>
                  </to>
                </anchor>
              </controlPr>
            </control>
          </mc:Choice>
        </mc:AlternateContent>
        <mc:AlternateContent xmlns:mc="http://schemas.openxmlformats.org/markup-compatibility/2006">
          <mc:Choice Requires="x14">
            <control shapeId="1139" r:id="rId102" name="Check Box 115">
              <controlPr defaultSize="0" autoFill="0" autoLine="0" autoPict="0">
                <anchor moveWithCells="1">
                  <from>
                    <xdr:col>9</xdr:col>
                    <xdr:colOff>114300</xdr:colOff>
                    <xdr:row>103</xdr:row>
                    <xdr:rowOff>28575</xdr:rowOff>
                  </from>
                  <to>
                    <xdr:col>9</xdr:col>
                    <xdr:colOff>381000</xdr:colOff>
                    <xdr:row>103</xdr:row>
                    <xdr:rowOff>142875</xdr:rowOff>
                  </to>
                </anchor>
              </controlPr>
            </control>
          </mc:Choice>
        </mc:AlternateContent>
        <mc:AlternateContent xmlns:mc="http://schemas.openxmlformats.org/markup-compatibility/2006">
          <mc:Choice Requires="x14">
            <control shapeId="1140" r:id="rId103" name="Check Box 116">
              <controlPr defaultSize="0" autoFill="0" autoLine="0" autoPict="0">
                <anchor moveWithCells="1">
                  <from>
                    <xdr:col>9</xdr:col>
                    <xdr:colOff>114300</xdr:colOff>
                    <xdr:row>104</xdr:row>
                    <xdr:rowOff>28575</xdr:rowOff>
                  </from>
                  <to>
                    <xdr:col>9</xdr:col>
                    <xdr:colOff>381000</xdr:colOff>
                    <xdr:row>104</xdr:row>
                    <xdr:rowOff>142875</xdr:rowOff>
                  </to>
                </anchor>
              </controlPr>
            </control>
          </mc:Choice>
        </mc:AlternateContent>
        <mc:AlternateContent xmlns:mc="http://schemas.openxmlformats.org/markup-compatibility/2006">
          <mc:Choice Requires="x14">
            <control shapeId="1141" r:id="rId104" name="Check Box 117">
              <controlPr defaultSize="0" autoFill="0" autoLine="0" autoPict="0">
                <anchor moveWithCells="1">
                  <from>
                    <xdr:col>9</xdr:col>
                    <xdr:colOff>114300</xdr:colOff>
                    <xdr:row>105</xdr:row>
                    <xdr:rowOff>28575</xdr:rowOff>
                  </from>
                  <to>
                    <xdr:col>9</xdr:col>
                    <xdr:colOff>381000</xdr:colOff>
                    <xdr:row>105</xdr:row>
                    <xdr:rowOff>142875</xdr:rowOff>
                  </to>
                </anchor>
              </controlPr>
            </control>
          </mc:Choice>
        </mc:AlternateContent>
        <mc:AlternateContent xmlns:mc="http://schemas.openxmlformats.org/markup-compatibility/2006">
          <mc:Choice Requires="x14">
            <control shapeId="1142" r:id="rId105" name="Check Box 118">
              <controlPr defaultSize="0" autoFill="0" autoLine="0" autoPict="0">
                <anchor moveWithCells="1">
                  <from>
                    <xdr:col>9</xdr:col>
                    <xdr:colOff>114300</xdr:colOff>
                    <xdr:row>106</xdr:row>
                    <xdr:rowOff>28575</xdr:rowOff>
                  </from>
                  <to>
                    <xdr:col>9</xdr:col>
                    <xdr:colOff>381000</xdr:colOff>
                    <xdr:row>106</xdr:row>
                    <xdr:rowOff>142875</xdr:rowOff>
                  </to>
                </anchor>
              </controlPr>
            </control>
          </mc:Choice>
        </mc:AlternateContent>
        <mc:AlternateContent xmlns:mc="http://schemas.openxmlformats.org/markup-compatibility/2006">
          <mc:Choice Requires="x14">
            <control shapeId="1143" r:id="rId106" name="Check Box 119">
              <controlPr defaultSize="0" autoFill="0" autoLine="0" autoPict="0">
                <anchor moveWithCells="1">
                  <from>
                    <xdr:col>9</xdr:col>
                    <xdr:colOff>114300</xdr:colOff>
                    <xdr:row>107</xdr:row>
                    <xdr:rowOff>28575</xdr:rowOff>
                  </from>
                  <to>
                    <xdr:col>9</xdr:col>
                    <xdr:colOff>381000</xdr:colOff>
                    <xdr:row>107</xdr:row>
                    <xdr:rowOff>142875</xdr:rowOff>
                  </to>
                </anchor>
              </controlPr>
            </control>
          </mc:Choice>
        </mc:AlternateContent>
        <mc:AlternateContent xmlns:mc="http://schemas.openxmlformats.org/markup-compatibility/2006">
          <mc:Choice Requires="x14">
            <control shapeId="1144" r:id="rId107" name="Check Box 120">
              <controlPr defaultSize="0" autoFill="0" autoLine="0" autoPict="0">
                <anchor moveWithCells="1">
                  <from>
                    <xdr:col>9</xdr:col>
                    <xdr:colOff>114300</xdr:colOff>
                    <xdr:row>108</xdr:row>
                    <xdr:rowOff>28575</xdr:rowOff>
                  </from>
                  <to>
                    <xdr:col>9</xdr:col>
                    <xdr:colOff>381000</xdr:colOff>
                    <xdr:row>108</xdr:row>
                    <xdr:rowOff>142875</xdr:rowOff>
                  </to>
                </anchor>
              </controlPr>
            </control>
          </mc:Choice>
        </mc:AlternateContent>
        <mc:AlternateContent xmlns:mc="http://schemas.openxmlformats.org/markup-compatibility/2006">
          <mc:Choice Requires="x14">
            <control shapeId="1145" r:id="rId108" name="Check Box 121">
              <controlPr defaultSize="0" autoFill="0" autoLine="0" autoPict="0">
                <anchor moveWithCells="1">
                  <from>
                    <xdr:col>9</xdr:col>
                    <xdr:colOff>114300</xdr:colOff>
                    <xdr:row>109</xdr:row>
                    <xdr:rowOff>28575</xdr:rowOff>
                  </from>
                  <to>
                    <xdr:col>9</xdr:col>
                    <xdr:colOff>381000</xdr:colOff>
                    <xdr:row>109</xdr:row>
                    <xdr:rowOff>142875</xdr:rowOff>
                  </to>
                </anchor>
              </controlPr>
            </control>
          </mc:Choice>
        </mc:AlternateContent>
        <mc:AlternateContent xmlns:mc="http://schemas.openxmlformats.org/markup-compatibility/2006">
          <mc:Choice Requires="x14">
            <control shapeId="1146" r:id="rId109" name="Check Box 122">
              <controlPr defaultSize="0" autoFill="0" autoLine="0" autoPict="0">
                <anchor moveWithCells="1">
                  <from>
                    <xdr:col>9</xdr:col>
                    <xdr:colOff>114300</xdr:colOff>
                    <xdr:row>110</xdr:row>
                    <xdr:rowOff>28575</xdr:rowOff>
                  </from>
                  <to>
                    <xdr:col>9</xdr:col>
                    <xdr:colOff>381000</xdr:colOff>
                    <xdr:row>110</xdr:row>
                    <xdr:rowOff>142875</xdr:rowOff>
                  </to>
                </anchor>
              </controlPr>
            </control>
          </mc:Choice>
        </mc:AlternateContent>
        <mc:AlternateContent xmlns:mc="http://schemas.openxmlformats.org/markup-compatibility/2006">
          <mc:Choice Requires="x14">
            <control shapeId="1147" r:id="rId110" name="Check Box 123">
              <controlPr defaultSize="0" autoFill="0" autoLine="0" autoPict="0">
                <anchor moveWithCells="1">
                  <from>
                    <xdr:col>9</xdr:col>
                    <xdr:colOff>114300</xdr:colOff>
                    <xdr:row>111</xdr:row>
                    <xdr:rowOff>28575</xdr:rowOff>
                  </from>
                  <to>
                    <xdr:col>9</xdr:col>
                    <xdr:colOff>381000</xdr:colOff>
                    <xdr:row>111</xdr:row>
                    <xdr:rowOff>142875</xdr:rowOff>
                  </to>
                </anchor>
              </controlPr>
            </control>
          </mc:Choice>
        </mc:AlternateContent>
        <mc:AlternateContent xmlns:mc="http://schemas.openxmlformats.org/markup-compatibility/2006">
          <mc:Choice Requires="x14">
            <control shapeId="1148" r:id="rId111" name="Check Box 124">
              <controlPr defaultSize="0" autoFill="0" autoLine="0" autoPict="0">
                <anchor moveWithCells="1">
                  <from>
                    <xdr:col>9</xdr:col>
                    <xdr:colOff>114300</xdr:colOff>
                    <xdr:row>112</xdr:row>
                    <xdr:rowOff>28575</xdr:rowOff>
                  </from>
                  <to>
                    <xdr:col>9</xdr:col>
                    <xdr:colOff>381000</xdr:colOff>
                    <xdr:row>112</xdr:row>
                    <xdr:rowOff>142875</xdr:rowOff>
                  </to>
                </anchor>
              </controlPr>
            </control>
          </mc:Choice>
        </mc:AlternateContent>
        <mc:AlternateContent xmlns:mc="http://schemas.openxmlformats.org/markup-compatibility/2006">
          <mc:Choice Requires="x14">
            <control shapeId="1149" r:id="rId112" name="Check Box 125">
              <controlPr defaultSize="0" autoFill="0" autoLine="0" autoPict="0">
                <anchor moveWithCells="1">
                  <from>
                    <xdr:col>9</xdr:col>
                    <xdr:colOff>114300</xdr:colOff>
                    <xdr:row>113</xdr:row>
                    <xdr:rowOff>28575</xdr:rowOff>
                  </from>
                  <to>
                    <xdr:col>9</xdr:col>
                    <xdr:colOff>381000</xdr:colOff>
                    <xdr:row>113</xdr:row>
                    <xdr:rowOff>142875</xdr:rowOff>
                  </to>
                </anchor>
              </controlPr>
            </control>
          </mc:Choice>
        </mc:AlternateContent>
        <mc:AlternateContent xmlns:mc="http://schemas.openxmlformats.org/markup-compatibility/2006">
          <mc:Choice Requires="x14">
            <control shapeId="1150" r:id="rId113" name="Check Box 126">
              <controlPr defaultSize="0" autoFill="0" autoLine="0" autoPict="0">
                <anchor moveWithCells="1">
                  <from>
                    <xdr:col>9</xdr:col>
                    <xdr:colOff>114300</xdr:colOff>
                    <xdr:row>114</xdr:row>
                    <xdr:rowOff>28575</xdr:rowOff>
                  </from>
                  <to>
                    <xdr:col>9</xdr:col>
                    <xdr:colOff>381000</xdr:colOff>
                    <xdr:row>114</xdr:row>
                    <xdr:rowOff>142875</xdr:rowOff>
                  </to>
                </anchor>
              </controlPr>
            </control>
          </mc:Choice>
        </mc:AlternateContent>
        <mc:AlternateContent xmlns:mc="http://schemas.openxmlformats.org/markup-compatibility/2006">
          <mc:Choice Requires="x14">
            <control shapeId="1151" r:id="rId114" name="Check Box 127">
              <controlPr defaultSize="0" autoFill="0" autoLine="0" autoPict="0">
                <anchor moveWithCells="1">
                  <from>
                    <xdr:col>9</xdr:col>
                    <xdr:colOff>114300</xdr:colOff>
                    <xdr:row>115</xdr:row>
                    <xdr:rowOff>28575</xdr:rowOff>
                  </from>
                  <to>
                    <xdr:col>9</xdr:col>
                    <xdr:colOff>381000</xdr:colOff>
                    <xdr:row>115</xdr:row>
                    <xdr:rowOff>142875</xdr:rowOff>
                  </to>
                </anchor>
              </controlPr>
            </control>
          </mc:Choice>
        </mc:AlternateContent>
        <mc:AlternateContent xmlns:mc="http://schemas.openxmlformats.org/markup-compatibility/2006">
          <mc:Choice Requires="x14">
            <control shapeId="1152" r:id="rId115" name="Check Box 128">
              <controlPr defaultSize="0" autoFill="0" autoLine="0" autoPict="0">
                <anchor moveWithCells="1">
                  <from>
                    <xdr:col>9</xdr:col>
                    <xdr:colOff>114300</xdr:colOff>
                    <xdr:row>116</xdr:row>
                    <xdr:rowOff>28575</xdr:rowOff>
                  </from>
                  <to>
                    <xdr:col>9</xdr:col>
                    <xdr:colOff>381000</xdr:colOff>
                    <xdr:row>116</xdr:row>
                    <xdr:rowOff>142875</xdr:rowOff>
                  </to>
                </anchor>
              </controlPr>
            </control>
          </mc:Choice>
        </mc:AlternateContent>
        <mc:AlternateContent xmlns:mc="http://schemas.openxmlformats.org/markup-compatibility/2006">
          <mc:Choice Requires="x14">
            <control shapeId="1153" r:id="rId116" name="Check Box 129">
              <controlPr defaultSize="0" autoFill="0" autoLine="0" autoPict="0">
                <anchor moveWithCells="1">
                  <from>
                    <xdr:col>9</xdr:col>
                    <xdr:colOff>114300</xdr:colOff>
                    <xdr:row>117</xdr:row>
                    <xdr:rowOff>28575</xdr:rowOff>
                  </from>
                  <to>
                    <xdr:col>9</xdr:col>
                    <xdr:colOff>381000</xdr:colOff>
                    <xdr:row>117</xdr:row>
                    <xdr:rowOff>142875</xdr:rowOff>
                  </to>
                </anchor>
              </controlPr>
            </control>
          </mc:Choice>
        </mc:AlternateContent>
        <mc:AlternateContent xmlns:mc="http://schemas.openxmlformats.org/markup-compatibility/2006">
          <mc:Choice Requires="x14">
            <control shapeId="1154" r:id="rId117" name="Check Box 130">
              <controlPr defaultSize="0" autoFill="0" autoLine="0" autoPict="0">
                <anchor moveWithCells="1">
                  <from>
                    <xdr:col>9</xdr:col>
                    <xdr:colOff>114300</xdr:colOff>
                    <xdr:row>118</xdr:row>
                    <xdr:rowOff>28575</xdr:rowOff>
                  </from>
                  <to>
                    <xdr:col>9</xdr:col>
                    <xdr:colOff>381000</xdr:colOff>
                    <xdr:row>118</xdr:row>
                    <xdr:rowOff>142875</xdr:rowOff>
                  </to>
                </anchor>
              </controlPr>
            </control>
          </mc:Choice>
        </mc:AlternateContent>
        <mc:AlternateContent xmlns:mc="http://schemas.openxmlformats.org/markup-compatibility/2006">
          <mc:Choice Requires="x14">
            <control shapeId="1155" r:id="rId118" name="Check Box 131">
              <controlPr defaultSize="0" autoFill="0" autoLine="0" autoPict="0">
                <anchor moveWithCells="1">
                  <from>
                    <xdr:col>9</xdr:col>
                    <xdr:colOff>114300</xdr:colOff>
                    <xdr:row>119</xdr:row>
                    <xdr:rowOff>28575</xdr:rowOff>
                  </from>
                  <to>
                    <xdr:col>9</xdr:col>
                    <xdr:colOff>381000</xdr:colOff>
                    <xdr:row>119</xdr:row>
                    <xdr:rowOff>142875</xdr:rowOff>
                  </to>
                </anchor>
              </controlPr>
            </control>
          </mc:Choice>
        </mc:AlternateContent>
        <mc:AlternateContent xmlns:mc="http://schemas.openxmlformats.org/markup-compatibility/2006">
          <mc:Choice Requires="x14">
            <control shapeId="1156" r:id="rId119" name="Check Box 132">
              <controlPr defaultSize="0" autoFill="0" autoLine="0" autoPict="0">
                <anchor moveWithCells="1">
                  <from>
                    <xdr:col>9</xdr:col>
                    <xdr:colOff>114300</xdr:colOff>
                    <xdr:row>120</xdr:row>
                    <xdr:rowOff>28575</xdr:rowOff>
                  </from>
                  <to>
                    <xdr:col>9</xdr:col>
                    <xdr:colOff>381000</xdr:colOff>
                    <xdr:row>120</xdr:row>
                    <xdr:rowOff>142875</xdr:rowOff>
                  </to>
                </anchor>
              </controlPr>
            </control>
          </mc:Choice>
        </mc:AlternateContent>
        <mc:AlternateContent xmlns:mc="http://schemas.openxmlformats.org/markup-compatibility/2006">
          <mc:Choice Requires="x14">
            <control shapeId="1157" r:id="rId120" name="Check Box 133">
              <controlPr defaultSize="0" autoFill="0" autoLine="0" autoPict="0">
                <anchor moveWithCells="1">
                  <from>
                    <xdr:col>9</xdr:col>
                    <xdr:colOff>114300</xdr:colOff>
                    <xdr:row>121</xdr:row>
                    <xdr:rowOff>28575</xdr:rowOff>
                  </from>
                  <to>
                    <xdr:col>9</xdr:col>
                    <xdr:colOff>381000</xdr:colOff>
                    <xdr:row>121</xdr:row>
                    <xdr:rowOff>142875</xdr:rowOff>
                  </to>
                </anchor>
              </controlPr>
            </control>
          </mc:Choice>
        </mc:AlternateContent>
        <mc:AlternateContent xmlns:mc="http://schemas.openxmlformats.org/markup-compatibility/2006">
          <mc:Choice Requires="x14">
            <control shapeId="1158" r:id="rId121" name="Check Box 134">
              <controlPr defaultSize="0" autoFill="0" autoLine="0" autoPict="0">
                <anchor moveWithCells="1">
                  <from>
                    <xdr:col>9</xdr:col>
                    <xdr:colOff>114300</xdr:colOff>
                    <xdr:row>122</xdr:row>
                    <xdr:rowOff>28575</xdr:rowOff>
                  </from>
                  <to>
                    <xdr:col>9</xdr:col>
                    <xdr:colOff>381000</xdr:colOff>
                    <xdr:row>122</xdr:row>
                    <xdr:rowOff>142875</xdr:rowOff>
                  </to>
                </anchor>
              </controlPr>
            </control>
          </mc:Choice>
        </mc:AlternateContent>
        <mc:AlternateContent xmlns:mc="http://schemas.openxmlformats.org/markup-compatibility/2006">
          <mc:Choice Requires="x14">
            <control shapeId="1159" r:id="rId122" name="Check Box 135">
              <controlPr defaultSize="0" autoFill="0" autoLine="0" autoPict="0">
                <anchor moveWithCells="1">
                  <from>
                    <xdr:col>9</xdr:col>
                    <xdr:colOff>114300</xdr:colOff>
                    <xdr:row>123</xdr:row>
                    <xdr:rowOff>28575</xdr:rowOff>
                  </from>
                  <to>
                    <xdr:col>9</xdr:col>
                    <xdr:colOff>381000</xdr:colOff>
                    <xdr:row>123</xdr:row>
                    <xdr:rowOff>142875</xdr:rowOff>
                  </to>
                </anchor>
              </controlPr>
            </control>
          </mc:Choice>
        </mc:AlternateContent>
        <mc:AlternateContent xmlns:mc="http://schemas.openxmlformats.org/markup-compatibility/2006">
          <mc:Choice Requires="x14">
            <control shapeId="1160" r:id="rId123" name="Check Box 136">
              <controlPr defaultSize="0" autoFill="0" autoLine="0" autoPict="0">
                <anchor moveWithCells="1">
                  <from>
                    <xdr:col>9</xdr:col>
                    <xdr:colOff>114300</xdr:colOff>
                    <xdr:row>124</xdr:row>
                    <xdr:rowOff>28575</xdr:rowOff>
                  </from>
                  <to>
                    <xdr:col>9</xdr:col>
                    <xdr:colOff>381000</xdr:colOff>
                    <xdr:row>124</xdr:row>
                    <xdr:rowOff>142875</xdr:rowOff>
                  </to>
                </anchor>
              </controlPr>
            </control>
          </mc:Choice>
        </mc:AlternateContent>
        <mc:AlternateContent xmlns:mc="http://schemas.openxmlformats.org/markup-compatibility/2006">
          <mc:Choice Requires="x14">
            <control shapeId="1161" r:id="rId124" name="Check Box 137">
              <controlPr defaultSize="0" autoFill="0" autoLine="0" autoPict="0">
                <anchor moveWithCells="1">
                  <from>
                    <xdr:col>9</xdr:col>
                    <xdr:colOff>114300</xdr:colOff>
                    <xdr:row>125</xdr:row>
                    <xdr:rowOff>28575</xdr:rowOff>
                  </from>
                  <to>
                    <xdr:col>9</xdr:col>
                    <xdr:colOff>381000</xdr:colOff>
                    <xdr:row>125</xdr:row>
                    <xdr:rowOff>142875</xdr:rowOff>
                  </to>
                </anchor>
              </controlPr>
            </control>
          </mc:Choice>
        </mc:AlternateContent>
        <mc:AlternateContent xmlns:mc="http://schemas.openxmlformats.org/markup-compatibility/2006">
          <mc:Choice Requires="x14">
            <control shapeId="1162" r:id="rId125" name="Check Box 138">
              <controlPr defaultSize="0" autoFill="0" autoLine="0" autoPict="0">
                <anchor moveWithCells="1">
                  <from>
                    <xdr:col>9</xdr:col>
                    <xdr:colOff>114300</xdr:colOff>
                    <xdr:row>126</xdr:row>
                    <xdr:rowOff>28575</xdr:rowOff>
                  </from>
                  <to>
                    <xdr:col>9</xdr:col>
                    <xdr:colOff>381000</xdr:colOff>
                    <xdr:row>126</xdr:row>
                    <xdr:rowOff>142875</xdr:rowOff>
                  </to>
                </anchor>
              </controlPr>
            </control>
          </mc:Choice>
        </mc:AlternateContent>
        <mc:AlternateContent xmlns:mc="http://schemas.openxmlformats.org/markup-compatibility/2006">
          <mc:Choice Requires="x14">
            <control shapeId="1163" r:id="rId126" name="Check Box 139">
              <controlPr defaultSize="0" autoFill="0" autoLine="0" autoPict="0">
                <anchor moveWithCells="1">
                  <from>
                    <xdr:col>9</xdr:col>
                    <xdr:colOff>114300</xdr:colOff>
                    <xdr:row>127</xdr:row>
                    <xdr:rowOff>28575</xdr:rowOff>
                  </from>
                  <to>
                    <xdr:col>9</xdr:col>
                    <xdr:colOff>381000</xdr:colOff>
                    <xdr:row>127</xdr:row>
                    <xdr:rowOff>142875</xdr:rowOff>
                  </to>
                </anchor>
              </controlPr>
            </control>
          </mc:Choice>
        </mc:AlternateContent>
        <mc:AlternateContent xmlns:mc="http://schemas.openxmlformats.org/markup-compatibility/2006">
          <mc:Choice Requires="x14">
            <control shapeId="1164" r:id="rId127" name="Check Box 140">
              <controlPr defaultSize="0" autoFill="0" autoLine="0" autoPict="0">
                <anchor moveWithCells="1">
                  <from>
                    <xdr:col>9</xdr:col>
                    <xdr:colOff>114300</xdr:colOff>
                    <xdr:row>128</xdr:row>
                    <xdr:rowOff>28575</xdr:rowOff>
                  </from>
                  <to>
                    <xdr:col>9</xdr:col>
                    <xdr:colOff>381000</xdr:colOff>
                    <xdr:row>128</xdr:row>
                    <xdr:rowOff>142875</xdr:rowOff>
                  </to>
                </anchor>
              </controlPr>
            </control>
          </mc:Choice>
        </mc:AlternateContent>
        <mc:AlternateContent xmlns:mc="http://schemas.openxmlformats.org/markup-compatibility/2006">
          <mc:Choice Requires="x14">
            <control shapeId="1165" r:id="rId128" name="Check Box 141">
              <controlPr defaultSize="0" autoFill="0" autoLine="0" autoPict="0">
                <anchor moveWithCells="1">
                  <from>
                    <xdr:col>9</xdr:col>
                    <xdr:colOff>114300</xdr:colOff>
                    <xdr:row>129</xdr:row>
                    <xdr:rowOff>28575</xdr:rowOff>
                  </from>
                  <to>
                    <xdr:col>9</xdr:col>
                    <xdr:colOff>381000</xdr:colOff>
                    <xdr:row>129</xdr:row>
                    <xdr:rowOff>142875</xdr:rowOff>
                  </to>
                </anchor>
              </controlPr>
            </control>
          </mc:Choice>
        </mc:AlternateContent>
        <mc:AlternateContent xmlns:mc="http://schemas.openxmlformats.org/markup-compatibility/2006">
          <mc:Choice Requires="x14">
            <control shapeId="1166" r:id="rId129" name="Check Box 142">
              <controlPr defaultSize="0" autoFill="0" autoLine="0" autoPict="0">
                <anchor moveWithCells="1">
                  <from>
                    <xdr:col>9</xdr:col>
                    <xdr:colOff>114300</xdr:colOff>
                    <xdr:row>130</xdr:row>
                    <xdr:rowOff>28575</xdr:rowOff>
                  </from>
                  <to>
                    <xdr:col>9</xdr:col>
                    <xdr:colOff>381000</xdr:colOff>
                    <xdr:row>130</xdr:row>
                    <xdr:rowOff>142875</xdr:rowOff>
                  </to>
                </anchor>
              </controlPr>
            </control>
          </mc:Choice>
        </mc:AlternateContent>
        <mc:AlternateContent xmlns:mc="http://schemas.openxmlformats.org/markup-compatibility/2006">
          <mc:Choice Requires="x14">
            <control shapeId="1167" r:id="rId130" name="Check Box 143">
              <controlPr defaultSize="0" autoFill="0" autoLine="0" autoPict="0">
                <anchor moveWithCells="1">
                  <from>
                    <xdr:col>9</xdr:col>
                    <xdr:colOff>114300</xdr:colOff>
                    <xdr:row>131</xdr:row>
                    <xdr:rowOff>28575</xdr:rowOff>
                  </from>
                  <to>
                    <xdr:col>9</xdr:col>
                    <xdr:colOff>381000</xdr:colOff>
                    <xdr:row>131</xdr:row>
                    <xdr:rowOff>142875</xdr:rowOff>
                  </to>
                </anchor>
              </controlPr>
            </control>
          </mc:Choice>
        </mc:AlternateContent>
        <mc:AlternateContent xmlns:mc="http://schemas.openxmlformats.org/markup-compatibility/2006">
          <mc:Choice Requires="x14">
            <control shapeId="1168" r:id="rId131" name="Check Box 144">
              <controlPr defaultSize="0" autoFill="0" autoLine="0" autoPict="0">
                <anchor moveWithCells="1">
                  <from>
                    <xdr:col>9</xdr:col>
                    <xdr:colOff>114300</xdr:colOff>
                    <xdr:row>132</xdr:row>
                    <xdr:rowOff>28575</xdr:rowOff>
                  </from>
                  <to>
                    <xdr:col>9</xdr:col>
                    <xdr:colOff>381000</xdr:colOff>
                    <xdr:row>132</xdr:row>
                    <xdr:rowOff>142875</xdr:rowOff>
                  </to>
                </anchor>
              </controlPr>
            </control>
          </mc:Choice>
        </mc:AlternateContent>
        <mc:AlternateContent xmlns:mc="http://schemas.openxmlformats.org/markup-compatibility/2006">
          <mc:Choice Requires="x14">
            <control shapeId="1169" r:id="rId132" name="Check Box 145">
              <controlPr defaultSize="0" autoFill="0" autoLine="0" autoPict="0">
                <anchor moveWithCells="1">
                  <from>
                    <xdr:col>9</xdr:col>
                    <xdr:colOff>114300</xdr:colOff>
                    <xdr:row>133</xdr:row>
                    <xdr:rowOff>28575</xdr:rowOff>
                  </from>
                  <to>
                    <xdr:col>9</xdr:col>
                    <xdr:colOff>381000</xdr:colOff>
                    <xdr:row>133</xdr:row>
                    <xdr:rowOff>142875</xdr:rowOff>
                  </to>
                </anchor>
              </controlPr>
            </control>
          </mc:Choice>
        </mc:AlternateContent>
      </controls>
    </mc:Choice>
  </mc:AlternateContent>
  <tableParts count="1">
    <tablePart r:id="rId133"/>
  </tableParts>
  <extLst>
    <ext xmlns:x14="http://schemas.microsoft.com/office/spreadsheetml/2009/9/main" uri="{78C0D931-6437-407d-A8EE-F0AAD7539E65}">
      <x14:conditionalFormattings>
        <x14:conditionalFormatting xmlns:xm="http://schemas.microsoft.com/office/excel/2006/main">
          <x14:cfRule type="containsText" priority="4" operator="containsText" id="{49AFFE30-852D-4F9A-97A6-6550BDB4F88D}">
            <xm:f>NOT(ISERROR(SEARCH($D$16,E16)))</xm:f>
            <xm:f>$D$16</xm:f>
            <x14:dxf>
              <font>
                <color rgb="FF9C0006"/>
              </font>
              <fill>
                <patternFill>
                  <bgColor rgb="FFFAF3F6"/>
                </patternFill>
              </fill>
            </x14:dxf>
          </x14:cfRule>
          <xm:sqref>E16:E20</xm:sqref>
        </x14:conditionalFormatting>
      </x14:conditionalFormattings>
    </ext>
    <ext xmlns:x15="http://schemas.microsoft.com/office/spreadsheetml/2010/11/main" uri="{3A4CF648-6AED-40f4-86FF-DC5316D8AED3}">
      <x14:slicerList xmlns:x14="http://schemas.microsoft.com/office/spreadsheetml/2009/9/main">
        <x14:slicer r:id="rId134"/>
      </x14:slicerList>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outlinePr summaryBelow="0" summaryRight="0"/>
  </sheetPr>
  <dimension ref="A1:R210"/>
  <sheetViews>
    <sheetView workbookViewId="0">
      <pane ySplit="5" topLeftCell="A6" activePane="bottomLeft" state="frozen"/>
      <selection pane="bottomLeft" activeCell="B7" sqref="B7"/>
    </sheetView>
  </sheetViews>
  <sheetFormatPr baseColWidth="10" defaultColWidth="12.5703125" defaultRowHeight="15.75" customHeight="1" outlineLevelCol="1"/>
  <cols>
    <col min="1" max="1" width="8.28515625" customWidth="1"/>
    <col min="2" max="2" width="2.7109375" customWidth="1"/>
    <col min="3" max="3" width="15" customWidth="1"/>
    <col min="4" max="4" width="6.7109375" customWidth="1"/>
    <col min="5" max="6" width="10.140625" customWidth="1"/>
    <col min="7" max="8" width="8.85546875" customWidth="1"/>
    <col min="9" max="9" width="6.5703125" customWidth="1"/>
    <col min="10" max="10" width="11.28515625" customWidth="1"/>
    <col min="11" max="11" width="10.28515625" customWidth="1"/>
    <col min="12" max="12" width="2.7109375" customWidth="1"/>
    <col min="13" max="13" width="8.28515625" customWidth="1" collapsed="1"/>
    <col min="14" max="14" width="8.42578125" hidden="1" customWidth="1" outlineLevel="1"/>
    <col min="15" max="18" width="10.5703125" hidden="1" customWidth="1" outlineLevel="1"/>
  </cols>
  <sheetData>
    <row r="1" spans="1:18" ht="39" customHeight="1">
      <c r="A1" s="1" t="s">
        <v>40</v>
      </c>
      <c r="B1" s="1"/>
      <c r="C1" s="1"/>
      <c r="D1" s="1"/>
      <c r="E1" s="2"/>
      <c r="F1" s="3">
        <v>2023</v>
      </c>
      <c r="G1" s="4">
        <v>1</v>
      </c>
      <c r="H1" s="4">
        <v>1</v>
      </c>
      <c r="I1" s="139"/>
      <c r="J1" s="139"/>
      <c r="K1" s="231">
        <v>2023</v>
      </c>
      <c r="L1" s="214"/>
      <c r="M1" s="5"/>
      <c r="N1" s="6" t="s">
        <v>41</v>
      </c>
      <c r="O1" s="7">
        <v>0.8</v>
      </c>
      <c r="P1" s="7"/>
      <c r="Q1" s="7"/>
      <c r="R1" s="7"/>
    </row>
    <row r="2" spans="1:18" ht="27" customHeight="1">
      <c r="A2" s="8">
        <v>2022</v>
      </c>
      <c r="B2" s="233" t="s">
        <v>1</v>
      </c>
      <c r="C2" s="232"/>
      <c r="D2" s="9"/>
      <c r="E2" s="234" t="s">
        <v>2</v>
      </c>
      <c r="F2" s="232"/>
      <c r="G2" s="232"/>
      <c r="H2" s="232"/>
      <c r="I2" s="140"/>
      <c r="J2" s="140"/>
      <c r="K2" s="232"/>
      <c r="L2" s="232"/>
      <c r="M2" s="10" t="s">
        <v>3</v>
      </c>
      <c r="N2" s="11" t="s">
        <v>4</v>
      </c>
      <c r="O2" s="12" t="s">
        <v>5</v>
      </c>
      <c r="P2" s="12"/>
      <c r="Q2" s="12"/>
      <c r="R2" s="12"/>
    </row>
    <row r="3" spans="1:18" ht="6.75" customHeight="1">
      <c r="A3" s="13"/>
      <c r="B3" s="14"/>
      <c r="C3" s="15"/>
      <c r="D3" s="16"/>
      <c r="E3" s="17" t="s">
        <v>42</v>
      </c>
      <c r="F3" s="17"/>
      <c r="G3" s="18"/>
      <c r="H3" s="19"/>
      <c r="I3" s="20"/>
      <c r="J3" s="21"/>
      <c r="K3" s="21"/>
      <c r="L3" s="22"/>
      <c r="M3" s="23"/>
      <c r="N3" s="24"/>
      <c r="O3" s="25"/>
      <c r="P3" s="25"/>
      <c r="Q3" s="25"/>
      <c r="R3" s="25"/>
    </row>
    <row r="4" spans="1:18" ht="16.5" customHeight="1">
      <c r="A4" s="26"/>
      <c r="B4" s="26"/>
      <c r="C4" s="27" t="s">
        <v>7</v>
      </c>
      <c r="D4" s="28"/>
      <c r="E4" s="29"/>
      <c r="F4" s="30"/>
      <c r="G4" s="18"/>
      <c r="H4" s="31"/>
      <c r="I4" s="20"/>
      <c r="J4" s="32" t="s">
        <v>8</v>
      </c>
      <c r="K4" s="33" t="s">
        <v>9</v>
      </c>
      <c r="L4" s="34"/>
      <c r="M4" s="35">
        <v>0.31666666666666665</v>
      </c>
      <c r="N4" s="36">
        <v>2.0833333333333332E-2</v>
      </c>
      <c r="O4" s="37">
        <v>0.26666666666666666</v>
      </c>
      <c r="P4" s="37"/>
      <c r="Q4" s="37"/>
      <c r="R4" s="37"/>
    </row>
    <row r="5" spans="1:18" ht="7.5" customHeight="1">
      <c r="A5" s="13"/>
      <c r="B5" s="38"/>
      <c r="C5" s="141">
        <f>DATE(F1,G1,H1)</f>
        <v>43465</v>
      </c>
      <c r="D5" s="39" t="s">
        <v>10</v>
      </c>
      <c r="E5" s="40" t="s">
        <v>11</v>
      </c>
      <c r="F5" s="41" t="s">
        <v>12</v>
      </c>
      <c r="G5" s="18"/>
      <c r="H5" s="42"/>
      <c r="I5" s="20"/>
      <c r="J5" s="21"/>
      <c r="K5" s="21"/>
      <c r="L5" s="43"/>
      <c r="M5" s="44"/>
      <c r="N5" s="24"/>
      <c r="O5" s="25"/>
      <c r="P5" s="25"/>
      <c r="Q5" s="25"/>
      <c r="R5" s="25"/>
    </row>
    <row r="6" spans="1:18" ht="13.5">
      <c r="A6" s="239">
        <f>MONTH(B6)</f>
        <v>1</v>
      </c>
      <c r="B6" s="213">
        <f>WEEKNUM(C5)</f>
        <v>1</v>
      </c>
      <c r="C6" s="45">
        <f t="shared" ref="C6:C10" si="0">C5+1</f>
        <v>43466</v>
      </c>
      <c r="D6" s="46" t="s">
        <v>14</v>
      </c>
      <c r="E6" s="47"/>
      <c r="F6" s="48"/>
      <c r="G6" s="49">
        <f t="array" ref="G6:G204">H6:H204-M4</f>
        <v>-0.33749999999999997</v>
      </c>
      <c r="H6" s="50">
        <f t="array" ref="H6:H204">F6:F204-E6:E204-N4</f>
        <v>-2.0833333333333332E-2</v>
      </c>
      <c r="I6" s="51" t="b">
        <v>0</v>
      </c>
      <c r="J6" s="52"/>
      <c r="K6" s="53"/>
      <c r="L6" s="227">
        <f>WEEKNUM(C5)</f>
        <v>1</v>
      </c>
      <c r="M6" s="248">
        <f>MONTH(B6)</f>
        <v>1</v>
      </c>
      <c r="N6" s="226"/>
      <c r="O6" s="214"/>
      <c r="P6" s="214"/>
      <c r="Q6" s="214"/>
      <c r="R6" s="54"/>
    </row>
    <row r="7" spans="1:18" ht="13.5">
      <c r="A7" s="214"/>
      <c r="B7" s="214"/>
      <c r="C7" s="45">
        <f t="shared" si="0"/>
        <v>43467</v>
      </c>
      <c r="D7" s="46" t="s">
        <v>14</v>
      </c>
      <c r="E7" s="47"/>
      <c r="F7" s="55"/>
      <c r="G7" s="49">
        <v>-0.33749999999999997</v>
      </c>
      <c r="H7" s="56">
        <v>-2.0833333333333332E-2</v>
      </c>
      <c r="I7" s="51" t="b">
        <v>0</v>
      </c>
      <c r="J7" s="57"/>
      <c r="K7" s="58"/>
      <c r="L7" s="214"/>
      <c r="M7" s="214"/>
      <c r="N7" s="214"/>
      <c r="O7" s="214"/>
      <c r="P7" s="214"/>
      <c r="Q7" s="214"/>
      <c r="R7" s="54"/>
    </row>
    <row r="8" spans="1:18" ht="13.5">
      <c r="A8" s="214"/>
      <c r="B8" s="214"/>
      <c r="C8" s="45">
        <f t="shared" si="0"/>
        <v>43468</v>
      </c>
      <c r="D8" s="46" t="s">
        <v>14</v>
      </c>
      <c r="E8" s="47"/>
      <c r="F8" s="55"/>
      <c r="G8" s="49">
        <v>-0.33749999999999997</v>
      </c>
      <c r="H8" s="50">
        <v>-2.0833333333333332E-2</v>
      </c>
      <c r="I8" s="51" t="b">
        <v>0</v>
      </c>
      <c r="J8" s="52"/>
      <c r="K8" s="53"/>
      <c r="L8" s="214"/>
      <c r="M8" s="214"/>
      <c r="N8" s="214"/>
      <c r="O8" s="214"/>
      <c r="P8" s="214"/>
      <c r="Q8" s="214"/>
      <c r="R8" s="54"/>
    </row>
    <row r="9" spans="1:18" ht="13.5">
      <c r="A9" s="214"/>
      <c r="B9" s="214"/>
      <c r="C9" s="45">
        <f t="shared" si="0"/>
        <v>43469</v>
      </c>
      <c r="D9" s="46" t="s">
        <v>14</v>
      </c>
      <c r="E9" s="47"/>
      <c r="F9" s="55"/>
      <c r="G9" s="49">
        <v>-0.33749999999999997</v>
      </c>
      <c r="H9" s="50">
        <v>-2.0833333333333332E-2</v>
      </c>
      <c r="I9" s="51"/>
      <c r="J9" s="52"/>
      <c r="K9" s="53"/>
      <c r="L9" s="214"/>
      <c r="M9" s="214"/>
      <c r="N9" s="214"/>
      <c r="O9" s="214"/>
      <c r="P9" s="214"/>
      <c r="Q9" s="214"/>
      <c r="R9" s="54"/>
    </row>
    <row r="10" spans="1:18" ht="13.5">
      <c r="A10" s="214"/>
      <c r="B10" s="215"/>
      <c r="C10" s="45">
        <f t="shared" si="0"/>
        <v>43470</v>
      </c>
      <c r="D10" s="46" t="s">
        <v>17</v>
      </c>
      <c r="E10" s="47"/>
      <c r="F10" s="55"/>
      <c r="G10" s="72">
        <v>-0.33749999999999997</v>
      </c>
      <c r="H10" s="50">
        <v>-2.0833333333333332E-2</v>
      </c>
      <c r="I10" s="51" t="b">
        <v>0</v>
      </c>
      <c r="J10" s="52"/>
      <c r="K10" s="53"/>
      <c r="L10" s="215"/>
      <c r="M10" s="214"/>
      <c r="N10" s="214"/>
      <c r="O10" s="214"/>
      <c r="P10" s="214"/>
      <c r="Q10" s="214"/>
      <c r="R10" s="54"/>
    </row>
    <row r="11" spans="1:18" ht="13.5">
      <c r="A11" s="214"/>
      <c r="B11" s="213">
        <f>WEEKNUM(C11)</f>
        <v>2</v>
      </c>
      <c r="C11" s="45">
        <f t="shared" ref="C11:C195" si="1">C6+7</f>
        <v>43473</v>
      </c>
      <c r="D11" s="46" t="s">
        <v>20</v>
      </c>
      <c r="E11" s="47"/>
      <c r="F11" s="55"/>
      <c r="G11" s="49">
        <v>-0.33749999999999997</v>
      </c>
      <c r="H11" s="50">
        <v>-2.0833333333333332E-2</v>
      </c>
      <c r="I11" s="51" t="b">
        <v>0</v>
      </c>
      <c r="J11" s="52"/>
      <c r="K11" s="53"/>
      <c r="L11" s="227">
        <f>WEEKNUM(C11)</f>
        <v>2</v>
      </c>
      <c r="M11" s="214"/>
      <c r="N11" s="214"/>
      <c r="O11" s="214"/>
      <c r="P11" s="214"/>
      <c r="Q11" s="214"/>
      <c r="R11" s="54"/>
    </row>
    <row r="12" spans="1:18" ht="13.5">
      <c r="A12" s="214"/>
      <c r="B12" s="214"/>
      <c r="C12" s="45">
        <f t="shared" si="1"/>
        <v>43474</v>
      </c>
      <c r="D12" s="46" t="s">
        <v>14</v>
      </c>
      <c r="E12" s="47"/>
      <c r="F12" s="55"/>
      <c r="G12" s="49">
        <v>-0.33749999999999997</v>
      </c>
      <c r="H12" s="50">
        <v>-2.0833333333333332E-2</v>
      </c>
      <c r="I12" s="51" t="b">
        <v>0</v>
      </c>
      <c r="J12" s="52"/>
      <c r="K12" s="53"/>
      <c r="L12" s="214"/>
      <c r="M12" s="214"/>
      <c r="N12" s="214"/>
      <c r="O12" s="214"/>
      <c r="P12" s="214"/>
      <c r="Q12" s="214"/>
      <c r="R12" s="54"/>
    </row>
    <row r="13" spans="1:18" ht="13.5">
      <c r="A13" s="214"/>
      <c r="B13" s="214"/>
      <c r="C13" s="45">
        <f t="shared" si="1"/>
        <v>43475</v>
      </c>
      <c r="D13" s="46" t="s">
        <v>14</v>
      </c>
      <c r="E13" s="47"/>
      <c r="F13" s="55"/>
      <c r="G13" s="49">
        <v>-0.33749999999999997</v>
      </c>
      <c r="H13" s="50">
        <v>-2.0833333333333332E-2</v>
      </c>
      <c r="I13" s="51" t="b">
        <v>0</v>
      </c>
      <c r="J13" s="52"/>
      <c r="K13" s="58"/>
      <c r="L13" s="214"/>
      <c r="M13" s="214"/>
      <c r="N13" s="214"/>
      <c r="O13" s="214"/>
      <c r="P13" s="214"/>
      <c r="Q13" s="214"/>
      <c r="R13" s="54"/>
    </row>
    <row r="14" spans="1:18" ht="13.5">
      <c r="A14" s="214"/>
      <c r="B14" s="214"/>
      <c r="C14" s="45">
        <f t="shared" si="1"/>
        <v>43476</v>
      </c>
      <c r="D14" s="46" t="s">
        <v>14</v>
      </c>
      <c r="E14" s="67"/>
      <c r="F14" s="55"/>
      <c r="G14" s="49">
        <v>-0.33749999999999997</v>
      </c>
      <c r="H14" s="68">
        <v>-2.0833333333333332E-2</v>
      </c>
      <c r="I14" s="69" t="b">
        <v>0</v>
      </c>
      <c r="J14" s="57"/>
      <c r="K14" s="58"/>
      <c r="L14" s="214"/>
      <c r="M14" s="214"/>
      <c r="N14" s="214"/>
      <c r="O14" s="214"/>
      <c r="P14" s="214"/>
      <c r="Q14" s="214"/>
      <c r="R14" s="54"/>
    </row>
    <row r="15" spans="1:18" ht="13.5">
      <c r="A15" s="214"/>
      <c r="B15" s="215"/>
      <c r="C15" s="45">
        <f t="shared" si="1"/>
        <v>43477</v>
      </c>
      <c r="D15" s="46" t="s">
        <v>17</v>
      </c>
      <c r="E15" s="67"/>
      <c r="F15" s="55"/>
      <c r="G15" s="49">
        <v>-0.33749999999999997</v>
      </c>
      <c r="H15" s="50">
        <v>-2.0833333333333332E-2</v>
      </c>
      <c r="I15" s="51" t="b">
        <v>0</v>
      </c>
      <c r="J15" s="52"/>
      <c r="K15" s="53"/>
      <c r="L15" s="215"/>
      <c r="M15" s="214"/>
      <c r="N15" s="214"/>
      <c r="O15" s="214"/>
      <c r="P15" s="214"/>
      <c r="Q15" s="214"/>
      <c r="R15" s="54"/>
    </row>
    <row r="16" spans="1:18" ht="13.5">
      <c r="A16" s="214"/>
      <c r="B16" s="213">
        <f>WEEKNUM(C16)</f>
        <v>3</v>
      </c>
      <c r="C16" s="45">
        <f t="shared" si="1"/>
        <v>43480</v>
      </c>
      <c r="D16" s="46" t="s">
        <v>14</v>
      </c>
      <c r="E16" s="47"/>
      <c r="F16" s="55"/>
      <c r="G16" s="49">
        <v>-0.33749999999999997</v>
      </c>
      <c r="H16" s="50">
        <v>-2.0833333333333332E-2</v>
      </c>
      <c r="I16" s="51"/>
      <c r="J16" s="52"/>
      <c r="K16" s="53"/>
      <c r="L16" s="227">
        <f>WEEKNUM(C16)</f>
        <v>3</v>
      </c>
      <c r="M16" s="214"/>
      <c r="N16" s="214"/>
      <c r="O16" s="214"/>
      <c r="P16" s="214"/>
      <c r="Q16" s="214"/>
      <c r="R16" s="54"/>
    </row>
    <row r="17" spans="1:18" ht="13.5">
      <c r="A17" s="214"/>
      <c r="B17" s="214"/>
      <c r="C17" s="45">
        <f t="shared" si="1"/>
        <v>43481</v>
      </c>
      <c r="D17" s="46" t="s">
        <v>14</v>
      </c>
      <c r="E17" s="67"/>
      <c r="F17" s="71"/>
      <c r="G17" s="49">
        <v>-0.33749999999999997</v>
      </c>
      <c r="H17" s="73">
        <v>-2.0833333333333332E-2</v>
      </c>
      <c r="I17" s="51" t="b">
        <v>0</v>
      </c>
      <c r="J17" s="52"/>
      <c r="K17" s="53"/>
      <c r="L17" s="214"/>
      <c r="M17" s="214"/>
      <c r="N17" s="214"/>
      <c r="O17" s="214"/>
      <c r="P17" s="214"/>
      <c r="Q17" s="214"/>
      <c r="R17" s="54"/>
    </row>
    <row r="18" spans="1:18" ht="13.5">
      <c r="A18" s="214"/>
      <c r="B18" s="214"/>
      <c r="C18" s="45">
        <f t="shared" si="1"/>
        <v>43482</v>
      </c>
      <c r="D18" s="46" t="s">
        <v>14</v>
      </c>
      <c r="E18" s="47"/>
      <c r="F18" s="47"/>
      <c r="G18" s="49">
        <v>-0.33749999999999997</v>
      </c>
      <c r="H18" s="50">
        <v>-2.0833333333333332E-2</v>
      </c>
      <c r="I18" s="51"/>
      <c r="J18" s="52"/>
      <c r="K18" s="53"/>
      <c r="L18" s="214"/>
      <c r="M18" s="214"/>
      <c r="N18" s="214"/>
      <c r="O18" s="214"/>
      <c r="P18" s="214"/>
      <c r="Q18" s="214"/>
      <c r="R18" s="54"/>
    </row>
    <row r="19" spans="1:18" ht="13.5">
      <c r="A19" s="214"/>
      <c r="B19" s="214"/>
      <c r="C19" s="45">
        <f t="shared" si="1"/>
        <v>43483</v>
      </c>
      <c r="D19" s="46"/>
      <c r="E19" s="47"/>
      <c r="F19" s="47"/>
      <c r="G19" s="49">
        <v>-0.33749999999999997</v>
      </c>
      <c r="H19" s="50">
        <v>-2.0833333333333332E-2</v>
      </c>
      <c r="I19" s="51" t="b">
        <v>0</v>
      </c>
      <c r="J19" s="52"/>
      <c r="K19" s="53"/>
      <c r="L19" s="214"/>
      <c r="M19" s="214"/>
      <c r="N19" s="214"/>
      <c r="O19" s="214"/>
      <c r="P19" s="214"/>
      <c r="Q19" s="214"/>
      <c r="R19" s="54"/>
    </row>
    <row r="20" spans="1:18" ht="13.5">
      <c r="A20" s="214"/>
      <c r="B20" s="215"/>
      <c r="C20" s="45">
        <f t="shared" si="1"/>
        <v>43484</v>
      </c>
      <c r="D20" s="74" t="s">
        <v>17</v>
      </c>
      <c r="E20" s="47"/>
      <c r="F20" s="47"/>
      <c r="G20" s="49">
        <v>-0.33749999999999997</v>
      </c>
      <c r="H20" s="50">
        <v>-2.0833333333333332E-2</v>
      </c>
      <c r="I20" s="51"/>
      <c r="J20" s="106"/>
      <c r="K20" s="75"/>
      <c r="L20" s="215"/>
      <c r="M20" s="214"/>
      <c r="N20" s="214"/>
      <c r="O20" s="214"/>
      <c r="P20" s="214"/>
      <c r="Q20" s="214"/>
      <c r="R20" s="54"/>
    </row>
    <row r="21" spans="1:18" ht="13.5">
      <c r="A21" s="214"/>
      <c r="B21" s="213">
        <f>WEEKNUM(C21)</f>
        <v>4</v>
      </c>
      <c r="C21" s="45">
        <f t="shared" si="1"/>
        <v>43487</v>
      </c>
      <c r="D21" s="46" t="s">
        <v>14</v>
      </c>
      <c r="E21" s="47"/>
      <c r="F21" s="47"/>
      <c r="G21" s="49">
        <v>-0.33749999999999997</v>
      </c>
      <c r="H21" s="50">
        <v>-2.0833333333333332E-2</v>
      </c>
      <c r="I21" s="51"/>
      <c r="J21" s="52"/>
      <c r="K21" s="53"/>
      <c r="L21" s="227">
        <f>WEEKNUM(C21)</f>
        <v>4</v>
      </c>
      <c r="M21" s="214"/>
      <c r="N21" s="54"/>
      <c r="O21" s="54"/>
      <c r="P21" s="54"/>
      <c r="Q21" s="54"/>
      <c r="R21" s="54"/>
    </row>
    <row r="22" spans="1:18" ht="13.5">
      <c r="A22" s="214"/>
      <c r="B22" s="214"/>
      <c r="C22" s="45">
        <f t="shared" si="1"/>
        <v>43488</v>
      </c>
      <c r="D22" s="46"/>
      <c r="E22" s="47"/>
      <c r="F22" s="47"/>
      <c r="G22" s="49">
        <v>-0.33749999999999997</v>
      </c>
      <c r="H22" s="50">
        <v>-2.0833333333333332E-2</v>
      </c>
      <c r="I22" s="51"/>
      <c r="J22" s="52"/>
      <c r="K22" s="53"/>
      <c r="L22" s="214"/>
      <c r="M22" s="214"/>
      <c r="N22" s="54"/>
      <c r="O22" s="54"/>
      <c r="P22" s="54"/>
      <c r="Q22" s="54"/>
      <c r="R22" s="54"/>
    </row>
    <row r="23" spans="1:18" ht="13.5">
      <c r="A23" s="214"/>
      <c r="B23" s="214"/>
      <c r="C23" s="45">
        <f t="shared" si="1"/>
        <v>43489</v>
      </c>
      <c r="D23" s="46"/>
      <c r="E23" s="47"/>
      <c r="F23" s="47"/>
      <c r="G23" s="49">
        <v>-0.33749999999999997</v>
      </c>
      <c r="H23" s="50">
        <v>-2.0833333333333332E-2</v>
      </c>
      <c r="I23" s="51"/>
      <c r="J23" s="52" t="s">
        <v>43</v>
      </c>
      <c r="K23" s="53"/>
      <c r="L23" s="214"/>
      <c r="M23" s="214"/>
      <c r="N23" s="54"/>
      <c r="O23" s="54"/>
      <c r="P23" s="54"/>
      <c r="Q23" s="54"/>
      <c r="R23" s="54"/>
    </row>
    <row r="24" spans="1:18" ht="13.5">
      <c r="A24" s="214"/>
      <c r="B24" s="214"/>
      <c r="C24" s="45">
        <f t="shared" si="1"/>
        <v>43490</v>
      </c>
      <c r="D24" s="46"/>
      <c r="E24" s="47"/>
      <c r="F24" s="47"/>
      <c r="G24" s="49">
        <v>-0.33749999999999997</v>
      </c>
      <c r="H24" s="50">
        <v>-2.0833333333333332E-2</v>
      </c>
      <c r="I24" s="51"/>
      <c r="J24" s="52"/>
      <c r="K24" s="53"/>
      <c r="L24" s="214"/>
      <c r="M24" s="214"/>
      <c r="N24" s="54"/>
      <c r="O24" s="54"/>
      <c r="P24" s="54"/>
      <c r="Q24" s="54"/>
      <c r="R24" s="54"/>
    </row>
    <row r="25" spans="1:18" ht="13.5">
      <c r="A25" s="214"/>
      <c r="B25" s="215"/>
      <c r="C25" s="45">
        <f t="shared" si="1"/>
        <v>43491</v>
      </c>
      <c r="D25" s="46" t="s">
        <v>17</v>
      </c>
      <c r="E25" s="47"/>
      <c r="F25" s="47"/>
      <c r="G25" s="49">
        <v>-0.33749999999999997</v>
      </c>
      <c r="H25" s="50">
        <v>-2.0833333333333332E-2</v>
      </c>
      <c r="I25" s="51"/>
      <c r="J25" s="142"/>
      <c r="K25" s="53"/>
      <c r="L25" s="215"/>
      <c r="M25" s="214"/>
      <c r="N25" s="54"/>
      <c r="O25" s="54"/>
      <c r="P25" s="54"/>
      <c r="Q25" s="54"/>
      <c r="R25" s="54"/>
    </row>
    <row r="26" spans="1:18" ht="13.5">
      <c r="A26" s="240">
        <f>A6+31</f>
        <v>32</v>
      </c>
      <c r="B26" s="213">
        <f>WEEKNUM(C21)</f>
        <v>4</v>
      </c>
      <c r="C26" s="45">
        <f t="shared" si="1"/>
        <v>43494</v>
      </c>
      <c r="D26" s="46" t="s">
        <v>14</v>
      </c>
      <c r="E26" s="76"/>
      <c r="F26" s="77"/>
      <c r="G26" s="78">
        <v>-0.33749999999999997</v>
      </c>
      <c r="H26" s="79">
        <v>-2.0833333333333332E-2</v>
      </c>
      <c r="I26" s="80" t="b">
        <v>0</v>
      </c>
      <c r="J26" s="52"/>
      <c r="K26" s="53"/>
      <c r="L26" s="227">
        <f>WEEKNUM(C26)</f>
        <v>5</v>
      </c>
      <c r="M26" s="247">
        <f>A6+31</f>
        <v>32</v>
      </c>
      <c r="N26" s="82" t="s">
        <v>23</v>
      </c>
      <c r="O26" s="83"/>
      <c r="P26" s="84" t="s">
        <v>24</v>
      </c>
      <c r="Q26" s="85" t="s">
        <v>25</v>
      </c>
      <c r="R26" s="84" t="s">
        <v>26</v>
      </c>
    </row>
    <row r="27" spans="1:18" ht="13.5">
      <c r="A27" s="214"/>
      <c r="B27" s="214"/>
      <c r="C27" s="45">
        <f t="shared" si="1"/>
        <v>43495</v>
      </c>
      <c r="D27" s="46" t="s">
        <v>14</v>
      </c>
      <c r="E27" s="47"/>
      <c r="F27" s="55"/>
      <c r="G27" s="49">
        <v>-0.33749999999999997</v>
      </c>
      <c r="H27" s="50">
        <v>-2.0833333333333332E-2</v>
      </c>
      <c r="I27" s="51" t="b">
        <v>0</v>
      </c>
      <c r="J27" s="52"/>
      <c r="K27" s="53"/>
      <c r="L27" s="214"/>
      <c r="M27" s="214"/>
      <c r="N27" s="87">
        <v>0.83333333333333337</v>
      </c>
      <c r="O27" s="88"/>
      <c r="P27" s="89"/>
      <c r="Q27" s="89"/>
      <c r="R27" s="90">
        <f>SUM(N27-P28)</f>
        <v>0.72916666666666674</v>
      </c>
    </row>
    <row r="28" spans="1:18" ht="13.5">
      <c r="A28" s="214"/>
      <c r="B28" s="214"/>
      <c r="C28" s="45">
        <f t="shared" si="1"/>
        <v>43496</v>
      </c>
      <c r="D28" s="46" t="s">
        <v>14</v>
      </c>
      <c r="E28" s="143"/>
      <c r="F28" s="110"/>
      <c r="G28" s="49">
        <v>-0.33749999999999997</v>
      </c>
      <c r="H28" s="50">
        <v>-2.0833333333333332E-2</v>
      </c>
      <c r="I28" s="51" t="b">
        <v>0</v>
      </c>
      <c r="J28" s="52"/>
      <c r="K28" s="53"/>
      <c r="L28" s="214"/>
      <c r="M28" s="214"/>
      <c r="N28" s="91"/>
      <c r="O28" s="91"/>
      <c r="P28" s="92">
        <v>0.10416666666666667</v>
      </c>
      <c r="Q28" s="93">
        <v>44723</v>
      </c>
      <c r="R28" s="94"/>
    </row>
    <row r="29" spans="1:18" ht="13.5">
      <c r="A29" s="214"/>
      <c r="B29" s="214"/>
      <c r="C29" s="45">
        <f t="shared" si="1"/>
        <v>43497</v>
      </c>
      <c r="D29" s="46" t="s">
        <v>14</v>
      </c>
      <c r="E29" s="47"/>
      <c r="F29" s="55"/>
      <c r="G29" s="49">
        <v>-0.33749999999999997</v>
      </c>
      <c r="H29" s="50">
        <v>-2.0833333333333332E-2</v>
      </c>
      <c r="I29" s="51" t="b">
        <v>0</v>
      </c>
      <c r="J29" s="52"/>
      <c r="K29" s="53"/>
      <c r="L29" s="214"/>
      <c r="M29" s="214"/>
      <c r="N29" s="91"/>
      <c r="O29" s="91"/>
      <c r="P29" s="92"/>
      <c r="Q29" s="93">
        <v>44724</v>
      </c>
      <c r="R29" s="94"/>
    </row>
    <row r="30" spans="1:18" ht="13.5">
      <c r="A30" s="214"/>
      <c r="B30" s="215"/>
      <c r="C30" s="45">
        <f t="shared" si="1"/>
        <v>43498</v>
      </c>
      <c r="D30" s="59" t="s">
        <v>17</v>
      </c>
      <c r="E30" s="60"/>
      <c r="F30" s="61"/>
      <c r="G30" s="62">
        <v>-0.33749999999999997</v>
      </c>
      <c r="H30" s="63">
        <v>-2.0833333333333332E-2</v>
      </c>
      <c r="I30" s="64"/>
      <c r="J30" s="65"/>
      <c r="K30" s="66"/>
      <c r="L30" s="215"/>
      <c r="M30" s="214"/>
      <c r="N30" s="91"/>
      <c r="O30" s="91"/>
      <c r="P30" s="92"/>
      <c r="Q30" s="93">
        <v>44725</v>
      </c>
      <c r="R30" s="94"/>
    </row>
    <row r="31" spans="1:18" ht="13.5">
      <c r="A31" s="214"/>
      <c r="B31" s="213">
        <f>WEEKNUM(C31)</f>
        <v>6</v>
      </c>
      <c r="C31" s="45">
        <f t="shared" si="1"/>
        <v>43501</v>
      </c>
      <c r="D31" s="46" t="s">
        <v>14</v>
      </c>
      <c r="E31" s="70"/>
      <c r="F31" s="95"/>
      <c r="G31" s="49">
        <v>-0.33749999999999997</v>
      </c>
      <c r="H31" s="50">
        <v>-2.0833333333333332E-2</v>
      </c>
      <c r="I31" s="51" t="b">
        <v>0</v>
      </c>
      <c r="J31" s="52"/>
      <c r="K31" s="53"/>
      <c r="L31" s="227">
        <f>WEEKNUM(C31)</f>
        <v>6</v>
      </c>
      <c r="M31" s="214"/>
      <c r="N31" s="91"/>
      <c r="O31" s="91"/>
      <c r="P31" s="92"/>
      <c r="Q31" s="93">
        <v>44726</v>
      </c>
      <c r="R31" s="94"/>
    </row>
    <row r="32" spans="1:18" ht="13.5">
      <c r="A32" s="214"/>
      <c r="B32" s="214"/>
      <c r="C32" s="45">
        <f t="shared" si="1"/>
        <v>43502</v>
      </c>
      <c r="D32" s="46" t="s">
        <v>14</v>
      </c>
      <c r="E32" s="47"/>
      <c r="F32" s="55"/>
      <c r="G32" s="49">
        <v>-0.33749999999999997</v>
      </c>
      <c r="H32" s="50">
        <v>-2.0833333333333332E-2</v>
      </c>
      <c r="I32" s="51"/>
      <c r="J32" s="52"/>
      <c r="K32" s="53"/>
      <c r="L32" s="214"/>
      <c r="M32" s="214"/>
      <c r="N32" s="91"/>
      <c r="O32" s="91"/>
      <c r="P32" s="91"/>
      <c r="Q32" s="94"/>
      <c r="R32" s="94"/>
    </row>
    <row r="33" spans="1:18" ht="13.5">
      <c r="A33" s="214"/>
      <c r="B33" s="214"/>
      <c r="C33" s="45">
        <f t="shared" si="1"/>
        <v>43503</v>
      </c>
      <c r="D33" s="46" t="s">
        <v>14</v>
      </c>
      <c r="E33" s="47"/>
      <c r="F33" s="55"/>
      <c r="G33" s="49">
        <v>-0.33749999999999997</v>
      </c>
      <c r="H33" s="50">
        <v>-2.0833333333333332E-2</v>
      </c>
      <c r="I33" s="51" t="b">
        <v>0</v>
      </c>
      <c r="J33" s="52"/>
      <c r="K33" s="53"/>
      <c r="L33" s="214"/>
      <c r="M33" s="214"/>
      <c r="N33" s="91"/>
      <c r="O33" s="91"/>
      <c r="P33" s="91"/>
      <c r="Q33" s="94"/>
      <c r="R33" s="94"/>
    </row>
    <row r="34" spans="1:18" ht="13.5">
      <c r="A34" s="214"/>
      <c r="B34" s="214"/>
      <c r="C34" s="45">
        <f t="shared" si="1"/>
        <v>43504</v>
      </c>
      <c r="D34" s="46" t="s">
        <v>14</v>
      </c>
      <c r="E34" s="47"/>
      <c r="F34" s="55"/>
      <c r="G34" s="49">
        <v>-0.33749999999999997</v>
      </c>
      <c r="H34" s="50">
        <v>-2.0833333333333332E-2</v>
      </c>
      <c r="I34" s="51" t="b">
        <v>0</v>
      </c>
      <c r="J34" s="52"/>
      <c r="K34" s="53"/>
      <c r="L34" s="214"/>
      <c r="M34" s="214"/>
      <c r="N34" s="91"/>
      <c r="O34" s="91"/>
      <c r="P34" s="91"/>
      <c r="Q34" s="94"/>
      <c r="R34" s="94"/>
    </row>
    <row r="35" spans="1:18" ht="13.5">
      <c r="A35" s="214"/>
      <c r="B35" s="215"/>
      <c r="C35" s="45">
        <f t="shared" si="1"/>
        <v>43505</v>
      </c>
      <c r="D35" s="59" t="s">
        <v>17</v>
      </c>
      <c r="E35" s="60"/>
      <c r="F35" s="96"/>
      <c r="G35" s="62">
        <v>-0.33749999999999997</v>
      </c>
      <c r="H35" s="63">
        <v>-2.0833333333333332E-2</v>
      </c>
      <c r="I35" s="64"/>
      <c r="J35" s="65"/>
      <c r="K35" s="66"/>
      <c r="L35" s="215"/>
      <c r="M35" s="214"/>
      <c r="N35" s="97"/>
      <c r="O35" s="97"/>
      <c r="P35" s="97"/>
      <c r="Q35" s="98"/>
      <c r="R35" s="98"/>
    </row>
    <row r="36" spans="1:18" ht="13.5">
      <c r="A36" s="214"/>
      <c r="B36" s="213">
        <f>WEEKNUM(C36)</f>
        <v>7</v>
      </c>
      <c r="C36" s="45">
        <f t="shared" si="1"/>
        <v>43508</v>
      </c>
      <c r="D36" s="46"/>
      <c r="E36" s="70"/>
      <c r="F36" s="55"/>
      <c r="G36" s="49">
        <v>-0.33749999999999997</v>
      </c>
      <c r="H36" s="50">
        <v>-2.0833333333333332E-2</v>
      </c>
      <c r="I36" s="51"/>
      <c r="J36" s="52"/>
      <c r="K36" s="53"/>
      <c r="L36" s="227">
        <f>WEEKNUM(C36)</f>
        <v>7</v>
      </c>
      <c r="M36" s="214"/>
      <c r="N36" s="97"/>
      <c r="O36" s="97"/>
      <c r="P36" s="97"/>
      <c r="Q36" s="98"/>
      <c r="R36" s="98"/>
    </row>
    <row r="37" spans="1:18" ht="13.5">
      <c r="A37" s="214"/>
      <c r="B37" s="214"/>
      <c r="C37" s="45">
        <f t="shared" si="1"/>
        <v>43509</v>
      </c>
      <c r="D37" s="99"/>
      <c r="E37" s="47"/>
      <c r="F37" s="55"/>
      <c r="G37" s="49">
        <v>-0.33749999999999997</v>
      </c>
      <c r="H37" s="50">
        <v>-2.0833333333333332E-2</v>
      </c>
      <c r="I37" s="51"/>
      <c r="J37" s="52"/>
      <c r="K37" s="53"/>
      <c r="L37" s="214"/>
      <c r="M37" s="214"/>
      <c r="N37" s="97"/>
      <c r="O37" s="97"/>
      <c r="P37" s="97"/>
      <c r="Q37" s="98"/>
      <c r="R37" s="98"/>
    </row>
    <row r="38" spans="1:18" ht="13.5">
      <c r="A38" s="214"/>
      <c r="B38" s="214"/>
      <c r="C38" s="45">
        <f t="shared" si="1"/>
        <v>43510</v>
      </c>
      <c r="D38" s="46" t="s">
        <v>14</v>
      </c>
      <c r="E38" s="100"/>
      <c r="F38" s="55"/>
      <c r="G38" s="49">
        <v>-0.33749999999999997</v>
      </c>
      <c r="H38" s="50">
        <v>-2.0833333333333332E-2</v>
      </c>
      <c r="I38" s="51" t="b">
        <v>0</v>
      </c>
      <c r="J38" s="52"/>
      <c r="K38" s="53"/>
      <c r="L38" s="214"/>
      <c r="M38" s="214"/>
      <c r="N38" s="97"/>
      <c r="O38" s="97"/>
      <c r="P38" s="97"/>
      <c r="Q38" s="98"/>
      <c r="R38" s="98"/>
    </row>
    <row r="39" spans="1:18" ht="13.5">
      <c r="A39" s="214"/>
      <c r="B39" s="214"/>
      <c r="C39" s="45">
        <f t="shared" si="1"/>
        <v>43511</v>
      </c>
      <c r="D39" s="46" t="s">
        <v>14</v>
      </c>
      <c r="E39" s="100"/>
      <c r="F39" s="55"/>
      <c r="G39" s="49">
        <v>-0.33749999999999997</v>
      </c>
      <c r="H39" s="50">
        <v>-2.0833333333333332E-2</v>
      </c>
      <c r="I39" s="51" t="b">
        <v>0</v>
      </c>
      <c r="J39" s="52"/>
      <c r="K39" s="53"/>
      <c r="L39" s="214"/>
      <c r="M39" s="214"/>
      <c r="N39" s="97"/>
      <c r="O39" s="97"/>
      <c r="P39" s="97"/>
      <c r="Q39" s="98"/>
      <c r="R39" s="98"/>
    </row>
    <row r="40" spans="1:18" ht="13.5">
      <c r="A40" s="214"/>
      <c r="B40" s="215"/>
      <c r="C40" s="45">
        <f t="shared" si="1"/>
        <v>43512</v>
      </c>
      <c r="D40" s="59" t="s">
        <v>17</v>
      </c>
      <c r="E40" s="60"/>
      <c r="F40" s="96"/>
      <c r="G40" s="62">
        <v>-0.33749999999999997</v>
      </c>
      <c r="H40" s="63">
        <v>-2.0833333333333332E-2</v>
      </c>
      <c r="I40" s="64"/>
      <c r="J40" s="65"/>
      <c r="K40" s="66"/>
      <c r="L40" s="215"/>
      <c r="M40" s="214"/>
      <c r="N40" s="97"/>
      <c r="O40" s="97"/>
      <c r="P40" s="97"/>
      <c r="Q40" s="98"/>
      <c r="R40" s="98"/>
    </row>
    <row r="41" spans="1:18" ht="13.5">
      <c r="A41" s="214"/>
      <c r="B41" s="213">
        <f>WEEKNUM(C41)</f>
        <v>8</v>
      </c>
      <c r="C41" s="45">
        <f t="shared" si="1"/>
        <v>43515</v>
      </c>
      <c r="D41" s="46"/>
      <c r="E41" s="100"/>
      <c r="F41" s="55"/>
      <c r="G41" s="49">
        <v>-0.33749999999999997</v>
      </c>
      <c r="H41" s="50">
        <v>-2.0833333333333332E-2</v>
      </c>
      <c r="I41" s="51" t="b">
        <v>0</v>
      </c>
      <c r="J41" s="52"/>
      <c r="K41" s="53"/>
      <c r="L41" s="227">
        <f>WEEKNUM(C41)</f>
        <v>8</v>
      </c>
      <c r="M41" s="214"/>
      <c r="N41" s="97"/>
      <c r="O41" s="97"/>
      <c r="P41" s="97"/>
      <c r="Q41" s="98"/>
      <c r="R41" s="98"/>
    </row>
    <row r="42" spans="1:18" ht="13.5">
      <c r="A42" s="214"/>
      <c r="B42" s="214"/>
      <c r="C42" s="45">
        <f t="shared" si="1"/>
        <v>43516</v>
      </c>
      <c r="D42" s="46"/>
      <c r="E42" s="100"/>
      <c r="F42" s="55"/>
      <c r="G42" s="49">
        <v>-0.33749999999999997</v>
      </c>
      <c r="H42" s="50">
        <v>-2.0833333333333332E-2</v>
      </c>
      <c r="I42" s="51" t="b">
        <v>0</v>
      </c>
      <c r="J42" s="52"/>
      <c r="K42" s="53"/>
      <c r="L42" s="214"/>
      <c r="M42" s="214"/>
      <c r="N42" s="97"/>
      <c r="O42" s="97"/>
      <c r="P42" s="97"/>
      <c r="Q42" s="98"/>
      <c r="R42" s="98"/>
    </row>
    <row r="43" spans="1:18" ht="13.5">
      <c r="A43" s="214"/>
      <c r="B43" s="214"/>
      <c r="C43" s="45">
        <f t="shared" si="1"/>
        <v>43517</v>
      </c>
      <c r="D43" s="46"/>
      <c r="E43" s="100"/>
      <c r="F43" s="55"/>
      <c r="G43" s="49">
        <v>-0.33749999999999997</v>
      </c>
      <c r="H43" s="50">
        <v>-2.0833333333333332E-2</v>
      </c>
      <c r="I43" s="51" t="b">
        <v>0</v>
      </c>
      <c r="J43" s="52"/>
      <c r="K43" s="53"/>
      <c r="L43" s="214"/>
      <c r="M43" s="214"/>
      <c r="N43" s="97"/>
      <c r="O43" s="97"/>
      <c r="P43" s="97"/>
      <c r="Q43" s="98"/>
      <c r="R43" s="98"/>
    </row>
    <row r="44" spans="1:18" ht="13.5">
      <c r="A44" s="214"/>
      <c r="B44" s="214"/>
      <c r="C44" s="45">
        <f t="shared" si="1"/>
        <v>43518</v>
      </c>
      <c r="D44" s="46"/>
      <c r="E44" s="100"/>
      <c r="F44" s="55"/>
      <c r="G44" s="49">
        <v>-0.33749999999999997</v>
      </c>
      <c r="H44" s="50">
        <v>-2.0833333333333332E-2</v>
      </c>
      <c r="I44" s="51" t="b">
        <v>0</v>
      </c>
      <c r="J44" s="52"/>
      <c r="K44" s="53"/>
      <c r="L44" s="214"/>
      <c r="M44" s="214"/>
      <c r="N44" s="97"/>
      <c r="O44" s="97"/>
      <c r="P44" s="97"/>
      <c r="Q44" s="98"/>
      <c r="R44" s="98"/>
    </row>
    <row r="45" spans="1:18" ht="13.5">
      <c r="A45" s="214"/>
      <c r="B45" s="215"/>
      <c r="C45" s="45">
        <f t="shared" si="1"/>
        <v>43519</v>
      </c>
      <c r="D45" s="59" t="s">
        <v>17</v>
      </c>
      <c r="E45" s="60"/>
      <c r="F45" s="96"/>
      <c r="G45" s="62">
        <v>-0.33749999999999997</v>
      </c>
      <c r="H45" s="63">
        <v>-2.0833333333333332E-2</v>
      </c>
      <c r="I45" s="64"/>
      <c r="J45" s="65"/>
      <c r="K45" s="66"/>
      <c r="L45" s="215"/>
      <c r="M45" s="214"/>
      <c r="N45" s="97"/>
      <c r="O45" s="97"/>
      <c r="P45" s="97"/>
      <c r="Q45" s="98"/>
      <c r="R45" s="98"/>
    </row>
    <row r="46" spans="1:18" ht="13.5">
      <c r="A46" s="214"/>
      <c r="B46" s="213">
        <f>WEEKNUM(C46)</f>
        <v>9</v>
      </c>
      <c r="C46" s="45">
        <f t="shared" si="1"/>
        <v>43522</v>
      </c>
      <c r="D46" s="46"/>
      <c r="E46" s="100"/>
      <c r="F46" s="55"/>
      <c r="G46" s="49">
        <v>-0.33749999999999997</v>
      </c>
      <c r="H46" s="50">
        <v>-2.0833333333333332E-2</v>
      </c>
      <c r="I46" s="51" t="b">
        <v>0</v>
      </c>
      <c r="J46" s="52"/>
      <c r="K46" s="53"/>
      <c r="L46" s="227">
        <f>WEEKNUM(C46)</f>
        <v>9</v>
      </c>
      <c r="M46" s="214"/>
      <c r="N46" s="97"/>
      <c r="O46" s="97"/>
      <c r="P46" s="97"/>
      <c r="Q46" s="98"/>
      <c r="R46" s="98"/>
    </row>
    <row r="47" spans="1:18" ht="13.5">
      <c r="A47" s="214"/>
      <c r="B47" s="214"/>
      <c r="C47" s="45">
        <f t="shared" si="1"/>
        <v>43523</v>
      </c>
      <c r="D47" s="46" t="s">
        <v>14</v>
      </c>
      <c r="E47" s="100"/>
      <c r="F47" s="55"/>
      <c r="G47" s="49">
        <v>-0.33749999999999997</v>
      </c>
      <c r="H47" s="50">
        <v>-2.0833333333333332E-2</v>
      </c>
      <c r="I47" s="51" t="b">
        <v>0</v>
      </c>
      <c r="J47" s="52"/>
      <c r="K47" s="53"/>
      <c r="L47" s="214"/>
      <c r="M47" s="214"/>
      <c r="N47" s="97"/>
      <c r="O47" s="97"/>
      <c r="P47" s="97"/>
      <c r="Q47" s="98"/>
      <c r="R47" s="98"/>
    </row>
    <row r="48" spans="1:18" ht="13.5">
      <c r="A48" s="239">
        <f>A26+31</f>
        <v>63</v>
      </c>
      <c r="B48" s="214"/>
      <c r="C48" s="45">
        <f t="shared" si="1"/>
        <v>43524</v>
      </c>
      <c r="D48" s="74" t="s">
        <v>14</v>
      </c>
      <c r="E48" s="101"/>
      <c r="F48" s="102"/>
      <c r="G48" s="103">
        <v>-0.33749999999999997</v>
      </c>
      <c r="H48" s="104">
        <v>-2.0833333333333332E-2</v>
      </c>
      <c r="I48" s="105" t="b">
        <v>0</v>
      </c>
      <c r="J48" s="106"/>
      <c r="K48" s="75"/>
      <c r="L48" s="214"/>
      <c r="M48" s="214"/>
      <c r="N48" s="97"/>
      <c r="O48" s="97"/>
      <c r="P48" s="97"/>
      <c r="Q48" s="98"/>
      <c r="R48" s="98"/>
    </row>
    <row r="49" spans="1:18" ht="13.5">
      <c r="A49" s="214"/>
      <c r="B49" s="214"/>
      <c r="C49" s="45">
        <f t="shared" si="1"/>
        <v>43525</v>
      </c>
      <c r="D49" s="46"/>
      <c r="E49" s="100"/>
      <c r="F49" s="55"/>
      <c r="G49" s="49">
        <v>-0.33749999999999997</v>
      </c>
      <c r="H49" s="50">
        <v>-2.0833333333333332E-2</v>
      </c>
      <c r="I49" s="51" t="b">
        <v>0</v>
      </c>
      <c r="J49" s="52"/>
      <c r="K49" s="53"/>
      <c r="L49" s="214"/>
      <c r="M49" s="81"/>
      <c r="N49" s="97"/>
      <c r="O49" s="97"/>
      <c r="P49" s="97"/>
      <c r="Q49" s="98"/>
      <c r="R49" s="98"/>
    </row>
    <row r="50" spans="1:18" ht="13.5">
      <c r="A50" s="214"/>
      <c r="B50" s="215"/>
      <c r="C50" s="45">
        <f t="shared" si="1"/>
        <v>43526</v>
      </c>
      <c r="D50" s="46" t="s">
        <v>17</v>
      </c>
      <c r="E50" s="100"/>
      <c r="F50" s="55"/>
      <c r="G50" s="49">
        <v>-0.33749999999999997</v>
      </c>
      <c r="H50" s="50">
        <v>-2.0833333333333332E-2</v>
      </c>
      <c r="I50" s="51" t="b">
        <v>0</v>
      </c>
      <c r="J50" s="52"/>
      <c r="K50" s="53"/>
      <c r="L50" s="215"/>
      <c r="M50" s="81"/>
      <c r="N50" s="97"/>
      <c r="O50" s="97"/>
      <c r="P50" s="97"/>
      <c r="Q50" s="98"/>
      <c r="R50" s="98"/>
    </row>
    <row r="51" spans="1:18" ht="13.5">
      <c r="A51" s="214"/>
      <c r="B51" s="213">
        <f>WEEKNUM(C51)</f>
        <v>10</v>
      </c>
      <c r="C51" s="45">
        <f t="shared" si="1"/>
        <v>43529</v>
      </c>
      <c r="D51" s="46" t="s">
        <v>14</v>
      </c>
      <c r="E51" s="100"/>
      <c r="F51" s="55"/>
      <c r="G51" s="49">
        <v>-0.33749999999999997</v>
      </c>
      <c r="H51" s="50">
        <v>-2.0833333333333332E-2</v>
      </c>
      <c r="I51" s="51"/>
      <c r="J51" s="52"/>
      <c r="K51" s="53"/>
      <c r="L51" s="227">
        <f>WEEKNUM(C51)</f>
        <v>10</v>
      </c>
      <c r="M51" s="239">
        <f>A26+31</f>
        <v>63</v>
      </c>
      <c r="N51" s="107"/>
      <c r="O51" s="107"/>
      <c r="P51" s="107"/>
      <c r="Q51" s="107"/>
      <c r="R51" s="107"/>
    </row>
    <row r="52" spans="1:18" ht="13.5">
      <c r="A52" s="214"/>
      <c r="B52" s="214"/>
      <c r="C52" s="45">
        <f t="shared" si="1"/>
        <v>43530</v>
      </c>
      <c r="D52" s="59"/>
      <c r="E52" s="60"/>
      <c r="F52" s="61"/>
      <c r="G52" s="62">
        <v>-0.33749999999999997</v>
      </c>
      <c r="H52" s="63">
        <v>-2.0833333333333332E-2</v>
      </c>
      <c r="I52" s="64"/>
      <c r="J52" s="65"/>
      <c r="K52" s="66"/>
      <c r="L52" s="214"/>
      <c r="M52" s="214"/>
      <c r="N52" s="107"/>
      <c r="O52" s="107"/>
      <c r="P52" s="107"/>
      <c r="Q52" s="107"/>
      <c r="R52" s="107"/>
    </row>
    <row r="53" spans="1:18" ht="13.5">
      <c r="A53" s="214"/>
      <c r="B53" s="214"/>
      <c r="C53" s="45">
        <f t="shared" si="1"/>
        <v>43531</v>
      </c>
      <c r="D53" s="46" t="s">
        <v>14</v>
      </c>
      <c r="E53" s="100"/>
      <c r="F53" s="55"/>
      <c r="G53" s="108">
        <v>-0.33749999999999997</v>
      </c>
      <c r="H53" s="50">
        <v>-2.0833333333333332E-2</v>
      </c>
      <c r="I53" s="51" t="b">
        <v>0</v>
      </c>
      <c r="J53" s="52"/>
      <c r="K53" s="53"/>
      <c r="L53" s="214"/>
      <c r="M53" s="214"/>
      <c r="N53" s="107"/>
      <c r="O53" s="107"/>
      <c r="P53" s="107"/>
      <c r="Q53" s="107"/>
      <c r="R53" s="107"/>
    </row>
    <row r="54" spans="1:18" ht="13.5">
      <c r="A54" s="214"/>
      <c r="B54" s="214"/>
      <c r="C54" s="45">
        <f t="shared" si="1"/>
        <v>43532</v>
      </c>
      <c r="D54" s="46" t="s">
        <v>14</v>
      </c>
      <c r="E54" s="100"/>
      <c r="F54" s="55"/>
      <c r="G54" s="108">
        <v>-0.33749999999999997</v>
      </c>
      <c r="H54" s="50">
        <v>-2.0833333333333332E-2</v>
      </c>
      <c r="I54" s="51" t="b">
        <v>0</v>
      </c>
      <c r="J54" s="52"/>
      <c r="K54" s="53"/>
      <c r="L54" s="214"/>
      <c r="M54" s="214"/>
      <c r="N54" s="107"/>
      <c r="O54" s="107"/>
      <c r="P54" s="107"/>
      <c r="Q54" s="107"/>
      <c r="R54" s="107"/>
    </row>
    <row r="55" spans="1:18" ht="13.5">
      <c r="A55" s="214"/>
      <c r="B55" s="215"/>
      <c r="C55" s="45">
        <f t="shared" si="1"/>
        <v>43533</v>
      </c>
      <c r="D55" s="46" t="s">
        <v>17</v>
      </c>
      <c r="E55" s="100"/>
      <c r="F55" s="55"/>
      <c r="G55" s="108">
        <v>-0.33749999999999997</v>
      </c>
      <c r="H55" s="50">
        <v>-2.0833333333333332E-2</v>
      </c>
      <c r="I55" s="51" t="b">
        <v>0</v>
      </c>
      <c r="J55" s="52"/>
      <c r="K55" s="53"/>
      <c r="L55" s="215"/>
      <c r="M55" s="214"/>
      <c r="N55" s="107"/>
      <c r="O55" s="107"/>
      <c r="P55" s="107"/>
      <c r="Q55" s="107"/>
      <c r="R55" s="107"/>
    </row>
    <row r="56" spans="1:18" ht="13.5">
      <c r="A56" s="214"/>
      <c r="B56" s="213">
        <f>WEEKNUM(C56)</f>
        <v>11</v>
      </c>
      <c r="C56" s="45">
        <f t="shared" si="1"/>
        <v>43536</v>
      </c>
      <c r="D56" s="46" t="s">
        <v>14</v>
      </c>
      <c r="E56" s="100"/>
      <c r="F56" s="55"/>
      <c r="G56" s="49">
        <v>-0.33749999999999997</v>
      </c>
      <c r="H56" s="50">
        <v>-2.0833333333333332E-2</v>
      </c>
      <c r="I56" s="51" t="b">
        <v>0</v>
      </c>
      <c r="J56" s="52"/>
      <c r="K56" s="53"/>
      <c r="L56" s="227">
        <f>WEEKNUM(C56)</f>
        <v>11</v>
      </c>
      <c r="M56" s="214"/>
      <c r="N56" s="107"/>
      <c r="O56" s="107"/>
      <c r="P56" s="107"/>
      <c r="Q56" s="107"/>
      <c r="R56" s="107"/>
    </row>
    <row r="57" spans="1:18" ht="13.5">
      <c r="A57" s="214"/>
      <c r="B57" s="214"/>
      <c r="C57" s="45">
        <f t="shared" si="1"/>
        <v>43537</v>
      </c>
      <c r="D57" s="59"/>
      <c r="E57" s="60"/>
      <c r="F57" s="61"/>
      <c r="G57" s="62">
        <v>-0.33749999999999997</v>
      </c>
      <c r="H57" s="63">
        <v>-2.0833333333333332E-2</v>
      </c>
      <c r="I57" s="64"/>
      <c r="J57" s="65"/>
      <c r="K57" s="66"/>
      <c r="L57" s="214"/>
      <c r="M57" s="214"/>
      <c r="N57" s="107"/>
      <c r="O57" s="107"/>
      <c r="P57" s="107"/>
      <c r="Q57" s="107"/>
      <c r="R57" s="107"/>
    </row>
    <row r="58" spans="1:18" ht="13.5">
      <c r="A58" s="214"/>
      <c r="B58" s="214"/>
      <c r="C58" s="45">
        <f t="shared" si="1"/>
        <v>43538</v>
      </c>
      <c r="D58" s="46" t="s">
        <v>14</v>
      </c>
      <c r="E58" s="47"/>
      <c r="F58" s="55"/>
      <c r="G58" s="49">
        <v>-0.33749999999999997</v>
      </c>
      <c r="H58" s="50">
        <v>-2.0833333333333332E-2</v>
      </c>
      <c r="I58" s="51" t="b">
        <v>0</v>
      </c>
      <c r="J58" s="52"/>
      <c r="K58" s="53"/>
      <c r="L58" s="214"/>
      <c r="M58" s="214"/>
      <c r="N58" s="107"/>
      <c r="O58" s="107"/>
      <c r="P58" s="107"/>
      <c r="Q58" s="107"/>
      <c r="R58" s="107"/>
    </row>
    <row r="59" spans="1:18" ht="13.5">
      <c r="A59" s="214"/>
      <c r="B59" s="214"/>
      <c r="C59" s="45">
        <f t="shared" si="1"/>
        <v>43539</v>
      </c>
      <c r="D59" s="46" t="s">
        <v>14</v>
      </c>
      <c r="E59" s="47"/>
      <c r="F59" s="55"/>
      <c r="G59" s="49">
        <v>-0.33749999999999997</v>
      </c>
      <c r="H59" s="50">
        <v>-2.0833333333333332E-2</v>
      </c>
      <c r="I59" s="51" t="b">
        <v>0</v>
      </c>
      <c r="J59" s="52"/>
      <c r="K59" s="53"/>
      <c r="L59" s="214"/>
      <c r="M59" s="214"/>
      <c r="N59" s="107"/>
      <c r="O59" s="107"/>
      <c r="P59" s="107"/>
      <c r="Q59" s="107"/>
      <c r="R59" s="107"/>
    </row>
    <row r="60" spans="1:18" ht="13.5">
      <c r="A60" s="214"/>
      <c r="B60" s="215"/>
      <c r="C60" s="45">
        <f t="shared" si="1"/>
        <v>43540</v>
      </c>
      <c r="D60" s="46" t="s">
        <v>17</v>
      </c>
      <c r="E60" s="47"/>
      <c r="F60" s="55"/>
      <c r="G60" s="49">
        <v>-0.33749999999999997</v>
      </c>
      <c r="H60" s="50">
        <v>-2.0833333333333332E-2</v>
      </c>
      <c r="I60" s="51" t="b">
        <v>0</v>
      </c>
      <c r="J60" s="52"/>
      <c r="K60" s="53"/>
      <c r="L60" s="215"/>
      <c r="M60" s="214"/>
      <c r="N60" s="107"/>
      <c r="O60" s="107"/>
      <c r="P60" s="107"/>
      <c r="Q60" s="107"/>
      <c r="R60" s="107"/>
    </row>
    <row r="61" spans="1:18" ht="13.5">
      <c r="A61" s="214"/>
      <c r="B61" s="213">
        <f>WEEKNUM(C61)</f>
        <v>12</v>
      </c>
      <c r="C61" s="45">
        <f t="shared" si="1"/>
        <v>43543</v>
      </c>
      <c r="D61" s="46" t="s">
        <v>14</v>
      </c>
      <c r="E61" s="47"/>
      <c r="F61" s="55"/>
      <c r="G61" s="49">
        <v>-0.33749999999999997</v>
      </c>
      <c r="H61" s="50">
        <v>-2.0833333333333332E-2</v>
      </c>
      <c r="I61" s="51" t="b">
        <v>0</v>
      </c>
      <c r="J61" s="52"/>
      <c r="K61" s="53"/>
      <c r="L61" s="227">
        <f>WEEKNUM(C61)</f>
        <v>12</v>
      </c>
      <c r="M61" s="214"/>
      <c r="N61" s="107"/>
      <c r="O61" s="107"/>
      <c r="P61" s="107"/>
      <c r="Q61" s="107"/>
      <c r="R61" s="107"/>
    </row>
    <row r="62" spans="1:18" ht="13.5">
      <c r="A62" s="214"/>
      <c r="B62" s="214"/>
      <c r="C62" s="45">
        <f t="shared" si="1"/>
        <v>43544</v>
      </c>
      <c r="D62" s="59"/>
      <c r="E62" s="60"/>
      <c r="F62" s="61"/>
      <c r="G62" s="62">
        <v>-0.33749999999999997</v>
      </c>
      <c r="H62" s="63">
        <v>-2.0833333333333332E-2</v>
      </c>
      <c r="I62" s="64"/>
      <c r="J62" s="65"/>
      <c r="K62" s="66"/>
      <c r="L62" s="214"/>
      <c r="M62" s="214"/>
      <c r="N62" s="107"/>
      <c r="O62" s="107"/>
      <c r="P62" s="107"/>
      <c r="Q62" s="107"/>
      <c r="R62" s="107"/>
    </row>
    <row r="63" spans="1:18" ht="13.5">
      <c r="A63" s="214"/>
      <c r="B63" s="214"/>
      <c r="C63" s="45">
        <f t="shared" si="1"/>
        <v>43545</v>
      </c>
      <c r="D63" s="46" t="s">
        <v>14</v>
      </c>
      <c r="E63" s="47"/>
      <c r="F63" s="55"/>
      <c r="G63" s="49">
        <v>-0.33749999999999997</v>
      </c>
      <c r="H63" s="50">
        <v>-2.0833333333333332E-2</v>
      </c>
      <c r="I63" s="51" t="b">
        <v>0</v>
      </c>
      <c r="J63" s="52"/>
      <c r="K63" s="53"/>
      <c r="L63" s="214"/>
      <c r="M63" s="214"/>
      <c r="N63" s="107"/>
      <c r="O63" s="107"/>
      <c r="P63" s="107"/>
      <c r="Q63" s="107"/>
      <c r="R63" s="107"/>
    </row>
    <row r="64" spans="1:18" ht="13.5">
      <c r="A64" s="214"/>
      <c r="B64" s="214"/>
      <c r="C64" s="45">
        <f t="shared" si="1"/>
        <v>43546</v>
      </c>
      <c r="D64" s="46" t="s">
        <v>14</v>
      </c>
      <c r="E64" s="109"/>
      <c r="F64" s="110"/>
      <c r="G64" s="49">
        <v>-0.33749999999999997</v>
      </c>
      <c r="H64" s="50">
        <v>-2.0833333333333332E-2</v>
      </c>
      <c r="I64" s="51" t="b">
        <v>0</v>
      </c>
      <c r="J64" s="52"/>
      <c r="K64" s="53"/>
      <c r="L64" s="214"/>
      <c r="M64" s="214"/>
      <c r="N64" s="107"/>
      <c r="O64" s="107"/>
      <c r="P64" s="107"/>
      <c r="Q64" s="107"/>
      <c r="R64" s="107"/>
    </row>
    <row r="65" spans="1:18" ht="13.5">
      <c r="A65" s="214"/>
      <c r="B65" s="215"/>
      <c r="C65" s="45">
        <f t="shared" si="1"/>
        <v>43547</v>
      </c>
      <c r="D65" s="46" t="s">
        <v>17</v>
      </c>
      <c r="E65" s="47"/>
      <c r="F65" s="55"/>
      <c r="G65" s="49">
        <v>-0.33749999999999997</v>
      </c>
      <c r="H65" s="50">
        <v>-2.0833333333333332E-2</v>
      </c>
      <c r="I65" s="51" t="b">
        <v>0</v>
      </c>
      <c r="J65" s="52"/>
      <c r="K65" s="53"/>
      <c r="L65" s="215"/>
      <c r="M65" s="214"/>
      <c r="N65" s="107"/>
      <c r="O65" s="107"/>
      <c r="P65" s="107"/>
      <c r="Q65" s="107"/>
      <c r="R65" s="107"/>
    </row>
    <row r="66" spans="1:18" ht="13.5">
      <c r="A66" s="214"/>
      <c r="B66" s="213">
        <f>WEEKNUM(C66)</f>
        <v>13</v>
      </c>
      <c r="C66" s="45">
        <f t="shared" si="1"/>
        <v>43550</v>
      </c>
      <c r="D66" s="46" t="s">
        <v>14</v>
      </c>
      <c r="E66" s="47"/>
      <c r="F66" s="55"/>
      <c r="G66" s="49">
        <v>-0.33749999999999997</v>
      </c>
      <c r="H66" s="50">
        <v>-2.0833333333333332E-2</v>
      </c>
      <c r="I66" s="51" t="b">
        <v>0</v>
      </c>
      <c r="J66" s="52"/>
      <c r="K66" s="53"/>
      <c r="L66" s="227">
        <f>WEEKNUM(C66)</f>
        <v>13</v>
      </c>
      <c r="M66" s="214"/>
      <c r="N66" s="107"/>
      <c r="O66" s="107"/>
      <c r="P66" s="107"/>
      <c r="Q66" s="107"/>
      <c r="R66" s="107"/>
    </row>
    <row r="67" spans="1:18" ht="13.5">
      <c r="A67" s="214"/>
      <c r="B67" s="214"/>
      <c r="C67" s="45">
        <f t="shared" si="1"/>
        <v>43551</v>
      </c>
      <c r="D67" s="59"/>
      <c r="E67" s="60"/>
      <c r="F67" s="61"/>
      <c r="G67" s="62">
        <v>-0.33749999999999997</v>
      </c>
      <c r="H67" s="63">
        <v>-2.0833333333333332E-2</v>
      </c>
      <c r="I67" s="64"/>
      <c r="J67" s="65"/>
      <c r="K67" s="66"/>
      <c r="L67" s="214"/>
      <c r="M67" s="214"/>
      <c r="N67" s="107"/>
      <c r="O67" s="107"/>
      <c r="P67" s="107"/>
      <c r="Q67" s="107"/>
      <c r="R67" s="107"/>
    </row>
    <row r="68" spans="1:18" ht="13.5">
      <c r="A68" s="214"/>
      <c r="B68" s="214"/>
      <c r="C68" s="45">
        <f t="shared" si="1"/>
        <v>43552</v>
      </c>
      <c r="D68" s="46" t="s">
        <v>14</v>
      </c>
      <c r="E68" s="47"/>
      <c r="F68" s="55"/>
      <c r="G68" s="49">
        <v>-0.33749999999999997</v>
      </c>
      <c r="H68" s="50">
        <v>-2.0833333333333332E-2</v>
      </c>
      <c r="I68" s="51" t="b">
        <v>0</v>
      </c>
      <c r="J68" s="52"/>
      <c r="K68" s="53"/>
      <c r="L68" s="214"/>
      <c r="M68" s="214"/>
      <c r="N68" s="107"/>
      <c r="O68" s="107"/>
      <c r="P68" s="107"/>
      <c r="Q68" s="107"/>
      <c r="R68" s="107"/>
    </row>
    <row r="69" spans="1:18" ht="13.5">
      <c r="A69" s="214"/>
      <c r="B69" s="214"/>
      <c r="C69" s="45">
        <f t="shared" si="1"/>
        <v>43553</v>
      </c>
      <c r="D69" s="46" t="s">
        <v>14</v>
      </c>
      <c r="E69" s="47"/>
      <c r="F69" s="55"/>
      <c r="G69" s="49">
        <v>-0.33749999999999997</v>
      </c>
      <c r="H69" s="50">
        <v>-2.0833333333333332E-2</v>
      </c>
      <c r="I69" s="51" t="b">
        <v>0</v>
      </c>
      <c r="J69" s="52"/>
      <c r="K69" s="53"/>
      <c r="L69" s="214"/>
      <c r="M69" s="214"/>
      <c r="N69" s="107"/>
      <c r="O69" s="107"/>
      <c r="P69" s="107"/>
      <c r="Q69" s="107"/>
      <c r="R69" s="107"/>
    </row>
    <row r="70" spans="1:18" ht="13.5">
      <c r="A70" s="214"/>
      <c r="B70" s="215"/>
      <c r="C70" s="45">
        <f t="shared" si="1"/>
        <v>43554</v>
      </c>
      <c r="D70" s="46" t="s">
        <v>17</v>
      </c>
      <c r="E70" s="47"/>
      <c r="F70" s="55"/>
      <c r="G70" s="49">
        <v>-0.33749999999999997</v>
      </c>
      <c r="H70" s="50">
        <v>-2.0833333333333332E-2</v>
      </c>
      <c r="I70" s="51" t="b">
        <v>0</v>
      </c>
      <c r="J70" s="52"/>
      <c r="K70" s="53"/>
      <c r="L70" s="215"/>
      <c r="M70" s="214"/>
      <c r="N70" s="107"/>
      <c r="O70" s="107"/>
      <c r="P70" s="107"/>
      <c r="Q70" s="107"/>
      <c r="R70" s="107"/>
    </row>
    <row r="71" spans="1:18" ht="13.5">
      <c r="A71" s="241">
        <f>A48+31</f>
        <v>94</v>
      </c>
      <c r="B71" s="213">
        <f>WEEKNUM(C71)</f>
        <v>14</v>
      </c>
      <c r="C71" s="45">
        <f t="shared" si="1"/>
        <v>43557</v>
      </c>
      <c r="D71" s="46" t="s">
        <v>14</v>
      </c>
      <c r="E71" s="47"/>
      <c r="F71" s="55"/>
      <c r="G71" s="49">
        <v>-0.33749999999999997</v>
      </c>
      <c r="H71" s="50">
        <v>-2.0833333333333332E-2</v>
      </c>
      <c r="I71" s="51" t="b">
        <v>0</v>
      </c>
      <c r="J71" s="52"/>
      <c r="K71" s="53"/>
      <c r="L71" s="227">
        <f>WEEKNUM(C71)</f>
        <v>14</v>
      </c>
      <c r="M71" s="214"/>
      <c r="N71" s="107"/>
      <c r="O71" s="107"/>
      <c r="P71" s="107"/>
      <c r="Q71" s="107"/>
      <c r="R71" s="107"/>
    </row>
    <row r="72" spans="1:18" ht="13.5">
      <c r="A72" s="214"/>
      <c r="B72" s="214"/>
      <c r="C72" s="45">
        <f t="shared" si="1"/>
        <v>43558</v>
      </c>
      <c r="D72" s="74"/>
      <c r="E72" s="113"/>
      <c r="F72" s="102"/>
      <c r="G72" s="103">
        <v>-0.33749999999999997</v>
      </c>
      <c r="H72" s="104">
        <v>-2.0833333333333332E-2</v>
      </c>
      <c r="I72" s="105"/>
      <c r="J72" s="106"/>
      <c r="K72" s="75"/>
      <c r="L72" s="214"/>
      <c r="M72" s="214"/>
      <c r="N72" s="107"/>
      <c r="O72" s="107"/>
      <c r="P72" s="107"/>
      <c r="Q72" s="107"/>
      <c r="R72" s="107"/>
    </row>
    <row r="73" spans="1:18" ht="13.5">
      <c r="A73" s="214"/>
      <c r="B73" s="214"/>
      <c r="C73" s="45">
        <f t="shared" si="1"/>
        <v>43559</v>
      </c>
      <c r="D73" s="46" t="s">
        <v>14</v>
      </c>
      <c r="E73" s="47"/>
      <c r="F73" s="55"/>
      <c r="G73" s="49">
        <v>-0.33749999999999997</v>
      </c>
      <c r="H73" s="50">
        <v>-2.0833333333333332E-2</v>
      </c>
      <c r="I73" s="51" t="b">
        <v>0</v>
      </c>
      <c r="J73" s="52"/>
      <c r="K73" s="53"/>
      <c r="L73" s="214"/>
      <c r="M73" s="221">
        <f>A50+31</f>
        <v>31</v>
      </c>
      <c r="N73" s="107"/>
      <c r="O73" s="107"/>
      <c r="P73" s="107"/>
      <c r="Q73" s="107"/>
      <c r="R73" s="107"/>
    </row>
    <row r="74" spans="1:18" ht="13.5">
      <c r="A74" s="214"/>
      <c r="B74" s="214"/>
      <c r="C74" s="45">
        <f t="shared" si="1"/>
        <v>43560</v>
      </c>
      <c r="D74" s="46" t="s">
        <v>14</v>
      </c>
      <c r="E74" s="47"/>
      <c r="F74" s="55"/>
      <c r="G74" s="49">
        <v>-0.33749999999999997</v>
      </c>
      <c r="H74" s="50">
        <v>-2.0833333333333332E-2</v>
      </c>
      <c r="I74" s="51" t="b">
        <v>0</v>
      </c>
      <c r="J74" s="52"/>
      <c r="K74" s="53"/>
      <c r="L74" s="214"/>
      <c r="M74" s="214"/>
      <c r="N74" s="107"/>
      <c r="O74" s="107"/>
      <c r="P74" s="107"/>
      <c r="Q74" s="107"/>
      <c r="R74" s="107"/>
    </row>
    <row r="75" spans="1:18" ht="13.5">
      <c r="A75" s="214"/>
      <c r="B75" s="215"/>
      <c r="C75" s="45">
        <f t="shared" si="1"/>
        <v>43561</v>
      </c>
      <c r="D75" s="46" t="s">
        <v>17</v>
      </c>
      <c r="E75" s="47"/>
      <c r="F75" s="55"/>
      <c r="G75" s="49">
        <v>-0.33749999999999997</v>
      </c>
      <c r="H75" s="50">
        <v>-2.0833333333333332E-2</v>
      </c>
      <c r="I75" s="51" t="b">
        <v>0</v>
      </c>
      <c r="J75" s="52"/>
      <c r="K75" s="53"/>
      <c r="L75" s="215"/>
      <c r="M75" s="214"/>
      <c r="N75" s="107"/>
      <c r="O75" s="107"/>
      <c r="P75" s="107"/>
      <c r="Q75" s="107"/>
      <c r="R75" s="107"/>
    </row>
    <row r="76" spans="1:18" ht="13.5">
      <c r="A76" s="214"/>
      <c r="B76" s="213">
        <f>WEEKNUM(C76)</f>
        <v>15</v>
      </c>
      <c r="C76" s="45">
        <f t="shared" si="1"/>
        <v>43564</v>
      </c>
      <c r="D76" s="46" t="s">
        <v>14</v>
      </c>
      <c r="E76" s="47"/>
      <c r="F76" s="55"/>
      <c r="G76" s="49">
        <v>-0.33749999999999997</v>
      </c>
      <c r="H76" s="50">
        <v>-2.0833333333333332E-2</v>
      </c>
      <c r="I76" s="51" t="b">
        <v>0</v>
      </c>
      <c r="J76" s="52"/>
      <c r="K76" s="53"/>
      <c r="L76" s="227">
        <f>WEEKNUM(C76)</f>
        <v>15</v>
      </c>
      <c r="M76" s="214"/>
      <c r="N76" s="107"/>
      <c r="O76" s="107"/>
      <c r="P76" s="107"/>
      <c r="Q76" s="107"/>
      <c r="R76" s="107"/>
    </row>
    <row r="77" spans="1:18" ht="13.5">
      <c r="A77" s="214"/>
      <c r="B77" s="214"/>
      <c r="C77" s="45">
        <f t="shared" si="1"/>
        <v>43565</v>
      </c>
      <c r="D77" s="59"/>
      <c r="E77" s="60"/>
      <c r="F77" s="61"/>
      <c r="G77" s="62">
        <v>-0.33749999999999997</v>
      </c>
      <c r="H77" s="63">
        <v>-2.0833333333333332E-2</v>
      </c>
      <c r="I77" s="64"/>
      <c r="J77" s="65"/>
      <c r="K77" s="66"/>
      <c r="L77" s="214"/>
      <c r="M77" s="214"/>
      <c r="N77" s="107"/>
      <c r="O77" s="107"/>
      <c r="P77" s="107"/>
      <c r="Q77" s="107"/>
      <c r="R77" s="107"/>
    </row>
    <row r="78" spans="1:18" ht="13.5">
      <c r="A78" s="214"/>
      <c r="B78" s="214"/>
      <c r="C78" s="45">
        <f t="shared" si="1"/>
        <v>43566</v>
      </c>
      <c r="D78" s="46" t="s">
        <v>14</v>
      </c>
      <c r="E78" s="47"/>
      <c r="F78" s="55"/>
      <c r="G78" s="49">
        <v>-0.33749999999999997</v>
      </c>
      <c r="H78" s="50">
        <v>-2.0833333333333332E-2</v>
      </c>
      <c r="I78" s="51" t="b">
        <v>0</v>
      </c>
      <c r="J78" s="52"/>
      <c r="K78" s="53"/>
      <c r="L78" s="214"/>
      <c r="M78" s="214"/>
      <c r="N78" s="107"/>
      <c r="O78" s="107"/>
      <c r="P78" s="107"/>
      <c r="Q78" s="107"/>
      <c r="R78" s="107"/>
    </row>
    <row r="79" spans="1:18" ht="13.5">
      <c r="A79" s="214"/>
      <c r="B79" s="214"/>
      <c r="C79" s="45">
        <f t="shared" si="1"/>
        <v>43567</v>
      </c>
      <c r="D79" s="46" t="s">
        <v>14</v>
      </c>
      <c r="E79" s="47"/>
      <c r="F79" s="55"/>
      <c r="G79" s="49">
        <v>-0.33749999999999997</v>
      </c>
      <c r="H79" s="50">
        <v>-2.0833333333333332E-2</v>
      </c>
      <c r="I79" s="51" t="b">
        <v>0</v>
      </c>
      <c r="J79" s="52"/>
      <c r="K79" s="53"/>
      <c r="L79" s="214"/>
      <c r="M79" s="214"/>
      <c r="N79" s="107"/>
      <c r="O79" s="107"/>
      <c r="P79" s="107"/>
      <c r="Q79" s="107"/>
      <c r="R79" s="107"/>
    </row>
    <row r="80" spans="1:18" ht="13.5">
      <c r="A80" s="214"/>
      <c r="B80" s="215"/>
      <c r="C80" s="45">
        <f t="shared" si="1"/>
        <v>43568</v>
      </c>
      <c r="D80" s="46" t="s">
        <v>17</v>
      </c>
      <c r="E80" s="47"/>
      <c r="F80" s="55"/>
      <c r="G80" s="49">
        <v>-0.33749999999999997</v>
      </c>
      <c r="H80" s="50">
        <v>-2.0833333333333332E-2</v>
      </c>
      <c r="I80" s="51" t="b">
        <v>0</v>
      </c>
      <c r="J80" s="52"/>
      <c r="K80" s="53"/>
      <c r="L80" s="215"/>
      <c r="M80" s="214"/>
      <c r="N80" s="107"/>
      <c r="O80" s="107"/>
      <c r="P80" s="107"/>
      <c r="Q80" s="107"/>
      <c r="R80" s="107"/>
    </row>
    <row r="81" spans="1:18" ht="13.5">
      <c r="A81" s="214"/>
      <c r="B81" s="213">
        <f>WEEKNUM(C81)</f>
        <v>16</v>
      </c>
      <c r="C81" s="45">
        <f t="shared" si="1"/>
        <v>43571</v>
      </c>
      <c r="D81" s="46" t="s">
        <v>14</v>
      </c>
      <c r="E81" s="47"/>
      <c r="F81" s="55"/>
      <c r="G81" s="49">
        <v>-0.33749999999999997</v>
      </c>
      <c r="H81" s="50">
        <v>-2.0833333333333332E-2</v>
      </c>
      <c r="I81" s="51" t="b">
        <v>0</v>
      </c>
      <c r="J81" s="52"/>
      <c r="K81" s="53"/>
      <c r="L81" s="227">
        <f>WEEKNUM(C81)</f>
        <v>16</v>
      </c>
      <c r="M81" s="214"/>
      <c r="N81" s="107"/>
      <c r="O81" s="107"/>
      <c r="P81" s="107"/>
      <c r="Q81" s="107"/>
      <c r="R81" s="107"/>
    </row>
    <row r="82" spans="1:18" ht="13.5">
      <c r="A82" s="214"/>
      <c r="B82" s="214"/>
      <c r="C82" s="45">
        <f t="shared" si="1"/>
        <v>43572</v>
      </c>
      <c r="D82" s="59"/>
      <c r="E82" s="60"/>
      <c r="F82" s="61"/>
      <c r="G82" s="62">
        <v>-0.33749999999999997</v>
      </c>
      <c r="H82" s="63">
        <v>-2.0833333333333332E-2</v>
      </c>
      <c r="I82" s="64"/>
      <c r="J82" s="65"/>
      <c r="K82" s="66"/>
      <c r="L82" s="214"/>
      <c r="M82" s="214"/>
      <c r="N82" s="107"/>
      <c r="O82" s="107"/>
      <c r="P82" s="107"/>
      <c r="Q82" s="107"/>
      <c r="R82" s="107"/>
    </row>
    <row r="83" spans="1:18" ht="13.5">
      <c r="A83" s="214"/>
      <c r="B83" s="214"/>
      <c r="C83" s="45">
        <f t="shared" si="1"/>
        <v>43573</v>
      </c>
      <c r="D83" s="46" t="s">
        <v>14</v>
      </c>
      <c r="E83" s="47"/>
      <c r="F83" s="55"/>
      <c r="G83" s="49">
        <v>-0.33749999999999997</v>
      </c>
      <c r="H83" s="50">
        <v>-2.0833333333333332E-2</v>
      </c>
      <c r="I83" s="51" t="b">
        <v>0</v>
      </c>
      <c r="J83" s="52"/>
      <c r="K83" s="53"/>
      <c r="L83" s="214"/>
      <c r="M83" s="214"/>
      <c r="N83" s="107"/>
      <c r="O83" s="107"/>
      <c r="P83" s="107"/>
      <c r="Q83" s="107"/>
      <c r="R83" s="107"/>
    </row>
    <row r="84" spans="1:18" ht="13.5">
      <c r="A84" s="214"/>
      <c r="B84" s="214"/>
      <c r="C84" s="45">
        <f t="shared" si="1"/>
        <v>43574</v>
      </c>
      <c r="D84" s="46" t="s">
        <v>14</v>
      </c>
      <c r="E84" s="47"/>
      <c r="F84" s="55"/>
      <c r="G84" s="49">
        <v>-0.33749999999999997</v>
      </c>
      <c r="H84" s="50">
        <v>-2.0833333333333332E-2</v>
      </c>
      <c r="I84" s="51" t="b">
        <v>0</v>
      </c>
      <c r="J84" s="52"/>
      <c r="K84" s="53"/>
      <c r="L84" s="214"/>
      <c r="M84" s="214"/>
      <c r="N84" s="107"/>
      <c r="O84" s="107"/>
      <c r="P84" s="107"/>
      <c r="Q84" s="107"/>
      <c r="R84" s="107"/>
    </row>
    <row r="85" spans="1:18" ht="13.5">
      <c r="A85" s="214"/>
      <c r="B85" s="215"/>
      <c r="C85" s="45">
        <f t="shared" si="1"/>
        <v>43575</v>
      </c>
      <c r="D85" s="46" t="s">
        <v>14</v>
      </c>
      <c r="E85" s="47"/>
      <c r="F85" s="55"/>
      <c r="G85" s="49">
        <v>-0.33749999999999997</v>
      </c>
      <c r="H85" s="50">
        <v>-2.0833333333333332E-2</v>
      </c>
      <c r="I85" s="51" t="b">
        <v>0</v>
      </c>
      <c r="J85" s="52"/>
      <c r="K85" s="53"/>
      <c r="L85" s="215"/>
      <c r="M85" s="214"/>
      <c r="N85" s="107"/>
      <c r="O85" s="107"/>
      <c r="P85" s="107"/>
      <c r="Q85" s="107"/>
      <c r="R85" s="107"/>
    </row>
    <row r="86" spans="1:18" ht="13.5">
      <c r="A86" s="214"/>
      <c r="B86" s="213">
        <f>WEEKNUM(C86)</f>
        <v>17</v>
      </c>
      <c r="C86" s="45">
        <f t="shared" si="1"/>
        <v>43578</v>
      </c>
      <c r="D86" s="46" t="s">
        <v>14</v>
      </c>
      <c r="E86" s="47"/>
      <c r="F86" s="55"/>
      <c r="G86" s="49">
        <v>-0.33749999999999997</v>
      </c>
      <c r="H86" s="50">
        <v>-2.0833333333333332E-2</v>
      </c>
      <c r="I86" s="51" t="b">
        <v>0</v>
      </c>
      <c r="J86" s="52"/>
      <c r="K86" s="53"/>
      <c r="L86" s="227">
        <f>WEEKNUM(C86)</f>
        <v>17</v>
      </c>
      <c r="M86" s="214"/>
      <c r="N86" s="107"/>
      <c r="O86" s="107"/>
      <c r="P86" s="107"/>
      <c r="Q86" s="107"/>
      <c r="R86" s="107"/>
    </row>
    <row r="87" spans="1:18" ht="13.5">
      <c r="A87" s="214"/>
      <c r="B87" s="214"/>
      <c r="C87" s="45">
        <f t="shared" si="1"/>
        <v>43579</v>
      </c>
      <c r="D87" s="59" t="s">
        <v>17</v>
      </c>
      <c r="E87" s="60"/>
      <c r="F87" s="61"/>
      <c r="G87" s="62">
        <v>-0.33749999999999997</v>
      </c>
      <c r="H87" s="63">
        <v>-2.0833333333333332E-2</v>
      </c>
      <c r="I87" s="64"/>
      <c r="J87" s="65"/>
      <c r="K87" s="66"/>
      <c r="L87" s="214"/>
      <c r="M87" s="214"/>
      <c r="N87" s="107"/>
      <c r="O87" s="107"/>
      <c r="P87" s="107"/>
      <c r="Q87" s="107"/>
      <c r="R87" s="107"/>
    </row>
    <row r="88" spans="1:18" ht="13.5">
      <c r="A88" s="214"/>
      <c r="B88" s="214"/>
      <c r="C88" s="45">
        <f t="shared" si="1"/>
        <v>43580</v>
      </c>
      <c r="D88" s="46" t="s">
        <v>14</v>
      </c>
      <c r="E88" s="47"/>
      <c r="F88" s="55"/>
      <c r="G88" s="49">
        <v>-0.33749999999999997</v>
      </c>
      <c r="H88" s="50">
        <v>-2.0833333333333332E-2</v>
      </c>
      <c r="I88" s="51" t="b">
        <v>0</v>
      </c>
      <c r="J88" s="52"/>
      <c r="K88" s="53"/>
      <c r="L88" s="214"/>
      <c r="M88" s="214"/>
      <c r="N88" s="107"/>
      <c r="O88" s="107"/>
      <c r="P88" s="107"/>
      <c r="Q88" s="107"/>
      <c r="R88" s="107"/>
    </row>
    <row r="89" spans="1:18" ht="13.5">
      <c r="A89" s="214"/>
      <c r="B89" s="214"/>
      <c r="C89" s="45">
        <f t="shared" si="1"/>
        <v>43581</v>
      </c>
      <c r="D89" s="46" t="s">
        <v>14</v>
      </c>
      <c r="E89" s="47"/>
      <c r="F89" s="55"/>
      <c r="G89" s="49">
        <v>-0.33749999999999997</v>
      </c>
      <c r="H89" s="50">
        <v>-2.0833333333333332E-2</v>
      </c>
      <c r="I89" s="51" t="b">
        <v>0</v>
      </c>
      <c r="J89" s="52"/>
      <c r="K89" s="53"/>
      <c r="L89" s="214"/>
      <c r="M89" s="214"/>
      <c r="N89" s="107"/>
      <c r="O89" s="107"/>
      <c r="P89" s="107"/>
      <c r="Q89" s="107"/>
      <c r="R89" s="107"/>
    </row>
    <row r="90" spans="1:18" ht="13.5">
      <c r="A90" s="214"/>
      <c r="B90" s="215"/>
      <c r="C90" s="45">
        <f t="shared" si="1"/>
        <v>43582</v>
      </c>
      <c r="D90" s="46" t="s">
        <v>17</v>
      </c>
      <c r="E90" s="47"/>
      <c r="F90" s="55"/>
      <c r="G90" s="49">
        <v>-0.33749999999999997</v>
      </c>
      <c r="H90" s="50">
        <v>-2.0833333333333332E-2</v>
      </c>
      <c r="I90" s="51" t="b">
        <v>0</v>
      </c>
      <c r="J90" s="52"/>
      <c r="K90" s="53"/>
      <c r="L90" s="215"/>
      <c r="M90" s="214"/>
      <c r="N90" s="107"/>
      <c r="O90" s="107"/>
      <c r="P90" s="107"/>
      <c r="Q90" s="107"/>
      <c r="R90" s="107"/>
    </row>
    <row r="91" spans="1:18" ht="13.5">
      <c r="A91" s="239">
        <f>A71+31</f>
        <v>125</v>
      </c>
      <c r="B91" s="213">
        <f>WEEKNUM(C91)</f>
        <v>18</v>
      </c>
      <c r="C91" s="45">
        <f t="shared" si="1"/>
        <v>43585</v>
      </c>
      <c r="D91" s="46" t="s">
        <v>14</v>
      </c>
      <c r="E91" s="47"/>
      <c r="F91" s="55"/>
      <c r="G91" s="49">
        <v>-0.33749999999999997</v>
      </c>
      <c r="H91" s="50">
        <v>-2.0833333333333332E-2</v>
      </c>
      <c r="I91" s="51" t="b">
        <v>0</v>
      </c>
      <c r="J91" s="52"/>
      <c r="K91" s="53"/>
      <c r="L91" s="227">
        <f>WEEKNUM(C91)</f>
        <v>18</v>
      </c>
      <c r="M91" s="214"/>
      <c r="N91" s="107"/>
      <c r="O91" s="107"/>
      <c r="P91" s="107"/>
      <c r="Q91" s="107"/>
      <c r="R91" s="107"/>
    </row>
    <row r="92" spans="1:18" ht="13.5">
      <c r="A92" s="214"/>
      <c r="B92" s="214"/>
      <c r="C92" s="45">
        <f t="shared" si="1"/>
        <v>43586</v>
      </c>
      <c r="D92" s="59"/>
      <c r="E92" s="60"/>
      <c r="F92" s="61"/>
      <c r="G92" s="62">
        <v>-0.33749999999999997</v>
      </c>
      <c r="H92" s="63">
        <v>-2.0833333333333332E-2</v>
      </c>
      <c r="I92" s="64"/>
      <c r="J92" s="65"/>
      <c r="K92" s="66"/>
      <c r="L92" s="214"/>
      <c r="M92" s="214"/>
      <c r="N92" s="107"/>
      <c r="O92" s="107"/>
      <c r="P92" s="107"/>
      <c r="Q92" s="107"/>
      <c r="R92" s="107"/>
    </row>
    <row r="93" spans="1:18" ht="13.5">
      <c r="A93" s="214"/>
      <c r="B93" s="214"/>
      <c r="C93" s="45">
        <f t="shared" si="1"/>
        <v>43587</v>
      </c>
      <c r="D93" s="74" t="s">
        <v>14</v>
      </c>
      <c r="E93" s="113"/>
      <c r="F93" s="102"/>
      <c r="G93" s="103">
        <v>-0.33749999999999997</v>
      </c>
      <c r="H93" s="104">
        <v>-2.0833333333333332E-2</v>
      </c>
      <c r="I93" s="105"/>
      <c r="J93" s="106"/>
      <c r="K93" s="75"/>
      <c r="L93" s="214"/>
      <c r="M93" s="214"/>
      <c r="N93" s="107"/>
      <c r="O93" s="107"/>
      <c r="P93" s="107"/>
      <c r="Q93" s="107"/>
      <c r="R93" s="107"/>
    </row>
    <row r="94" spans="1:18" ht="13.5">
      <c r="A94" s="214"/>
      <c r="B94" s="214"/>
      <c r="C94" s="45">
        <f t="shared" si="1"/>
        <v>43588</v>
      </c>
      <c r="D94" s="46" t="s">
        <v>14</v>
      </c>
      <c r="E94" s="47"/>
      <c r="F94" s="55"/>
      <c r="G94" s="49">
        <v>-0.33749999999999997</v>
      </c>
      <c r="H94" s="50">
        <v>-2.0833333333333332E-2</v>
      </c>
      <c r="I94" s="51" t="b">
        <v>0</v>
      </c>
      <c r="J94" s="52"/>
      <c r="K94" s="53"/>
      <c r="L94" s="214"/>
      <c r="M94" s="223">
        <f>A73+31</f>
        <v>31</v>
      </c>
      <c r="N94" s="107"/>
      <c r="O94" s="107"/>
      <c r="P94" s="107"/>
      <c r="Q94" s="107"/>
      <c r="R94" s="107"/>
    </row>
    <row r="95" spans="1:18" ht="13.5">
      <c r="A95" s="214"/>
      <c r="B95" s="215"/>
      <c r="C95" s="45">
        <f t="shared" si="1"/>
        <v>43589</v>
      </c>
      <c r="D95" s="46" t="s">
        <v>17</v>
      </c>
      <c r="E95" s="47"/>
      <c r="F95" s="55"/>
      <c r="G95" s="49">
        <v>-0.33749999999999997</v>
      </c>
      <c r="H95" s="50">
        <v>-2.0833333333333332E-2</v>
      </c>
      <c r="I95" s="51" t="b">
        <v>0</v>
      </c>
      <c r="J95" s="52"/>
      <c r="K95" s="53"/>
      <c r="L95" s="215"/>
      <c r="M95" s="214"/>
      <c r="N95" s="107"/>
      <c r="O95" s="107"/>
      <c r="P95" s="107"/>
      <c r="Q95" s="107"/>
      <c r="R95" s="107"/>
    </row>
    <row r="96" spans="1:18" ht="13.5">
      <c r="A96" s="214"/>
      <c r="B96" s="213">
        <f>WEEKNUM(C96)</f>
        <v>19</v>
      </c>
      <c r="C96" s="45">
        <f t="shared" si="1"/>
        <v>43592</v>
      </c>
      <c r="D96" s="46" t="s">
        <v>14</v>
      </c>
      <c r="E96" s="47"/>
      <c r="F96" s="55"/>
      <c r="G96" s="49">
        <v>-0.33749999999999997</v>
      </c>
      <c r="H96" s="50">
        <v>-2.0833333333333332E-2</v>
      </c>
      <c r="I96" s="51" t="b">
        <v>0</v>
      </c>
      <c r="J96" s="52"/>
      <c r="K96" s="53"/>
      <c r="L96" s="227">
        <f>WEEKNUM(C96)</f>
        <v>19</v>
      </c>
      <c r="M96" s="214"/>
      <c r="N96" s="107"/>
      <c r="O96" s="107"/>
      <c r="P96" s="107"/>
      <c r="Q96" s="107"/>
      <c r="R96" s="107"/>
    </row>
    <row r="97" spans="1:18" ht="13.5">
      <c r="A97" s="214"/>
      <c r="B97" s="214"/>
      <c r="C97" s="45">
        <f t="shared" si="1"/>
        <v>43593</v>
      </c>
      <c r="D97" s="59"/>
      <c r="E97" s="60"/>
      <c r="F97" s="61"/>
      <c r="G97" s="62">
        <v>-0.33749999999999997</v>
      </c>
      <c r="H97" s="63">
        <v>-2.0833333333333332E-2</v>
      </c>
      <c r="I97" s="64" t="b">
        <v>0</v>
      </c>
      <c r="J97" s="65"/>
      <c r="K97" s="66"/>
      <c r="L97" s="214"/>
      <c r="M97" s="214"/>
      <c r="N97" s="107"/>
      <c r="O97" s="107"/>
      <c r="P97" s="107"/>
      <c r="Q97" s="107"/>
      <c r="R97" s="107"/>
    </row>
    <row r="98" spans="1:18" ht="13.5">
      <c r="A98" s="214"/>
      <c r="B98" s="214"/>
      <c r="C98" s="45">
        <f t="shared" si="1"/>
        <v>43594</v>
      </c>
      <c r="D98" s="46" t="s">
        <v>14</v>
      </c>
      <c r="E98" s="47"/>
      <c r="F98" s="55"/>
      <c r="G98" s="49">
        <v>-0.33749999999999997</v>
      </c>
      <c r="H98" s="50">
        <v>-2.0833333333333332E-2</v>
      </c>
      <c r="I98" s="51" t="b">
        <v>0</v>
      </c>
      <c r="J98" s="52"/>
      <c r="K98" s="53"/>
      <c r="L98" s="214"/>
      <c r="M98" s="214"/>
      <c r="N98" s="107"/>
      <c r="O98" s="107"/>
      <c r="P98" s="107"/>
      <c r="Q98" s="107"/>
      <c r="R98" s="107"/>
    </row>
    <row r="99" spans="1:18" ht="13.5">
      <c r="A99" s="214"/>
      <c r="B99" s="214"/>
      <c r="C99" s="45">
        <f t="shared" si="1"/>
        <v>43595</v>
      </c>
      <c r="D99" s="46" t="s">
        <v>14</v>
      </c>
      <c r="E99" s="47"/>
      <c r="F99" s="55"/>
      <c r="G99" s="49">
        <v>-0.33749999999999997</v>
      </c>
      <c r="H99" s="50">
        <v>-2.0833333333333332E-2</v>
      </c>
      <c r="I99" s="51" t="b">
        <v>0</v>
      </c>
      <c r="J99" s="52"/>
      <c r="K99" s="53"/>
      <c r="L99" s="214"/>
      <c r="M99" s="214"/>
      <c r="N99" s="107"/>
      <c r="O99" s="107"/>
      <c r="P99" s="107"/>
      <c r="Q99" s="107"/>
      <c r="R99" s="107"/>
    </row>
    <row r="100" spans="1:18" ht="13.5">
      <c r="A100" s="214"/>
      <c r="B100" s="215"/>
      <c r="C100" s="45">
        <f t="shared" si="1"/>
        <v>43596</v>
      </c>
      <c r="D100" s="46" t="s">
        <v>17</v>
      </c>
      <c r="E100" s="47"/>
      <c r="F100" s="55"/>
      <c r="G100" s="49">
        <v>-0.33749999999999997</v>
      </c>
      <c r="H100" s="50">
        <v>-2.0833333333333332E-2</v>
      </c>
      <c r="I100" s="51" t="b">
        <v>0</v>
      </c>
      <c r="J100" s="52"/>
      <c r="K100" s="53"/>
      <c r="L100" s="215"/>
      <c r="M100" s="214"/>
      <c r="N100" s="107"/>
      <c r="O100" s="107"/>
      <c r="P100" s="107"/>
      <c r="Q100" s="107"/>
      <c r="R100" s="107"/>
    </row>
    <row r="101" spans="1:18" ht="13.5">
      <c r="A101" s="214"/>
      <c r="B101" s="213">
        <f>WEEKNUM(C101)</f>
        <v>20</v>
      </c>
      <c r="C101" s="45">
        <f t="shared" si="1"/>
        <v>43599</v>
      </c>
      <c r="D101" s="46" t="s">
        <v>14</v>
      </c>
      <c r="E101" s="47"/>
      <c r="F101" s="55"/>
      <c r="G101" s="49">
        <v>-0.33749999999999997</v>
      </c>
      <c r="H101" s="50">
        <v>-2.0833333333333332E-2</v>
      </c>
      <c r="I101" s="51" t="b">
        <v>0</v>
      </c>
      <c r="J101" s="52"/>
      <c r="K101" s="53"/>
      <c r="L101" s="227">
        <f>WEEKNUM(C101)</f>
        <v>20</v>
      </c>
      <c r="M101" s="214"/>
      <c r="N101" s="107"/>
      <c r="O101" s="107"/>
      <c r="P101" s="107"/>
      <c r="Q101" s="107"/>
      <c r="R101" s="107"/>
    </row>
    <row r="102" spans="1:18" ht="13.5">
      <c r="A102" s="214"/>
      <c r="B102" s="214"/>
      <c r="C102" s="45">
        <f t="shared" si="1"/>
        <v>43600</v>
      </c>
      <c r="D102" s="59"/>
      <c r="E102" s="60"/>
      <c r="F102" s="61"/>
      <c r="G102" s="62">
        <v>-0.33749999999999997</v>
      </c>
      <c r="H102" s="63">
        <v>-2.0833333333333332E-2</v>
      </c>
      <c r="I102" s="64"/>
      <c r="J102" s="65"/>
      <c r="K102" s="66"/>
      <c r="L102" s="214"/>
      <c r="M102" s="214"/>
      <c r="N102" s="107"/>
      <c r="O102" s="107"/>
      <c r="P102" s="107"/>
      <c r="Q102" s="107"/>
      <c r="R102" s="107"/>
    </row>
    <row r="103" spans="1:18" ht="13.5">
      <c r="A103" s="214"/>
      <c r="B103" s="214"/>
      <c r="C103" s="45">
        <f t="shared" si="1"/>
        <v>43601</v>
      </c>
      <c r="D103" s="46" t="s">
        <v>14</v>
      </c>
      <c r="E103" s="47"/>
      <c r="F103" s="55"/>
      <c r="G103" s="49">
        <v>-0.33749999999999997</v>
      </c>
      <c r="H103" s="50">
        <v>-2.0833333333333332E-2</v>
      </c>
      <c r="I103" s="51" t="b">
        <v>0</v>
      </c>
      <c r="J103" s="52"/>
      <c r="K103" s="53"/>
      <c r="L103" s="214"/>
      <c r="M103" s="214"/>
      <c r="N103" s="107"/>
      <c r="O103" s="107"/>
      <c r="P103" s="107"/>
      <c r="Q103" s="107"/>
      <c r="R103" s="107"/>
    </row>
    <row r="104" spans="1:18" ht="13.5">
      <c r="A104" s="214"/>
      <c r="B104" s="214"/>
      <c r="C104" s="45">
        <f t="shared" si="1"/>
        <v>43602</v>
      </c>
      <c r="D104" s="46" t="s">
        <v>14</v>
      </c>
      <c r="E104" s="47"/>
      <c r="F104" s="55"/>
      <c r="G104" s="49">
        <v>-0.33749999999999997</v>
      </c>
      <c r="H104" s="50">
        <v>-2.0833333333333332E-2</v>
      </c>
      <c r="I104" s="51" t="b">
        <v>0</v>
      </c>
      <c r="J104" s="52"/>
      <c r="K104" s="53"/>
      <c r="L104" s="214"/>
      <c r="M104" s="214"/>
      <c r="N104" s="107"/>
      <c r="O104" s="107"/>
      <c r="P104" s="107"/>
      <c r="Q104" s="107"/>
      <c r="R104" s="107"/>
    </row>
    <row r="105" spans="1:18" ht="13.5">
      <c r="A105" s="214"/>
      <c r="B105" s="215"/>
      <c r="C105" s="45">
        <f t="shared" si="1"/>
        <v>43603</v>
      </c>
      <c r="D105" s="46" t="s">
        <v>17</v>
      </c>
      <c r="E105" s="47"/>
      <c r="F105" s="55"/>
      <c r="G105" s="49">
        <v>-0.33749999999999997</v>
      </c>
      <c r="H105" s="50">
        <v>-2.0833333333333332E-2</v>
      </c>
      <c r="I105" s="51" t="b">
        <v>0</v>
      </c>
      <c r="J105" s="52"/>
      <c r="K105" s="53"/>
      <c r="L105" s="215"/>
      <c r="M105" s="214"/>
      <c r="N105" s="107"/>
      <c r="O105" s="107"/>
      <c r="P105" s="107"/>
      <c r="Q105" s="107"/>
      <c r="R105" s="107"/>
    </row>
    <row r="106" spans="1:18" ht="13.5">
      <c r="A106" s="214"/>
      <c r="B106" s="213">
        <f>WEEKNUM(C106)</f>
        <v>21</v>
      </c>
      <c r="C106" s="45">
        <f t="shared" si="1"/>
        <v>43606</v>
      </c>
      <c r="D106" s="46" t="s">
        <v>14</v>
      </c>
      <c r="E106" s="47"/>
      <c r="F106" s="55"/>
      <c r="G106" s="49">
        <v>-0.33749999999999997</v>
      </c>
      <c r="H106" s="50">
        <v>-2.0833333333333332E-2</v>
      </c>
      <c r="I106" s="51" t="b">
        <v>0</v>
      </c>
      <c r="J106" s="52"/>
      <c r="K106" s="53"/>
      <c r="L106" s="227">
        <f>WEEKNUM(C106)</f>
        <v>21</v>
      </c>
      <c r="M106" s="214"/>
      <c r="N106" s="107"/>
      <c r="O106" s="107"/>
      <c r="P106" s="107"/>
      <c r="Q106" s="107"/>
      <c r="R106" s="107"/>
    </row>
    <row r="107" spans="1:18" ht="13.5">
      <c r="A107" s="214"/>
      <c r="B107" s="214"/>
      <c r="C107" s="45">
        <f t="shared" si="1"/>
        <v>43607</v>
      </c>
      <c r="D107" s="59"/>
      <c r="E107" s="60"/>
      <c r="F107" s="61"/>
      <c r="G107" s="62">
        <v>-0.33749999999999997</v>
      </c>
      <c r="H107" s="63">
        <v>-2.0833333333333332E-2</v>
      </c>
      <c r="I107" s="64"/>
      <c r="J107" s="65"/>
      <c r="K107" s="66"/>
      <c r="L107" s="214"/>
      <c r="M107" s="214"/>
      <c r="N107" s="107"/>
      <c r="O107" s="107"/>
      <c r="P107" s="107"/>
      <c r="Q107" s="107"/>
      <c r="R107" s="107"/>
    </row>
    <row r="108" spans="1:18" ht="13.5">
      <c r="A108" s="214"/>
      <c r="B108" s="214"/>
      <c r="C108" s="45">
        <f t="shared" si="1"/>
        <v>43608</v>
      </c>
      <c r="D108" s="46" t="s">
        <v>14</v>
      </c>
      <c r="E108" s="47"/>
      <c r="F108" s="55"/>
      <c r="G108" s="49">
        <v>-0.33749999999999997</v>
      </c>
      <c r="H108" s="50">
        <v>-2.0833333333333332E-2</v>
      </c>
      <c r="I108" s="51" t="b">
        <v>0</v>
      </c>
      <c r="J108" s="52"/>
      <c r="K108" s="53"/>
      <c r="L108" s="214"/>
      <c r="M108" s="214"/>
      <c r="N108" s="107"/>
      <c r="O108" s="107"/>
      <c r="P108" s="107"/>
      <c r="Q108" s="107"/>
      <c r="R108" s="107"/>
    </row>
    <row r="109" spans="1:18" ht="13.5">
      <c r="A109" s="214"/>
      <c r="B109" s="214"/>
      <c r="C109" s="45">
        <f t="shared" si="1"/>
        <v>43609</v>
      </c>
      <c r="D109" s="46" t="s">
        <v>14</v>
      </c>
      <c r="E109" s="47"/>
      <c r="F109" s="55"/>
      <c r="G109" s="49">
        <v>-0.33749999999999997</v>
      </c>
      <c r="H109" s="50">
        <v>-2.0833333333333332E-2</v>
      </c>
      <c r="I109" s="51" t="b">
        <v>0</v>
      </c>
      <c r="J109" s="52"/>
      <c r="K109" s="53"/>
      <c r="L109" s="214"/>
      <c r="M109" s="214"/>
      <c r="N109" s="107"/>
      <c r="O109" s="107"/>
      <c r="P109" s="107"/>
      <c r="Q109" s="107"/>
      <c r="R109" s="107"/>
    </row>
    <row r="110" spans="1:18" ht="13.5">
      <c r="A110" s="214"/>
      <c r="B110" s="215"/>
      <c r="C110" s="45">
        <f t="shared" si="1"/>
        <v>43610</v>
      </c>
      <c r="D110" s="46" t="s">
        <v>17</v>
      </c>
      <c r="E110" s="47"/>
      <c r="F110" s="55"/>
      <c r="G110" s="49">
        <v>-0.33749999999999997</v>
      </c>
      <c r="H110" s="50">
        <v>-2.0833333333333332E-2</v>
      </c>
      <c r="I110" s="51" t="b">
        <v>0</v>
      </c>
      <c r="J110" s="52"/>
      <c r="K110" s="53"/>
      <c r="L110" s="215"/>
      <c r="M110" s="214"/>
      <c r="N110" s="107"/>
      <c r="O110" s="107"/>
      <c r="P110" s="107"/>
      <c r="Q110" s="107"/>
      <c r="R110" s="107"/>
    </row>
    <row r="111" spans="1:18" ht="13.5">
      <c r="A111" s="214"/>
      <c r="B111" s="213">
        <f>WEEKNUM(C111)</f>
        <v>22</v>
      </c>
      <c r="C111" s="45">
        <f t="shared" si="1"/>
        <v>43613</v>
      </c>
      <c r="D111" s="46" t="s">
        <v>14</v>
      </c>
      <c r="E111" s="47"/>
      <c r="F111" s="55"/>
      <c r="G111" s="49">
        <v>-0.33749999999999997</v>
      </c>
      <c r="H111" s="50">
        <v>-2.0833333333333332E-2</v>
      </c>
      <c r="I111" s="51" t="b">
        <v>0</v>
      </c>
      <c r="J111" s="52"/>
      <c r="K111" s="53"/>
      <c r="L111" s="227">
        <f>WEEKNUM(C111)</f>
        <v>22</v>
      </c>
      <c r="M111" s="214"/>
      <c r="N111" s="107"/>
      <c r="O111" s="107"/>
      <c r="P111" s="107"/>
      <c r="Q111" s="107"/>
      <c r="R111" s="107"/>
    </row>
    <row r="112" spans="1:18" ht="13.5">
      <c r="A112" s="214"/>
      <c r="B112" s="214"/>
      <c r="C112" s="45">
        <f t="shared" si="1"/>
        <v>43614</v>
      </c>
      <c r="D112" s="59"/>
      <c r="E112" s="60"/>
      <c r="F112" s="61"/>
      <c r="G112" s="62">
        <v>-0.33749999999999997</v>
      </c>
      <c r="H112" s="63">
        <v>-2.0833333333333332E-2</v>
      </c>
      <c r="I112" s="64"/>
      <c r="J112" s="65"/>
      <c r="K112" s="66"/>
      <c r="L112" s="214"/>
      <c r="M112" s="214"/>
      <c r="N112" s="107"/>
      <c r="O112" s="107"/>
      <c r="P112" s="107"/>
      <c r="Q112" s="107"/>
      <c r="R112" s="107"/>
    </row>
    <row r="113" spans="1:18" ht="13.5">
      <c r="A113" s="214"/>
      <c r="B113" s="214"/>
      <c r="C113" s="45">
        <f t="shared" si="1"/>
        <v>43615</v>
      </c>
      <c r="D113" s="46" t="s">
        <v>14</v>
      </c>
      <c r="E113" s="47"/>
      <c r="F113" s="55"/>
      <c r="G113" s="49">
        <v>-0.33749999999999997</v>
      </c>
      <c r="H113" s="50">
        <v>-2.0833333333333332E-2</v>
      </c>
      <c r="I113" s="51" t="b">
        <v>0</v>
      </c>
      <c r="J113" s="52"/>
      <c r="K113" s="53"/>
      <c r="L113" s="214"/>
      <c r="M113" s="214"/>
      <c r="N113" s="107"/>
      <c r="O113" s="107"/>
      <c r="P113" s="107"/>
      <c r="Q113" s="107"/>
      <c r="R113" s="107"/>
    </row>
    <row r="114" spans="1:18" ht="13.5">
      <c r="A114" s="241">
        <f>A91+31</f>
        <v>156</v>
      </c>
      <c r="B114" s="214"/>
      <c r="C114" s="45">
        <f t="shared" si="1"/>
        <v>43616</v>
      </c>
      <c r="D114" s="46" t="s">
        <v>14</v>
      </c>
      <c r="E114" s="47"/>
      <c r="F114" s="55"/>
      <c r="G114" s="49">
        <v>-0.33749999999999997</v>
      </c>
      <c r="H114" s="50">
        <v>-2.0833333333333332E-2</v>
      </c>
      <c r="I114" s="51" t="b">
        <v>0</v>
      </c>
      <c r="J114" s="52"/>
      <c r="K114" s="53"/>
      <c r="L114" s="214"/>
      <c r="M114" s="214"/>
      <c r="N114" s="107"/>
      <c r="O114" s="107"/>
      <c r="P114" s="107"/>
      <c r="Q114" s="107"/>
      <c r="R114" s="107"/>
    </row>
    <row r="115" spans="1:18" ht="13.5">
      <c r="A115" s="214"/>
      <c r="B115" s="215"/>
      <c r="C115" s="45">
        <f t="shared" si="1"/>
        <v>43617</v>
      </c>
      <c r="D115" s="74" t="s">
        <v>14</v>
      </c>
      <c r="E115" s="113"/>
      <c r="F115" s="102"/>
      <c r="G115" s="103">
        <v>-0.33749999999999997</v>
      </c>
      <c r="H115" s="104">
        <v>-2.0833333333333332E-2</v>
      </c>
      <c r="I115" s="105" t="b">
        <v>0</v>
      </c>
      <c r="J115" s="106"/>
      <c r="K115" s="75"/>
      <c r="L115" s="215"/>
      <c r="M115" s="238"/>
      <c r="N115" s="107"/>
      <c r="O115" s="107"/>
      <c r="P115" s="107"/>
      <c r="Q115" s="107"/>
      <c r="R115" s="107"/>
    </row>
    <row r="116" spans="1:18">
      <c r="A116" s="214"/>
      <c r="B116" s="213">
        <f>WEEKNUM(C116)</f>
        <v>23</v>
      </c>
      <c r="C116" s="45">
        <f t="shared" si="1"/>
        <v>43620</v>
      </c>
      <c r="D116" s="46" t="s">
        <v>14</v>
      </c>
      <c r="E116" s="47"/>
      <c r="F116" s="55"/>
      <c r="G116" s="49">
        <v>-0.33749999999999997</v>
      </c>
      <c r="H116" s="50">
        <v>-2.0833333333333332E-2</v>
      </c>
      <c r="I116" s="51" t="b">
        <v>0</v>
      </c>
      <c r="J116" s="52"/>
      <c r="K116" s="53"/>
      <c r="L116" s="227">
        <f>WEEKNUM(C116)</f>
        <v>23</v>
      </c>
      <c r="M116" s="117">
        <f>A100+31</f>
        <v>31</v>
      </c>
      <c r="N116" s="107"/>
      <c r="O116" s="107"/>
      <c r="P116" s="107"/>
      <c r="Q116" s="107"/>
      <c r="R116" s="107"/>
    </row>
    <row r="117" spans="1:18" ht="13.5">
      <c r="A117" s="214"/>
      <c r="B117" s="214"/>
      <c r="C117" s="45">
        <f t="shared" si="1"/>
        <v>43621</v>
      </c>
      <c r="D117" s="59"/>
      <c r="E117" s="60"/>
      <c r="F117" s="61"/>
      <c r="G117" s="62">
        <v>-0.33749999999999997</v>
      </c>
      <c r="H117" s="63">
        <v>-2.0833333333333332E-2</v>
      </c>
      <c r="I117" s="64" t="b">
        <v>0</v>
      </c>
      <c r="J117" s="65"/>
      <c r="K117" s="66"/>
      <c r="L117" s="214"/>
      <c r="M117" s="117"/>
      <c r="N117" s="107"/>
      <c r="O117" s="107"/>
      <c r="P117" s="107"/>
      <c r="Q117" s="107"/>
      <c r="R117" s="107"/>
    </row>
    <row r="118" spans="1:18" ht="13.5">
      <c r="A118" s="214"/>
      <c r="B118" s="214"/>
      <c r="C118" s="45">
        <f t="shared" si="1"/>
        <v>43622</v>
      </c>
      <c r="D118" s="46" t="s">
        <v>14</v>
      </c>
      <c r="E118" s="47"/>
      <c r="F118" s="55"/>
      <c r="G118" s="49">
        <v>-0.33749999999999997</v>
      </c>
      <c r="H118" s="50">
        <v>-2.0833333333333332E-2</v>
      </c>
      <c r="I118" s="51" t="b">
        <v>0</v>
      </c>
      <c r="J118" s="52"/>
      <c r="K118" s="53"/>
      <c r="L118" s="214"/>
      <c r="M118" s="117"/>
      <c r="N118" s="107"/>
      <c r="O118" s="107"/>
      <c r="P118" s="107"/>
      <c r="Q118" s="107"/>
      <c r="R118" s="107"/>
    </row>
    <row r="119" spans="1:18" ht="13.5">
      <c r="A119" s="214"/>
      <c r="B119" s="214"/>
      <c r="C119" s="45">
        <f t="shared" si="1"/>
        <v>43623</v>
      </c>
      <c r="D119" s="46" t="s">
        <v>14</v>
      </c>
      <c r="E119" s="47"/>
      <c r="F119" s="55"/>
      <c r="G119" s="49">
        <v>-0.33749999999999997</v>
      </c>
      <c r="H119" s="50">
        <v>-2.0833333333333332E-2</v>
      </c>
      <c r="I119" s="51" t="b">
        <v>0</v>
      </c>
      <c r="J119" s="52"/>
      <c r="K119" s="53"/>
      <c r="L119" s="214"/>
      <c r="M119" s="117"/>
      <c r="N119" s="107"/>
      <c r="O119" s="107"/>
      <c r="P119" s="107"/>
      <c r="Q119" s="107"/>
      <c r="R119" s="107"/>
    </row>
    <row r="120" spans="1:18" ht="13.5">
      <c r="A120" s="214"/>
      <c r="B120" s="215"/>
      <c r="C120" s="45">
        <f t="shared" si="1"/>
        <v>43624</v>
      </c>
      <c r="D120" s="46" t="s">
        <v>17</v>
      </c>
      <c r="E120" s="47"/>
      <c r="F120" s="55"/>
      <c r="G120" s="49">
        <v>-0.33749999999999997</v>
      </c>
      <c r="H120" s="50">
        <v>-2.0833333333333332E-2</v>
      </c>
      <c r="I120" s="51" t="b">
        <v>0</v>
      </c>
      <c r="J120" s="52"/>
      <c r="K120" s="53"/>
      <c r="L120" s="215"/>
      <c r="M120" s="117"/>
      <c r="N120" s="107"/>
      <c r="O120" s="107"/>
      <c r="P120" s="107"/>
      <c r="Q120" s="107"/>
      <c r="R120" s="107"/>
    </row>
    <row r="121" spans="1:18" ht="13.5">
      <c r="A121" s="214"/>
      <c r="B121" s="213">
        <f>WEEKNUM(C121)</f>
        <v>24</v>
      </c>
      <c r="C121" s="45">
        <f t="shared" si="1"/>
        <v>43627</v>
      </c>
      <c r="D121" s="46" t="s">
        <v>14</v>
      </c>
      <c r="E121" s="47"/>
      <c r="F121" s="55"/>
      <c r="G121" s="49">
        <v>-0.33749999999999997</v>
      </c>
      <c r="H121" s="50">
        <v>-2.0833333333333332E-2</v>
      </c>
      <c r="I121" s="51" t="b">
        <v>0</v>
      </c>
      <c r="J121" s="52"/>
      <c r="K121" s="53"/>
      <c r="L121" s="227">
        <f>WEEKNUM(C121)</f>
        <v>24</v>
      </c>
      <c r="M121" s="117"/>
      <c r="N121" s="107"/>
      <c r="O121" s="107"/>
      <c r="P121" s="107"/>
      <c r="Q121" s="107"/>
      <c r="R121" s="107"/>
    </row>
    <row r="122" spans="1:18" ht="13.5">
      <c r="A122" s="214"/>
      <c r="B122" s="214"/>
      <c r="C122" s="45">
        <f t="shared" si="1"/>
        <v>43628</v>
      </c>
      <c r="D122" s="59"/>
      <c r="E122" s="60"/>
      <c r="F122" s="61"/>
      <c r="G122" s="62">
        <v>-0.33749999999999997</v>
      </c>
      <c r="H122" s="63">
        <v>-2.0833333333333332E-2</v>
      </c>
      <c r="I122" s="64"/>
      <c r="J122" s="65"/>
      <c r="K122" s="66"/>
      <c r="L122" s="214"/>
      <c r="M122" s="117"/>
      <c r="N122" s="107"/>
      <c r="O122" s="107"/>
      <c r="P122" s="107"/>
      <c r="Q122" s="107"/>
      <c r="R122" s="107"/>
    </row>
    <row r="123" spans="1:18" ht="13.5">
      <c r="A123" s="214"/>
      <c r="B123" s="214"/>
      <c r="C123" s="45">
        <f t="shared" si="1"/>
        <v>43629</v>
      </c>
      <c r="D123" s="46" t="s">
        <v>14</v>
      </c>
      <c r="E123" s="47"/>
      <c r="F123" s="55"/>
      <c r="G123" s="49">
        <v>-0.33749999999999997</v>
      </c>
      <c r="H123" s="50">
        <v>-2.0833333333333332E-2</v>
      </c>
      <c r="I123" s="51" t="b">
        <v>0</v>
      </c>
      <c r="J123" s="52"/>
      <c r="K123" s="53"/>
      <c r="L123" s="214"/>
      <c r="M123" s="117"/>
      <c r="N123" s="107"/>
      <c r="O123" s="107"/>
      <c r="P123" s="107"/>
      <c r="Q123" s="107"/>
      <c r="R123" s="107"/>
    </row>
    <row r="124" spans="1:18" ht="13.5">
      <c r="A124" s="214"/>
      <c r="B124" s="214"/>
      <c r="C124" s="45">
        <f t="shared" si="1"/>
        <v>43630</v>
      </c>
      <c r="D124" s="46" t="s">
        <v>14</v>
      </c>
      <c r="E124" s="47"/>
      <c r="F124" s="55"/>
      <c r="G124" s="49">
        <v>-0.33749999999999997</v>
      </c>
      <c r="H124" s="50">
        <v>-2.0833333333333332E-2</v>
      </c>
      <c r="I124" s="51" t="b">
        <v>0</v>
      </c>
      <c r="J124" s="52"/>
      <c r="K124" s="53"/>
      <c r="L124" s="214"/>
      <c r="M124" s="117"/>
      <c r="N124" s="107"/>
      <c r="O124" s="107"/>
      <c r="P124" s="107"/>
      <c r="Q124" s="107"/>
      <c r="R124" s="107"/>
    </row>
    <row r="125" spans="1:18" ht="13.5">
      <c r="A125" s="214"/>
      <c r="B125" s="215"/>
      <c r="C125" s="45">
        <f t="shared" si="1"/>
        <v>43631</v>
      </c>
      <c r="D125" s="46" t="s">
        <v>17</v>
      </c>
      <c r="E125" s="47"/>
      <c r="F125" s="55"/>
      <c r="G125" s="49">
        <v>-0.33749999999999997</v>
      </c>
      <c r="H125" s="50">
        <v>-2.0833333333333332E-2</v>
      </c>
      <c r="I125" s="51" t="b">
        <v>0</v>
      </c>
      <c r="J125" s="52"/>
      <c r="K125" s="53"/>
      <c r="L125" s="215"/>
      <c r="M125" s="117"/>
      <c r="N125" s="107"/>
      <c r="O125" s="107"/>
      <c r="P125" s="107"/>
      <c r="Q125" s="107"/>
      <c r="R125" s="107"/>
    </row>
    <row r="126" spans="1:18" ht="13.5">
      <c r="A126" s="214"/>
      <c r="B126" s="213">
        <f>WEEKNUM(C126)</f>
        <v>25</v>
      </c>
      <c r="C126" s="45">
        <f t="shared" si="1"/>
        <v>43634</v>
      </c>
      <c r="D126" s="46" t="s">
        <v>14</v>
      </c>
      <c r="E126" s="47"/>
      <c r="F126" s="55"/>
      <c r="G126" s="49">
        <v>-0.33749999999999997</v>
      </c>
      <c r="H126" s="50">
        <v>-2.0833333333333332E-2</v>
      </c>
      <c r="I126" s="51" t="b">
        <v>0</v>
      </c>
      <c r="J126" s="52"/>
      <c r="K126" s="53"/>
      <c r="L126" s="227">
        <f>WEEKNUM(C126)</f>
        <v>25</v>
      </c>
      <c r="M126" s="117"/>
      <c r="N126" s="107"/>
      <c r="O126" s="107"/>
      <c r="P126" s="107"/>
      <c r="Q126" s="107"/>
      <c r="R126" s="107"/>
    </row>
    <row r="127" spans="1:18" ht="13.5">
      <c r="A127" s="214"/>
      <c r="B127" s="214"/>
      <c r="C127" s="45">
        <f t="shared" si="1"/>
        <v>43635</v>
      </c>
      <c r="D127" s="59"/>
      <c r="E127" s="60"/>
      <c r="F127" s="61"/>
      <c r="G127" s="62">
        <v>-0.33749999999999997</v>
      </c>
      <c r="H127" s="63">
        <v>-2.0833333333333332E-2</v>
      </c>
      <c r="I127" s="64"/>
      <c r="J127" s="65"/>
      <c r="K127" s="66"/>
      <c r="L127" s="214"/>
      <c r="M127" s="117"/>
      <c r="N127" s="107"/>
      <c r="O127" s="107"/>
      <c r="P127" s="107"/>
      <c r="Q127" s="107"/>
      <c r="R127" s="107"/>
    </row>
    <row r="128" spans="1:18" ht="13.5">
      <c r="A128" s="214"/>
      <c r="B128" s="214"/>
      <c r="C128" s="45">
        <f t="shared" si="1"/>
        <v>43636</v>
      </c>
      <c r="D128" s="46" t="s">
        <v>14</v>
      </c>
      <c r="E128" s="47"/>
      <c r="F128" s="55"/>
      <c r="G128" s="49">
        <v>-0.33749999999999997</v>
      </c>
      <c r="H128" s="50">
        <v>-2.0833333333333332E-2</v>
      </c>
      <c r="I128" s="51" t="b">
        <v>0</v>
      </c>
      <c r="J128" s="52"/>
      <c r="K128" s="53"/>
      <c r="L128" s="214"/>
      <c r="M128" s="117"/>
      <c r="N128" s="107"/>
      <c r="O128" s="107"/>
      <c r="P128" s="107"/>
      <c r="Q128" s="107"/>
      <c r="R128" s="107"/>
    </row>
    <row r="129" spans="1:18" ht="13.5">
      <c r="A129" s="214"/>
      <c r="B129" s="214"/>
      <c r="C129" s="45">
        <f t="shared" si="1"/>
        <v>43637</v>
      </c>
      <c r="D129" s="46" t="s">
        <v>14</v>
      </c>
      <c r="E129" s="47"/>
      <c r="F129" s="55"/>
      <c r="G129" s="49">
        <v>-0.33749999999999997</v>
      </c>
      <c r="H129" s="50">
        <v>-2.0833333333333332E-2</v>
      </c>
      <c r="I129" s="51" t="b">
        <v>0</v>
      </c>
      <c r="J129" s="52"/>
      <c r="K129" s="53"/>
      <c r="L129" s="214"/>
      <c r="M129" s="117"/>
      <c r="N129" s="107"/>
      <c r="O129" s="107"/>
      <c r="P129" s="107"/>
      <c r="Q129" s="107"/>
      <c r="R129" s="107"/>
    </row>
    <row r="130" spans="1:18" ht="13.5">
      <c r="A130" s="214"/>
      <c r="B130" s="215"/>
      <c r="C130" s="45">
        <f t="shared" si="1"/>
        <v>43638</v>
      </c>
      <c r="D130" s="99" t="s">
        <v>17</v>
      </c>
      <c r="E130" s="47"/>
      <c r="F130" s="55"/>
      <c r="G130" s="49">
        <v>-0.33749999999999997</v>
      </c>
      <c r="H130" s="50">
        <v>-2.0833333333333332E-2</v>
      </c>
      <c r="I130" s="51" t="b">
        <v>0</v>
      </c>
      <c r="J130" s="52"/>
      <c r="K130" s="53"/>
      <c r="L130" s="215"/>
      <c r="M130" s="117"/>
      <c r="N130" s="107"/>
      <c r="O130" s="107"/>
      <c r="P130" s="107"/>
      <c r="Q130" s="107"/>
      <c r="R130" s="107"/>
    </row>
    <row r="131" spans="1:18" ht="13.5">
      <c r="A131" s="214"/>
      <c r="B131" s="213">
        <f>WEEKNUM(C131)</f>
        <v>26</v>
      </c>
      <c r="C131" s="45">
        <f t="shared" si="1"/>
        <v>43641</v>
      </c>
      <c r="D131" s="46" t="s">
        <v>14</v>
      </c>
      <c r="E131" s="47"/>
      <c r="F131" s="55"/>
      <c r="G131" s="49">
        <v>-0.33749999999999997</v>
      </c>
      <c r="H131" s="50">
        <v>-2.0833333333333332E-2</v>
      </c>
      <c r="I131" s="51" t="b">
        <v>0</v>
      </c>
      <c r="J131" s="52"/>
      <c r="K131" s="53"/>
      <c r="L131" s="227">
        <f>WEEKNUM(C131)</f>
        <v>26</v>
      </c>
      <c r="M131" s="117"/>
      <c r="N131" s="107"/>
      <c r="O131" s="107"/>
      <c r="P131" s="107"/>
      <c r="Q131" s="107"/>
      <c r="R131" s="107"/>
    </row>
    <row r="132" spans="1:18" ht="13.5">
      <c r="A132" s="214"/>
      <c r="B132" s="214"/>
      <c r="C132" s="45">
        <f t="shared" si="1"/>
        <v>43642</v>
      </c>
      <c r="D132" s="59"/>
      <c r="E132" s="60"/>
      <c r="F132" s="61"/>
      <c r="G132" s="62">
        <v>-0.33749999999999997</v>
      </c>
      <c r="H132" s="63">
        <v>-2.0833333333333332E-2</v>
      </c>
      <c r="I132" s="64"/>
      <c r="J132" s="65"/>
      <c r="K132" s="66"/>
      <c r="L132" s="214"/>
      <c r="M132" s="117"/>
      <c r="N132" s="107"/>
      <c r="O132" s="107"/>
      <c r="P132" s="107"/>
      <c r="Q132" s="107"/>
      <c r="R132" s="107"/>
    </row>
    <row r="133" spans="1:18" ht="13.5">
      <c r="A133" s="214"/>
      <c r="B133" s="214"/>
      <c r="C133" s="45">
        <f t="shared" si="1"/>
        <v>43643</v>
      </c>
      <c r="D133" s="46"/>
      <c r="E133" s="47"/>
      <c r="F133" s="55"/>
      <c r="G133" s="49">
        <v>-0.33749999999999997</v>
      </c>
      <c r="H133" s="50">
        <v>-2.0833333333333332E-2</v>
      </c>
      <c r="I133" s="51" t="b">
        <v>0</v>
      </c>
      <c r="J133" s="52"/>
      <c r="K133" s="53"/>
      <c r="L133" s="214"/>
      <c r="M133" s="117"/>
      <c r="N133" s="107"/>
      <c r="O133" s="107"/>
      <c r="P133" s="107"/>
      <c r="Q133" s="107"/>
      <c r="R133" s="107"/>
    </row>
    <row r="134" spans="1:18" ht="13.5">
      <c r="A134" s="214"/>
      <c r="B134" s="214"/>
      <c r="C134" s="45">
        <f t="shared" si="1"/>
        <v>43644</v>
      </c>
      <c r="D134" s="46"/>
      <c r="E134" s="67"/>
      <c r="F134" s="55"/>
      <c r="G134" s="49">
        <v>-0.33749999999999997</v>
      </c>
      <c r="H134" s="50">
        <v>-2.0833333333333332E-2</v>
      </c>
      <c r="I134" s="51" t="b">
        <v>0</v>
      </c>
      <c r="J134" s="52"/>
      <c r="K134" s="53"/>
      <c r="L134" s="214"/>
      <c r="M134" s="117"/>
      <c r="N134" s="107"/>
      <c r="O134" s="107"/>
      <c r="P134" s="107"/>
      <c r="Q134" s="107"/>
      <c r="R134" s="107"/>
    </row>
    <row r="135" spans="1:18" ht="13.5">
      <c r="A135" s="214"/>
      <c r="B135" s="215"/>
      <c r="C135" s="45">
        <f t="shared" si="1"/>
        <v>43645</v>
      </c>
      <c r="D135" s="46" t="s">
        <v>17</v>
      </c>
      <c r="E135" s="47"/>
      <c r="F135" s="55"/>
      <c r="G135" s="49">
        <v>-0.33749999999999997</v>
      </c>
      <c r="H135" s="50">
        <v>-2.0833333333333332E-2</v>
      </c>
      <c r="I135" s="51" t="b">
        <v>0</v>
      </c>
      <c r="J135" s="57"/>
      <c r="K135" s="58"/>
      <c r="L135" s="215"/>
      <c r="M135" s="117"/>
      <c r="N135" s="107"/>
      <c r="O135" s="107"/>
      <c r="P135" s="107"/>
      <c r="Q135" s="107"/>
      <c r="R135" s="107"/>
    </row>
    <row r="136" spans="1:18" ht="13.5">
      <c r="A136" s="243">
        <f>A114+31</f>
        <v>187</v>
      </c>
      <c r="B136" s="213">
        <f>WEEKNUM(C136)</f>
        <v>27</v>
      </c>
      <c r="C136" s="45">
        <f t="shared" si="1"/>
        <v>43648</v>
      </c>
      <c r="D136" s="46" t="s">
        <v>14</v>
      </c>
      <c r="E136" s="47"/>
      <c r="F136" s="55"/>
      <c r="G136" s="49">
        <v>-0.33749999999999997</v>
      </c>
      <c r="H136" s="50">
        <v>-2.0833333333333332E-2</v>
      </c>
      <c r="I136" s="51" t="b">
        <v>0</v>
      </c>
      <c r="J136" s="52"/>
      <c r="K136" s="53"/>
      <c r="L136" s="227">
        <f>WEEKNUM(C136)</f>
        <v>27</v>
      </c>
      <c r="M136" s="117"/>
      <c r="N136" s="107"/>
      <c r="O136" s="107"/>
      <c r="P136" s="107"/>
      <c r="Q136" s="107"/>
      <c r="R136" s="107"/>
    </row>
    <row r="137" spans="1:18" ht="13.5">
      <c r="A137" s="214"/>
      <c r="B137" s="214"/>
      <c r="C137" s="45">
        <f t="shared" si="1"/>
        <v>43649</v>
      </c>
      <c r="D137" s="59"/>
      <c r="E137" s="60"/>
      <c r="F137" s="61"/>
      <c r="G137" s="62">
        <v>-0.33749999999999997</v>
      </c>
      <c r="H137" s="63">
        <v>-2.0833333333333332E-2</v>
      </c>
      <c r="I137" s="64"/>
      <c r="J137" s="65"/>
      <c r="K137" s="66"/>
      <c r="L137" s="214"/>
      <c r="M137" s="117"/>
      <c r="N137" s="107"/>
      <c r="O137" s="107"/>
      <c r="P137" s="107"/>
      <c r="Q137" s="107"/>
      <c r="R137" s="107"/>
    </row>
    <row r="138" spans="1:18" ht="13.5">
      <c r="A138" s="214"/>
      <c r="B138" s="214"/>
      <c r="C138" s="45">
        <f t="shared" si="1"/>
        <v>43650</v>
      </c>
      <c r="D138" s="46" t="s">
        <v>14</v>
      </c>
      <c r="E138" s="47"/>
      <c r="F138" s="55"/>
      <c r="G138" s="49">
        <v>-0.33749999999999997</v>
      </c>
      <c r="H138" s="50">
        <v>-2.0833333333333332E-2</v>
      </c>
      <c r="I138" s="51" t="b">
        <v>0</v>
      </c>
      <c r="J138" s="52"/>
      <c r="K138" s="53"/>
      <c r="L138" s="214"/>
      <c r="M138" s="117"/>
      <c r="N138" s="107"/>
      <c r="O138" s="107"/>
      <c r="P138" s="107"/>
      <c r="Q138" s="107"/>
      <c r="R138" s="107"/>
    </row>
    <row r="139" spans="1:18" ht="13.5">
      <c r="A139" s="214"/>
      <c r="B139" s="214"/>
      <c r="C139" s="45">
        <f t="shared" si="1"/>
        <v>43651</v>
      </c>
      <c r="D139" s="46" t="s">
        <v>14</v>
      </c>
      <c r="E139" s="47"/>
      <c r="F139" s="55"/>
      <c r="G139" s="49">
        <v>-0.33749999999999997</v>
      </c>
      <c r="H139" s="50">
        <v>-2.0833333333333332E-2</v>
      </c>
      <c r="I139" s="51" t="b">
        <v>0</v>
      </c>
      <c r="J139" s="52"/>
      <c r="K139" s="53"/>
      <c r="L139" s="214"/>
      <c r="M139" s="117"/>
      <c r="N139" s="107"/>
      <c r="O139" s="107"/>
      <c r="P139" s="107"/>
      <c r="Q139" s="107"/>
      <c r="R139" s="107"/>
    </row>
    <row r="140" spans="1:18" ht="13.5">
      <c r="A140" s="214"/>
      <c r="B140" s="215"/>
      <c r="C140" s="45">
        <f t="shared" si="1"/>
        <v>43652</v>
      </c>
      <c r="D140" s="46" t="s">
        <v>17</v>
      </c>
      <c r="E140" s="47"/>
      <c r="F140" s="55"/>
      <c r="G140" s="49">
        <v>-0.33749999999999997</v>
      </c>
      <c r="H140" s="50">
        <v>-2.0833333333333332E-2</v>
      </c>
      <c r="I140" s="51" t="b">
        <v>0</v>
      </c>
      <c r="J140" s="52"/>
      <c r="K140" s="53"/>
      <c r="L140" s="215"/>
      <c r="M140" s="117"/>
      <c r="N140" s="107"/>
      <c r="O140" s="107"/>
      <c r="P140" s="107"/>
      <c r="Q140" s="107"/>
      <c r="R140" s="107"/>
    </row>
    <row r="141" spans="1:18" ht="13.5">
      <c r="A141" s="214"/>
      <c r="B141" s="213">
        <f>WEEKNUM(C141)</f>
        <v>28</v>
      </c>
      <c r="C141" s="45">
        <f t="shared" si="1"/>
        <v>43655</v>
      </c>
      <c r="D141" s="46" t="s">
        <v>14</v>
      </c>
      <c r="E141" s="47"/>
      <c r="F141" s="55"/>
      <c r="G141" s="49">
        <v>-0.33749999999999997</v>
      </c>
      <c r="H141" s="50">
        <v>-2.0833333333333332E-2</v>
      </c>
      <c r="I141" s="51" t="b">
        <v>0</v>
      </c>
      <c r="J141" s="52"/>
      <c r="K141" s="53"/>
      <c r="L141" s="227">
        <f>WEEKNUM(C141)</f>
        <v>28</v>
      </c>
      <c r="M141" s="117"/>
      <c r="N141" s="107"/>
      <c r="O141" s="107"/>
      <c r="P141" s="107"/>
      <c r="Q141" s="107"/>
      <c r="R141" s="107"/>
    </row>
    <row r="142" spans="1:18" ht="13.5">
      <c r="A142" s="214"/>
      <c r="B142" s="214"/>
      <c r="C142" s="45">
        <f t="shared" si="1"/>
        <v>43656</v>
      </c>
      <c r="D142" s="59"/>
      <c r="E142" s="60"/>
      <c r="F142" s="61"/>
      <c r="G142" s="62">
        <v>-0.33749999999999997</v>
      </c>
      <c r="H142" s="63">
        <v>-2.0833333333333332E-2</v>
      </c>
      <c r="I142" s="64"/>
      <c r="J142" s="65"/>
      <c r="K142" s="66"/>
      <c r="L142" s="214"/>
      <c r="M142" s="117"/>
      <c r="N142" s="107"/>
      <c r="O142" s="107"/>
      <c r="P142" s="107"/>
      <c r="Q142" s="107"/>
      <c r="R142" s="107"/>
    </row>
    <row r="143" spans="1:18" ht="13.5">
      <c r="A143" s="214"/>
      <c r="B143" s="214"/>
      <c r="C143" s="45">
        <f t="shared" si="1"/>
        <v>43657</v>
      </c>
      <c r="D143" s="46" t="s">
        <v>14</v>
      </c>
      <c r="E143" s="47"/>
      <c r="F143" s="55"/>
      <c r="G143" s="49">
        <v>-0.33749999999999997</v>
      </c>
      <c r="H143" s="50">
        <v>-2.0833333333333332E-2</v>
      </c>
      <c r="I143" s="51" t="b">
        <v>0</v>
      </c>
      <c r="J143" s="52"/>
      <c r="K143" s="53"/>
      <c r="L143" s="214"/>
      <c r="M143" s="117"/>
      <c r="N143" s="107"/>
      <c r="O143" s="107"/>
      <c r="P143" s="107"/>
      <c r="Q143" s="107"/>
      <c r="R143" s="107"/>
    </row>
    <row r="144" spans="1:18" ht="13.5">
      <c r="A144" s="214"/>
      <c r="B144" s="214"/>
      <c r="C144" s="45">
        <f t="shared" si="1"/>
        <v>43658</v>
      </c>
      <c r="D144" s="46" t="s">
        <v>14</v>
      </c>
      <c r="E144" s="47"/>
      <c r="F144" s="55"/>
      <c r="G144" s="49">
        <v>-0.33749999999999997</v>
      </c>
      <c r="H144" s="50">
        <v>-2.0833333333333332E-2</v>
      </c>
      <c r="I144" s="51" t="b">
        <v>0</v>
      </c>
      <c r="J144" s="52"/>
      <c r="K144" s="53"/>
      <c r="L144" s="214"/>
      <c r="M144" s="117"/>
      <c r="N144" s="107"/>
      <c r="O144" s="107"/>
      <c r="P144" s="107"/>
      <c r="Q144" s="107"/>
      <c r="R144" s="107"/>
    </row>
    <row r="145" spans="1:18" ht="13.5">
      <c r="A145" s="214"/>
      <c r="B145" s="215"/>
      <c r="C145" s="45">
        <f t="shared" si="1"/>
        <v>43659</v>
      </c>
      <c r="D145" s="74" t="s">
        <v>17</v>
      </c>
      <c r="E145" s="113"/>
      <c r="F145" s="102"/>
      <c r="G145" s="103">
        <v>-0.33749999999999997</v>
      </c>
      <c r="H145" s="104">
        <v>-2.0833333333333332E-2</v>
      </c>
      <c r="I145" s="105" t="b">
        <v>0</v>
      </c>
      <c r="J145" s="106"/>
      <c r="K145" s="75"/>
      <c r="L145" s="215"/>
      <c r="M145" s="117"/>
      <c r="N145" s="107"/>
      <c r="O145" s="107"/>
      <c r="P145" s="107"/>
      <c r="Q145" s="107"/>
      <c r="R145" s="107"/>
    </row>
    <row r="146" spans="1:18" ht="13.5">
      <c r="A146" s="214"/>
      <c r="B146" s="213">
        <f>WEEKNUM(C146)</f>
        <v>29</v>
      </c>
      <c r="C146" s="45">
        <f t="shared" si="1"/>
        <v>43662</v>
      </c>
      <c r="D146" s="46" t="s">
        <v>14</v>
      </c>
      <c r="E146" s="47"/>
      <c r="F146" s="55"/>
      <c r="G146" s="49">
        <v>-0.33749999999999997</v>
      </c>
      <c r="H146" s="50">
        <v>-2.0833333333333332E-2</v>
      </c>
      <c r="I146" s="51" t="b">
        <v>0</v>
      </c>
      <c r="J146" s="52"/>
      <c r="K146" s="53"/>
      <c r="L146" s="227">
        <f>WEEKNUM(C146)</f>
        <v>29</v>
      </c>
      <c r="M146" s="117"/>
      <c r="N146" s="107"/>
      <c r="O146" s="107"/>
      <c r="P146" s="107"/>
      <c r="Q146" s="107"/>
      <c r="R146" s="107"/>
    </row>
    <row r="147" spans="1:18" ht="13.5">
      <c r="A147" s="214"/>
      <c r="B147" s="214"/>
      <c r="C147" s="45">
        <f t="shared" si="1"/>
        <v>43663</v>
      </c>
      <c r="D147" s="59"/>
      <c r="E147" s="60"/>
      <c r="F147" s="61"/>
      <c r="G147" s="62">
        <v>-0.33749999999999997</v>
      </c>
      <c r="H147" s="63">
        <v>-2.0833333333333332E-2</v>
      </c>
      <c r="I147" s="64" t="b">
        <v>0</v>
      </c>
      <c r="J147" s="65"/>
      <c r="K147" s="66"/>
      <c r="L147" s="214"/>
      <c r="M147" s="117"/>
      <c r="N147" s="107"/>
      <c r="O147" s="107"/>
      <c r="P147" s="107"/>
      <c r="Q147" s="107"/>
      <c r="R147" s="107"/>
    </row>
    <row r="148" spans="1:18" ht="13.5">
      <c r="A148" s="214"/>
      <c r="B148" s="214"/>
      <c r="C148" s="45">
        <f t="shared" si="1"/>
        <v>43664</v>
      </c>
      <c r="D148" s="46" t="s">
        <v>14</v>
      </c>
      <c r="E148" s="47"/>
      <c r="F148" s="55"/>
      <c r="G148" s="49">
        <v>-0.33749999999999997</v>
      </c>
      <c r="H148" s="50">
        <v>-2.0833333333333332E-2</v>
      </c>
      <c r="I148" s="51" t="b">
        <v>0</v>
      </c>
      <c r="J148" s="52"/>
      <c r="K148" s="53"/>
      <c r="L148" s="214"/>
      <c r="M148" s="117"/>
      <c r="N148" s="107"/>
      <c r="O148" s="107"/>
      <c r="P148" s="107"/>
      <c r="Q148" s="107"/>
      <c r="R148" s="107"/>
    </row>
    <row r="149" spans="1:18" ht="13.5">
      <c r="A149" s="214"/>
      <c r="B149" s="214"/>
      <c r="C149" s="45">
        <f t="shared" si="1"/>
        <v>43665</v>
      </c>
      <c r="D149" s="46" t="s">
        <v>14</v>
      </c>
      <c r="E149" s="47"/>
      <c r="F149" s="55"/>
      <c r="G149" s="49">
        <v>-0.33749999999999997</v>
      </c>
      <c r="H149" s="50">
        <v>-2.0833333333333332E-2</v>
      </c>
      <c r="I149" s="51" t="b">
        <v>0</v>
      </c>
      <c r="J149" s="52"/>
      <c r="K149" s="53"/>
      <c r="L149" s="214"/>
      <c r="M149" s="117"/>
      <c r="N149" s="107"/>
      <c r="O149" s="107"/>
      <c r="P149" s="107"/>
      <c r="Q149" s="107"/>
      <c r="R149" s="107"/>
    </row>
    <row r="150" spans="1:18" ht="13.5">
      <c r="A150" s="214"/>
      <c r="B150" s="215"/>
      <c r="C150" s="45">
        <f t="shared" si="1"/>
        <v>43666</v>
      </c>
      <c r="D150" s="46" t="s">
        <v>17</v>
      </c>
      <c r="E150" s="47"/>
      <c r="F150" s="55"/>
      <c r="G150" s="49">
        <v>-0.33749999999999997</v>
      </c>
      <c r="H150" s="50">
        <v>-2.0833333333333332E-2</v>
      </c>
      <c r="I150" s="51" t="b">
        <v>0</v>
      </c>
      <c r="J150" s="52"/>
      <c r="K150" s="53"/>
      <c r="L150" s="215"/>
      <c r="M150" s="117"/>
      <c r="N150" s="107"/>
      <c r="O150" s="107"/>
      <c r="P150" s="107"/>
      <c r="Q150" s="107"/>
      <c r="R150" s="107"/>
    </row>
    <row r="151" spans="1:18" ht="13.5">
      <c r="A151" s="214"/>
      <c r="B151" s="213">
        <f>WEEKNUM(C151)</f>
        <v>30</v>
      </c>
      <c r="C151" s="45">
        <f t="shared" si="1"/>
        <v>43669</v>
      </c>
      <c r="D151" s="46" t="s">
        <v>14</v>
      </c>
      <c r="E151" s="47"/>
      <c r="F151" s="55"/>
      <c r="G151" s="49">
        <v>-0.33749999999999997</v>
      </c>
      <c r="H151" s="50">
        <v>-2.0833333333333332E-2</v>
      </c>
      <c r="I151" s="51" t="b">
        <v>0</v>
      </c>
      <c r="J151" s="52"/>
      <c r="K151" s="53"/>
      <c r="L151" s="227">
        <f>WEEKNUM(C151)</f>
        <v>30</v>
      </c>
      <c r="M151" s="117"/>
      <c r="N151" s="107"/>
      <c r="O151" s="107"/>
      <c r="P151" s="107"/>
      <c r="Q151" s="107"/>
      <c r="R151" s="107"/>
    </row>
    <row r="152" spans="1:18" ht="13.5">
      <c r="A152" s="214"/>
      <c r="B152" s="214"/>
      <c r="C152" s="45">
        <f t="shared" si="1"/>
        <v>43670</v>
      </c>
      <c r="D152" s="59"/>
      <c r="E152" s="60"/>
      <c r="F152" s="61"/>
      <c r="G152" s="62">
        <v>-0.33749999999999997</v>
      </c>
      <c r="H152" s="63">
        <v>-2.0833333333333332E-2</v>
      </c>
      <c r="I152" s="64"/>
      <c r="J152" s="65"/>
      <c r="K152" s="66"/>
      <c r="L152" s="214"/>
      <c r="M152" s="117"/>
      <c r="N152" s="107"/>
      <c r="O152" s="107"/>
      <c r="P152" s="107"/>
      <c r="Q152" s="107"/>
      <c r="R152" s="107"/>
    </row>
    <row r="153" spans="1:18" ht="13.5">
      <c r="A153" s="214"/>
      <c r="B153" s="214"/>
      <c r="C153" s="45">
        <f t="shared" si="1"/>
        <v>43671</v>
      </c>
      <c r="D153" s="46" t="s">
        <v>14</v>
      </c>
      <c r="E153" s="47"/>
      <c r="F153" s="55"/>
      <c r="G153" s="49">
        <v>-0.33749999999999997</v>
      </c>
      <c r="H153" s="50">
        <v>-2.0833333333333332E-2</v>
      </c>
      <c r="I153" s="51" t="b">
        <v>0</v>
      </c>
      <c r="J153" s="52"/>
      <c r="K153" s="53"/>
      <c r="L153" s="214"/>
      <c r="M153" s="117"/>
      <c r="N153" s="107"/>
      <c r="O153" s="107"/>
      <c r="P153" s="107"/>
      <c r="Q153" s="107"/>
      <c r="R153" s="107"/>
    </row>
    <row r="154" spans="1:18" ht="13.5">
      <c r="A154" s="214"/>
      <c r="B154" s="214"/>
      <c r="C154" s="45">
        <f t="shared" si="1"/>
        <v>43672</v>
      </c>
      <c r="D154" s="46" t="s">
        <v>14</v>
      </c>
      <c r="E154" s="47"/>
      <c r="F154" s="55"/>
      <c r="G154" s="49">
        <v>-0.33749999999999997</v>
      </c>
      <c r="H154" s="50">
        <v>-2.0833333333333332E-2</v>
      </c>
      <c r="I154" s="51" t="b">
        <v>0</v>
      </c>
      <c r="J154" s="52"/>
      <c r="K154" s="53"/>
      <c r="L154" s="214"/>
      <c r="M154" s="117"/>
      <c r="N154" s="107"/>
      <c r="O154" s="107"/>
      <c r="P154" s="107"/>
      <c r="Q154" s="107"/>
      <c r="R154" s="107"/>
    </row>
    <row r="155" spans="1:18" ht="13.5">
      <c r="A155" s="214"/>
      <c r="B155" s="215"/>
      <c r="C155" s="45">
        <f t="shared" si="1"/>
        <v>43673</v>
      </c>
      <c r="D155" s="46" t="s">
        <v>17</v>
      </c>
      <c r="E155" s="47"/>
      <c r="F155" s="55"/>
      <c r="G155" s="49">
        <v>-0.33749999999999997</v>
      </c>
      <c r="H155" s="50">
        <v>-2.0833333333333332E-2</v>
      </c>
      <c r="I155" s="51" t="b">
        <v>0</v>
      </c>
      <c r="J155" s="52"/>
      <c r="K155" s="53"/>
      <c r="L155" s="215"/>
      <c r="M155" s="117"/>
      <c r="N155" s="107"/>
      <c r="O155" s="107"/>
      <c r="P155" s="107"/>
      <c r="Q155" s="107"/>
      <c r="R155" s="107"/>
    </row>
    <row r="156" spans="1:18" ht="13.5">
      <c r="A156" s="214"/>
      <c r="B156" s="213">
        <f>WEEKNUM(C156)</f>
        <v>31</v>
      </c>
      <c r="C156" s="45">
        <f t="shared" si="1"/>
        <v>43676</v>
      </c>
      <c r="D156" s="46" t="s">
        <v>14</v>
      </c>
      <c r="E156" s="47"/>
      <c r="F156" s="55"/>
      <c r="G156" s="49">
        <v>-0.33749999999999997</v>
      </c>
      <c r="H156" s="50">
        <v>-2.0833333333333332E-2</v>
      </c>
      <c r="I156" s="51" t="b">
        <v>0</v>
      </c>
      <c r="J156" s="52"/>
      <c r="K156" s="53"/>
      <c r="L156" s="227">
        <f>WEEKNUM(C156)</f>
        <v>31</v>
      </c>
      <c r="M156" s="117"/>
      <c r="N156" s="107"/>
      <c r="O156" s="107"/>
      <c r="P156" s="107"/>
      <c r="Q156" s="107"/>
      <c r="R156" s="107"/>
    </row>
    <row r="157" spans="1:18" ht="13.5">
      <c r="A157" s="241">
        <f>A136+31</f>
        <v>218</v>
      </c>
      <c r="B157" s="214"/>
      <c r="C157" s="45">
        <f t="shared" si="1"/>
        <v>43677</v>
      </c>
      <c r="D157" s="59"/>
      <c r="E157" s="60"/>
      <c r="F157" s="61"/>
      <c r="G157" s="62">
        <v>-0.33749999999999997</v>
      </c>
      <c r="H157" s="63">
        <v>-2.0833333333333332E-2</v>
      </c>
      <c r="I157" s="64"/>
      <c r="J157" s="65"/>
      <c r="K157" s="66"/>
      <c r="L157" s="214"/>
      <c r="M157" s="117"/>
      <c r="N157" s="107"/>
      <c r="O157" s="107"/>
      <c r="P157" s="107"/>
      <c r="Q157" s="107"/>
      <c r="R157" s="107"/>
    </row>
    <row r="158" spans="1:18" ht="13.5">
      <c r="A158" s="214"/>
      <c r="B158" s="214"/>
      <c r="C158" s="45">
        <f t="shared" si="1"/>
        <v>43678</v>
      </c>
      <c r="D158" s="46" t="s">
        <v>14</v>
      </c>
      <c r="E158" s="47"/>
      <c r="F158" s="55"/>
      <c r="G158" s="49">
        <v>-0.33749999999999997</v>
      </c>
      <c r="H158" s="50">
        <v>-2.0833333333333332E-2</v>
      </c>
      <c r="I158" s="51" t="b">
        <v>0</v>
      </c>
      <c r="J158" s="52"/>
      <c r="K158" s="53"/>
      <c r="L158" s="214"/>
      <c r="M158" s="117"/>
      <c r="N158" s="107"/>
      <c r="O158" s="107"/>
      <c r="P158" s="107"/>
      <c r="Q158" s="107"/>
      <c r="R158" s="107"/>
    </row>
    <row r="159" spans="1:18" ht="13.5">
      <c r="A159" s="214"/>
      <c r="B159" s="214"/>
      <c r="C159" s="45">
        <f t="shared" si="1"/>
        <v>43679</v>
      </c>
      <c r="D159" s="46" t="s">
        <v>14</v>
      </c>
      <c r="E159" s="47"/>
      <c r="F159" s="55"/>
      <c r="G159" s="49">
        <v>-0.33749999999999997</v>
      </c>
      <c r="H159" s="50">
        <v>-2.0833333333333332E-2</v>
      </c>
      <c r="I159" s="51" t="b">
        <v>0</v>
      </c>
      <c r="J159" s="52"/>
      <c r="K159" s="53"/>
      <c r="L159" s="214"/>
      <c r="M159" s="117"/>
      <c r="N159" s="107"/>
      <c r="O159" s="107"/>
      <c r="P159" s="107"/>
      <c r="Q159" s="107"/>
      <c r="R159" s="107"/>
    </row>
    <row r="160" spans="1:18" ht="13.5">
      <c r="A160" s="214"/>
      <c r="B160" s="215"/>
      <c r="C160" s="45">
        <f t="shared" si="1"/>
        <v>43680</v>
      </c>
      <c r="D160" s="99" t="s">
        <v>17</v>
      </c>
      <c r="E160" s="47"/>
      <c r="F160" s="55"/>
      <c r="G160" s="49">
        <v>-0.33749999999999997</v>
      </c>
      <c r="H160" s="50">
        <v>-2.0833333333333332E-2</v>
      </c>
      <c r="I160" s="51" t="b">
        <v>0</v>
      </c>
      <c r="J160" s="52"/>
      <c r="K160" s="53"/>
      <c r="L160" s="215"/>
      <c r="M160" s="117"/>
      <c r="N160" s="107"/>
      <c r="O160" s="107"/>
      <c r="P160" s="107"/>
      <c r="Q160" s="107"/>
      <c r="R160" s="107"/>
    </row>
    <row r="161" spans="1:18" ht="13.5">
      <c r="A161" s="214"/>
      <c r="B161" s="213">
        <f>WEEKNUM(C161)</f>
        <v>32</v>
      </c>
      <c r="C161" s="45">
        <f t="shared" si="1"/>
        <v>43683</v>
      </c>
      <c r="D161" s="46" t="s">
        <v>14</v>
      </c>
      <c r="E161" s="47"/>
      <c r="F161" s="55"/>
      <c r="G161" s="49">
        <v>-0.33749999999999997</v>
      </c>
      <c r="H161" s="50">
        <v>-2.0833333333333332E-2</v>
      </c>
      <c r="I161" s="51" t="b">
        <v>0</v>
      </c>
      <c r="J161" s="52"/>
      <c r="K161" s="53"/>
      <c r="L161" s="227">
        <f>WEEKNUM(C161)</f>
        <v>32</v>
      </c>
      <c r="M161" s="117"/>
      <c r="N161" s="107"/>
      <c r="O161" s="107"/>
      <c r="P161" s="107"/>
      <c r="Q161" s="107"/>
      <c r="R161" s="107"/>
    </row>
    <row r="162" spans="1:18" ht="13.5">
      <c r="A162" s="214"/>
      <c r="B162" s="214"/>
      <c r="C162" s="45">
        <f t="shared" si="1"/>
        <v>43684</v>
      </c>
      <c r="D162" s="59"/>
      <c r="E162" s="60"/>
      <c r="F162" s="61"/>
      <c r="G162" s="62">
        <v>-0.33749999999999997</v>
      </c>
      <c r="H162" s="63">
        <v>-2.0833333333333332E-2</v>
      </c>
      <c r="I162" s="64"/>
      <c r="J162" s="65"/>
      <c r="K162" s="66"/>
      <c r="L162" s="214"/>
      <c r="M162" s="117"/>
      <c r="N162" s="107"/>
      <c r="O162" s="107"/>
      <c r="P162" s="107"/>
      <c r="Q162" s="107"/>
      <c r="R162" s="107"/>
    </row>
    <row r="163" spans="1:18" ht="13.5">
      <c r="A163" s="214"/>
      <c r="B163" s="214"/>
      <c r="C163" s="45">
        <f t="shared" si="1"/>
        <v>43685</v>
      </c>
      <c r="D163" s="46"/>
      <c r="E163" s="47"/>
      <c r="F163" s="55"/>
      <c r="G163" s="49">
        <v>-0.33749999999999997</v>
      </c>
      <c r="H163" s="50">
        <v>-2.0833333333333332E-2</v>
      </c>
      <c r="I163" s="51" t="b">
        <v>0</v>
      </c>
      <c r="J163" s="52"/>
      <c r="K163" s="53"/>
      <c r="L163" s="214"/>
      <c r="M163" s="117"/>
      <c r="N163" s="107"/>
      <c r="O163" s="107"/>
      <c r="P163" s="107"/>
      <c r="Q163" s="107"/>
      <c r="R163" s="107"/>
    </row>
    <row r="164" spans="1:18" ht="13.5">
      <c r="A164" s="214"/>
      <c r="B164" s="214"/>
      <c r="C164" s="45">
        <f t="shared" si="1"/>
        <v>43686</v>
      </c>
      <c r="D164" s="46"/>
      <c r="E164" s="67"/>
      <c r="F164" s="55"/>
      <c r="G164" s="49">
        <v>-0.33749999999999997</v>
      </c>
      <c r="H164" s="50">
        <v>-2.0833333333333332E-2</v>
      </c>
      <c r="I164" s="51" t="b">
        <v>0</v>
      </c>
      <c r="J164" s="52"/>
      <c r="K164" s="53"/>
      <c r="L164" s="214"/>
      <c r="M164" s="117"/>
      <c r="N164" s="107"/>
      <c r="O164" s="107"/>
      <c r="P164" s="107"/>
      <c r="Q164" s="107"/>
      <c r="R164" s="107"/>
    </row>
    <row r="165" spans="1:18" ht="13.5">
      <c r="A165" s="214"/>
      <c r="B165" s="215"/>
      <c r="C165" s="45">
        <f t="shared" si="1"/>
        <v>43687</v>
      </c>
      <c r="D165" s="46" t="s">
        <v>17</v>
      </c>
      <c r="E165" s="47"/>
      <c r="F165" s="55"/>
      <c r="G165" s="49">
        <v>-0.33749999999999997</v>
      </c>
      <c r="H165" s="50">
        <v>-2.0833333333333332E-2</v>
      </c>
      <c r="I165" s="51" t="b">
        <v>0</v>
      </c>
      <c r="J165" s="57"/>
      <c r="K165" s="58"/>
      <c r="L165" s="215"/>
      <c r="M165" s="117"/>
      <c r="N165" s="107"/>
      <c r="O165" s="107"/>
      <c r="P165" s="107"/>
      <c r="Q165" s="107"/>
      <c r="R165" s="107"/>
    </row>
    <row r="166" spans="1:18" ht="13.5">
      <c r="A166" s="214"/>
      <c r="B166" s="242">
        <f>WEEKNUM(C166)</f>
        <v>33</v>
      </c>
      <c r="C166" s="144">
        <f t="shared" si="1"/>
        <v>43690</v>
      </c>
      <c r="D166" s="145" t="s">
        <v>14</v>
      </c>
      <c r="E166" s="146"/>
      <c r="F166" s="147"/>
      <c r="G166" s="148">
        <v>-0.33749999999999997</v>
      </c>
      <c r="H166" s="149">
        <v>-2.0833333333333332E-2</v>
      </c>
      <c r="I166" s="150" t="b">
        <v>0</v>
      </c>
      <c r="J166" s="151"/>
      <c r="K166" s="152"/>
      <c r="L166" s="245">
        <f>WEEKNUM(C166)</f>
        <v>33</v>
      </c>
      <c r="M166" s="117"/>
      <c r="N166" s="107"/>
      <c r="O166" s="107"/>
      <c r="P166" s="107"/>
      <c r="Q166" s="107"/>
      <c r="R166" s="107"/>
    </row>
    <row r="167" spans="1:18" ht="13.5">
      <c r="A167" s="214"/>
      <c r="B167" s="214"/>
      <c r="C167" s="144">
        <f t="shared" si="1"/>
        <v>43691</v>
      </c>
      <c r="D167" s="153"/>
      <c r="E167" s="154"/>
      <c r="F167" s="155"/>
      <c r="G167" s="156">
        <v>-0.33749999999999997</v>
      </c>
      <c r="H167" s="157">
        <v>-2.0833333333333332E-2</v>
      </c>
      <c r="I167" s="158"/>
      <c r="J167" s="159"/>
      <c r="K167" s="160"/>
      <c r="L167" s="214"/>
      <c r="M167" s="117"/>
      <c r="N167" s="107"/>
      <c r="O167" s="107"/>
      <c r="P167" s="107"/>
      <c r="Q167" s="107"/>
      <c r="R167" s="107"/>
    </row>
    <row r="168" spans="1:18" ht="13.5">
      <c r="A168" s="214"/>
      <c r="B168" s="214"/>
      <c r="C168" s="144">
        <f t="shared" si="1"/>
        <v>43692</v>
      </c>
      <c r="D168" s="145" t="s">
        <v>14</v>
      </c>
      <c r="E168" s="146"/>
      <c r="F168" s="147"/>
      <c r="G168" s="148">
        <v>-0.33749999999999997</v>
      </c>
      <c r="H168" s="149">
        <v>-2.0833333333333332E-2</v>
      </c>
      <c r="I168" s="150" t="b">
        <v>0</v>
      </c>
      <c r="J168" s="151"/>
      <c r="K168" s="152"/>
      <c r="L168" s="214"/>
      <c r="M168" s="117"/>
      <c r="N168" s="107"/>
      <c r="O168" s="107"/>
      <c r="P168" s="107"/>
      <c r="Q168" s="107"/>
      <c r="R168" s="107"/>
    </row>
    <row r="169" spans="1:18" ht="13.5">
      <c r="A169" s="214"/>
      <c r="B169" s="214"/>
      <c r="C169" s="144">
        <f t="shared" si="1"/>
        <v>43693</v>
      </c>
      <c r="D169" s="145" t="s">
        <v>14</v>
      </c>
      <c r="E169" s="146"/>
      <c r="F169" s="147"/>
      <c r="G169" s="148">
        <v>-0.33749999999999997</v>
      </c>
      <c r="H169" s="149">
        <v>-2.0833333333333332E-2</v>
      </c>
      <c r="I169" s="150" t="b">
        <v>0</v>
      </c>
      <c r="J169" s="151"/>
      <c r="K169" s="152"/>
      <c r="L169" s="214"/>
      <c r="M169" s="117"/>
      <c r="N169" s="107"/>
      <c r="O169" s="107"/>
      <c r="P169" s="107"/>
      <c r="Q169" s="107"/>
      <c r="R169" s="107"/>
    </row>
    <row r="170" spans="1:18" ht="13.5">
      <c r="A170" s="214"/>
      <c r="B170" s="215"/>
      <c r="C170" s="161">
        <f t="shared" si="1"/>
        <v>43694</v>
      </c>
      <c r="D170" s="145" t="s">
        <v>17</v>
      </c>
      <c r="E170" s="146"/>
      <c r="F170" s="147"/>
      <c r="G170" s="148">
        <v>-0.33749999999999997</v>
      </c>
      <c r="H170" s="149">
        <v>-2.0833333333333332E-2</v>
      </c>
      <c r="I170" s="150" t="b">
        <v>0</v>
      </c>
      <c r="J170" s="151"/>
      <c r="K170" s="152"/>
      <c r="L170" s="215"/>
      <c r="M170" s="117"/>
      <c r="N170" s="107"/>
      <c r="O170" s="107"/>
      <c r="P170" s="107"/>
      <c r="Q170" s="107"/>
      <c r="R170" s="107"/>
    </row>
    <row r="171" spans="1:18" ht="13.5">
      <c r="A171" s="214"/>
      <c r="B171" s="244">
        <f>WEEKNUM(C171)</f>
        <v>34</v>
      </c>
      <c r="C171" s="144">
        <f t="shared" si="1"/>
        <v>43697</v>
      </c>
      <c r="D171" s="145" t="s">
        <v>14</v>
      </c>
      <c r="E171" s="146"/>
      <c r="F171" s="147"/>
      <c r="G171" s="148">
        <v>-0.33749999999999997</v>
      </c>
      <c r="H171" s="149">
        <v>-2.0833333333333332E-2</v>
      </c>
      <c r="I171" s="150" t="b">
        <v>0</v>
      </c>
      <c r="J171" s="151"/>
      <c r="K171" s="152"/>
      <c r="L171" s="246">
        <f>WEEKNUM(C171)</f>
        <v>34</v>
      </c>
      <c r="M171" s="117"/>
      <c r="N171" s="107"/>
      <c r="O171" s="107"/>
      <c r="P171" s="107"/>
      <c r="Q171" s="107"/>
      <c r="R171" s="107"/>
    </row>
    <row r="172" spans="1:18" ht="13.5">
      <c r="A172" s="214"/>
      <c r="B172" s="214"/>
      <c r="C172" s="144">
        <f t="shared" si="1"/>
        <v>43698</v>
      </c>
      <c r="D172" s="153"/>
      <c r="E172" s="154"/>
      <c r="F172" s="155"/>
      <c r="G172" s="156">
        <v>-0.33749999999999997</v>
      </c>
      <c r="H172" s="157">
        <v>-2.0833333333333332E-2</v>
      </c>
      <c r="I172" s="158"/>
      <c r="J172" s="159"/>
      <c r="K172" s="160"/>
      <c r="L172" s="214"/>
      <c r="M172" s="117"/>
      <c r="N172" s="107"/>
      <c r="O172" s="107"/>
      <c r="P172" s="107"/>
      <c r="Q172" s="107"/>
      <c r="R172" s="107"/>
    </row>
    <row r="173" spans="1:18" ht="13.5">
      <c r="A173" s="214"/>
      <c r="B173" s="214"/>
      <c r="C173" s="144">
        <f t="shared" si="1"/>
        <v>43699</v>
      </c>
      <c r="D173" s="145" t="s">
        <v>14</v>
      </c>
      <c r="E173" s="146"/>
      <c r="F173" s="147"/>
      <c r="G173" s="148">
        <v>-0.33749999999999997</v>
      </c>
      <c r="H173" s="149">
        <v>-2.0833333333333332E-2</v>
      </c>
      <c r="I173" s="150" t="b">
        <v>0</v>
      </c>
      <c r="J173" s="151"/>
      <c r="K173" s="152"/>
      <c r="L173" s="214"/>
      <c r="M173" s="117"/>
      <c r="N173" s="107"/>
      <c r="O173" s="107"/>
      <c r="P173" s="107"/>
      <c r="Q173" s="107"/>
      <c r="R173" s="107"/>
    </row>
    <row r="174" spans="1:18" ht="13.5">
      <c r="A174" s="214"/>
      <c r="B174" s="214"/>
      <c r="C174" s="144">
        <f t="shared" si="1"/>
        <v>43700</v>
      </c>
      <c r="D174" s="145" t="s">
        <v>14</v>
      </c>
      <c r="E174" s="146"/>
      <c r="F174" s="147"/>
      <c r="G174" s="148">
        <v>-0.33749999999999997</v>
      </c>
      <c r="H174" s="149">
        <v>-2.0833333333333332E-2</v>
      </c>
      <c r="I174" s="150" t="b">
        <v>0</v>
      </c>
      <c r="J174" s="151"/>
      <c r="K174" s="152"/>
      <c r="L174" s="214"/>
      <c r="M174" s="117"/>
      <c r="N174" s="107"/>
      <c r="O174" s="107"/>
      <c r="P174" s="107"/>
      <c r="Q174" s="107"/>
      <c r="R174" s="107"/>
    </row>
    <row r="175" spans="1:18" ht="13.5">
      <c r="A175" s="214"/>
      <c r="B175" s="215"/>
      <c r="C175" s="161">
        <f t="shared" si="1"/>
        <v>43701</v>
      </c>
      <c r="D175" s="162" t="s">
        <v>17</v>
      </c>
      <c r="E175" s="163"/>
      <c r="F175" s="164"/>
      <c r="G175" s="165">
        <v>-0.33749999999999997</v>
      </c>
      <c r="H175" s="166">
        <v>-2.0833333333333332E-2</v>
      </c>
      <c r="I175" s="167" t="b">
        <v>0</v>
      </c>
      <c r="J175" s="168"/>
      <c r="K175" s="169"/>
      <c r="L175" s="215"/>
      <c r="M175" s="117"/>
      <c r="N175" s="107"/>
      <c r="O175" s="107"/>
      <c r="P175" s="107"/>
      <c r="Q175" s="107"/>
      <c r="R175" s="107"/>
    </row>
    <row r="176" spans="1:18" ht="13.5">
      <c r="A176" s="214"/>
      <c r="B176" s="244">
        <f>WEEKNUM(C176)</f>
        <v>35</v>
      </c>
      <c r="C176" s="144">
        <f t="shared" si="1"/>
        <v>43704</v>
      </c>
      <c r="D176" s="145" t="s">
        <v>14</v>
      </c>
      <c r="E176" s="146"/>
      <c r="F176" s="147"/>
      <c r="G176" s="148">
        <v>-0.33749999999999997</v>
      </c>
      <c r="H176" s="149">
        <v>-2.0833333333333332E-2</v>
      </c>
      <c r="I176" s="150" t="b">
        <v>0</v>
      </c>
      <c r="J176" s="151"/>
      <c r="K176" s="152"/>
      <c r="L176" s="246">
        <f>WEEKNUM(C176)</f>
        <v>35</v>
      </c>
      <c r="M176" s="117"/>
      <c r="N176" s="107"/>
      <c r="O176" s="107"/>
      <c r="P176" s="107"/>
      <c r="Q176" s="107"/>
      <c r="R176" s="107"/>
    </row>
    <row r="177" spans="1:18" ht="13.5">
      <c r="A177" s="214"/>
      <c r="B177" s="214"/>
      <c r="C177" s="144">
        <f t="shared" si="1"/>
        <v>43705</v>
      </c>
      <c r="D177" s="153"/>
      <c r="E177" s="154"/>
      <c r="F177" s="155"/>
      <c r="G177" s="156">
        <v>-0.33749999999999997</v>
      </c>
      <c r="H177" s="157">
        <v>-2.0833333333333332E-2</v>
      </c>
      <c r="I177" s="158" t="b">
        <v>0</v>
      </c>
      <c r="J177" s="159"/>
      <c r="K177" s="160"/>
      <c r="L177" s="214"/>
      <c r="M177" s="117"/>
      <c r="N177" s="107"/>
      <c r="O177" s="107"/>
      <c r="P177" s="107"/>
      <c r="Q177" s="107"/>
      <c r="R177" s="107"/>
    </row>
    <row r="178" spans="1:18" ht="13.5">
      <c r="A178" s="214"/>
      <c r="B178" s="214"/>
      <c r="C178" s="144">
        <f t="shared" si="1"/>
        <v>43706</v>
      </c>
      <c r="D178" s="145" t="s">
        <v>14</v>
      </c>
      <c r="E178" s="146"/>
      <c r="F178" s="147"/>
      <c r="G178" s="148">
        <v>-0.33749999999999997</v>
      </c>
      <c r="H178" s="149">
        <v>-2.0833333333333332E-2</v>
      </c>
      <c r="I178" s="150" t="b">
        <v>0</v>
      </c>
      <c r="J178" s="170"/>
      <c r="K178" s="152"/>
      <c r="L178" s="214"/>
      <c r="M178" s="117"/>
      <c r="N178" s="107"/>
      <c r="O178" s="107"/>
      <c r="P178" s="107"/>
      <c r="Q178" s="107"/>
      <c r="R178" s="107"/>
    </row>
    <row r="179" spans="1:18" ht="13.5">
      <c r="A179" s="214"/>
      <c r="B179" s="214"/>
      <c r="C179" s="144">
        <f t="shared" si="1"/>
        <v>43707</v>
      </c>
      <c r="D179" s="145" t="s">
        <v>14</v>
      </c>
      <c r="E179" s="146"/>
      <c r="F179" s="147"/>
      <c r="G179" s="148">
        <v>-0.33749999999999997</v>
      </c>
      <c r="H179" s="149">
        <v>-2.0833333333333332E-2</v>
      </c>
      <c r="I179" s="150" t="b">
        <v>0</v>
      </c>
      <c r="J179" s="170"/>
      <c r="K179" s="152"/>
      <c r="L179" s="214"/>
      <c r="M179" s="117"/>
      <c r="N179" s="107"/>
      <c r="O179" s="107"/>
      <c r="P179" s="107"/>
      <c r="Q179" s="107"/>
      <c r="R179" s="107"/>
    </row>
    <row r="180" spans="1:18" ht="13.5">
      <c r="A180" s="171"/>
      <c r="B180" s="215"/>
      <c r="C180" s="161">
        <f t="shared" si="1"/>
        <v>43708</v>
      </c>
      <c r="D180" s="145" t="s">
        <v>17</v>
      </c>
      <c r="E180" s="146"/>
      <c r="F180" s="147"/>
      <c r="G180" s="148">
        <v>-0.33749999999999997</v>
      </c>
      <c r="H180" s="149">
        <v>-2.0833333333333332E-2</v>
      </c>
      <c r="I180" s="150" t="b">
        <v>0</v>
      </c>
      <c r="J180" s="170"/>
      <c r="K180" s="152"/>
      <c r="L180" s="215"/>
      <c r="M180" s="117"/>
      <c r="N180" s="107"/>
      <c r="O180" s="107"/>
      <c r="P180" s="107"/>
      <c r="Q180" s="107"/>
      <c r="R180" s="107"/>
    </row>
    <row r="181" spans="1:18" ht="13.5">
      <c r="A181" s="171"/>
      <c r="B181" s="244">
        <f>WEEKNUM(C181)</f>
        <v>36</v>
      </c>
      <c r="C181" s="144">
        <f t="shared" si="1"/>
        <v>43711</v>
      </c>
      <c r="D181" s="145" t="s">
        <v>14</v>
      </c>
      <c r="E181" s="146"/>
      <c r="F181" s="147"/>
      <c r="G181" s="148">
        <v>-0.33749999999999997</v>
      </c>
      <c r="H181" s="149">
        <v>-2.0833333333333332E-2</v>
      </c>
      <c r="I181" s="150" t="b">
        <v>0</v>
      </c>
      <c r="J181" s="170"/>
      <c r="K181" s="152"/>
      <c r="L181" s="246">
        <f>WEEKNUM(C181)</f>
        <v>36</v>
      </c>
      <c r="M181" s="117"/>
      <c r="N181" s="107"/>
      <c r="O181" s="107"/>
      <c r="P181" s="107"/>
      <c r="Q181" s="107"/>
      <c r="R181" s="107"/>
    </row>
    <row r="182" spans="1:18" ht="13.5">
      <c r="A182" s="171"/>
      <c r="B182" s="214"/>
      <c r="C182" s="144">
        <f t="shared" si="1"/>
        <v>43712</v>
      </c>
      <c r="D182" s="153"/>
      <c r="E182" s="154"/>
      <c r="F182" s="155"/>
      <c r="G182" s="156">
        <v>-0.33749999999999997</v>
      </c>
      <c r="H182" s="157">
        <v>-2.0833333333333332E-2</v>
      </c>
      <c r="I182" s="158"/>
      <c r="J182" s="172"/>
      <c r="K182" s="160"/>
      <c r="L182" s="214"/>
      <c r="M182" s="117"/>
      <c r="N182" s="107"/>
      <c r="O182" s="107"/>
      <c r="P182" s="107"/>
      <c r="Q182" s="107"/>
      <c r="R182" s="107"/>
    </row>
    <row r="183" spans="1:18" ht="13.5">
      <c r="A183" s="171"/>
      <c r="B183" s="214"/>
      <c r="C183" s="144">
        <f t="shared" si="1"/>
        <v>43713</v>
      </c>
      <c r="D183" s="145" t="s">
        <v>14</v>
      </c>
      <c r="E183" s="146"/>
      <c r="F183" s="147"/>
      <c r="G183" s="148">
        <v>-0.33749999999999997</v>
      </c>
      <c r="H183" s="149">
        <v>-2.0833333333333332E-2</v>
      </c>
      <c r="I183" s="150" t="b">
        <v>0</v>
      </c>
      <c r="J183" s="170"/>
      <c r="K183" s="152"/>
      <c r="L183" s="214"/>
      <c r="M183" s="117"/>
      <c r="N183" s="107"/>
      <c r="O183" s="107"/>
      <c r="P183" s="107"/>
      <c r="Q183" s="107"/>
      <c r="R183" s="107"/>
    </row>
    <row r="184" spans="1:18" ht="13.5">
      <c r="A184" s="171"/>
      <c r="B184" s="214"/>
      <c r="C184" s="144">
        <f t="shared" si="1"/>
        <v>43714</v>
      </c>
      <c r="D184" s="145" t="s">
        <v>14</v>
      </c>
      <c r="E184" s="146"/>
      <c r="F184" s="147"/>
      <c r="G184" s="148">
        <v>-0.33749999999999997</v>
      </c>
      <c r="H184" s="149">
        <v>-2.0833333333333332E-2</v>
      </c>
      <c r="I184" s="150" t="b">
        <v>0</v>
      </c>
      <c r="J184" s="170"/>
      <c r="K184" s="152"/>
      <c r="L184" s="214"/>
      <c r="M184" s="117"/>
      <c r="N184" s="107"/>
      <c r="O184" s="107"/>
      <c r="P184" s="107"/>
      <c r="Q184" s="107"/>
      <c r="R184" s="107"/>
    </row>
    <row r="185" spans="1:18" ht="13.5">
      <c r="A185" s="171"/>
      <c r="B185" s="215"/>
      <c r="C185" s="161">
        <f t="shared" si="1"/>
        <v>43715</v>
      </c>
      <c r="D185" s="145" t="s">
        <v>17</v>
      </c>
      <c r="E185" s="146"/>
      <c r="F185" s="147"/>
      <c r="G185" s="148">
        <v>-0.33749999999999997</v>
      </c>
      <c r="H185" s="149">
        <v>-2.0833333333333332E-2</v>
      </c>
      <c r="I185" s="150" t="b">
        <v>0</v>
      </c>
      <c r="J185" s="170"/>
      <c r="K185" s="152"/>
      <c r="L185" s="215"/>
      <c r="M185" s="117"/>
      <c r="N185" s="107"/>
      <c r="O185" s="107"/>
      <c r="P185" s="107"/>
      <c r="Q185" s="107"/>
      <c r="R185" s="107"/>
    </row>
    <row r="186" spans="1:18" ht="13.5">
      <c r="A186" s="171"/>
      <c r="B186" s="244">
        <f>WEEKNUM(C186)</f>
        <v>37</v>
      </c>
      <c r="C186" s="144">
        <f t="shared" si="1"/>
        <v>43718</v>
      </c>
      <c r="D186" s="145" t="s">
        <v>14</v>
      </c>
      <c r="E186" s="146"/>
      <c r="F186" s="147"/>
      <c r="G186" s="148">
        <v>-0.33749999999999997</v>
      </c>
      <c r="H186" s="149">
        <v>-2.0833333333333332E-2</v>
      </c>
      <c r="I186" s="150" t="b">
        <v>0</v>
      </c>
      <c r="J186" s="170"/>
      <c r="K186" s="152"/>
      <c r="L186" s="246">
        <f>WEEKNUM(C186)</f>
        <v>37</v>
      </c>
      <c r="M186" s="117"/>
      <c r="N186" s="107"/>
      <c r="O186" s="107"/>
      <c r="P186" s="107"/>
      <c r="Q186" s="107"/>
      <c r="R186" s="107"/>
    </row>
    <row r="187" spans="1:18" ht="13.5">
      <c r="A187" s="171"/>
      <c r="B187" s="214"/>
      <c r="C187" s="144">
        <f t="shared" si="1"/>
        <v>43719</v>
      </c>
      <c r="D187" s="153"/>
      <c r="E187" s="154"/>
      <c r="F187" s="155"/>
      <c r="G187" s="156">
        <v>-0.33749999999999997</v>
      </c>
      <c r="H187" s="157">
        <v>-2.0833333333333332E-2</v>
      </c>
      <c r="I187" s="158"/>
      <c r="J187" s="172"/>
      <c r="K187" s="160"/>
      <c r="L187" s="214"/>
      <c r="M187" s="117"/>
      <c r="N187" s="107"/>
      <c r="O187" s="107"/>
      <c r="P187" s="107"/>
      <c r="Q187" s="107"/>
      <c r="R187" s="107"/>
    </row>
    <row r="188" spans="1:18" ht="13.5">
      <c r="A188" s="171"/>
      <c r="B188" s="214"/>
      <c r="C188" s="144">
        <f t="shared" si="1"/>
        <v>43720</v>
      </c>
      <c r="D188" s="145" t="s">
        <v>14</v>
      </c>
      <c r="E188" s="146"/>
      <c r="F188" s="147"/>
      <c r="G188" s="148">
        <v>-0.33749999999999997</v>
      </c>
      <c r="H188" s="149">
        <v>-2.0833333333333332E-2</v>
      </c>
      <c r="I188" s="150" t="b">
        <v>0</v>
      </c>
      <c r="J188" s="170"/>
      <c r="K188" s="152"/>
      <c r="L188" s="214"/>
      <c r="M188" s="117"/>
      <c r="N188" s="107"/>
      <c r="O188" s="107"/>
      <c r="P188" s="107"/>
      <c r="Q188" s="107"/>
      <c r="R188" s="107"/>
    </row>
    <row r="189" spans="1:18" ht="13.5">
      <c r="A189" s="171"/>
      <c r="B189" s="214"/>
      <c r="C189" s="144">
        <f t="shared" si="1"/>
        <v>43721</v>
      </c>
      <c r="D189" s="145" t="s">
        <v>14</v>
      </c>
      <c r="E189" s="146"/>
      <c r="F189" s="147"/>
      <c r="G189" s="148">
        <v>-0.33749999999999997</v>
      </c>
      <c r="H189" s="149">
        <v>-2.0833333333333332E-2</v>
      </c>
      <c r="I189" s="150" t="b">
        <v>0</v>
      </c>
      <c r="J189" s="170"/>
      <c r="K189" s="152"/>
      <c r="L189" s="214"/>
      <c r="M189" s="117"/>
      <c r="N189" s="107"/>
      <c r="O189" s="107"/>
      <c r="P189" s="107"/>
      <c r="Q189" s="107"/>
      <c r="R189" s="107"/>
    </row>
    <row r="190" spans="1:18" ht="13.5">
      <c r="A190" s="171"/>
      <c r="B190" s="215"/>
      <c r="C190" s="161">
        <f t="shared" si="1"/>
        <v>43722</v>
      </c>
      <c r="D190" s="173" t="s">
        <v>17</v>
      </c>
      <c r="E190" s="146"/>
      <c r="F190" s="147"/>
      <c r="G190" s="148">
        <v>-0.33749999999999997</v>
      </c>
      <c r="H190" s="149">
        <v>-2.0833333333333332E-2</v>
      </c>
      <c r="I190" s="150" t="b">
        <v>0</v>
      </c>
      <c r="J190" s="170"/>
      <c r="K190" s="152"/>
      <c r="L190" s="215"/>
      <c r="M190" s="117"/>
      <c r="N190" s="107"/>
      <c r="O190" s="107"/>
      <c r="P190" s="107"/>
      <c r="Q190" s="107"/>
      <c r="R190" s="107"/>
    </row>
    <row r="191" spans="1:18" ht="13.5">
      <c r="A191" s="171"/>
      <c r="B191" s="244">
        <f>WEEKNUM(C191)</f>
        <v>38</v>
      </c>
      <c r="C191" s="144">
        <f t="shared" si="1"/>
        <v>43725</v>
      </c>
      <c r="D191" s="145" t="s">
        <v>14</v>
      </c>
      <c r="E191" s="146"/>
      <c r="F191" s="147"/>
      <c r="G191" s="148">
        <v>-0.33749999999999997</v>
      </c>
      <c r="H191" s="149">
        <v>-2.0833333333333332E-2</v>
      </c>
      <c r="I191" s="150" t="b">
        <v>0</v>
      </c>
      <c r="J191" s="174"/>
      <c r="K191" s="152"/>
      <c r="L191" s="246">
        <f>WEEKNUM(C191)</f>
        <v>38</v>
      </c>
      <c r="M191" s="117"/>
      <c r="N191" s="107"/>
      <c r="O191" s="107"/>
      <c r="P191" s="107"/>
      <c r="Q191" s="107"/>
      <c r="R191" s="107"/>
    </row>
    <row r="192" spans="1:18" ht="13.5">
      <c r="A192" s="171"/>
      <c r="B192" s="214"/>
      <c r="C192" s="144">
        <f t="shared" si="1"/>
        <v>43726</v>
      </c>
      <c r="D192" s="153"/>
      <c r="E192" s="154"/>
      <c r="F192" s="155"/>
      <c r="G192" s="156">
        <v>-0.33749999999999997</v>
      </c>
      <c r="H192" s="157">
        <v>-2.0833333333333332E-2</v>
      </c>
      <c r="I192" s="158"/>
      <c r="J192" s="172"/>
      <c r="K192" s="160"/>
      <c r="L192" s="214"/>
      <c r="M192" s="117"/>
      <c r="N192" s="107"/>
      <c r="O192" s="107"/>
      <c r="P192" s="107"/>
      <c r="Q192" s="107"/>
      <c r="R192" s="107"/>
    </row>
    <row r="193" spans="1:18" ht="13.5">
      <c r="A193" s="171"/>
      <c r="B193" s="214"/>
      <c r="C193" s="144">
        <f t="shared" si="1"/>
        <v>43727</v>
      </c>
      <c r="D193" s="145"/>
      <c r="E193" s="146"/>
      <c r="F193" s="147"/>
      <c r="G193" s="148">
        <v>-0.33749999999999997</v>
      </c>
      <c r="H193" s="149">
        <v>-2.0833333333333332E-2</v>
      </c>
      <c r="I193" s="150" t="b">
        <v>0</v>
      </c>
      <c r="J193" s="170"/>
      <c r="K193" s="152"/>
      <c r="L193" s="214"/>
      <c r="M193" s="117"/>
      <c r="N193" s="107"/>
      <c r="O193" s="107"/>
      <c r="P193" s="107"/>
      <c r="Q193" s="107"/>
      <c r="R193" s="107"/>
    </row>
    <row r="194" spans="1:18" ht="13.5">
      <c r="A194" s="171"/>
      <c r="B194" s="214"/>
      <c r="C194" s="144">
        <f t="shared" si="1"/>
        <v>43728</v>
      </c>
      <c r="D194" s="145"/>
      <c r="E194" s="175"/>
      <c r="F194" s="147"/>
      <c r="G194" s="148">
        <v>-0.33749999999999997</v>
      </c>
      <c r="H194" s="149">
        <v>-2.0833333333333332E-2</v>
      </c>
      <c r="I194" s="150" t="b">
        <v>0</v>
      </c>
      <c r="J194" s="170"/>
      <c r="K194" s="152"/>
      <c r="L194" s="214"/>
      <c r="M194" s="117"/>
      <c r="N194" s="107"/>
      <c r="O194" s="107"/>
      <c r="P194" s="107"/>
      <c r="Q194" s="107"/>
      <c r="R194" s="107"/>
    </row>
    <row r="195" spans="1:18" ht="13.5">
      <c r="A195" s="171"/>
      <c r="B195" s="215"/>
      <c r="C195" s="161">
        <f t="shared" si="1"/>
        <v>43729</v>
      </c>
      <c r="D195" s="145" t="s">
        <v>17</v>
      </c>
      <c r="E195" s="146"/>
      <c r="F195" s="147"/>
      <c r="G195" s="148">
        <v>-0.33749999999999997</v>
      </c>
      <c r="H195" s="149">
        <v>-2.0833333333333332E-2</v>
      </c>
      <c r="I195" s="150" t="b">
        <v>0</v>
      </c>
      <c r="J195" s="170"/>
      <c r="K195" s="152"/>
      <c r="L195" s="215"/>
      <c r="M195" s="117"/>
      <c r="N195" s="107"/>
      <c r="O195" s="107"/>
      <c r="P195" s="107"/>
      <c r="Q195" s="107"/>
      <c r="R195" s="107"/>
    </row>
    <row r="196" spans="1:18" ht="13.5">
      <c r="A196" s="171"/>
      <c r="B196" s="118"/>
      <c r="C196" s="111"/>
      <c r="D196" s="46" t="s">
        <v>14</v>
      </c>
      <c r="E196" s="47"/>
      <c r="F196" s="55"/>
      <c r="G196" s="49">
        <v>-0.33749999999999997</v>
      </c>
      <c r="H196" s="50">
        <v>-2.0833333333333332E-2</v>
      </c>
      <c r="I196" s="51" t="b">
        <v>0</v>
      </c>
      <c r="J196" s="52"/>
      <c r="K196" s="53"/>
      <c r="L196" s="118"/>
      <c r="M196" s="117"/>
      <c r="N196" s="107"/>
      <c r="O196" s="107"/>
      <c r="P196" s="107"/>
      <c r="Q196" s="107"/>
      <c r="R196" s="107"/>
    </row>
    <row r="197" spans="1:18" ht="13.5">
      <c r="A197" s="171"/>
      <c r="B197" s="118"/>
      <c r="C197" s="111"/>
      <c r="D197" s="46"/>
      <c r="E197" s="47"/>
      <c r="F197" s="55"/>
      <c r="G197" s="49">
        <v>-0.33749999999999997</v>
      </c>
      <c r="H197" s="50">
        <v>-2.0833333333333332E-2</v>
      </c>
      <c r="I197" s="51" t="b">
        <v>0</v>
      </c>
      <c r="J197" s="52"/>
      <c r="K197" s="53"/>
      <c r="L197" s="118"/>
      <c r="M197" s="117"/>
      <c r="N197" s="107"/>
      <c r="O197" s="107"/>
      <c r="P197" s="107"/>
      <c r="Q197" s="107"/>
      <c r="R197" s="107"/>
    </row>
    <row r="198" spans="1:18" ht="13.5">
      <c r="A198" s="171"/>
      <c r="B198" s="216">
        <v>2</v>
      </c>
      <c r="C198" s="111"/>
      <c r="D198" s="46"/>
      <c r="E198" s="47"/>
      <c r="F198" s="55"/>
      <c r="G198" s="49">
        <v>-0.33749999999999997</v>
      </c>
      <c r="H198" s="50">
        <v>-2.0833333333333332E-2</v>
      </c>
      <c r="I198" s="51" t="b">
        <v>0</v>
      </c>
      <c r="J198" s="52"/>
      <c r="K198" s="53"/>
      <c r="L198" s="216">
        <v>2</v>
      </c>
      <c r="M198" s="117"/>
      <c r="N198" s="107"/>
      <c r="O198" s="107"/>
      <c r="P198" s="107"/>
      <c r="Q198" s="107"/>
      <c r="R198" s="107"/>
    </row>
    <row r="199" spans="1:18" ht="13.5">
      <c r="A199" s="114"/>
      <c r="B199" s="214"/>
      <c r="C199" s="111"/>
      <c r="D199" s="46"/>
      <c r="E199" s="47"/>
      <c r="F199" s="55"/>
      <c r="G199" s="49">
        <v>-0.33749999999999997</v>
      </c>
      <c r="H199" s="50">
        <v>-2.0833333333333332E-2</v>
      </c>
      <c r="I199" s="51"/>
      <c r="J199" s="52"/>
      <c r="K199" s="53"/>
      <c r="L199" s="214"/>
      <c r="M199" s="117"/>
      <c r="N199" s="107"/>
      <c r="O199" s="107"/>
      <c r="P199" s="107"/>
      <c r="Q199" s="107"/>
      <c r="R199" s="107"/>
    </row>
    <row r="200" spans="1:18" ht="13.5">
      <c r="A200" s="114"/>
      <c r="B200" s="214"/>
      <c r="C200" s="115"/>
      <c r="D200" s="59" t="s">
        <v>39</v>
      </c>
      <c r="E200" s="60"/>
      <c r="F200" s="61"/>
      <c r="G200" s="62">
        <v>-0.33749999999999997</v>
      </c>
      <c r="H200" s="63">
        <v>-2.0833333333333332E-2</v>
      </c>
      <c r="I200" s="64"/>
      <c r="J200" s="65"/>
      <c r="K200" s="66"/>
      <c r="L200" s="214"/>
      <c r="M200" s="117"/>
      <c r="N200" s="107"/>
      <c r="O200" s="107"/>
      <c r="P200" s="107"/>
      <c r="Q200" s="107"/>
      <c r="R200" s="107"/>
    </row>
    <row r="201" spans="1:18" ht="13.5">
      <c r="A201" s="114"/>
      <c r="B201" s="214"/>
      <c r="C201" s="111"/>
      <c r="D201" s="119" t="s">
        <v>14</v>
      </c>
      <c r="E201" s="120"/>
      <c r="F201" s="121"/>
      <c r="G201" s="122">
        <v>-0.33749999999999997</v>
      </c>
      <c r="H201" s="123">
        <v>-2.0833333333333332E-2</v>
      </c>
      <c r="I201" s="124" t="b">
        <v>0</v>
      </c>
      <c r="J201" s="125"/>
      <c r="K201" s="126"/>
      <c r="L201" s="214"/>
      <c r="M201" s="117"/>
      <c r="N201" s="107"/>
      <c r="O201" s="107"/>
      <c r="P201" s="107"/>
      <c r="Q201" s="107"/>
      <c r="R201" s="107"/>
    </row>
    <row r="202" spans="1:18" ht="13.5">
      <c r="A202" s="222">
        <v>2023</v>
      </c>
      <c r="B202" s="214"/>
      <c r="C202" s="128">
        <v>44927</v>
      </c>
      <c r="D202" s="46" t="s">
        <v>39</v>
      </c>
      <c r="E202" s="129"/>
      <c r="F202" s="130"/>
      <c r="G202" s="131">
        <v>-0.33749999999999997</v>
      </c>
      <c r="H202" s="132">
        <v>-2.0833333333333332E-2</v>
      </c>
      <c r="I202" s="133" t="b">
        <v>0</v>
      </c>
      <c r="J202" s="52"/>
      <c r="K202" s="53" t="s">
        <v>44</v>
      </c>
      <c r="L202" s="214"/>
      <c r="M202" s="222">
        <v>2023</v>
      </c>
      <c r="N202" s="107"/>
      <c r="O202" s="107"/>
      <c r="P202" s="107"/>
      <c r="Q202" s="107"/>
      <c r="R202" s="107"/>
    </row>
    <row r="203" spans="1:18" ht="13.5">
      <c r="A203" s="214"/>
      <c r="B203" s="217"/>
      <c r="C203" s="111">
        <v>44928</v>
      </c>
      <c r="D203" s="46"/>
      <c r="E203" s="47"/>
      <c r="F203" s="55"/>
      <c r="G203" s="49">
        <v>-0.33749999999999997</v>
      </c>
      <c r="H203" s="50">
        <v>-2.0833333333333332E-2</v>
      </c>
      <c r="I203" s="51" t="b">
        <v>0</v>
      </c>
      <c r="J203" s="52"/>
      <c r="K203" s="53"/>
      <c r="L203" s="217"/>
      <c r="M203" s="214"/>
      <c r="N203" s="107"/>
      <c r="O203" s="107"/>
      <c r="P203" s="107"/>
      <c r="Q203" s="107"/>
      <c r="R203" s="107"/>
    </row>
    <row r="204" spans="1:18" ht="12.75">
      <c r="A204" s="214"/>
      <c r="B204" s="214"/>
      <c r="D204" s="99"/>
      <c r="E204" s="47"/>
      <c r="F204" s="55"/>
      <c r="G204" s="49">
        <v>-0.33749999999999997</v>
      </c>
      <c r="H204" s="50">
        <v>-2.0833333333333332E-2</v>
      </c>
      <c r="I204" s="51" t="b">
        <v>0</v>
      </c>
      <c r="J204" s="52"/>
      <c r="K204" s="53"/>
      <c r="L204" s="214"/>
      <c r="M204" s="214"/>
      <c r="N204" s="107"/>
      <c r="O204" s="107"/>
      <c r="P204" s="107"/>
      <c r="Q204" s="107"/>
      <c r="R204" s="107"/>
    </row>
    <row r="205" spans="1:18" ht="14.25">
      <c r="A205" s="214"/>
      <c r="B205" s="214"/>
      <c r="C205" s="218" t="s">
        <v>32</v>
      </c>
      <c r="D205" s="219"/>
      <c r="E205" s="219"/>
      <c r="F205" s="219"/>
      <c r="G205" s="219"/>
      <c r="H205" s="219"/>
      <c r="I205" s="219"/>
      <c r="J205" s="219"/>
      <c r="K205" s="220"/>
      <c r="L205" s="214"/>
      <c r="M205" s="214"/>
      <c r="N205" s="107"/>
      <c r="O205" s="107"/>
      <c r="P205" s="107"/>
      <c r="Q205" s="107"/>
      <c r="R205" s="107"/>
    </row>
    <row r="206" spans="1:18" ht="13.5">
      <c r="A206" s="127"/>
      <c r="B206" s="214"/>
      <c r="C206" s="134" t="s">
        <v>33</v>
      </c>
      <c r="D206" s="99" t="s">
        <v>17</v>
      </c>
      <c r="E206" s="135"/>
      <c r="F206" s="135"/>
      <c r="G206" s="135"/>
      <c r="H206" s="135"/>
      <c r="I206" s="135"/>
      <c r="J206" s="135"/>
      <c r="K206" s="135"/>
      <c r="L206" s="214"/>
      <c r="M206" s="127"/>
      <c r="N206" s="107"/>
      <c r="O206" s="107"/>
      <c r="P206" s="107"/>
      <c r="Q206" s="107"/>
      <c r="R206" s="107"/>
    </row>
    <row r="207" spans="1:18" ht="13.5">
      <c r="A207" s="127"/>
      <c r="B207" s="214"/>
      <c r="C207" s="134" t="s">
        <v>34</v>
      </c>
      <c r="D207" s="176" t="s">
        <v>45</v>
      </c>
      <c r="E207" s="177" t="s">
        <v>46</v>
      </c>
      <c r="F207" s="177" t="str">
        <f>IF(E207="ven","JO")</f>
        <v>JO</v>
      </c>
      <c r="G207" s="136"/>
      <c r="H207" s="135"/>
      <c r="I207" s="135"/>
      <c r="J207" s="135"/>
      <c r="K207" s="135"/>
      <c r="L207" s="214"/>
      <c r="M207" s="127"/>
      <c r="N207" s="107"/>
      <c r="O207" s="107"/>
      <c r="P207" s="107"/>
      <c r="Q207" s="107"/>
      <c r="R207" s="107"/>
    </row>
    <row r="208" spans="1:18" ht="13.5">
      <c r="A208" s="127"/>
      <c r="B208" s="214"/>
      <c r="C208" s="134" t="s">
        <v>35</v>
      </c>
      <c r="D208" s="176" t="s">
        <v>47</v>
      </c>
      <c r="E208" s="177" t="s">
        <v>48</v>
      </c>
      <c r="F208" s="177" t="b">
        <f>IF(D208="RE1","JO")</f>
        <v>0</v>
      </c>
      <c r="G208" s="135"/>
      <c r="H208" s="135"/>
      <c r="I208" s="135"/>
      <c r="J208" s="135"/>
      <c r="K208" s="135"/>
      <c r="L208" s="214"/>
      <c r="M208" s="127"/>
      <c r="N208" s="107"/>
      <c r="O208" s="107"/>
      <c r="P208" s="107"/>
      <c r="Q208" s="107"/>
      <c r="R208" s="107"/>
    </row>
    <row r="209" spans="1:18" ht="13.5">
      <c r="A209" s="127"/>
      <c r="B209" s="216"/>
      <c r="C209" s="134" t="s">
        <v>37</v>
      </c>
      <c r="D209" s="99" t="s">
        <v>18</v>
      </c>
      <c r="E209" s="177" t="s">
        <v>49</v>
      </c>
      <c r="F209" s="177" t="str">
        <f>IF(D209="RE1","°","")</f>
        <v/>
      </c>
      <c r="G209" s="135"/>
      <c r="H209" s="135"/>
      <c r="I209" s="135"/>
      <c r="J209" s="135"/>
      <c r="K209" s="135"/>
      <c r="L209" s="216"/>
      <c r="M209" s="127"/>
      <c r="N209" s="107"/>
      <c r="O209" s="107"/>
      <c r="P209" s="107"/>
      <c r="Q209" s="107"/>
      <c r="R209" s="107"/>
    </row>
    <row r="210" spans="1:18" ht="13.5">
      <c r="A210" s="127"/>
      <c r="B210" s="214"/>
      <c r="C210" s="138" t="s">
        <v>38</v>
      </c>
      <c r="D210" s="99" t="s">
        <v>39</v>
      </c>
      <c r="E210" s="135"/>
      <c r="F210" s="135"/>
      <c r="G210" s="135"/>
      <c r="H210" s="135"/>
      <c r="I210" s="135"/>
      <c r="J210" s="135"/>
      <c r="K210" s="135"/>
      <c r="L210" s="214"/>
      <c r="M210" s="127"/>
      <c r="N210" s="107"/>
      <c r="O210" s="107"/>
      <c r="P210" s="107"/>
      <c r="Q210" s="107"/>
      <c r="R210" s="107"/>
    </row>
  </sheetData>
  <customSheetViews>
    <customSheetView guid="{C1978A45-1347-4754-9523-91B8E529FFBB}" filter="1" showAutoFilter="1">
      <pageMargins left="0.7" right="0.7" top="0.75" bottom="0.75" header="0.3" footer="0.3"/>
      <autoFilter ref="D5:D204" xr:uid="{93E22620-D22A-44F2-A254-3958F1318A22}"/>
    </customSheetView>
  </customSheetViews>
  <mergeCells count="102">
    <mergeCell ref="M73:M93"/>
    <mergeCell ref="M94:M115"/>
    <mergeCell ref="L46:L50"/>
    <mergeCell ref="L51:L55"/>
    <mergeCell ref="M51:M72"/>
    <mergeCell ref="L56:L60"/>
    <mergeCell ref="L61:L65"/>
    <mergeCell ref="L66:L70"/>
    <mergeCell ref="L91:L95"/>
    <mergeCell ref="L96:L100"/>
    <mergeCell ref="L101:L105"/>
    <mergeCell ref="L106:L110"/>
    <mergeCell ref="L111:L115"/>
    <mergeCell ref="L181:L185"/>
    <mergeCell ref="L186:L190"/>
    <mergeCell ref="L191:L195"/>
    <mergeCell ref="L116:L120"/>
    <mergeCell ref="L121:L125"/>
    <mergeCell ref="L126:L130"/>
    <mergeCell ref="L131:L135"/>
    <mergeCell ref="L136:L140"/>
    <mergeCell ref="L141:L145"/>
    <mergeCell ref="L146:L150"/>
    <mergeCell ref="L151:L155"/>
    <mergeCell ref="L156:L160"/>
    <mergeCell ref="M202:M205"/>
    <mergeCell ref="L209:L210"/>
    <mergeCell ref="B6:B10"/>
    <mergeCell ref="B11:B15"/>
    <mergeCell ref="K1:L2"/>
    <mergeCell ref="B2:C2"/>
    <mergeCell ref="E2:H2"/>
    <mergeCell ref="L6:L10"/>
    <mergeCell ref="M6:M25"/>
    <mergeCell ref="B56:B60"/>
    <mergeCell ref="B61:B65"/>
    <mergeCell ref="B71:B75"/>
    <mergeCell ref="B76:B80"/>
    <mergeCell ref="B81:B85"/>
    <mergeCell ref="B86:B90"/>
    <mergeCell ref="B181:B185"/>
    <mergeCell ref="B186:B190"/>
    <mergeCell ref="B191:B195"/>
    <mergeCell ref="B198:B203"/>
    <mergeCell ref="B209:B210"/>
    <mergeCell ref="L161:L165"/>
    <mergeCell ref="L198:L203"/>
    <mergeCell ref="L204:L208"/>
    <mergeCell ref="C205:K205"/>
    <mergeCell ref="N6:Q20"/>
    <mergeCell ref="L11:L15"/>
    <mergeCell ref="B41:B45"/>
    <mergeCell ref="B46:B50"/>
    <mergeCell ref="L16:L20"/>
    <mergeCell ref="L21:L25"/>
    <mergeCell ref="L26:L30"/>
    <mergeCell ref="M26:M48"/>
    <mergeCell ref="L31:L35"/>
    <mergeCell ref="L36:L40"/>
    <mergeCell ref="L41:L45"/>
    <mergeCell ref="A48:A70"/>
    <mergeCell ref="A71:A90"/>
    <mergeCell ref="L71:L75"/>
    <mergeCell ref="L76:L80"/>
    <mergeCell ref="A136:A156"/>
    <mergeCell ref="B136:B140"/>
    <mergeCell ref="B141:B145"/>
    <mergeCell ref="B146:B150"/>
    <mergeCell ref="B151:B155"/>
    <mergeCell ref="B156:B160"/>
    <mergeCell ref="A157:A179"/>
    <mergeCell ref="B171:B175"/>
    <mergeCell ref="B176:B180"/>
    <mergeCell ref="L166:L170"/>
    <mergeCell ref="L171:L175"/>
    <mergeCell ref="L176:L180"/>
    <mergeCell ref="L81:L85"/>
    <mergeCell ref="L86:L90"/>
    <mergeCell ref="A202:A205"/>
    <mergeCell ref="B36:B40"/>
    <mergeCell ref="B51:B55"/>
    <mergeCell ref="A6:A25"/>
    <mergeCell ref="B16:B20"/>
    <mergeCell ref="B21:B25"/>
    <mergeCell ref="A26:A47"/>
    <mergeCell ref="B26:B30"/>
    <mergeCell ref="B31:B35"/>
    <mergeCell ref="B66:B70"/>
    <mergeCell ref="B116:B120"/>
    <mergeCell ref="B121:B125"/>
    <mergeCell ref="B126:B130"/>
    <mergeCell ref="B131:B135"/>
    <mergeCell ref="A91:A113"/>
    <mergeCell ref="B91:B95"/>
    <mergeCell ref="B96:B100"/>
    <mergeCell ref="B101:B105"/>
    <mergeCell ref="B106:B110"/>
    <mergeCell ref="B111:B115"/>
    <mergeCell ref="A114:A135"/>
    <mergeCell ref="B161:B165"/>
    <mergeCell ref="B166:B170"/>
    <mergeCell ref="B204:B208"/>
  </mergeCells>
  <dataValidations count="5">
    <dataValidation type="list" allowBlank="1" sqref="D6:D204 D206 D209:D210" xr:uid="{00000000-0002-0000-0100-000000000000}">
      <formula1>"Sem,RE1,RE2,RF,CM,CA,°,***"</formula1>
    </dataValidation>
    <dataValidation type="list" allowBlank="1" sqref="D207:D208" xr:uid="{00000000-0002-0000-0100-000001000000}">
      <formula1>"Sem,RE 1,RE 2,RF,CM,CA,°,***"</formula1>
    </dataValidation>
    <dataValidation type="list" allowBlank="1" sqref="K6:K204" xr:uid="{00000000-0002-0000-0100-000002000000}">
      <formula1>"Envoyé,Validé,Wavre,Autre,Demandé,?,!,***"</formula1>
    </dataValidation>
    <dataValidation type="custom" allowBlank="1" showDropDown="1" sqref="Q28:R50 C6:C203" xr:uid="{00000000-0002-0000-0100-000003000000}">
      <formula1>OR(NOT(ISERROR(DATEVALUE(C6))), AND(ISNUMBER(C6), LEFT(CELL("format", C6))="D"))</formula1>
    </dataValidation>
    <dataValidation type="list" allowBlank="1" sqref="J6:J204" xr:uid="{00000000-0002-0000-0100-000004000000}">
      <formula1>"Validé,Refusé,En attente,Autre,?,!"</formula1>
    </dataValidation>
  </dataValidations>
  <pageMargins left="0.7" right="0.7" top="0.75" bottom="0.75" header="0.3" footer="0.3"/>
  <drawing r:id="rId1"/>
  <legacy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POINTAGE 2022</vt:lpstr>
      <vt:lpstr>préparation POINTAGE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dc:creator>
  <cp:lastModifiedBy>Isa</cp:lastModifiedBy>
  <dcterms:created xsi:type="dcterms:W3CDTF">2022-08-22T19:51:57Z</dcterms:created>
  <dcterms:modified xsi:type="dcterms:W3CDTF">2022-09-03T12:18:09Z</dcterms:modified>
</cp:coreProperties>
</file>