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25CB2EFB-954E-49AB-B787-B3086AEB64DC}" xr6:coauthVersionLast="47" xr6:coauthVersionMax="47" xr10:uidLastSave="{00000000-0000-0000-0000-000000000000}"/>
  <bookViews>
    <workbookView xWindow="-110" yWindow="-110" windowWidth="19420" windowHeight="11020" xr2:uid="{A7A77088-BE98-43B1-8261-C12E516A8C9C}"/>
  </bookViews>
  <sheets>
    <sheet name="Feuil1" sheetId="1" r:id="rId1"/>
    <sheet name="Feuil2" sheetId="2" r:id="rId2"/>
    <sheet name="DATA" sheetId="3" r:id="rId3"/>
    <sheet name="feuille_de_calcul" sheetId="4" r:id="rId4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I2" i="2"/>
  <c r="H2" i="2"/>
  <c r="G18" i="3"/>
  <c r="B21" i="2"/>
  <c r="G2" i="2"/>
  <c r="F2" i="2"/>
  <c r="E2" i="2"/>
  <c r="D2" i="2"/>
  <c r="C2" i="2"/>
  <c r="B22" i="1"/>
  <c r="D22" i="1"/>
  <c r="H18" i="3"/>
  <c r="T22" i="1"/>
  <c r="K21" i="2"/>
  <c r="J5" i="2"/>
  <c r="J6" i="2"/>
  <c r="J10" i="2"/>
  <c r="J14" i="2"/>
  <c r="J18" i="2"/>
  <c r="J7" i="2"/>
  <c r="J11" i="2"/>
  <c r="J15" i="2"/>
  <c r="J19" i="2"/>
  <c r="J13" i="2"/>
  <c r="J17" i="2"/>
  <c r="J8" i="2"/>
  <c r="J12" i="2"/>
  <c r="J16" i="2"/>
  <c r="J20" i="2"/>
  <c r="J9" i="2"/>
  <c r="I9" i="2"/>
  <c r="I6" i="2"/>
  <c r="I10" i="2"/>
  <c r="I14" i="2"/>
  <c r="I18" i="2"/>
  <c r="I7" i="2"/>
  <c r="I15" i="2"/>
  <c r="I19" i="2"/>
  <c r="I11" i="2"/>
  <c r="I8" i="2"/>
  <c r="I12" i="2"/>
  <c r="I16" i="2"/>
  <c r="I20" i="2"/>
  <c r="I5" i="2"/>
  <c r="I13" i="2"/>
  <c r="I17" i="2"/>
  <c r="H5" i="2"/>
  <c r="H9" i="2"/>
  <c r="H6" i="2"/>
  <c r="H12" i="2"/>
  <c r="H15" i="2"/>
  <c r="G20" i="2"/>
  <c r="G6" i="2"/>
  <c r="G19" i="2"/>
  <c r="G8" i="2"/>
  <c r="G13" i="2"/>
  <c r="F9" i="2"/>
  <c r="F10" i="2"/>
  <c r="F11" i="2"/>
  <c r="F12" i="2"/>
  <c r="E12" i="2"/>
  <c r="D8" i="2"/>
  <c r="C13" i="2"/>
  <c r="E16" i="2"/>
  <c r="D12" i="2"/>
  <c r="C17" i="2"/>
  <c r="E9" i="2"/>
  <c r="D16" i="2"/>
  <c r="E10" i="2"/>
  <c r="D17" i="2"/>
  <c r="C7" i="2"/>
  <c r="H19" i="2"/>
  <c r="G7" i="2"/>
  <c r="G12" i="2"/>
  <c r="F13" i="2"/>
  <c r="F14" i="2"/>
  <c r="F16" i="2"/>
  <c r="C10" i="2"/>
  <c r="D9" i="2"/>
  <c r="E6" i="2"/>
  <c r="C18" i="2"/>
  <c r="D18" i="2"/>
  <c r="C8" i="2"/>
  <c r="H17" i="2"/>
  <c r="H14" i="2"/>
  <c r="H7" i="2"/>
  <c r="E20" i="2"/>
  <c r="G11" i="2"/>
  <c r="G16" i="2"/>
  <c r="F17" i="2"/>
  <c r="F19" i="2"/>
  <c r="D6" i="2"/>
  <c r="C11" i="2"/>
  <c r="D10" i="2"/>
  <c r="E15" i="2"/>
  <c r="C19" i="2"/>
  <c r="C9" i="2"/>
  <c r="H8" i="2"/>
  <c r="C20" i="2"/>
  <c r="G15" i="2"/>
  <c r="G5" i="2"/>
  <c r="F6" i="2"/>
  <c r="F7" i="2"/>
  <c r="E13" i="2"/>
  <c r="C12" i="2"/>
  <c r="D11" i="2"/>
  <c r="C16" i="2"/>
  <c r="D15" i="2"/>
  <c r="E14" i="2"/>
  <c r="H13" i="2"/>
  <c r="H10" i="2"/>
  <c r="H20" i="2"/>
  <c r="D20" i="2"/>
  <c r="G9" i="2"/>
  <c r="G14" i="2"/>
  <c r="F15" i="2"/>
  <c r="D5" i="2"/>
  <c r="E5" i="2"/>
  <c r="C14" i="2"/>
  <c r="D13" i="2"/>
  <c r="E19" i="2"/>
  <c r="H16" i="2"/>
  <c r="G17" i="2"/>
  <c r="G18" i="2"/>
  <c r="F18" i="2"/>
  <c r="E7" i="2"/>
  <c r="E11" i="2"/>
  <c r="C15" i="2"/>
  <c r="D14" i="2"/>
  <c r="E8" i="2"/>
  <c r="D19" i="2"/>
  <c r="H18" i="2"/>
  <c r="H11" i="2"/>
  <c r="F20" i="2"/>
  <c r="G10" i="2"/>
  <c r="F5" i="2"/>
  <c r="F8" i="2"/>
  <c r="D7" i="2"/>
  <c r="E17" i="2"/>
  <c r="E18" i="2"/>
  <c r="C5" i="2"/>
  <c r="C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<sst xmlns="http://schemas.openxmlformats.org/spreadsheetml/2006/main" count="158" uniqueCount="78">
  <si>
    <t>NOM</t>
  </si>
  <si>
    <t>perte par agent sur paye (NET)</t>
  </si>
  <si>
    <t>participation à la perte collective(NET)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</si>
  <si>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</si>
  <si>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</si>
  <si>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</si>
  <si>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</si>
  <si>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</si>
  <si>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</si>
  <si>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</si>
  <si>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</si>
  <si>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</si>
  <si>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</si>
  <si>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</si>
  <si>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</si>
  <si>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</si>
  <si>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</si>
  <si>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</si>
  <si>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</si>
  <si>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</si>
  <si>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</si>
  <si>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</si>
  <si>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</si>
  <si>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</si>
  <si>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</si>
  <si>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</si>
  <si>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</si>
  <si>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</si>
  <si>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</si>
  <si>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</si>
  <si>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</si>
  <si>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</si>
  <si>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</si>
  <si>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Synthèse de greve</t>
  </si>
  <si>
    <t>Total</t>
  </si>
  <si>
    <t>Taux Horaire</t>
  </si>
  <si>
    <t>2h</t>
  </si>
  <si>
    <t>Agent1</t>
  </si>
  <si>
    <t>Agent2</t>
  </si>
  <si>
    <t>Agent3</t>
  </si>
  <si>
    <t xml:space="preserve"> </t>
  </si>
  <si>
    <t>nom</t>
  </si>
  <si>
    <t>th</t>
  </si>
  <si>
    <t>QT</t>
  </si>
  <si>
    <t>03/12/2023/AM</t>
  </si>
  <si>
    <t>matin</t>
  </si>
  <si>
    <t>AGENT 6</t>
  </si>
  <si>
    <t>Nom</t>
  </si>
  <si>
    <t>Agent4</t>
  </si>
  <si>
    <t>Agent5</t>
  </si>
  <si>
    <t>Agent6</t>
  </si>
  <si>
    <t>01/12/2023/ma</t>
  </si>
  <si>
    <t>02/12/2023/ma</t>
  </si>
  <si>
    <t>AGRNT 1</t>
  </si>
  <si>
    <t>AGENT 2</t>
  </si>
  <si>
    <t>AGENT 3</t>
  </si>
  <si>
    <t>AGENT 4</t>
  </si>
  <si>
    <t>AGENT 5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</si>
  <si>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</si>
  <si>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</si>
  <si>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</si>
  <si>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</si>
  <si>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</si>
  <si>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</si>
  <si>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</si>
  <si>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</si>
  <si>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755,00</t>
  </si>
  <si>
    <t>560,00</t>
  </si>
  <si>
    <t>2070</t>
  </si>
  <si>
    <t>04/12/2023/AM</t>
  </si>
  <si>
    <t>760,00</t>
  </si>
  <si>
    <t>05/12/2023/AM</t>
  </si>
  <si>
    <t>670,00</t>
  </si>
  <si>
    <t>AGENT 1</t>
  </si>
  <si>
    <t>06/12/2023/Nu</t>
  </si>
  <si>
    <t>1108,80</t>
  </si>
  <si>
    <t>07/12/2023/ma</t>
  </si>
  <si>
    <t>08/12/2023/ma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</si>
</sst>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4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8" fillId="5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8" fillId="6" borderId="0" xfId="0" applyNumberFormat="1" applyFont="1" applyFill="1" applyAlignment="1">
      <alignment horizontal="center" vertical="center"/>
    </xf>
    <xf numFmtId="0" fontId="10" fillId="6" borderId="0" xfId="0" applyFont="1" applyFill="1" applyAlignment="1">
      <alignment horizontal="center"/>
    </xf>
    <xf numFmtId="2" fontId="10" fillId="6" borderId="0" xfId="0" applyNumberFormat="1" applyFont="1" applyFill="1" applyAlignment="1">
      <alignment horizontal="center"/>
    </xf>
    <xf numFmtId="165" fontId="10" fillId="6" borderId="0" xfId="0" applyNumberFormat="1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1" fillId="4" borderId="7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0" fontId="10" fillId="0" borderId="0" xfId="0" applyNumberFormat="1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2" fontId="8" fillId="0" borderId="0" xfId="0" applyNumberFormat="1" applyFont="1" applyFill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2" fontId="0" fillId="7" borderId="3" xfId="0" applyNumberForma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alibri"/>
        <family val="2"/>
        <scheme val="minor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.0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1</xdr:col>
          <xdr:colOff>622300</xdr:colOff>
          <xdr:row>0</xdr:row>
          <xdr:rowOff>355600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0</xdr:row>
          <xdr:rowOff>57150</xdr:rowOff>
        </xdr:from>
        <xdr:to>
          <xdr:col>3</xdr:col>
          <xdr:colOff>946150</xdr:colOff>
          <xdr:row>0</xdr:row>
          <xdr:rowOff>355600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234950</xdr:colOff>
          <xdr:row>0</xdr:row>
          <xdr:rowOff>101600</xdr:rowOff>
        </xdr:from>
        <xdr:to>
          <xdr:col>3</xdr:col>
          <xdr:colOff>914400</xdr:colOff>
          <xdr:row>0</xdr:row>
          <xdr:rowOff>393700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22" totalsRowCount="1" headerRowDxfId="89" dataDxfId="87" totalsRowDxfId="22" headerRowBorderDxfId="88" totalsRowBorderDxfId="86">
  <autoFilter ref="A5:T21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totalsRowLabel="Total" dataDxfId="85" totalsRowDxfId="42"/>
    <tableColumn id="2" xr3:uid="{01E972DF-C31E-4BDB-96B7-690011960EA9}" name="taux horaire" totalsRowFunction="average" dataDxfId="84" totalsRowDxfId="41"/>
    <tableColumn id="3" xr3:uid="{7CF7ABD8-A170-4ACD-B803-1BDC4EB4A62D}" name="poste" dataDxfId="83" totalsRowDxfId="40"/>
    <tableColumn id="4" xr3:uid="{37664AB7-3ECB-4094-A1DB-B9FAB49482E2}" name="perte par agent sur paye (NET)" totalsRowFunction="sum" dataDxfId="82" totalsRowDxfId="39"/>
    <tableColumn id="5" xr3:uid="{F1F4CFB6-6824-412C-8C1F-074F9CCA6516}" name="participation à la perte collective(NET)" totalsRowLabel="2070" dataDxfId="81" totalsRowDxfId="38"/>
    <tableColumn id="6" xr3:uid="{3A68268F-3413-424C-B113-308F2F5B7D7D}" name="pour le calcul" dataDxfId="80" totalsRowDxfId="37"/>
    <tableColumn id="7" xr3:uid="{8BF9C544-C033-4D66-920F-D8B9C18F92E0}" name="à injecter dans la cagnotte (NET)" dataDxfId="79" totalsRowDxfId="36"/>
    <tableColumn id="8" xr3:uid="{3E229217-9823-4683-9AD3-E9CBBCC57D64}" name="à rembourser à l'agent (brut)" dataDxfId="78" totalsRowDxfId="35"/>
    <tableColumn id="9" xr3:uid="{743AE40A-66B4-4236-8E7D-7220F49B3188}" name="à rembourser à l'agent (NET) avant injection dans cagnotte" dataDxfId="77" totalsRowDxfId="34"/>
    <tableColumn id="10" xr3:uid="{F8386232-1D1E-4949-A380-52090060A818}" name="a donner à l'agent " dataDxfId="76" totalsRowDxfId="33"/>
    <tableColumn id="11" xr3:uid="{E2E1D7B8-BDB7-4400-B040-DA735148640B}" name="perte réelle par agent avant cagnotte (NET)" dataDxfId="75" totalsRowDxfId="32"/>
    <tableColumn id="12" xr3:uid="{6B68B0D9-DF50-4FB0-8FAA-2078BD33AA56}" name="perte si gréviste tous les jours (net)" dataDxfId="74" totalsRowDxfId="31"/>
    <tableColumn id="13" xr3:uid="{F3B91320-72A5-4023-84B4-C5205C77DE64}" name="pourcentage de perte avant cagnotte de gréve" dataDxfId="73" totalsRowDxfId="30"/>
    <tableColumn id="14" xr3:uid="{3B848551-E8A2-45B5-AF31-5E4480AC91BD}" name="montant reçu" dataDxfId="72" totalsRowDxfId="29"/>
    <tableColumn id="15" xr3:uid="{4C34F8A7-F79E-4259-BDC7-29ED02C1296D}" name="redristribution" dataDxfId="71" totalsRowDxfId="28"/>
    <tableColumn id="16" xr3:uid="{E1A8505F-4853-46E2-9CDB-B90F71BFE7B7}" name="perte fin de gréve" dataDxfId="70" totalsRowDxfId="27"/>
    <tableColumn id="17" xr3:uid="{5E34D7FA-055A-4F9B-9C48-44AA22A79B3B}" name="à ré-injecter dans le pot commun" dataDxfId="69" totalsRowDxfId="26"/>
    <tableColumn id="18" xr3:uid="{C87A2304-AAE2-44F3-AF9E-93E883C8F176}" name="virement à effectuer" dataDxfId="68" totalsRowDxfId="25"/>
    <tableColumn id="19" xr3:uid="{0DAD77EB-8FF6-4B4E-8313-2078DB8F9734}" name="% perte finale " dataDxfId="67" totalsRowDxfId="24"/>
    <tableColumn id="20" xr3:uid="{5D72C76A-6A5F-4F2C-B670-6BC29ECC18E2}" name="pour verif coherence" totalsRowFunction="count" dataDxfId="66" totalsRow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K21" totalsRowCount="1" headerRowDxfId="65" dataDxfId="64" totalsRowDxfId="63" totalsRowBorderDxfId="62">
  <autoFilter ref="A4:K20" xr:uid="{BD88BF76-C292-4AE3-B6C2-C04AB1629E17}"/>
  <tableColumns count="11">
    <tableColumn id="1" xr3:uid="{D6E64F4A-8D51-4E0A-BF09-B2633AA3D6E4}" name="NOM" totalsRowLabel="Total" dataDxfId="21" totalsRowDxfId="10"/>
    <tableColumn id="2" xr3:uid="{2FF86CA1-3362-4E12-8084-EA55D8407C23}" name="Taux Horaire" totalsRowFunction="average" dataDxfId="20" totalsRowDxfId="9"/>
    <tableColumn id="9" xr3:uid="{7E47AD59-7381-4D87-8395-0A3907280FCF}" name="01/12/2023/ma" totalsRowLabel="755,00" dataDxfId="19" totalsRowDxfId="8">
      <calculatedColumnFormula>calcul_cout_greve(C$2,$B5)</calculatedColumnFormula>
    </tableColumn>
    <tableColumn id="10" xr3:uid="{DD89B720-418D-47B5-B05F-E78450F9288E}" name="02/12/2023/ma" totalsRowLabel="755,00" dataDxfId="18" totalsRowDxfId="7">
      <calculatedColumnFormula>calcul_cout_greve(D$2,$B5)</calculatedColumnFormula>
    </tableColumn>
    <tableColumn id="11" xr3:uid="{FD04EF73-A130-466F-A07D-B27F0BAFCE28}" name="03/12/2023/AM" totalsRowLabel="560,00" dataDxfId="17" totalsRowDxfId="6">
      <calculatedColumnFormula>calcul_cout_greve(E$2,$B5)</calculatedColumnFormula>
    </tableColumn>
    <tableColumn id="3" xr3:uid="{8C8CDE7C-FF87-4F5B-9437-D48223FD8367}" name="04/12/2023/AM" totalsRowLabel="760,00" dataDxfId="16" totalsRowDxfId="5">
      <calculatedColumnFormula>calcul_cout_greve(F$2,$B5)</calculatedColumnFormula>
    </tableColumn>
    <tableColumn id="4" xr3:uid="{E1DDA37A-8AF3-43E1-9B89-E6AF624F166C}" name="05/12/2023/AM" totalsRowLabel="670,00" dataDxfId="15" totalsRowDxfId="4">
      <calculatedColumnFormula>calcul_cout_greve(G$2,$B5)</calculatedColumnFormula>
    </tableColumn>
    <tableColumn id="6" xr3:uid="{D0A30072-7E32-45A9-849B-276937B1CAEF}" name="06/12/2023/Nu" totalsRowLabel="1108,80" dataDxfId="14" totalsRowDxfId="3">
      <calculatedColumnFormula>calcul_cout_greve(H$2,$B5)</calculatedColumnFormula>
    </tableColumn>
    <tableColumn id="7" xr3:uid="{42FEF35A-9849-43D6-B38D-E9A5E64903BF}" name="07/12/2023/ma" dataDxfId="13" totalsRowDxfId="2">
      <calculatedColumnFormula>calcul_cout_greve(I$2,$B5)</calculatedColumnFormula>
    </tableColumn>
    <tableColumn id="8" xr3:uid="{2C285636-3182-4F28-8399-355445BE3B2E}" name="08/12/2023/ma" dataDxfId="12" totalsRowDxfId="1">
      <calculatedColumnFormula>calcul_cout_greve(J$2,$B5)</calculatedColumnFormula>
    </tableColumn>
    <tableColumn id="5" xr3:uid="{B57BA3E9-442C-49E4-B690-D09D93DDD7F2}" name="Total" totalsRowFunction="sum" dataDxfId="11" totalsRowDxfId="0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61" dataDxfId="60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5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58" dataDxfId="57">
  <autoFilter ref="C1:D6" xr:uid="{0175AE58-C0BE-4818-96BD-E7D4811F41F8}"/>
  <tableColumns count="2">
    <tableColumn id="1" xr3:uid="{2575185C-576D-4D70-8401-07DABE468DAB}" name="Type de quart" dataDxfId="56"/>
    <tableColumn id="2" xr3:uid="{0CB48604-B1EF-4475-85A2-2C89734B90D2}" name="Indemnité" dataDxfId="5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8" totalsRowCount="1" headerRowDxfId="54" dataDxfId="53" totalsRowDxfId="52">
  <autoFilter ref="F1:H17" xr:uid="{F75CD2B3-56B3-4A74-B708-BD1DD501C869}"/>
  <tableColumns count="3">
    <tableColumn id="1" xr3:uid="{7C1BDA3F-6A83-4F5B-BEC6-0E6D403C8057}" name="nom" totalsRowLabel="Total" dataDxfId="51" totalsRowDxfId="50"/>
    <tableColumn id="2" xr3:uid="{90821D66-C7A0-4037-B479-8755EE87304F}" name="th" totalsRowFunction="average" dataDxfId="49" totalsRowDxfId="48"/>
    <tableColumn id="3" xr3:uid="{2AC6E452-9404-437F-A254-5497C3320920}" name="QT" totalsRowFunction="sum" dataDxfId="47" totalsRowDxfId="4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6CD6C8-69E3-4FBC-9928-498DBBE53B34}" name="Tableau4" displayName="Tableau4" ref="A1:A24" totalsRowShown="0" headerRowDxfId="45" dataDxfId="44">
  <autoFilter ref="A1:A24" xr:uid="{7C6CD6C8-69E3-4FBC-9928-498DBBE53B34}"/>
  <tableColumns count="1">
    <tableColumn id="1" xr3:uid="{69611F70-E470-4217-86E6-154BB250A21C}" name="Nom" dataDxf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22"/>
  <sheetViews>
    <sheetView tabSelected="1" topLeftCell="A2" workbookViewId="0">
      <selection activeCell="B23" sqref="B23"/>
    </sheetView>
  </sheetViews>
  <sheetFormatPr baseColWidth="10" defaultRowHeight="14.5" x14ac:dyDescent="0.35"/>
  <cols>
    <col min="1" max="1" width="17.26953125" customWidth="1"/>
    <col min="2" max="2" width="11.1796875" customWidth="1"/>
    <col min="4" max="4" width="23.7265625" customWidth="1"/>
    <col min="5" max="5" width="28.81640625" customWidth="1"/>
    <col min="6" max="6" width="11.81640625" customWidth="1"/>
    <col min="7" max="7" width="25" customWidth="1"/>
    <col min="8" max="8" width="22.54296875" customWidth="1"/>
    <col min="9" max="9" width="39.54296875" customWidth="1"/>
    <col min="10" max="10" width="14.54296875" customWidth="1"/>
    <col min="11" max="11" width="29.81640625" customWidth="1"/>
    <col min="12" max="12" width="26.54296875" customWidth="1"/>
    <col min="13" max="13" width="34.54296875" customWidth="1"/>
    <col min="14" max="14" width="13.1796875" customWidth="1"/>
    <col min="15" max="15" width="12.54296875" customWidth="1"/>
    <col min="16" max="16" width="14.81640625" customWidth="1"/>
    <col min="17" max="17" width="28.1796875" customWidth="1"/>
    <col min="18" max="18" width="18.26953125" customWidth="1"/>
    <col min="19" max="19" width="13.81640625" customWidth="1"/>
    <col min="20" max="20" width="17.1796875" customWidth="1"/>
  </cols>
  <sheetData>
    <row r="1" spans="1:20" ht="33.75" customHeight="1" x14ac:dyDescent="0.35">
      <c r="A1" s="8"/>
      <c r="B1" s="8"/>
      <c r="C1" s="8"/>
      <c r="D1" s="8"/>
      <c r="E1" s="11" t="s">
        <v>33</v>
      </c>
      <c r="F1" s="11"/>
      <c r="G1" s="1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9" customHeight="1" x14ac:dyDescent="0.35">
      <c r="E2" s="10"/>
      <c r="F2" s="10"/>
      <c r="G2" s="10"/>
    </row>
    <row r="3" spans="1:20" ht="6" customHeight="1" thickBot="1" x14ac:dyDescent="0.4"/>
    <row r="4" spans="1:20" ht="15" thickBot="1" x14ac:dyDescent="0.4">
      <c r="A4" s="2" t="s">
        <v>20</v>
      </c>
      <c r="B4" s="13">
        <v>0.8</v>
      </c>
    </row>
    <row r="5" spans="1:20" s="1" customFormat="1" ht="28.5" customHeight="1" x14ac:dyDescent="0.35">
      <c r="A5" s="25" t="s">
        <v>0</v>
      </c>
      <c r="B5" s="26" t="s">
        <v>18</v>
      </c>
      <c r="C5" s="27" t="s">
        <v>19</v>
      </c>
      <c r="D5" s="27" t="s">
        <v>1</v>
      </c>
      <c r="E5" s="27" t="s">
        <v>2</v>
      </c>
      <c r="F5" s="27" t="s">
        <v>3</v>
      </c>
      <c r="G5" s="27" t="s">
        <v>4</v>
      </c>
      <c r="H5" s="27" t="s">
        <v>5</v>
      </c>
      <c r="I5" s="28" t="s">
        <v>6</v>
      </c>
      <c r="J5" s="28" t="s">
        <v>7</v>
      </c>
      <c r="K5" s="28" t="s">
        <v>8</v>
      </c>
      <c r="L5" s="27" t="s">
        <v>9</v>
      </c>
      <c r="M5" s="27" t="s">
        <v>10</v>
      </c>
      <c r="N5" s="29" t="s">
        <v>11</v>
      </c>
      <c r="O5" s="27" t="s">
        <v>12</v>
      </c>
      <c r="P5" s="27" t="s">
        <v>13</v>
      </c>
      <c r="Q5" s="30" t="s">
        <v>14</v>
      </c>
      <c r="R5" s="31" t="s">
        <v>15</v>
      </c>
      <c r="S5" s="29" t="s">
        <v>16</v>
      </c>
      <c r="T5" s="32" t="s">
        <v>17</v>
      </c>
    </row>
    <row r="6" spans="1:20" s="1" customFormat="1" ht="16" customHeight="1" x14ac:dyDescent="0.35">
      <c r="A6" s="33" t="s">
        <v>53</v>
      </c>
      <c r="B6" s="33">
        <v>30</v>
      </c>
      <c r="C6" s="33" t="s">
        <v>21</v>
      </c>
      <c r="D6" s="33">
        <v>758.40000000000009</v>
      </c>
      <c r="E6" s="33">
        <v>13.432835820895521</v>
      </c>
      <c r="F6" s="33"/>
      <c r="G6" s="33"/>
      <c r="H6" s="33"/>
      <c r="I6" s="34"/>
      <c r="J6" s="34"/>
      <c r="K6" s="34"/>
      <c r="L6" s="33"/>
      <c r="M6" s="33"/>
      <c r="N6" s="35"/>
      <c r="O6" s="33"/>
      <c r="P6" s="33"/>
      <c r="Q6" s="35"/>
      <c r="R6" s="35"/>
      <c r="S6" s="35"/>
      <c r="T6" s="33"/>
    </row>
    <row r="7" spans="1:20" ht="13.5" customHeight="1" x14ac:dyDescent="0.35">
      <c r="A7" s="33" t="s">
        <v>54</v>
      </c>
      <c r="B7" s="33">
        <v>28</v>
      </c>
      <c r="C7" s="33" t="s">
        <v>22</v>
      </c>
      <c r="D7" s="33">
        <v>336</v>
      </c>
      <c r="E7" s="33">
        <v>11.701492537313433</v>
      </c>
      <c r="F7" s="33"/>
      <c r="G7" s="33"/>
      <c r="H7" s="33"/>
      <c r="I7" s="34"/>
      <c r="J7" s="34"/>
      <c r="K7" s="34"/>
      <c r="L7" s="33"/>
      <c r="M7" s="33"/>
      <c r="N7" s="35"/>
      <c r="O7" s="33"/>
      <c r="P7" s="33"/>
      <c r="Q7" s="35"/>
      <c r="R7" s="35"/>
      <c r="S7" s="35"/>
      <c r="T7" s="33"/>
    </row>
    <row r="8" spans="1:20" x14ac:dyDescent="0.35">
      <c r="A8" s="33" t="s">
        <v>55</v>
      </c>
      <c r="B8" s="33">
        <v>26</v>
      </c>
      <c r="C8" s="33" t="s">
        <v>26</v>
      </c>
      <c r="D8" s="33">
        <v>208</v>
      </c>
      <c r="E8" s="33">
        <v>10.08955223880597</v>
      </c>
      <c r="F8" s="33"/>
      <c r="G8" s="33"/>
      <c r="H8" s="33"/>
      <c r="I8" s="34"/>
      <c r="J8" s="34"/>
      <c r="K8" s="34"/>
      <c r="L8" s="33"/>
      <c r="M8" s="33"/>
      <c r="N8" s="35"/>
      <c r="O8" s="33"/>
      <c r="P8" s="33"/>
      <c r="Q8" s="35"/>
      <c r="R8" s="35"/>
      <c r="S8" s="35"/>
      <c r="T8" s="33"/>
    </row>
    <row r="9" spans="1:20" x14ac:dyDescent="0.35">
      <c r="A9" s="33" t="s">
        <v>56</v>
      </c>
      <c r="B9" s="33">
        <v>26</v>
      </c>
      <c r="C9" s="33" t="s">
        <v>24</v>
      </c>
      <c r="D9" s="33">
        <v>345.28000000000003</v>
      </c>
      <c r="E9" s="33">
        <v>10.08955223880597</v>
      </c>
      <c r="F9" s="33"/>
      <c r="G9" s="33"/>
      <c r="H9" s="33"/>
      <c r="I9" s="34"/>
      <c r="J9" s="34"/>
      <c r="K9" s="34"/>
      <c r="L9" s="33"/>
      <c r="M9" s="33"/>
      <c r="N9" s="35"/>
      <c r="O9" s="33"/>
      <c r="P9" s="33"/>
      <c r="Q9" s="35"/>
      <c r="R9" s="35"/>
      <c r="S9" s="35"/>
      <c r="T9" s="33"/>
    </row>
    <row r="10" spans="1:20" x14ac:dyDescent="0.35">
      <c r="A10" s="33" t="s">
        <v>57</v>
      </c>
      <c r="B10" s="33">
        <v>26</v>
      </c>
      <c r="C10" s="33" t="s">
        <v>24</v>
      </c>
      <c r="D10" s="33">
        <v>520</v>
      </c>
      <c r="E10" s="33">
        <v>30.268656716417908</v>
      </c>
      <c r="F10" s="33"/>
      <c r="G10" s="33"/>
      <c r="H10" s="33"/>
      <c r="I10" s="34"/>
      <c r="J10" s="34"/>
      <c r="K10" s="34"/>
      <c r="L10" s="33"/>
      <c r="M10" s="33"/>
      <c r="N10" s="35"/>
      <c r="O10" s="33"/>
      <c r="P10" s="33"/>
      <c r="Q10" s="35"/>
      <c r="R10" s="35"/>
      <c r="S10" s="35"/>
      <c r="T10" s="33"/>
    </row>
    <row r="11" spans="1:20" x14ac:dyDescent="0.35">
      <c r="A11" s="33" t="s">
        <v>46</v>
      </c>
      <c r="B11" s="33">
        <v>25</v>
      </c>
      <c r="C11" s="33" t="s">
        <v>23</v>
      </c>
      <c r="D11" s="33">
        <v>432</v>
      </c>
      <c r="E11" s="33">
        <v>0</v>
      </c>
      <c r="F11" s="33"/>
      <c r="G11" s="33"/>
      <c r="H11" s="33"/>
      <c r="I11" s="34"/>
      <c r="J11" s="34"/>
      <c r="K11" s="34"/>
      <c r="L11" s="33"/>
      <c r="M11" s="33"/>
      <c r="N11" s="35"/>
      <c r="O11" s="33"/>
      <c r="P11" s="33"/>
      <c r="Q11" s="35"/>
      <c r="R11" s="35"/>
      <c r="S11" s="35"/>
      <c r="T11" s="33"/>
    </row>
    <row r="12" spans="1:20" s="4" customFormat="1" x14ac:dyDescent="0.35">
      <c r="A12" s="33" t="s">
        <v>58</v>
      </c>
      <c r="B12" s="33">
        <v>23</v>
      </c>
      <c r="C12" s="33" t="s">
        <v>23</v>
      </c>
      <c r="D12" s="33">
        <v>460</v>
      </c>
      <c r="E12" s="33">
        <v>15.791044776119403</v>
      </c>
      <c r="F12" s="33"/>
      <c r="G12" s="33"/>
      <c r="H12" s="33"/>
      <c r="I12" s="34"/>
      <c r="J12" s="34"/>
      <c r="K12" s="34"/>
      <c r="L12" s="33"/>
      <c r="M12" s="33"/>
      <c r="N12" s="35"/>
      <c r="O12" s="33"/>
      <c r="P12" s="33"/>
      <c r="Q12" s="35"/>
      <c r="R12" s="35"/>
      <c r="S12" s="35"/>
      <c r="T12" s="33"/>
    </row>
    <row r="13" spans="1:20" x14ac:dyDescent="0.35">
      <c r="A13" s="33" t="s">
        <v>59</v>
      </c>
      <c r="B13" s="33">
        <v>23</v>
      </c>
      <c r="C13" s="33" t="s">
        <v>23</v>
      </c>
      <c r="D13" s="33">
        <v>368</v>
      </c>
      <c r="E13" s="33">
        <v>7.8955223880597014</v>
      </c>
      <c r="F13" s="33"/>
      <c r="G13" s="33"/>
      <c r="H13" s="33"/>
      <c r="I13" s="34"/>
      <c r="J13" s="34"/>
      <c r="K13" s="34"/>
      <c r="L13" s="33"/>
      <c r="M13" s="33"/>
      <c r="N13" s="35"/>
      <c r="O13" s="33"/>
      <c r="P13" s="33"/>
      <c r="Q13" s="35"/>
      <c r="R13" s="35"/>
      <c r="S13" s="35"/>
      <c r="T13" s="33"/>
    </row>
    <row r="14" spans="1:20" x14ac:dyDescent="0.35">
      <c r="A14" s="33" t="s">
        <v>60</v>
      </c>
      <c r="B14" s="33">
        <v>23</v>
      </c>
      <c r="C14" s="33" t="s">
        <v>23</v>
      </c>
      <c r="D14" s="33">
        <v>305.44</v>
      </c>
      <c r="E14" s="33">
        <v>7.8955223880597014</v>
      </c>
      <c r="F14" s="33"/>
      <c r="G14" s="33"/>
      <c r="H14" s="33"/>
      <c r="I14" s="34"/>
      <c r="J14" s="34"/>
      <c r="K14" s="34"/>
      <c r="L14" s="33"/>
      <c r="M14" s="33"/>
      <c r="N14" s="35"/>
      <c r="O14" s="33"/>
      <c r="P14" s="33"/>
      <c r="Q14" s="35"/>
      <c r="R14" s="35"/>
      <c r="S14" s="35"/>
      <c r="T14" s="33"/>
    </row>
    <row r="15" spans="1:20" x14ac:dyDescent="0.35">
      <c r="A15" s="33" t="s">
        <v>61</v>
      </c>
      <c r="B15" s="33">
        <v>21</v>
      </c>
      <c r="C15" s="33" t="s">
        <v>23</v>
      </c>
      <c r="D15" s="33">
        <v>420</v>
      </c>
      <c r="E15" s="33">
        <v>0</v>
      </c>
      <c r="F15" s="33"/>
      <c r="G15" s="33"/>
      <c r="H15" s="33"/>
      <c r="I15" s="34"/>
      <c r="J15" s="34"/>
      <c r="K15" s="34"/>
      <c r="L15" s="33"/>
      <c r="M15" s="33"/>
      <c r="N15" s="35"/>
      <c r="O15" s="33"/>
      <c r="P15" s="33"/>
      <c r="Q15" s="35"/>
      <c r="R15" s="35"/>
      <c r="S15" s="35"/>
      <c r="T15" s="33"/>
    </row>
    <row r="16" spans="1:20" x14ac:dyDescent="0.35">
      <c r="A16" s="33" t="s">
        <v>61</v>
      </c>
      <c r="B16" s="33">
        <v>21</v>
      </c>
      <c r="C16" s="33" t="s">
        <v>23</v>
      </c>
      <c r="D16" s="33"/>
      <c r="E16" s="33">
        <v>13.164179104477611</v>
      </c>
      <c r="F16" s="33"/>
      <c r="G16" s="33"/>
      <c r="H16" s="33"/>
      <c r="I16" s="34"/>
      <c r="J16" s="34"/>
      <c r="K16" s="34"/>
      <c r="L16" s="33"/>
      <c r="M16" s="33"/>
      <c r="N16" s="35"/>
      <c r="O16" s="33"/>
      <c r="P16" s="33"/>
      <c r="Q16" s="35"/>
      <c r="R16" s="35"/>
      <c r="S16" s="35"/>
      <c r="T16" s="33"/>
    </row>
    <row r="17" spans="1:20" x14ac:dyDescent="0.35">
      <c r="A17" s="33" t="s">
        <v>62</v>
      </c>
      <c r="B17" s="33">
        <v>17</v>
      </c>
      <c r="C17" s="33" t="s">
        <v>25</v>
      </c>
      <c r="D17" s="33">
        <v>225.76</v>
      </c>
      <c r="E17" s="33">
        <v>0</v>
      </c>
      <c r="F17" s="33"/>
      <c r="G17" s="33"/>
      <c r="H17" s="33"/>
      <c r="I17" s="34"/>
      <c r="J17" s="34"/>
      <c r="K17" s="34"/>
      <c r="L17" s="33"/>
      <c r="M17" s="33"/>
      <c r="N17" s="35"/>
      <c r="O17" s="33"/>
      <c r="P17" s="33"/>
      <c r="Q17" s="35"/>
      <c r="R17" s="35"/>
      <c r="S17" s="35"/>
      <c r="T17" s="33"/>
    </row>
    <row r="18" spans="1:20" x14ac:dyDescent="0.35">
      <c r="A18" s="33" t="s">
        <v>63</v>
      </c>
      <c r="B18" s="33">
        <v>16</v>
      </c>
      <c r="C18" s="33" t="s">
        <v>25</v>
      </c>
      <c r="D18" s="33">
        <v>256</v>
      </c>
      <c r="E18" s="33">
        <v>7.6417910447761193</v>
      </c>
      <c r="F18" s="33"/>
      <c r="G18" s="33"/>
      <c r="H18" s="33"/>
      <c r="I18" s="34"/>
      <c r="J18" s="34"/>
      <c r="K18" s="34"/>
      <c r="L18" s="33"/>
      <c r="M18" s="33"/>
      <c r="N18" s="35"/>
      <c r="O18" s="33"/>
      <c r="P18" s="33"/>
      <c r="Q18" s="35"/>
      <c r="R18" s="35"/>
      <c r="S18" s="35"/>
      <c r="T18" s="33"/>
    </row>
    <row r="19" spans="1:20" x14ac:dyDescent="0.35">
      <c r="A19" s="33" t="s">
        <v>64</v>
      </c>
      <c r="B19" s="33">
        <v>16</v>
      </c>
      <c r="C19" s="33" t="s">
        <v>25</v>
      </c>
      <c r="D19" s="33">
        <v>320</v>
      </c>
      <c r="E19" s="33">
        <v>7.6417910447761193</v>
      </c>
      <c r="F19" s="33"/>
      <c r="G19" s="33"/>
      <c r="H19" s="33"/>
      <c r="I19" s="34"/>
      <c r="J19" s="34"/>
      <c r="K19" s="34"/>
      <c r="L19" s="33"/>
      <c r="M19" s="33"/>
      <c r="N19" s="35"/>
      <c r="O19" s="33"/>
      <c r="P19" s="33"/>
      <c r="Q19" s="35"/>
      <c r="R19" s="35"/>
      <c r="S19" s="35"/>
      <c r="T19" s="33"/>
    </row>
    <row r="20" spans="1:20" x14ac:dyDescent="0.35">
      <c r="A20" s="33" t="s">
        <v>65</v>
      </c>
      <c r="B20" s="33">
        <v>14</v>
      </c>
      <c r="C20" s="33" t="s">
        <v>25</v>
      </c>
      <c r="D20" s="33">
        <v>409.92</v>
      </c>
      <c r="E20" s="33">
        <v>5.8507462686567164</v>
      </c>
      <c r="F20" s="33"/>
      <c r="G20" s="33"/>
      <c r="H20" s="33"/>
      <c r="I20" s="34"/>
      <c r="J20" s="34"/>
      <c r="K20" s="34"/>
      <c r="L20" s="33"/>
      <c r="M20" s="33"/>
      <c r="N20" s="35"/>
      <c r="O20" s="33"/>
      <c r="P20" s="33"/>
      <c r="Q20" s="35"/>
      <c r="R20" s="35"/>
      <c r="S20" s="35"/>
      <c r="T20" s="33"/>
    </row>
    <row r="21" spans="1:20" x14ac:dyDescent="0.35">
      <c r="A21" s="33" t="s">
        <v>73</v>
      </c>
      <c r="B21" s="33">
        <v>33</v>
      </c>
      <c r="C21" s="33" t="s">
        <v>21</v>
      </c>
      <c r="D21" s="33">
        <v>438.24</v>
      </c>
      <c r="E21" s="33"/>
      <c r="F21" s="33"/>
      <c r="G21" s="33"/>
      <c r="H21" s="33"/>
      <c r="I21" s="34"/>
      <c r="J21" s="34"/>
      <c r="K21" s="34"/>
      <c r="L21" s="33"/>
      <c r="M21" s="33"/>
      <c r="N21" s="35"/>
      <c r="O21" s="33"/>
      <c r="P21" s="33"/>
      <c r="Q21" s="35"/>
      <c r="R21" s="35"/>
      <c r="S21" s="35"/>
      <c r="T21" s="33"/>
    </row>
    <row r="22" spans="1:20" x14ac:dyDescent="0.35">
      <c r="A22" s="43" t="s">
        <v>34</v>
      </c>
      <c r="B22" s="44">
        <f>SUBTOTAL(101,Tableau1[taux horaire])</f>
        <v>23</v>
      </c>
      <c r="C22" s="43"/>
      <c r="D22" s="43">
        <f>SUBTOTAL(109,Tableau1[perte par agent sur paye (NET)])</f>
        <v>5803.0400000000009</v>
      </c>
      <c r="E22" s="43" t="s">
        <v>68</v>
      </c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>
        <f>SUBTOTAL(103,Tableau1[pour verif coherence])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OuvrirUSF1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1</xdr:col>
                    <xdr:colOff>622300</xdr:colOff>
                    <xdr:row>0</xdr:row>
                    <xdr:rowOff>355600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RAZ_Synthese">
                <anchor moveWithCells="1" sizeWithCells="1">
                  <from>
                    <xdr:col>2</xdr:col>
                    <xdr:colOff>12700</xdr:colOff>
                    <xdr:row>0</xdr:row>
                    <xdr:rowOff>57150</xdr:rowOff>
                  </from>
                  <to>
                    <xdr:col>3</xdr:col>
                    <xdr:colOff>946150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S34"/>
  <sheetViews>
    <sheetView topLeftCell="A3" workbookViewId="0">
      <selection activeCell="J22" sqref="J22"/>
    </sheetView>
  </sheetViews>
  <sheetFormatPr baseColWidth="10" defaultColWidth="10.81640625" defaultRowHeight="14.5" x14ac:dyDescent="0.35"/>
  <cols>
    <col min="1" max="1" width="13.26953125" style="4" customWidth="1"/>
    <col min="2" max="2" width="12.81640625" style="5" customWidth="1"/>
    <col min="3" max="3" width="16.81640625" style="4" customWidth="1"/>
    <col min="4" max="5" width="16.26953125" style="4" customWidth="1"/>
    <col min="6" max="6" width="12.26953125" style="4" customWidth="1"/>
    <col min="7" max="7" width="10.81640625" style="4"/>
    <col min="8" max="8" width="13.453125" style="5" customWidth="1"/>
    <col min="9" max="16384" width="10.81640625" style="4"/>
  </cols>
  <sheetData>
    <row r="1" spans="1:19" ht="32.5" customHeight="1" x14ac:dyDescent="0.35"/>
    <row r="2" spans="1:19" s="45" customFormat="1" ht="10.5" x14ac:dyDescent="0.35">
      <c r="B2" s="46"/>
      <c r="C2" s="45">
        <f>Indemnite</f>
        <v>7.25</v>
      </c>
      <c r="D2" s="45">
        <f>Indemnite</f>
        <v>7.25</v>
      </c>
      <c r="E2" s="45">
        <f>Indemnite</f>
        <v>7.25</v>
      </c>
      <c r="F2" s="45">
        <f>Indemnite</f>
        <v>7.25</v>
      </c>
      <c r="G2" s="45">
        <f>Indemnite</f>
        <v>7.25</v>
      </c>
      <c r="H2" s="45">
        <f>Indemnite</f>
        <v>9.25</v>
      </c>
      <c r="I2" s="45">
        <f>Indemnite</f>
        <v>7.25</v>
      </c>
      <c r="J2" s="45">
        <f>Indemnite</f>
        <v>7.25</v>
      </c>
    </row>
    <row r="3" spans="1:19" s="45" customFormat="1" ht="10.5" x14ac:dyDescent="0.35">
      <c r="B3" s="46"/>
      <c r="C3" s="45" t="s">
        <v>45</v>
      </c>
      <c r="D3" s="45" t="s">
        <v>45</v>
      </c>
      <c r="E3" s="45" t="s">
        <v>27</v>
      </c>
      <c r="F3" s="45" t="s">
        <v>27</v>
      </c>
      <c r="G3" s="45" t="s">
        <v>27</v>
      </c>
      <c r="H3" s="45" t="s">
        <v>28</v>
      </c>
      <c r="I3" s="45" t="s">
        <v>45</v>
      </c>
      <c r="J3" s="45" t="s">
        <v>45</v>
      </c>
    </row>
    <row r="4" spans="1:19" x14ac:dyDescent="0.35">
      <c r="A4" s="3" t="s">
        <v>0</v>
      </c>
      <c r="B4" s="6" t="s">
        <v>35</v>
      </c>
      <c r="C4" s="6" t="s">
        <v>51</v>
      </c>
      <c r="D4" s="6" t="s">
        <v>52</v>
      </c>
      <c r="E4" s="6" t="s">
        <v>44</v>
      </c>
      <c r="F4" s="6" t="s">
        <v>69</v>
      </c>
      <c r="G4" s="6" t="s">
        <v>71</v>
      </c>
      <c r="H4" s="6" t="s">
        <v>74</v>
      </c>
      <c r="I4" s="6" t="s">
        <v>76</v>
      </c>
      <c r="J4" s="6" t="s">
        <v>77</v>
      </c>
      <c r="K4" s="6" t="s">
        <v>34</v>
      </c>
      <c r="S4" s="8"/>
    </row>
    <row r="5" spans="1:19" s="7" customFormat="1" x14ac:dyDescent="0.35">
      <c r="A5" s="16" t="s">
        <v>53</v>
      </c>
      <c r="B5" s="6">
        <v>30</v>
      </c>
      <c r="C5" s="15">
        <f t="shared" ref="C5:C19" si="0">calcul_cout_greve(C$2,$B5)</f>
        <v>150</v>
      </c>
      <c r="D5" s="6">
        <f t="shared" ref="D5:D19" si="1">calcul_cout_greve(D$2,$B5)</f>
        <v>150</v>
      </c>
      <c r="E5" s="6">
        <f t="shared" ref="E5:E19" si="2">calcul_cout_greve(E$2,$B5)</f>
        <v>150</v>
      </c>
      <c r="F5" s="15">
        <f t="shared" ref="F5:F19" si="3">calcul_cout_greve(F$2,$B5)</f>
        <v>150</v>
      </c>
      <c r="G5" s="15">
        <f t="shared" ref="G5:G19" si="4">calcul_cout_greve(G$2,$B5)</f>
        <v>150</v>
      </c>
      <c r="H5" s="15">
        <f t="shared" ref="H5:H20" si="5">calcul_cout_greve(H$2,$B5)</f>
        <v>198</v>
      </c>
      <c r="I5" s="15">
        <f t="shared" ref="I5:I20" si="6">calcul_cout_greve(I$2,$B5)</f>
        <v>150</v>
      </c>
      <c r="J5" s="15">
        <f t="shared" ref="J5:J20" si="7">calcul_cout_greve(J$2,$B5)</f>
        <v>150</v>
      </c>
      <c r="K5" s="6">
        <v>948</v>
      </c>
      <c r="N5" s="4"/>
      <c r="S5" s="9"/>
    </row>
    <row r="6" spans="1:19" x14ac:dyDescent="0.35">
      <c r="A6" s="16" t="s">
        <v>54</v>
      </c>
      <c r="B6" s="6">
        <v>28</v>
      </c>
      <c r="C6" s="6">
        <f t="shared" si="0"/>
        <v>140</v>
      </c>
      <c r="D6" s="15">
        <f t="shared" si="1"/>
        <v>140</v>
      </c>
      <c r="E6" s="6">
        <f t="shared" si="2"/>
        <v>140</v>
      </c>
      <c r="F6" s="6">
        <f t="shared" si="3"/>
        <v>140</v>
      </c>
      <c r="G6" s="15">
        <f t="shared" si="4"/>
        <v>140</v>
      </c>
      <c r="H6" s="6">
        <f t="shared" si="5"/>
        <v>184.8</v>
      </c>
      <c r="I6" s="42">
        <f t="shared" si="6"/>
        <v>140</v>
      </c>
      <c r="J6" s="15">
        <f t="shared" si="7"/>
        <v>140</v>
      </c>
      <c r="K6" s="6">
        <v>420</v>
      </c>
    </row>
    <row r="7" spans="1:19" x14ac:dyDescent="0.35">
      <c r="A7" s="16" t="s">
        <v>55</v>
      </c>
      <c r="B7" s="6">
        <v>26</v>
      </c>
      <c r="C7" s="15">
        <f t="shared" si="0"/>
        <v>130</v>
      </c>
      <c r="D7" s="6">
        <f t="shared" si="1"/>
        <v>130</v>
      </c>
      <c r="E7" s="6">
        <f t="shared" si="2"/>
        <v>130</v>
      </c>
      <c r="F7" s="6">
        <f t="shared" si="3"/>
        <v>130</v>
      </c>
      <c r="G7" s="6">
        <f t="shared" si="4"/>
        <v>130</v>
      </c>
      <c r="H7" s="6">
        <f t="shared" si="5"/>
        <v>171.6</v>
      </c>
      <c r="I7" s="42">
        <f t="shared" si="6"/>
        <v>130</v>
      </c>
      <c r="J7" s="15">
        <f t="shared" si="7"/>
        <v>130</v>
      </c>
      <c r="K7" s="6">
        <v>260</v>
      </c>
    </row>
    <row r="8" spans="1:19" x14ac:dyDescent="0.35">
      <c r="A8" s="16" t="s">
        <v>56</v>
      </c>
      <c r="B8" s="6">
        <v>26</v>
      </c>
      <c r="C8" s="6">
        <f t="shared" si="0"/>
        <v>130</v>
      </c>
      <c r="D8" s="6">
        <f t="shared" si="1"/>
        <v>130</v>
      </c>
      <c r="E8" s="15">
        <f t="shared" si="2"/>
        <v>130</v>
      </c>
      <c r="F8" s="6">
        <f t="shared" si="3"/>
        <v>130</v>
      </c>
      <c r="G8" s="6">
        <f t="shared" si="4"/>
        <v>130</v>
      </c>
      <c r="H8" s="15">
        <f t="shared" si="5"/>
        <v>171.6</v>
      </c>
      <c r="I8" s="42">
        <f t="shared" si="6"/>
        <v>130</v>
      </c>
      <c r="J8" s="15">
        <f t="shared" si="7"/>
        <v>130</v>
      </c>
      <c r="K8" s="6">
        <v>431.6</v>
      </c>
      <c r="Q8" s="12"/>
    </row>
    <row r="9" spans="1:19" x14ac:dyDescent="0.35">
      <c r="A9" s="16" t="s">
        <v>57</v>
      </c>
      <c r="B9" s="6">
        <v>26</v>
      </c>
      <c r="C9" s="15">
        <f t="shared" si="0"/>
        <v>130</v>
      </c>
      <c r="D9" s="15">
        <f t="shared" si="1"/>
        <v>130</v>
      </c>
      <c r="E9" s="15">
        <f t="shared" si="2"/>
        <v>130</v>
      </c>
      <c r="F9" s="6">
        <f t="shared" si="3"/>
        <v>130</v>
      </c>
      <c r="G9" s="6">
        <f t="shared" si="4"/>
        <v>130</v>
      </c>
      <c r="H9" s="6">
        <f t="shared" si="5"/>
        <v>171.6</v>
      </c>
      <c r="I9" s="15">
        <f t="shared" si="6"/>
        <v>130</v>
      </c>
      <c r="J9" s="15">
        <f t="shared" si="7"/>
        <v>130</v>
      </c>
      <c r="K9" s="6">
        <v>650</v>
      </c>
    </row>
    <row r="10" spans="1:19" x14ac:dyDescent="0.35">
      <c r="A10" s="16" t="s">
        <v>46</v>
      </c>
      <c r="B10" s="6">
        <v>25</v>
      </c>
      <c r="C10" s="6">
        <f t="shared" si="0"/>
        <v>125</v>
      </c>
      <c r="D10" s="6">
        <f t="shared" si="1"/>
        <v>125</v>
      </c>
      <c r="E10" s="6">
        <f t="shared" si="2"/>
        <v>125</v>
      </c>
      <c r="F10" s="15">
        <f t="shared" si="3"/>
        <v>125</v>
      </c>
      <c r="G10" s="15">
        <f t="shared" si="4"/>
        <v>125</v>
      </c>
      <c r="H10" s="15">
        <f t="shared" si="5"/>
        <v>165</v>
      </c>
      <c r="I10" s="42">
        <f t="shared" si="6"/>
        <v>125</v>
      </c>
      <c r="J10" s="15">
        <f t="shared" si="7"/>
        <v>125</v>
      </c>
      <c r="K10" s="6">
        <v>540</v>
      </c>
    </row>
    <row r="11" spans="1:19" x14ac:dyDescent="0.35">
      <c r="A11" s="16" t="s">
        <v>58</v>
      </c>
      <c r="B11" s="6">
        <v>23</v>
      </c>
      <c r="C11" s="15">
        <f t="shared" si="0"/>
        <v>115</v>
      </c>
      <c r="D11" s="15">
        <f t="shared" si="1"/>
        <v>115</v>
      </c>
      <c r="E11" s="6">
        <f t="shared" si="2"/>
        <v>115</v>
      </c>
      <c r="F11" s="15">
        <f t="shared" si="3"/>
        <v>115</v>
      </c>
      <c r="G11" s="6">
        <f t="shared" si="4"/>
        <v>115</v>
      </c>
      <c r="H11" s="6">
        <f t="shared" si="5"/>
        <v>151.80000000000001</v>
      </c>
      <c r="I11" s="15">
        <f t="shared" si="6"/>
        <v>115</v>
      </c>
      <c r="J11" s="15">
        <f t="shared" si="7"/>
        <v>115</v>
      </c>
      <c r="K11" s="6">
        <v>575</v>
      </c>
    </row>
    <row r="12" spans="1:19" x14ac:dyDescent="0.35">
      <c r="A12" s="16" t="s">
        <v>59</v>
      </c>
      <c r="B12" s="6">
        <v>23</v>
      </c>
      <c r="C12" s="6">
        <f t="shared" si="0"/>
        <v>115</v>
      </c>
      <c r="D12" s="6">
        <f t="shared" si="1"/>
        <v>115</v>
      </c>
      <c r="E12" s="15">
        <f t="shared" si="2"/>
        <v>115</v>
      </c>
      <c r="F12" s="15">
        <f t="shared" si="3"/>
        <v>115</v>
      </c>
      <c r="G12" s="6">
        <f t="shared" si="4"/>
        <v>115</v>
      </c>
      <c r="H12" s="6">
        <f t="shared" si="5"/>
        <v>151.80000000000001</v>
      </c>
      <c r="I12" s="15">
        <f t="shared" si="6"/>
        <v>115</v>
      </c>
      <c r="J12" s="15">
        <f t="shared" si="7"/>
        <v>115</v>
      </c>
      <c r="K12" s="6">
        <v>460</v>
      </c>
    </row>
    <row r="13" spans="1:19" x14ac:dyDescent="0.35">
      <c r="A13" s="16" t="s">
        <v>60</v>
      </c>
      <c r="B13" s="6">
        <v>23</v>
      </c>
      <c r="C13" s="6">
        <f t="shared" si="0"/>
        <v>115</v>
      </c>
      <c r="D13" s="15">
        <f t="shared" si="1"/>
        <v>115</v>
      </c>
      <c r="E13" s="6">
        <f t="shared" si="2"/>
        <v>115</v>
      </c>
      <c r="F13" s="6">
        <f t="shared" si="3"/>
        <v>115</v>
      </c>
      <c r="G13" s="6">
        <f t="shared" si="4"/>
        <v>115</v>
      </c>
      <c r="H13" s="15">
        <f t="shared" si="5"/>
        <v>151.80000000000001</v>
      </c>
      <c r="I13" s="42">
        <f t="shared" si="6"/>
        <v>115</v>
      </c>
      <c r="J13" s="15">
        <f t="shared" si="7"/>
        <v>115</v>
      </c>
      <c r="K13" s="6">
        <v>381.8</v>
      </c>
    </row>
    <row r="14" spans="1:19" x14ac:dyDescent="0.35">
      <c r="A14" s="16" t="s">
        <v>61</v>
      </c>
      <c r="B14" s="6">
        <v>21</v>
      </c>
      <c r="C14" s="6">
        <f t="shared" si="0"/>
        <v>105</v>
      </c>
      <c r="D14" s="6">
        <f t="shared" si="1"/>
        <v>105</v>
      </c>
      <c r="E14" s="6">
        <f t="shared" si="2"/>
        <v>105</v>
      </c>
      <c r="F14" s="6">
        <f t="shared" si="3"/>
        <v>105</v>
      </c>
      <c r="G14" s="15">
        <f t="shared" si="4"/>
        <v>105</v>
      </c>
      <c r="H14" s="6">
        <f t="shared" si="5"/>
        <v>138.6</v>
      </c>
      <c r="I14" s="42">
        <f t="shared" si="6"/>
        <v>105</v>
      </c>
      <c r="J14" s="15">
        <f t="shared" si="7"/>
        <v>105</v>
      </c>
      <c r="K14" s="6">
        <v>210</v>
      </c>
    </row>
    <row r="15" spans="1:19" x14ac:dyDescent="0.35">
      <c r="A15" s="16" t="s">
        <v>61</v>
      </c>
      <c r="B15" s="6">
        <v>21</v>
      </c>
      <c r="C15" s="6">
        <f t="shared" si="0"/>
        <v>105</v>
      </c>
      <c r="D15" s="15">
        <f t="shared" si="1"/>
        <v>105</v>
      </c>
      <c r="E15" s="15">
        <f t="shared" si="2"/>
        <v>105</v>
      </c>
      <c r="F15" s="15">
        <f t="shared" si="3"/>
        <v>105</v>
      </c>
      <c r="G15" s="6">
        <f t="shared" si="4"/>
        <v>105</v>
      </c>
      <c r="H15" s="6">
        <f t="shared" si="5"/>
        <v>138.6</v>
      </c>
      <c r="I15" s="15">
        <f t="shared" si="6"/>
        <v>105</v>
      </c>
      <c r="J15" s="15">
        <f t="shared" si="7"/>
        <v>105</v>
      </c>
      <c r="K15" s="6">
        <v>525</v>
      </c>
    </row>
    <row r="16" spans="1:19" x14ac:dyDescent="0.35">
      <c r="A16" s="16" t="s">
        <v>62</v>
      </c>
      <c r="B16" s="6">
        <v>17</v>
      </c>
      <c r="C16" s="6">
        <f t="shared" si="0"/>
        <v>85</v>
      </c>
      <c r="D16" s="6">
        <f t="shared" si="1"/>
        <v>85</v>
      </c>
      <c r="E16" s="6">
        <f t="shared" si="2"/>
        <v>85</v>
      </c>
      <c r="F16" s="6">
        <f t="shared" si="3"/>
        <v>85</v>
      </c>
      <c r="G16" s="6">
        <f t="shared" si="4"/>
        <v>85</v>
      </c>
      <c r="H16" s="15">
        <f t="shared" si="5"/>
        <v>112.2</v>
      </c>
      <c r="I16" s="15">
        <f t="shared" si="6"/>
        <v>85</v>
      </c>
      <c r="J16" s="15">
        <f t="shared" si="7"/>
        <v>85</v>
      </c>
      <c r="K16" s="6">
        <v>282.2</v>
      </c>
    </row>
    <row r="17" spans="1:11" x14ac:dyDescent="0.35">
      <c r="A17" s="16" t="s">
        <v>63</v>
      </c>
      <c r="B17" s="6">
        <v>16</v>
      </c>
      <c r="C17" s="15">
        <f t="shared" si="0"/>
        <v>80</v>
      </c>
      <c r="D17" s="6">
        <f t="shared" si="1"/>
        <v>80</v>
      </c>
      <c r="E17" s="15">
        <f t="shared" si="2"/>
        <v>80</v>
      </c>
      <c r="F17" s="6">
        <f t="shared" si="3"/>
        <v>80</v>
      </c>
      <c r="G17" s="15">
        <f t="shared" si="4"/>
        <v>80</v>
      </c>
      <c r="H17" s="6">
        <f t="shared" si="5"/>
        <v>105.6</v>
      </c>
      <c r="I17" s="42">
        <f t="shared" si="6"/>
        <v>80</v>
      </c>
      <c r="J17" s="15">
        <f t="shared" si="7"/>
        <v>80</v>
      </c>
      <c r="K17" s="6">
        <v>320</v>
      </c>
    </row>
    <row r="18" spans="1:11" x14ac:dyDescent="0.35">
      <c r="A18" s="16" t="s">
        <v>64</v>
      </c>
      <c r="B18" s="6">
        <v>16</v>
      </c>
      <c r="C18" s="15">
        <f t="shared" si="0"/>
        <v>80</v>
      </c>
      <c r="D18" s="15">
        <f t="shared" si="1"/>
        <v>80</v>
      </c>
      <c r="E18" s="6">
        <f t="shared" si="2"/>
        <v>80</v>
      </c>
      <c r="F18" s="15">
        <f t="shared" si="3"/>
        <v>80</v>
      </c>
      <c r="G18" s="6">
        <f t="shared" si="4"/>
        <v>80</v>
      </c>
      <c r="H18" s="6">
        <f t="shared" si="5"/>
        <v>105.6</v>
      </c>
      <c r="I18" s="15">
        <f t="shared" si="6"/>
        <v>80</v>
      </c>
      <c r="J18" s="15">
        <f t="shared" si="7"/>
        <v>80</v>
      </c>
      <c r="K18" s="6">
        <v>400</v>
      </c>
    </row>
    <row r="19" spans="1:11" x14ac:dyDescent="0.35">
      <c r="A19" s="16" t="s">
        <v>65</v>
      </c>
      <c r="B19" s="6">
        <v>14</v>
      </c>
      <c r="C19" s="15">
        <f t="shared" si="0"/>
        <v>70</v>
      </c>
      <c r="D19" s="15">
        <f t="shared" si="1"/>
        <v>70</v>
      </c>
      <c r="E19" s="6">
        <f t="shared" si="2"/>
        <v>70</v>
      </c>
      <c r="F19" s="15">
        <f t="shared" si="3"/>
        <v>70</v>
      </c>
      <c r="G19" s="15">
        <f t="shared" si="4"/>
        <v>70</v>
      </c>
      <c r="H19" s="15">
        <f t="shared" si="5"/>
        <v>92.4</v>
      </c>
      <c r="I19" s="15">
        <f t="shared" si="6"/>
        <v>70</v>
      </c>
      <c r="J19" s="15">
        <f t="shared" si="7"/>
        <v>70</v>
      </c>
      <c r="K19" s="6">
        <v>512.4</v>
      </c>
    </row>
    <row r="20" spans="1:11" x14ac:dyDescent="0.35">
      <c r="A20" s="16" t="s">
        <v>73</v>
      </c>
      <c r="B20" s="6">
        <v>33</v>
      </c>
      <c r="C20" s="6">
        <f>calcul_cout_greve(C$2,$B20)</f>
        <v>165</v>
      </c>
      <c r="D20" s="6">
        <f>calcul_cout_greve(D$2,$B20)</f>
        <v>165</v>
      </c>
      <c r="E20" s="6">
        <f>calcul_cout_greve(E$2,$B20)</f>
        <v>165</v>
      </c>
      <c r="F20" s="6">
        <f>calcul_cout_greve(F$2,$B20)</f>
        <v>165</v>
      </c>
      <c r="G20" s="6">
        <f>calcul_cout_greve(G$2,$B20)</f>
        <v>165</v>
      </c>
      <c r="H20" s="15">
        <f t="shared" si="5"/>
        <v>217.79999999999998</v>
      </c>
      <c r="I20" s="15">
        <f t="shared" si="6"/>
        <v>165</v>
      </c>
      <c r="J20" s="15">
        <f t="shared" si="7"/>
        <v>165</v>
      </c>
      <c r="K20" s="6">
        <v>547.79999999999995</v>
      </c>
    </row>
    <row r="21" spans="1:11" x14ac:dyDescent="0.35">
      <c r="A21" s="16" t="s">
        <v>34</v>
      </c>
      <c r="B21" s="6">
        <f>SUBTOTAL(101,Tableau3[Taux Horaire])</f>
        <v>23</v>
      </c>
      <c r="C21" s="6" t="s">
        <v>66</v>
      </c>
      <c r="D21" s="6" t="s">
        <v>66</v>
      </c>
      <c r="E21" s="6" t="s">
        <v>67</v>
      </c>
      <c r="F21" s="6" t="s">
        <v>70</v>
      </c>
      <c r="G21" s="6" t="s">
        <v>72</v>
      </c>
      <c r="H21" s="6" t="s">
        <v>75</v>
      </c>
      <c r="I21" s="42"/>
      <c r="J21" s="42"/>
      <c r="K21" s="21">
        <f>SUBTOTAL(109,Tableau3[Total])</f>
        <v>7463.8</v>
      </c>
    </row>
    <row r="33" spans="8:8" x14ac:dyDescent="0.35">
      <c r="H33" s="4"/>
    </row>
    <row r="34" spans="8:8" x14ac:dyDescent="0.35">
      <c r="H34" s="4"/>
    </row>
  </sheetData>
  <phoneticPr fontId="9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autoPict="0" r:id="rId4">
            <anchor moveWithCells="1">
              <from>
                <xdr:col>2</xdr:col>
                <xdr:colOff>234950</xdr:colOff>
                <xdr:row>0</xdr:row>
                <xdr:rowOff>101600</xdr:rowOff>
              </from>
              <to>
                <xdr:col>3</xdr:col>
                <xdr:colOff>914400</xdr:colOff>
                <xdr:row>0</xdr:row>
                <xdr:rowOff>393700</xdr:rowOff>
              </to>
            </anchor>
          </controlPr>
        </control>
      </mc:Choice>
      <mc:Fallback>
        <control shapeId="2051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8"/>
  <sheetViews>
    <sheetView workbookViewId="0">
      <selection activeCell="C14" sqref="C14"/>
    </sheetView>
  </sheetViews>
  <sheetFormatPr baseColWidth="10" defaultRowHeight="14.5" x14ac:dyDescent="0.35"/>
  <cols>
    <col min="1" max="1" width="10.90625" style="14"/>
    <col min="2" max="2" width="5.7265625" style="14" customWidth="1"/>
    <col min="3" max="3" width="18" style="14" customWidth="1"/>
    <col min="4" max="4" width="13.90625" style="14" customWidth="1"/>
    <col min="5" max="7" width="10.90625" style="14"/>
    <col min="8" max="8" width="10.90625" style="20"/>
    <col min="9" max="16384" width="10.90625" style="14"/>
  </cols>
  <sheetData>
    <row r="1" spans="1:8" s="4" customFormat="1" x14ac:dyDescent="0.35">
      <c r="A1" s="4" t="s">
        <v>32</v>
      </c>
      <c r="C1" s="4" t="s">
        <v>31</v>
      </c>
      <c r="D1" s="4" t="s">
        <v>30</v>
      </c>
      <c r="F1" s="4" t="s">
        <v>41</v>
      </c>
      <c r="G1" s="4" t="s">
        <v>42</v>
      </c>
      <c r="H1" s="17" t="s">
        <v>43</v>
      </c>
    </row>
    <row r="2" spans="1:8" x14ac:dyDescent="0.35">
      <c r="A2" s="14" t="s">
        <v>25</v>
      </c>
      <c r="C2" s="4" t="s">
        <v>45</v>
      </c>
      <c r="D2" s="4">
        <v>7.25</v>
      </c>
      <c r="F2" s="18" t="s">
        <v>53</v>
      </c>
      <c r="G2" s="19">
        <v>30</v>
      </c>
      <c r="H2" s="36">
        <v>8.1521739130434784E-2</v>
      </c>
    </row>
    <row r="3" spans="1:8" x14ac:dyDescent="0.35">
      <c r="A3" s="14" t="s">
        <v>21</v>
      </c>
      <c r="C3" s="4" t="s">
        <v>27</v>
      </c>
      <c r="D3" s="4">
        <v>7.25</v>
      </c>
      <c r="F3" s="18" t="s">
        <v>54</v>
      </c>
      <c r="G3" s="19">
        <v>28</v>
      </c>
      <c r="H3" s="36">
        <v>7.6086956521739135E-2</v>
      </c>
    </row>
    <row r="4" spans="1:8" x14ac:dyDescent="0.35">
      <c r="A4" s="14" t="s">
        <v>22</v>
      </c>
      <c r="C4" s="4" t="s">
        <v>28</v>
      </c>
      <c r="D4" s="4">
        <v>9.25</v>
      </c>
      <c r="F4" s="18" t="s">
        <v>55</v>
      </c>
      <c r="G4" s="19">
        <v>26</v>
      </c>
      <c r="H4" s="36">
        <v>7.0652173913043473E-2</v>
      </c>
    </row>
    <row r="5" spans="1:8" x14ac:dyDescent="0.35">
      <c r="A5" s="14" t="s">
        <v>26</v>
      </c>
      <c r="C5" s="4" t="s">
        <v>29</v>
      </c>
      <c r="D5" s="4">
        <v>1</v>
      </c>
      <c r="F5" s="18" t="s">
        <v>56</v>
      </c>
      <c r="G5" s="19">
        <v>26</v>
      </c>
      <c r="H5" s="36">
        <v>7.0652173913043473E-2</v>
      </c>
    </row>
    <row r="6" spans="1:8" x14ac:dyDescent="0.35">
      <c r="A6" s="14" t="s">
        <v>23</v>
      </c>
      <c r="C6" s="4" t="s">
        <v>36</v>
      </c>
      <c r="D6" s="4">
        <v>2</v>
      </c>
      <c r="F6" s="18" t="s">
        <v>57</v>
      </c>
      <c r="G6" s="19">
        <v>26</v>
      </c>
      <c r="H6" s="36">
        <v>7.0652173913043473E-2</v>
      </c>
    </row>
    <row r="7" spans="1:8" x14ac:dyDescent="0.35">
      <c r="A7" s="14" t="s">
        <v>24</v>
      </c>
      <c r="F7" s="18" t="s">
        <v>46</v>
      </c>
      <c r="G7" s="19">
        <v>25</v>
      </c>
      <c r="H7" s="36">
        <v>6.7934782608695649E-2</v>
      </c>
    </row>
    <row r="8" spans="1:8" x14ac:dyDescent="0.35">
      <c r="F8" s="18" t="s">
        <v>58</v>
      </c>
      <c r="G8" s="19">
        <v>23</v>
      </c>
      <c r="H8" s="36">
        <v>6.25E-2</v>
      </c>
    </row>
    <row r="9" spans="1:8" x14ac:dyDescent="0.35">
      <c r="F9" s="18" t="s">
        <v>59</v>
      </c>
      <c r="G9" s="19">
        <v>23</v>
      </c>
      <c r="H9" s="36">
        <v>6.25E-2</v>
      </c>
    </row>
    <row r="10" spans="1:8" x14ac:dyDescent="0.35">
      <c r="F10" s="18" t="s">
        <v>60</v>
      </c>
      <c r="G10" s="19">
        <v>23</v>
      </c>
      <c r="H10" s="36">
        <v>6.25E-2</v>
      </c>
    </row>
    <row r="11" spans="1:8" x14ac:dyDescent="0.35">
      <c r="F11" s="18" t="s">
        <v>61</v>
      </c>
      <c r="G11" s="19">
        <v>21</v>
      </c>
      <c r="H11" s="36">
        <v>5.7065217391304345E-2</v>
      </c>
    </row>
    <row r="12" spans="1:8" x14ac:dyDescent="0.35">
      <c r="F12" s="18" t="s">
        <v>61</v>
      </c>
      <c r="G12" s="19">
        <v>21</v>
      </c>
      <c r="H12" s="36">
        <v>5.7065217391304345E-2</v>
      </c>
    </row>
    <row r="13" spans="1:8" x14ac:dyDescent="0.35">
      <c r="F13" s="18" t="s">
        <v>62</v>
      </c>
      <c r="G13" s="19">
        <v>17</v>
      </c>
      <c r="H13" s="36">
        <v>4.619565217391304E-2</v>
      </c>
    </row>
    <row r="14" spans="1:8" x14ac:dyDescent="0.35">
      <c r="C14" s="14">
        <v>0</v>
      </c>
      <c r="F14" s="18" t="s">
        <v>63</v>
      </c>
      <c r="G14" s="19">
        <v>16</v>
      </c>
      <c r="H14" s="36">
        <v>4.3478260869565216E-2</v>
      </c>
    </row>
    <row r="15" spans="1:8" x14ac:dyDescent="0.35">
      <c r="F15" s="18" t="s">
        <v>64</v>
      </c>
      <c r="G15" s="19">
        <v>16</v>
      </c>
      <c r="H15" s="36">
        <v>4.3478260869565216E-2</v>
      </c>
    </row>
    <row r="16" spans="1:8" x14ac:dyDescent="0.35">
      <c r="F16" s="18" t="s">
        <v>65</v>
      </c>
      <c r="G16" s="19">
        <v>14</v>
      </c>
      <c r="H16" s="36">
        <v>3.8043478260869568E-2</v>
      </c>
    </row>
    <row r="17" spans="6:10" x14ac:dyDescent="0.35">
      <c r="F17" s="18" t="s">
        <v>73</v>
      </c>
      <c r="G17" s="19">
        <v>33</v>
      </c>
      <c r="H17" s="36">
        <v>8.9673913043478257E-2</v>
      </c>
      <c r="J17" s="14" t="s">
        <v>40</v>
      </c>
    </row>
    <row r="18" spans="6:10" x14ac:dyDescent="0.35">
      <c r="F18" s="22" t="s">
        <v>34</v>
      </c>
      <c r="G18" s="23">
        <f>SUBTOTAL(101,Tableau2[th])</f>
        <v>23</v>
      </c>
      <c r="H18" s="24">
        <f>SUBTOTAL(109,Tableau2[QT])</f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6220-C2E1-4BD3-B151-0B8AD09793B7}">
  <sheetPr codeName="Feuil4"/>
  <dimension ref="A1:C24"/>
  <sheetViews>
    <sheetView workbookViewId="0">
      <selection activeCell="C23" sqref="C23"/>
    </sheetView>
  </sheetViews>
  <sheetFormatPr baseColWidth="10" defaultRowHeight="13" x14ac:dyDescent="0.3"/>
  <cols>
    <col min="1" max="16384" width="10.90625" style="37"/>
  </cols>
  <sheetData>
    <row r="1" spans="1:3" ht="13.5" thickBot="1" x14ac:dyDescent="0.35">
      <c r="A1" s="38" t="s">
        <v>47</v>
      </c>
    </row>
    <row r="2" spans="1:3" x14ac:dyDescent="0.3">
      <c r="A2" s="39" t="s">
        <v>37</v>
      </c>
    </row>
    <row r="3" spans="1:3" x14ac:dyDescent="0.3">
      <c r="A3" s="40" t="s">
        <v>38</v>
      </c>
    </row>
    <row r="4" spans="1:3" x14ac:dyDescent="0.3">
      <c r="A4" s="40" t="s">
        <v>39</v>
      </c>
    </row>
    <row r="5" spans="1:3" x14ac:dyDescent="0.3">
      <c r="A5" s="40" t="s">
        <v>39</v>
      </c>
    </row>
    <row r="6" spans="1:3" x14ac:dyDescent="0.3">
      <c r="A6" s="40" t="s">
        <v>48</v>
      </c>
    </row>
    <row r="7" spans="1:3" x14ac:dyDescent="0.3">
      <c r="A7" s="40" t="s">
        <v>49</v>
      </c>
    </row>
    <row r="8" spans="1:3" x14ac:dyDescent="0.3">
      <c r="A8" s="40" t="s">
        <v>50</v>
      </c>
    </row>
    <row r="9" spans="1:3" x14ac:dyDescent="0.3">
      <c r="A9" s="40" t="s">
        <v>53</v>
      </c>
    </row>
    <row r="10" spans="1:3" x14ac:dyDescent="0.3">
      <c r="A10" s="40" t="s">
        <v>54</v>
      </c>
      <c r="C10" s="37" t="s">
        <v>40</v>
      </c>
    </row>
    <row r="11" spans="1:3" x14ac:dyDescent="0.3">
      <c r="A11" s="40" t="s">
        <v>55</v>
      </c>
    </row>
    <row r="12" spans="1:3" x14ac:dyDescent="0.3">
      <c r="A12" s="40" t="s">
        <v>56</v>
      </c>
    </row>
    <row r="13" spans="1:3" x14ac:dyDescent="0.3">
      <c r="A13" s="40" t="s">
        <v>57</v>
      </c>
    </row>
    <row r="14" spans="1:3" x14ac:dyDescent="0.3">
      <c r="A14" s="40" t="s">
        <v>46</v>
      </c>
    </row>
    <row r="15" spans="1:3" x14ac:dyDescent="0.3">
      <c r="A15" s="40" t="s">
        <v>58</v>
      </c>
    </row>
    <row r="16" spans="1:3" x14ac:dyDescent="0.3">
      <c r="A16" s="40" t="s">
        <v>59</v>
      </c>
    </row>
    <row r="17" spans="1:1" x14ac:dyDescent="0.3">
      <c r="A17" s="40" t="s">
        <v>60</v>
      </c>
    </row>
    <row r="18" spans="1:1" x14ac:dyDescent="0.3">
      <c r="A18" s="40" t="s">
        <v>61</v>
      </c>
    </row>
    <row r="19" spans="1:1" x14ac:dyDescent="0.3">
      <c r="A19" s="40" t="s">
        <v>61</v>
      </c>
    </row>
    <row r="20" spans="1:1" x14ac:dyDescent="0.3">
      <c r="A20" s="40" t="s">
        <v>62</v>
      </c>
    </row>
    <row r="21" spans="1:1" x14ac:dyDescent="0.3">
      <c r="A21" s="40" t="s">
        <v>63</v>
      </c>
    </row>
    <row r="22" spans="1:1" x14ac:dyDescent="0.3">
      <c r="A22" s="40" t="s">
        <v>64</v>
      </c>
    </row>
    <row r="23" spans="1:1" ht="13.5" thickBot="1" x14ac:dyDescent="0.35">
      <c r="A23" s="41" t="s">
        <v>65</v>
      </c>
    </row>
    <row r="24" spans="1:1" x14ac:dyDescent="0.3">
      <c r="A24" s="40" t="s">
        <v>73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DATA</vt:lpstr>
      <vt:lpstr>feuille_de_calcul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2023-12-19T11:41:21Z</dcterms:modified>
</cp:coreProperties>
</file>