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gréve DES RETRAITES\"/>
    </mc:Choice>
  </mc:AlternateContent>
  <xr:revisionPtr revIDLastSave="0" documentId="13_ncr:1_{D4923741-5839-46BD-941B-03F092750EFB}" xr6:coauthVersionLast="47" xr6:coauthVersionMax="47" xr10:uidLastSave="{00000000-0000-0000-0000-000000000000}"/>
  <bookViews>
    <workbookView xWindow="-110" yWindow="-110" windowWidth="19420" windowHeight="11020" activeTab="3" xr2:uid="{9B6E5465-65C7-42C5-AF11-F3172FFB76D3}"/>
  </bookViews>
  <sheets>
    <sheet name="Synthése" sheetId="7" r:id="rId1"/>
    <sheet name="Données" sheetId="4" r:id="rId2"/>
    <sheet name="à rembourser" sheetId="6" r:id="rId3"/>
    <sheet name="gréve" sheetId="1" r:id="rId4"/>
  </sheets>
  <functionGroups builtInGroupCount="19"/>
  <definedNames>
    <definedName name="Légende">gréve!$B$35:$B$38</definedName>
    <definedName name="quart">gréve!$B$40:$B$43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2" i="1" l="1"/>
  <c r="J21" i="6" s="1"/>
  <c r="K32" i="1"/>
  <c r="K21" i="6" s="1"/>
  <c r="M32" i="1"/>
  <c r="M21" i="6" s="1"/>
  <c r="N32" i="1"/>
  <c r="N21" i="6" s="1"/>
  <c r="O32" i="1"/>
  <c r="O21" i="6" s="1"/>
  <c r="P32" i="1"/>
  <c r="P21" i="6" s="1"/>
  <c r="Q32" i="1"/>
  <c r="Q22" i="6" s="1"/>
  <c r="R32" i="1"/>
  <c r="R21" i="6" s="1"/>
  <c r="S32" i="1"/>
  <c r="S21" i="6" s="1"/>
  <c r="T32" i="1"/>
  <c r="T21" i="6" s="1"/>
  <c r="U32" i="1"/>
  <c r="U23" i="6" s="1"/>
  <c r="J31" i="1"/>
  <c r="K31" i="1"/>
  <c r="M31" i="1"/>
  <c r="N31" i="1"/>
  <c r="O31" i="1"/>
  <c r="P31" i="1"/>
  <c r="Q31" i="1"/>
  <c r="R31" i="1"/>
  <c r="S31" i="1"/>
  <c r="T31" i="1"/>
  <c r="U31" i="1"/>
  <c r="V31" i="1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F87" i="1" a="1"/>
  <c r="E36" i="1" a="1"/>
  <c r="Q23" i="6" l="1"/>
  <c r="M22" i="6"/>
  <c r="M23" i="6"/>
  <c r="U21" i="6"/>
  <c r="U22" i="6"/>
  <c r="Q21" i="6"/>
  <c r="T23" i="6"/>
  <c r="P23" i="6"/>
  <c r="T22" i="6"/>
  <c r="P22" i="6"/>
  <c r="S23" i="6"/>
  <c r="O23" i="6"/>
  <c r="K23" i="6"/>
  <c r="S22" i="6"/>
  <c r="O22" i="6"/>
  <c r="K22" i="6"/>
  <c r="R23" i="6"/>
  <c r="N23" i="6"/>
  <c r="J23" i="6"/>
  <c r="R22" i="6"/>
  <c r="N22" i="6"/>
  <c r="J22" i="6"/>
  <c r="E36" i="1"/>
  <c r="F87" i="1"/>
  <c r="F1" i="1"/>
  <c r="G1" i="1"/>
  <c r="H1" i="1"/>
  <c r="H30" i="1" s="1"/>
  <c r="I1" i="1"/>
  <c r="I30" i="1" s="1"/>
  <c r="J1" i="1"/>
  <c r="K1" i="1"/>
  <c r="L1" i="1"/>
  <c r="L29" i="1" s="1"/>
  <c r="M1" i="1"/>
  <c r="M30" i="1" s="1"/>
  <c r="M54" i="6" s="1"/>
  <c r="N1" i="1"/>
  <c r="O1" i="1"/>
  <c r="P1" i="1"/>
  <c r="Q1" i="1"/>
  <c r="Q30" i="1" s="1"/>
  <c r="Q54" i="6" s="1"/>
  <c r="R1" i="1"/>
  <c r="S1" i="1"/>
  <c r="T1" i="1"/>
  <c r="U1" i="1"/>
  <c r="E1" i="1"/>
  <c r="E28" i="1" s="1"/>
  <c r="U2" i="1"/>
  <c r="B78" i="6"/>
  <c r="W32" i="6"/>
  <c r="O32" i="6"/>
  <c r="G32" i="6"/>
  <c r="D25" i="6"/>
  <c r="D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X2" i="6"/>
  <c r="W2" i="6"/>
  <c r="V2" i="6"/>
  <c r="V32" i="6" s="1"/>
  <c r="U2" i="6"/>
  <c r="U32" i="6" s="1"/>
  <c r="T2" i="6"/>
  <c r="T32" i="6" s="1"/>
  <c r="S2" i="6"/>
  <c r="S32" i="6" s="1"/>
  <c r="R2" i="6"/>
  <c r="R32" i="6" s="1"/>
  <c r="Q2" i="6"/>
  <c r="Q32" i="6" s="1"/>
  <c r="P2" i="6"/>
  <c r="P32" i="6" s="1"/>
  <c r="O2" i="6"/>
  <c r="N2" i="6"/>
  <c r="N32" i="6" s="1"/>
  <c r="M2" i="6"/>
  <c r="M32" i="6" s="1"/>
  <c r="L2" i="6"/>
  <c r="L32" i="6" s="1"/>
  <c r="K2" i="6"/>
  <c r="K32" i="6" s="1"/>
  <c r="J2" i="6"/>
  <c r="J32" i="6" s="1"/>
  <c r="I2" i="6"/>
  <c r="I32" i="6" s="1"/>
  <c r="H2" i="6"/>
  <c r="H32" i="6" s="1"/>
  <c r="G2" i="6"/>
  <c r="F2" i="6"/>
  <c r="F32" i="6" s="1"/>
  <c r="E2" i="6"/>
  <c r="E32" i="6" s="1"/>
  <c r="D93" i="1"/>
  <c r="B13" i="7" s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E86" i="1"/>
  <c r="D68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M35" i="1"/>
  <c r="T30" i="1"/>
  <c r="R30" i="1"/>
  <c r="X54" i="6" s="1"/>
  <c r="P30" i="1"/>
  <c r="P54" i="6" s="1"/>
  <c r="N30" i="1"/>
  <c r="N54" i="6" s="1"/>
  <c r="J30" i="1"/>
  <c r="F30" i="1"/>
  <c r="T29" i="1"/>
  <c r="R29" i="1"/>
  <c r="P29" i="1"/>
  <c r="N29" i="1"/>
  <c r="J29" i="1"/>
  <c r="G29" i="1"/>
  <c r="F29" i="1"/>
  <c r="T28" i="1"/>
  <c r="S28" i="1"/>
  <c r="R28" i="1"/>
  <c r="P28" i="1"/>
  <c r="N28" i="1"/>
  <c r="J28" i="1"/>
  <c r="H28" i="1"/>
  <c r="F28" i="1"/>
  <c r="T27" i="1"/>
  <c r="R27" i="1"/>
  <c r="P27" i="1"/>
  <c r="N27" i="1"/>
  <c r="K27" i="1"/>
  <c r="J27" i="1"/>
  <c r="H27" i="1"/>
  <c r="F27" i="1"/>
  <c r="T26" i="1"/>
  <c r="R26" i="1"/>
  <c r="P26" i="1"/>
  <c r="N26" i="1"/>
  <c r="L26" i="1"/>
  <c r="K26" i="1"/>
  <c r="J26" i="1"/>
  <c r="H26" i="1"/>
  <c r="G26" i="1"/>
  <c r="F26" i="1"/>
  <c r="E26" i="1"/>
  <c r="D25" i="1"/>
  <c r="R25" i="1" s="1"/>
  <c r="B25" i="1"/>
  <c r="S24" i="1"/>
  <c r="P24" i="1"/>
  <c r="L24" i="1"/>
  <c r="F24" i="1"/>
  <c r="D24" i="1"/>
  <c r="T24" i="1" s="1"/>
  <c r="B24" i="1"/>
  <c r="A52" i="6" s="1"/>
  <c r="N23" i="1"/>
  <c r="D23" i="1"/>
  <c r="D23" i="6" s="1"/>
  <c r="B23" i="1"/>
  <c r="A77" i="6" s="1"/>
  <c r="D22" i="1"/>
  <c r="T22" i="1" s="1"/>
  <c r="B22" i="1"/>
  <c r="D80" i="1" s="1"/>
  <c r="D21" i="1"/>
  <c r="T21" i="1" s="1"/>
  <c r="B21" i="1"/>
  <c r="S20" i="1"/>
  <c r="L20" i="1"/>
  <c r="G20" i="1"/>
  <c r="D20" i="1"/>
  <c r="H20" i="1" s="1"/>
  <c r="B20" i="1"/>
  <c r="A48" i="6" s="1"/>
  <c r="R19" i="1"/>
  <c r="N19" i="1"/>
  <c r="H19" i="1"/>
  <c r="G19" i="1"/>
  <c r="F19" i="1"/>
  <c r="D19" i="1"/>
  <c r="D19" i="6" s="1"/>
  <c r="B19" i="1"/>
  <c r="B55" i="7" s="1"/>
  <c r="D18" i="1"/>
  <c r="B18" i="1"/>
  <c r="D49" i="1" s="1"/>
  <c r="P17" i="1"/>
  <c r="J17" i="1"/>
  <c r="F17" i="1"/>
  <c r="D17" i="1"/>
  <c r="D17" i="6" s="1"/>
  <c r="B17" i="1"/>
  <c r="D16" i="1"/>
  <c r="O16" i="1" s="1"/>
  <c r="B16" i="1"/>
  <c r="R15" i="1"/>
  <c r="L15" i="1"/>
  <c r="F15" i="1"/>
  <c r="D15" i="1"/>
  <c r="D15" i="6" s="1"/>
  <c r="B15" i="1"/>
  <c r="D14" i="1"/>
  <c r="N14" i="1" s="1"/>
  <c r="B14" i="1"/>
  <c r="N13" i="1"/>
  <c r="D13" i="1"/>
  <c r="D13" i="6" s="1"/>
  <c r="B13" i="1"/>
  <c r="D12" i="1"/>
  <c r="D12" i="6" s="1"/>
  <c r="B12" i="1"/>
  <c r="D11" i="1"/>
  <c r="B11" i="1"/>
  <c r="D10" i="1"/>
  <c r="B10" i="1"/>
  <c r="R9" i="1"/>
  <c r="L9" i="1"/>
  <c r="F9" i="1"/>
  <c r="D9" i="1"/>
  <c r="D9" i="6" s="1"/>
  <c r="B9" i="1"/>
  <c r="P8" i="1"/>
  <c r="J8" i="1"/>
  <c r="F8" i="1"/>
  <c r="D8" i="1"/>
  <c r="D8" i="6" s="1"/>
  <c r="B8" i="1"/>
  <c r="B44" i="7" s="1"/>
  <c r="O7" i="1"/>
  <c r="F7" i="1"/>
  <c r="D7" i="1"/>
  <c r="D7" i="6" s="1"/>
  <c r="B7" i="1"/>
  <c r="T6" i="1"/>
  <c r="P6" i="1"/>
  <c r="J6" i="1"/>
  <c r="F6" i="1"/>
  <c r="D6" i="1"/>
  <c r="R6" i="1" s="1"/>
  <c r="B6" i="1"/>
  <c r="D37" i="1" s="1"/>
  <c r="D5" i="1"/>
  <c r="T5" i="1" s="1"/>
  <c r="B5" i="1"/>
  <c r="T2" i="1"/>
  <c r="S2" i="1"/>
  <c r="R2" i="1"/>
  <c r="Q2" i="1"/>
  <c r="Q62" i="1" s="1"/>
  <c r="P2" i="1"/>
  <c r="O2" i="1"/>
  <c r="N2" i="1"/>
  <c r="M2" i="1"/>
  <c r="M62" i="1" s="1"/>
  <c r="L2" i="1"/>
  <c r="K2" i="1"/>
  <c r="J2" i="1"/>
  <c r="I2" i="1"/>
  <c r="I62" i="1" s="1"/>
  <c r="H2" i="1"/>
  <c r="G2" i="1"/>
  <c r="F2" i="1"/>
  <c r="E2" i="1"/>
  <c r="E62" i="1" s="1"/>
  <c r="B59" i="7"/>
  <c r="B58" i="7"/>
  <c r="B56" i="7"/>
  <c r="B54" i="7"/>
  <c r="B50" i="7"/>
  <c r="B48" i="7"/>
  <c r="B46" i="7"/>
  <c r="B43" i="7"/>
  <c r="B41" i="7"/>
  <c r="D29" i="4"/>
  <c r="E63" i="1" a="1"/>
  <c r="AL31" i="1" a="1"/>
  <c r="E44" i="1" a="1"/>
  <c r="F46" i="1" a="1"/>
  <c r="Z92" i="1" a="1"/>
  <c r="X89" i="1" a="1"/>
  <c r="F104" i="1" a="1"/>
  <c r="G93" i="1" a="1"/>
  <c r="I90" i="1" a="1"/>
  <c r="AE103" i="1" a="1"/>
  <c r="F52" i="1" a="1"/>
  <c r="AM91" i="1" a="1"/>
  <c r="S91" i="1" a="1"/>
  <c r="AP100" i="1" a="1"/>
  <c r="F93" i="1" a="1"/>
  <c r="P90" i="1" a="1"/>
  <c r="AD100" i="1" a="1"/>
  <c r="Y95" i="1" a="1"/>
  <c r="Z89" i="1" a="1"/>
  <c r="L99" i="1" a="1"/>
  <c r="R93" i="1" a="1"/>
  <c r="R99" i="1" a="1"/>
  <c r="S93" i="1" a="1"/>
  <c r="AK104" i="1" a="1"/>
  <c r="AP106" i="1" a="1"/>
  <c r="AO92" i="1" a="1"/>
  <c r="U89" i="1" a="1"/>
  <c r="S101" i="1" a="1"/>
  <c r="Z103" i="1" a="1"/>
  <c r="AK97" i="1" a="1"/>
  <c r="S88" i="1" a="1"/>
  <c r="AB103" i="1" a="1"/>
  <c r="AO31" i="1" a="1"/>
  <c r="E49" i="1" a="1"/>
  <c r="F72" i="1" a="1"/>
  <c r="T90" i="1" a="1"/>
  <c r="L87" i="1" a="1"/>
  <c r="F94" i="1" a="1"/>
  <c r="AH89" i="1" a="1"/>
  <c r="T99" i="1" a="1"/>
  <c r="AA102" i="1" a="1"/>
  <c r="F79" i="1" a="1"/>
  <c r="S89" i="1" a="1"/>
  <c r="AN103" i="1" a="1"/>
  <c r="AO93" i="1" a="1"/>
  <c r="J91" i="1" a="1"/>
  <c r="Q96" i="1" a="1"/>
  <c r="Z99" i="1" a="1"/>
  <c r="J96" i="1" a="1"/>
  <c r="F51" i="1" a="1"/>
  <c r="Y92" i="1" a="1"/>
  <c r="H90" i="1" a="1"/>
  <c r="AE99" i="1" a="1"/>
  <c r="O91" i="1" a="1"/>
  <c r="AP88" i="1" a="1"/>
  <c r="S99" i="1" a="1"/>
  <c r="AG89" i="1" a="1"/>
  <c r="AJ105" i="1" a="1"/>
  <c r="F91" i="1" a="1"/>
  <c r="O105" i="1" a="1"/>
  <c r="R95" i="1" a="1"/>
  <c r="Q100" i="1" a="1"/>
  <c r="V102" i="1" a="1"/>
  <c r="AE106" i="1" a="1"/>
  <c r="AH31" i="1" a="1"/>
  <c r="E40" i="1" a="1"/>
  <c r="F44" i="1" a="1"/>
  <c r="U93" i="1" a="1"/>
  <c r="AN90" i="1" a="1"/>
  <c r="Z100" i="1" a="1"/>
  <c r="AA92" i="1" a="1"/>
  <c r="AK89" i="1" a="1"/>
  <c r="N100" i="1" a="1"/>
  <c r="F56" i="1" a="1"/>
  <c r="AJ93" i="1" a="1"/>
  <c r="AM87" i="1" a="1"/>
  <c r="Y97" i="1" a="1"/>
  <c r="V90" i="1" a="1"/>
  <c r="M91" i="1" a="1"/>
  <c r="M97" i="1" a="1"/>
  <c r="AH91" i="1" a="1"/>
  <c r="W90" i="1" a="1"/>
  <c r="V95" i="1" a="1"/>
  <c r="AM92" i="1" a="1"/>
  <c r="W95" i="1" a="1"/>
  <c r="AA88" i="1" a="1"/>
  <c r="U96" i="1" a="1"/>
  <c r="AE94" i="1" a="1"/>
  <c r="AC91" i="1" a="1"/>
  <c r="AK95" i="1" a="1"/>
  <c r="T97" i="1" a="1"/>
  <c r="AK106" i="1" a="1"/>
  <c r="R106" i="1" a="1"/>
  <c r="AB101" i="1" a="1"/>
  <c r="K100" i="1" a="1"/>
  <c r="AJ31" i="1" a="1"/>
  <c r="AH87" i="1" a="1"/>
  <c r="AO101" i="1" a="1"/>
  <c r="O99" i="1" a="1"/>
  <c r="AP91" i="1" a="1"/>
  <c r="AB97" i="1" a="1"/>
  <c r="AI92" i="1" a="1"/>
  <c r="AI95" i="1" a="1"/>
  <c r="AO37" i="1" a="1"/>
  <c r="E37" i="1" a="1"/>
  <c r="AA87" i="1" a="1"/>
  <c r="N98" i="1" a="1"/>
  <c r="T105" i="1" a="1"/>
  <c r="F78" i="1" a="1"/>
  <c r="Z91" i="1" a="1"/>
  <c r="AO87" i="1" a="1"/>
  <c r="G103" i="1" a="1"/>
  <c r="E91" i="1" a="1"/>
  <c r="F96" i="1" a="1"/>
  <c r="L98" i="1" a="1"/>
  <c r="Y103" i="1" a="1"/>
  <c r="AL107" i="1" a="1"/>
  <c r="F100" i="1" a="1"/>
  <c r="P105" i="1" a="1"/>
  <c r="AA97" i="1" a="1"/>
  <c r="AL99" i="1" a="1"/>
  <c r="AD99" i="1" a="1"/>
  <c r="G38" i="1" a="1"/>
  <c r="AN45" i="1" a="1"/>
  <c r="Z41" i="1" a="1"/>
  <c r="AH48" i="1" a="1"/>
  <c r="AA36" i="1" a="1"/>
  <c r="AE31" i="1" a="1"/>
  <c r="E39" i="1" a="1"/>
  <c r="E52" i="1" a="1"/>
  <c r="AE88" i="1" a="1"/>
  <c r="Q98" i="1" a="1"/>
  <c r="X92" i="1" a="1"/>
  <c r="W98" i="1" a="1"/>
  <c r="Q94" i="1" a="1"/>
  <c r="S103" i="1" a="1"/>
  <c r="I106" i="1" a="1"/>
  <c r="G90" i="1" a="1"/>
  <c r="AK94" i="1" a="1"/>
  <c r="W92" i="1" a="1"/>
  <c r="AM94" i="1" a="1"/>
  <c r="L93" i="1" a="1"/>
  <c r="N92" i="1" a="1"/>
  <c r="AB106" i="1" a="1"/>
  <c r="F74" i="1" a="1"/>
  <c r="Y91" i="1" a="1"/>
  <c r="R105" i="1" a="1"/>
  <c r="Q90" i="1" a="1"/>
  <c r="AM88" i="1" a="1"/>
  <c r="Y98" i="1" a="1"/>
  <c r="AF101" i="1" a="1"/>
  <c r="AN105" i="1" a="1"/>
  <c r="X90" i="1" a="1"/>
  <c r="AI99" i="1" a="1"/>
  <c r="R97" i="1" a="1"/>
  <c r="AF92" i="1" a="1"/>
  <c r="AD104" i="1" a="1"/>
  <c r="P103" i="1" a="1"/>
  <c r="AP105" i="1" a="1"/>
  <c r="AF31" i="1" a="1"/>
  <c r="E38" i="1" a="1"/>
  <c r="F45" i="1" a="1"/>
  <c r="T91" i="1" a="1"/>
  <c r="M89" i="1" a="1"/>
  <c r="AJ98" i="1" a="1"/>
  <c r="AI87" i="1" a="1"/>
  <c r="J88" i="1" a="1"/>
  <c r="X98" i="1" a="1"/>
  <c r="F43" i="1" a="1"/>
  <c r="T92" i="1" a="1"/>
  <c r="Z90" i="1" a="1"/>
  <c r="AA95" i="1" a="1"/>
  <c r="AF88" i="1" a="1"/>
  <c r="W89" i="1" a="1"/>
  <c r="AN94" i="1" a="1"/>
  <c r="G107" i="1" a="1"/>
  <c r="AG88" i="1" a="1"/>
  <c r="H96" i="1" a="1"/>
  <c r="N89" i="1" a="1"/>
  <c r="AB105" i="1" a="1"/>
  <c r="AL91" i="1" a="1"/>
  <c r="AF87" i="1" a="1"/>
  <c r="U105" i="1" a="1"/>
  <c r="L89" i="1" a="1"/>
  <c r="Q92" i="1" a="1"/>
  <c r="S94" i="1" a="1"/>
  <c r="F98" i="1" a="1"/>
  <c r="AD103" i="1" a="1"/>
  <c r="AO107" i="1" a="1"/>
  <c r="U98" i="1" a="1"/>
  <c r="AA31" i="1" a="1"/>
  <c r="X31" i="1" a="1"/>
  <c r="E48" i="1" a="1"/>
  <c r="AB89" i="1" a="1"/>
  <c r="AE93" i="1" a="1"/>
  <c r="G92" i="1" a="1"/>
  <c r="AM93" i="1" a="1"/>
  <c r="AG92" i="1" a="1"/>
  <c r="I95" i="1" a="1"/>
  <c r="L106" i="1" a="1"/>
  <c r="J87" i="1" a="1"/>
  <c r="AK93" i="1" a="1"/>
  <c r="AN89" i="1" a="1"/>
  <c r="V104" i="1" a="1"/>
  <c r="W93" i="1" a="1"/>
  <c r="J93" i="1" a="1"/>
  <c r="J104" i="1" a="1"/>
  <c r="F82" i="1" a="1"/>
  <c r="H88" i="1" a="1"/>
  <c r="AC102" i="1" a="1"/>
  <c r="H93" i="1" a="1"/>
  <c r="AJ89" i="1" a="1"/>
  <c r="AA94" i="1" a="1"/>
  <c r="AJ97" i="1" a="1"/>
  <c r="K107" i="1" a="1"/>
  <c r="R101" i="1" a="1"/>
  <c r="AH95" i="1" a="1"/>
  <c r="AI105" i="1" a="1"/>
  <c r="Q99" i="1" a="1"/>
  <c r="Q101" i="1" a="1"/>
  <c r="AD94" i="1" a="1"/>
  <c r="F106" i="1" a="1"/>
  <c r="E42" i="1" a="1"/>
  <c r="P102" i="1" a="1"/>
  <c r="F40" i="1" a="1"/>
  <c r="Y89" i="1" a="1"/>
  <c r="AJ87" i="1" a="1"/>
  <c r="F92" i="1" a="1"/>
  <c r="I87" i="1" a="1"/>
  <c r="AE107" i="1" a="1"/>
  <c r="AP39" i="1" a="1"/>
  <c r="E50" i="1" a="1"/>
  <c r="AF96" i="1" a="1"/>
  <c r="Q88" i="1" a="1"/>
  <c r="Y90" i="1" a="1"/>
  <c r="AI89" i="1" a="1"/>
  <c r="AI96" i="1" a="1"/>
  <c r="AL103" i="1" a="1"/>
  <c r="W99" i="1" a="1"/>
  <c r="G41" i="1" a="1"/>
  <c r="Q93" i="1" a="1"/>
  <c r="AH96" i="1" a="1"/>
  <c r="X99" i="1" a="1"/>
  <c r="N94" i="1" a="1"/>
  <c r="AO105" i="1" a="1"/>
  <c r="V92" i="1" a="1"/>
  <c r="W97" i="1" a="1"/>
  <c r="AE100" i="1" a="1"/>
  <c r="U104" i="1" a="1"/>
  <c r="U42" i="1" a="1"/>
  <c r="AD44" i="1" a="1"/>
  <c r="AK46" i="1" a="1"/>
  <c r="AM50" i="1" a="1"/>
  <c r="H42" i="1" a="1"/>
  <c r="E47" i="1" a="1"/>
  <c r="AD90" i="1" a="1"/>
  <c r="AA93" i="1" a="1"/>
  <c r="AD97" i="1" a="1"/>
  <c r="F83" i="1" a="1"/>
  <c r="M102" i="1" a="1"/>
  <c r="T89" i="1" a="1"/>
  <c r="O97" i="1" a="1"/>
  <c r="F54" i="1" a="1"/>
  <c r="R88" i="1" a="1"/>
  <c r="AL90" i="1" a="1"/>
  <c r="AC97" i="1" a="1"/>
  <c r="J100" i="1" a="1"/>
  <c r="O104" i="1" a="1"/>
  <c r="R107" i="1" a="1"/>
  <c r="Y31" i="1" a="1"/>
  <c r="E46" i="1" a="1"/>
  <c r="M95" i="1" a="1"/>
  <c r="L105" i="1" a="1"/>
  <c r="AJ90" i="1" a="1"/>
  <c r="F53" i="1" a="1"/>
  <c r="M88" i="1" a="1"/>
  <c r="AB91" i="1" a="1"/>
  <c r="T102" i="1" a="1"/>
  <c r="P91" i="1" a="1"/>
  <c r="AO89" i="1" a="1"/>
  <c r="U95" i="1" a="1"/>
  <c r="V99" i="1" a="1"/>
  <c r="J92" i="1" a="1"/>
  <c r="V107" i="1" a="1"/>
  <c r="I89" i="1" a="1"/>
  <c r="AI31" i="1" a="1"/>
  <c r="E56" i="1" a="1"/>
  <c r="AH101" i="1" a="1"/>
  <c r="AO88" i="1" a="1"/>
  <c r="AC96" i="1" a="1"/>
  <c r="J89" i="1" a="1"/>
  <c r="AN92" i="1" a="1"/>
  <c r="W91" i="1" a="1"/>
  <c r="Y106" i="1" a="1"/>
  <c r="F89" i="1" a="1"/>
  <c r="AD96" i="1" a="1"/>
  <c r="L88" i="1" a="1"/>
  <c r="AG100" i="1" a="1"/>
  <c r="L101" i="1" a="1"/>
  <c r="Q97" i="1" a="1"/>
  <c r="R96" i="1" a="1"/>
  <c r="F42" i="1" a="1"/>
  <c r="I92" i="1" a="1"/>
  <c r="V97" i="1" a="1"/>
  <c r="AC99" i="1" a="1"/>
  <c r="AF39" i="1" a="1"/>
  <c r="H94" i="1" a="1"/>
  <c r="P93" i="1" a="1"/>
  <c r="AP99" i="1" a="1"/>
  <c r="AN97" i="1" a="1"/>
  <c r="G96" i="1" a="1"/>
  <c r="W105" i="1" a="1"/>
  <c r="AB99" i="1" a="1"/>
  <c r="AL100" i="1" a="1"/>
  <c r="G36" i="1" a="1"/>
  <c r="G40" i="1" a="1"/>
  <c r="E88" i="1" a="1"/>
  <c r="AA47" i="1" a="1"/>
  <c r="J37" i="1" a="1"/>
  <c r="O42" i="1" a="1"/>
  <c r="N51" i="1" a="1"/>
  <c r="H49" i="1" a="1"/>
  <c r="X50" i="1" a="1"/>
  <c r="AB50" i="1" a="1"/>
  <c r="AK107" i="1" a="1"/>
  <c r="R100" i="1" a="1"/>
  <c r="F80" i="1" a="1"/>
  <c r="AE90" i="1" a="1"/>
  <c r="AK90" i="1" a="1"/>
  <c r="AP94" i="1" a="1"/>
  <c r="AJ92" i="1" a="1"/>
  <c r="AM89" i="1" a="1"/>
  <c r="O101" i="1" a="1"/>
  <c r="AH98" i="1" a="1"/>
  <c r="AM41" i="1" a="1"/>
  <c r="X93" i="1" a="1"/>
  <c r="AA107" i="1" a="1"/>
  <c r="N101" i="1" a="1"/>
  <c r="G99" i="1" a="1"/>
  <c r="F37" i="1" a="1"/>
  <c r="AF103" i="1" a="1"/>
  <c r="X101" i="1" a="1"/>
  <c r="AI104" i="1" a="1"/>
  <c r="Y94" i="1" a="1"/>
  <c r="I44" i="1" a="1"/>
  <c r="E93" i="1" a="1"/>
  <c r="AH47" i="1" a="1"/>
  <c r="R53" i="1" a="1"/>
  <c r="AC42" i="1" a="1"/>
  <c r="X45" i="1" a="1"/>
  <c r="J43" i="1" a="1"/>
  <c r="AO47" i="1" a="1"/>
  <c r="AA56" i="1" a="1"/>
  <c r="I54" i="1" a="1"/>
  <c r="AA55" i="1" a="1"/>
  <c r="AB31" i="1" a="1"/>
  <c r="J90" i="1" a="1"/>
  <c r="G94" i="1" a="1"/>
  <c r="V94" i="1" a="1"/>
  <c r="Q107" i="1" a="1"/>
  <c r="K103" i="1" a="1"/>
  <c r="F69" i="1" a="1"/>
  <c r="M100" i="1" a="1"/>
  <c r="O36" i="1" a="1"/>
  <c r="AG90" i="1" a="1"/>
  <c r="AB88" i="1" a="1"/>
  <c r="H100" i="1" a="1"/>
  <c r="S98" i="1" a="1"/>
  <c r="S96" i="1" a="1"/>
  <c r="J94" i="1" a="1"/>
  <c r="M103" i="1" a="1"/>
  <c r="T100" i="1" a="1"/>
  <c r="W104" i="1" a="1"/>
  <c r="W37" i="1" a="1"/>
  <c r="Q46" i="1" a="1"/>
  <c r="I39" i="1" a="1"/>
  <c r="W48" i="1" a="1"/>
  <c r="O37" i="1" a="1"/>
  <c r="AK44" i="1" a="1"/>
  <c r="AJ37" i="1" a="1"/>
  <c r="R45" i="1" a="1"/>
  <c r="U55" i="1" a="1"/>
  <c r="Z56" i="1" a="1"/>
  <c r="W54" i="1" a="1"/>
  <c r="AC54" i="1" a="1"/>
  <c r="U100" i="1" a="1"/>
  <c r="AH102" i="1" a="1"/>
  <c r="K88" i="1" a="1"/>
  <c r="T98" i="1" a="1"/>
  <c r="AG37" i="1" a="1"/>
  <c r="R39" i="1" a="1"/>
  <c r="R46" i="1" a="1"/>
  <c r="H89" i="1" a="1"/>
  <c r="I105" i="1" a="1"/>
  <c r="AA105" i="1" a="1"/>
  <c r="AM107" i="1" a="1"/>
  <c r="AK43" i="1" a="1"/>
  <c r="Q41" i="1" a="1"/>
  <c r="Y42" i="1" a="1"/>
  <c r="R36" i="1" a="1"/>
  <c r="S42" i="1" a="1"/>
  <c r="T36" i="1" a="1"/>
  <c r="AL42" i="1" a="1"/>
  <c r="P55" i="1" a="1"/>
  <c r="T52" i="1" a="1"/>
  <c r="AL50" i="1" a="1"/>
  <c r="AJ51" i="1" a="1"/>
  <c r="AH93" i="1" a="1"/>
  <c r="AG97" i="1" a="1"/>
  <c r="T39" i="1" a="1"/>
  <c r="U46" i="1" a="1"/>
  <c r="AJ41" i="1" a="1"/>
  <c r="J42" i="1" a="1"/>
  <c r="Q53" i="1" a="1"/>
  <c r="AB56" i="1" a="1"/>
  <c r="AE54" i="1" a="1"/>
  <c r="O81" i="1" a="1"/>
  <c r="L83" i="1" a="1"/>
  <c r="T69" i="1" a="1"/>
  <c r="AI101" i="1" a="1"/>
  <c r="AJ101" i="1" a="1"/>
  <c r="W47" i="1" a="1"/>
  <c r="Y46" i="1" a="1"/>
  <c r="Y55" i="1" a="1"/>
  <c r="M104" i="1" a="1"/>
  <c r="J102" i="1" a="1"/>
  <c r="AF104" i="1" a="1"/>
  <c r="V38" i="1" a="1"/>
  <c r="AG46" i="1" a="1"/>
  <c r="Y39" i="1" a="1"/>
  <c r="AM48" i="1" a="1"/>
  <c r="AE37" i="1" a="1"/>
  <c r="O45" i="1" a="1"/>
  <c r="Q38" i="1" a="1"/>
  <c r="AH45" i="1" a="1"/>
  <c r="AQ55" i="1" a="1"/>
  <c r="S53" i="1" a="1"/>
  <c r="I55" i="1" a="1"/>
  <c r="O55" i="1" a="1"/>
  <c r="W101" i="1" a="1"/>
  <c r="G104" i="1" a="1"/>
  <c r="AM45" i="1" a="1"/>
  <c r="G48" i="1" a="1"/>
  <c r="U44" i="1" a="1"/>
  <c r="AN44" i="1" a="1"/>
  <c r="AH55" i="1" a="1"/>
  <c r="AQ53" i="1" a="1"/>
  <c r="O74" i="1" a="1"/>
  <c r="L75" i="1" a="1"/>
  <c r="I66" i="1" a="1"/>
  <c r="U65" i="1" a="1"/>
  <c r="Y101" i="1" a="1"/>
  <c r="J95" i="1" a="1"/>
  <c r="AN41" i="1" a="1"/>
  <c r="L41" i="1" a="1"/>
  <c r="AJ55" i="1" a="1"/>
  <c r="AB92" i="1" a="1"/>
  <c r="Q106" i="1" a="1"/>
  <c r="AP97" i="1" a="1"/>
  <c r="AF38" i="1" a="1"/>
  <c r="AA37" i="1" a="1"/>
  <c r="Y38" i="1" a="1"/>
  <c r="AP45" i="1" a="1"/>
  <c r="AH39" i="1" a="1"/>
  <c r="AG45" i="1" a="1"/>
  <c r="O40" i="1" a="1"/>
  <c r="S46" i="1" a="1"/>
  <c r="R49" i="1" a="1"/>
  <c r="AG53" i="1" a="1"/>
  <c r="AI56" i="1" a="1"/>
  <c r="AO56" i="1" a="1"/>
  <c r="AO103" i="1" a="1"/>
  <c r="K101" i="1" a="1"/>
  <c r="X37" i="1" a="1"/>
  <c r="AB45" i="1" a="1"/>
  <c r="L47" i="1" a="1"/>
  <c r="V47" i="1" a="1"/>
  <c r="AG49" i="1" a="1"/>
  <c r="J46" i="1" a="1"/>
  <c r="G80" i="1" a="1"/>
  <c r="S70" i="1" a="1"/>
  <c r="P73" i="1" a="1"/>
  <c r="I65" i="1" a="1"/>
  <c r="X105" i="1" a="1"/>
  <c r="U99" i="1" a="1"/>
  <c r="R44" i="1" a="1"/>
  <c r="AC46" i="1" a="1"/>
  <c r="S51" i="1" a="1"/>
  <c r="W106" i="1" a="1"/>
  <c r="Z101" i="1" a="1"/>
  <c r="W40" i="1" a="1"/>
  <c r="E103" i="1" a="1"/>
  <c r="AQ44" i="1" a="1"/>
  <c r="AJ40" i="1" a="1"/>
  <c r="V53" i="1" a="1"/>
  <c r="H79" i="1" a="1"/>
  <c r="N68" i="1" a="1"/>
  <c r="J63" i="1" a="1"/>
  <c r="N40" i="1" a="1"/>
  <c r="W53" i="1" a="1"/>
  <c r="W94" i="1" a="1"/>
  <c r="AL102" i="1" a="1"/>
  <c r="AA42" i="1" a="1"/>
  <c r="V36" i="1" a="1"/>
  <c r="AD36" i="1" a="1"/>
  <c r="AC38" i="1" a="1"/>
  <c r="L51" i="1" a="1"/>
  <c r="Z50" i="1" a="1"/>
  <c r="G76" i="1" a="1"/>
  <c r="E55" i="1" a="1"/>
  <c r="AB93" i="1" a="1"/>
  <c r="I97" i="1" a="1"/>
  <c r="AH90" i="1" a="1"/>
  <c r="F67" i="1" a="1"/>
  <c r="AJ88" i="1" a="1"/>
  <c r="AG91" i="1" a="1"/>
  <c r="AE105" i="1" a="1"/>
  <c r="K87" i="1" a="1"/>
  <c r="S90" i="1" a="1"/>
  <c r="AF93" i="1" a="1"/>
  <c r="Z104" i="1" a="1"/>
  <c r="K92" i="1" a="1"/>
  <c r="AC106" i="1" a="1"/>
  <c r="K106" i="1" a="1"/>
  <c r="AG31" i="1" a="1"/>
  <c r="E54" i="1" a="1"/>
  <c r="G100" i="1" a="1"/>
  <c r="N87" i="1" a="1"/>
  <c r="AF105" i="1" a="1"/>
  <c r="T87" i="1" a="1"/>
  <c r="Q89" i="1" a="1"/>
  <c r="X94" i="1" a="1"/>
  <c r="AO99" i="1" a="1"/>
  <c r="S92" i="1" a="1"/>
  <c r="AL94" i="1" a="1"/>
  <c r="H87" i="1" a="1"/>
  <c r="AG107" i="1" a="1"/>
  <c r="AG105" i="1" a="1"/>
  <c r="AP93" i="1" a="1"/>
  <c r="AD105" i="1" a="1"/>
  <c r="Z31" i="1" a="1"/>
  <c r="F68" i="1" a="1"/>
  <c r="T88" i="1" a="1"/>
  <c r="X91" i="1" a="1"/>
  <c r="Q104" i="1" a="1"/>
  <c r="I91" i="1" a="1"/>
  <c r="M94" i="1" a="1"/>
  <c r="I98" i="1" a="1"/>
  <c r="AP102" i="1" a="1"/>
  <c r="AG93" i="1" a="1"/>
  <c r="U101" i="1" a="1"/>
  <c r="AF90" i="1" a="1"/>
  <c r="AF94" i="1" a="1"/>
  <c r="AC93" i="1" a="1"/>
  <c r="J98" i="1" a="1"/>
  <c r="L104" i="1" a="1"/>
  <c r="AL88" i="1" a="1"/>
  <c r="AC89" i="1" a="1"/>
  <c r="G91" i="1" a="1"/>
  <c r="AA96" i="1" a="1"/>
  <c r="AC31" i="1" a="1"/>
  <c r="AM99" i="1" a="1"/>
  <c r="M105" i="1" a="1"/>
  <c r="AI97" i="1" a="1"/>
  <c r="AC107" i="1" a="1"/>
  <c r="AH92" i="1" a="1"/>
  <c r="AG99" i="1" a="1"/>
  <c r="G87" i="1" a="1"/>
  <c r="AK96" i="1" a="1"/>
  <c r="T40" i="1" a="1"/>
  <c r="AI39" i="1" a="1"/>
  <c r="AG40" i="1" a="1"/>
  <c r="AD49" i="1" a="1"/>
  <c r="K37" i="1" a="1"/>
  <c r="H37" i="1" a="1"/>
  <c r="AO53" i="1" a="1"/>
  <c r="AN55" i="1" a="1"/>
  <c r="AG52" i="1" a="1"/>
  <c r="N90" i="1" a="1"/>
  <c r="Z98" i="1" a="1"/>
  <c r="AC94" i="1" a="1"/>
  <c r="AN88" i="1" a="1"/>
  <c r="AF95" i="1" a="1"/>
  <c r="W100" i="1" a="1"/>
  <c r="AD92" i="1" a="1"/>
  <c r="AP90" i="1" a="1"/>
  <c r="X95" i="1" a="1"/>
  <c r="Y102" i="1" a="1"/>
  <c r="AN107" i="1" a="1"/>
  <c r="F81" i="1" a="1"/>
  <c r="O90" i="1" a="1"/>
  <c r="AL96" i="1" a="1"/>
  <c r="O95" i="1" a="1"/>
  <c r="AE98" i="1" a="1"/>
  <c r="AH88" i="1" a="1"/>
  <c r="AM96" i="1" a="1"/>
  <c r="R104" i="1" a="1"/>
  <c r="AG103" i="1" a="1"/>
  <c r="X104" i="1" a="1"/>
  <c r="U43" i="1" a="1"/>
  <c r="I41" i="1" a="1"/>
  <c r="AJ39" i="1" a="1"/>
  <c r="H36" i="1" a="1"/>
  <c r="Q40" i="1" a="1"/>
  <c r="I36" i="1" a="1"/>
  <c r="V42" i="1" a="1"/>
  <c r="AJ54" i="1" a="1"/>
  <c r="AP51" i="1" a="1"/>
  <c r="V50" i="1" a="1"/>
  <c r="T51" i="1" a="1"/>
  <c r="E53" i="1" a="1"/>
  <c r="F95" i="1" a="1"/>
  <c r="F71" i="1" a="1"/>
  <c r="M90" i="1" a="1"/>
  <c r="F55" i="1" a="1"/>
  <c r="L92" i="1" a="1"/>
  <c r="H91" i="1" a="1"/>
  <c r="AD98" i="1" a="1"/>
  <c r="P38" i="1" a="1"/>
  <c r="AE89" i="1" a="1"/>
  <c r="Z106" i="1" a="1"/>
  <c r="AD95" i="1" a="1"/>
  <c r="V91" i="1" a="1"/>
  <c r="W103" i="1" a="1"/>
  <c r="AH107" i="1" a="1"/>
  <c r="P95" i="1" a="1"/>
  <c r="L90" i="1" a="1"/>
  <c r="AB100" i="1" a="1"/>
  <c r="H41" i="1" a="1"/>
  <c r="AI47" i="1" a="1"/>
  <c r="R43" i="1" a="1"/>
  <c r="K48" i="1" a="1"/>
  <c r="H40" i="1" a="1"/>
  <c r="Y49" i="1" a="1"/>
  <c r="Z40" i="1" a="1"/>
  <c r="L43" i="1" a="1"/>
  <c r="AN53" i="1" a="1"/>
  <c r="AH52" i="1" a="1"/>
  <c r="P53" i="1" a="1"/>
  <c r="F77" i="1" a="1"/>
  <c r="AB98" i="1" a="1"/>
  <c r="M99" i="1" a="1"/>
  <c r="F105" i="1" a="1"/>
  <c r="AJ103" i="1" a="1"/>
  <c r="AL46" i="1" a="1"/>
  <c r="Q45" i="1" a="1"/>
  <c r="G56" i="1" a="1"/>
  <c r="O103" i="1" a="1"/>
  <c r="AI107" i="1" a="1"/>
  <c r="AG102" i="1" a="1"/>
  <c r="AE41" i="1" a="1"/>
  <c r="G45" i="1" a="1"/>
  <c r="AH37" i="1" a="1"/>
  <c r="AI44" i="1" a="1"/>
  <c r="AI41" i="1" a="1"/>
  <c r="AA43" i="1" a="1"/>
  <c r="Z36" i="1" a="1"/>
  <c r="H44" i="1" a="1"/>
  <c r="G53" i="1" a="1"/>
  <c r="H54" i="1" a="1"/>
  <c r="AP55" i="1" a="1"/>
  <c r="L56" i="1" a="1"/>
  <c r="AK105" i="1" a="1"/>
  <c r="P99" i="1" a="1"/>
  <c r="T42" i="1" a="1"/>
  <c r="AJ46" i="1" a="1"/>
  <c r="AD46" i="1" a="1"/>
  <c r="P37" i="1" a="1"/>
  <c r="S56" i="1" a="1"/>
  <c r="AO49" i="1" a="1"/>
  <c r="K69" i="1" a="1"/>
  <c r="L80" i="1" a="1"/>
  <c r="I74" i="1" a="1"/>
  <c r="Q78" i="1" a="1"/>
  <c r="G106" i="1" a="1"/>
  <c r="I107" i="1" a="1"/>
  <c r="AD40" i="1" a="1"/>
  <c r="AA39" i="1" a="1"/>
  <c r="AQ56" i="1" a="1"/>
  <c r="AJ104" i="1" a="1"/>
  <c r="K93" i="1" a="1"/>
  <c r="H104" i="1" a="1"/>
  <c r="P41" i="1" a="1"/>
  <c r="M48" i="1" a="1"/>
  <c r="AH43" i="1" a="1"/>
  <c r="AA48" i="1" a="1"/>
  <c r="X40" i="1" a="1"/>
  <c r="AM42" i="1" a="1"/>
  <c r="AH40" i="1" a="1"/>
  <c r="U45" i="1" a="1"/>
  <c r="V54" i="1" a="1"/>
  <c r="AP52" i="1" a="1"/>
  <c r="AD53" i="1" a="1"/>
  <c r="O88" i="1" a="1"/>
  <c r="Y104" i="1" a="1"/>
  <c r="AM101" i="1" a="1"/>
  <c r="P36" i="1" a="1"/>
  <c r="AB54" i="1" a="1"/>
  <c r="AF48" i="1" a="1"/>
  <c r="M49" i="1" a="1"/>
  <c r="I56" i="1" a="1"/>
  <c r="AF56" i="1" a="1"/>
  <c r="L67" i="1" a="1"/>
  <c r="I63" i="1" a="1"/>
  <c r="O83" i="1" a="1"/>
  <c r="J82" i="1" a="1"/>
  <c r="AH97" i="1" a="1"/>
  <c r="AC104" i="1" a="1"/>
  <c r="W49" i="1" a="1"/>
  <c r="AQ47" i="1" a="1"/>
  <c r="J54" i="1" a="1"/>
  <c r="V105" i="1" a="1"/>
  <c r="Y107" i="1" a="1"/>
  <c r="X106" i="1" a="1"/>
  <c r="S36" i="1" a="1"/>
  <c r="Y36" i="1" a="1"/>
  <c r="AL40" i="1" a="1"/>
  <c r="O46" i="1" a="1"/>
  <c r="X39" i="1" a="1"/>
  <c r="AO46" i="1" a="1"/>
  <c r="AQ39" i="1" a="1"/>
  <c r="M47" i="1" a="1"/>
  <c r="AK49" i="1" a="1"/>
  <c r="K56" i="1" a="1"/>
  <c r="AE46" i="1" a="1"/>
  <c r="N48" i="1" a="1"/>
  <c r="AE95" i="1" a="1"/>
  <c r="T96" i="1" a="1"/>
  <c r="N44" i="1" a="1"/>
  <c r="R48" i="1" a="1"/>
  <c r="S47" i="1" a="1"/>
  <c r="AC47" i="1" a="1"/>
  <c r="V44" i="1" a="1"/>
  <c r="L50" i="1" a="1"/>
  <c r="S79" i="1" a="1"/>
  <c r="P70" i="1" a="1"/>
  <c r="M83" i="1" a="1"/>
  <c r="AK101" i="1" a="1"/>
  <c r="AD89" i="1" a="1"/>
  <c r="E106" i="1" a="1"/>
  <c r="AD56" i="1" a="1"/>
  <c r="AE50" i="1" a="1"/>
  <c r="F88" i="1" a="1"/>
  <c r="AF98" i="1" a="1"/>
  <c r="F102" i="1" a="1"/>
  <c r="AA46" i="1" a="1"/>
  <c r="AO36" i="1" a="1"/>
  <c r="J50" i="1" a="1"/>
  <c r="AN42" i="1" a="1"/>
  <c r="H53" i="1" a="1"/>
  <c r="P72" i="1" a="1"/>
  <c r="M75" i="1" a="1"/>
  <c r="P39" i="1" a="1"/>
  <c r="J36" i="1" a="1"/>
  <c r="AP50" i="1" a="1"/>
  <c r="AP87" i="1" a="1"/>
  <c r="J103" i="1" a="1"/>
  <c r="AM31" i="1" a="1"/>
  <c r="AM104" i="1" a="1"/>
  <c r="AK100" i="1" a="1"/>
  <c r="AC92" i="1" a="1"/>
  <c r="AH106" i="1" a="1"/>
  <c r="AO97" i="1" a="1"/>
  <c r="Y93" i="1" a="1"/>
  <c r="H105" i="1" a="1"/>
  <c r="AN31" i="1" a="1"/>
  <c r="N91" i="1" a="1"/>
  <c r="AP104" i="1" a="1"/>
  <c r="AF102" i="1" a="1"/>
  <c r="F63" i="1" a="1"/>
  <c r="I88" i="1" a="1"/>
  <c r="Y96" i="1" a="1"/>
  <c r="AA99" i="1" a="1"/>
  <c r="E43" i="1" a="1"/>
  <c r="M92" i="1" a="1"/>
  <c r="AM102" i="1" a="1"/>
  <c r="AM98" i="1" a="1"/>
  <c r="F66" i="1" a="1"/>
  <c r="U87" i="1" a="1"/>
  <c r="AD91" i="1" a="1"/>
  <c r="AJ95" i="1" a="1"/>
  <c r="AL89" i="1" a="1"/>
  <c r="AC101" i="1" a="1"/>
  <c r="R91" i="1" a="1"/>
  <c r="S104" i="1" a="1"/>
  <c r="M37" i="1" a="1"/>
  <c r="M96" i="1" a="1"/>
  <c r="AA101" i="1" a="1"/>
  <c r="K46" i="1" a="1"/>
  <c r="E100" i="1" a="1"/>
  <c r="R52" i="1" a="1"/>
  <c r="N52" i="1" a="1"/>
  <c r="L91" i="1" a="1"/>
  <c r="AK31" i="1" a="1"/>
  <c r="AP98" i="1" a="1"/>
  <c r="AF97" i="1" a="1"/>
  <c r="Z87" i="1" a="1"/>
  <c r="E89" i="1" a="1"/>
  <c r="K95" i="1" a="1"/>
  <c r="P107" i="1" a="1"/>
  <c r="Q91" i="1" a="1"/>
  <c r="AN106" i="1" a="1"/>
  <c r="W41" i="1" a="1"/>
  <c r="R37" i="1" a="1"/>
  <c r="AA41" i="1" a="1"/>
  <c r="AK41" i="1" a="1"/>
  <c r="T56" i="1" a="1"/>
  <c r="L55" i="1" a="1"/>
  <c r="F64" i="1" a="1"/>
  <c r="AN91" i="1" a="1"/>
  <c r="I94" i="1" a="1"/>
  <c r="J101" i="1" a="1"/>
  <c r="AM37" i="1" a="1"/>
  <c r="S106" i="1" a="1"/>
  <c r="AN102" i="1" a="1"/>
  <c r="AJ96" i="1" a="1"/>
  <c r="AB95" i="1" a="1"/>
  <c r="AL45" i="1" a="1"/>
  <c r="AD42" i="1" a="1"/>
  <c r="Q44" i="1" a="1"/>
  <c r="AJ44" i="1" a="1"/>
  <c r="Q50" i="1" a="1"/>
  <c r="K49" i="1" a="1"/>
  <c r="AD106" i="1" a="1"/>
  <c r="J107" i="1" a="1"/>
  <c r="I38" i="1" a="1"/>
  <c r="AQ54" i="1" a="1"/>
  <c r="U88" i="1" a="1"/>
  <c r="P40" i="1" a="1"/>
  <c r="AE39" i="1" a="1"/>
  <c r="AE38" i="1" a="1"/>
  <c r="Q39" i="1" a="1"/>
  <c r="AN52" i="1" a="1"/>
  <c r="AB52" i="1" a="1"/>
  <c r="AO96" i="1" a="1"/>
  <c r="AP42" i="1" a="1"/>
  <c r="O49" i="1" a="1"/>
  <c r="X55" i="1" a="1"/>
  <c r="H69" i="1" a="1"/>
  <c r="K78" i="1" a="1"/>
  <c r="P98" i="1" a="1"/>
  <c r="AA44" i="1" a="1"/>
  <c r="K42" i="1" a="1"/>
  <c r="G97" i="1" a="1"/>
  <c r="P46" i="1" a="1"/>
  <c r="H43" i="1" a="1"/>
  <c r="AG44" i="1" a="1"/>
  <c r="S45" i="1" a="1"/>
  <c r="AG50" i="1" a="1"/>
  <c r="I50" i="1" a="1"/>
  <c r="AN96" i="1" a="1"/>
  <c r="AB38" i="1" a="1"/>
  <c r="T37" i="1" a="1"/>
  <c r="AE53" i="1" a="1"/>
  <c r="I72" i="1" a="1"/>
  <c r="L82" i="1" a="1"/>
  <c r="S87" i="1" a="1"/>
  <c r="K45" i="1" a="1"/>
  <c r="H55" i="1" a="1"/>
  <c r="V96" i="1" a="1"/>
  <c r="L42" i="1" a="1"/>
  <c r="AA45" i="1" a="1"/>
  <c r="T41" i="1" a="1"/>
  <c r="AD41" i="1" a="1"/>
  <c r="R56" i="1" a="1"/>
  <c r="AB55" i="1" a="1"/>
  <c r="V100" i="1" a="1"/>
  <c r="AC39" i="1" a="1"/>
  <c r="E90" i="1" a="1"/>
  <c r="AE51" i="1" a="1"/>
  <c r="P79" i="1" a="1"/>
  <c r="O67" i="1" a="1"/>
  <c r="AN100" i="1" a="1"/>
  <c r="H46" i="1" a="1"/>
  <c r="AA90" i="1" a="1"/>
  <c r="AB36" i="1" a="1"/>
  <c r="AB53" i="1" a="1"/>
  <c r="AD39" i="1" a="1"/>
  <c r="U75" i="1" a="1"/>
  <c r="AN36" i="1" a="1"/>
  <c r="Z105" i="1" a="1"/>
  <c r="I37" i="1" a="1"/>
  <c r="AP41" i="1" a="1"/>
  <c r="T43" i="1" a="1"/>
  <c r="AP53" i="1" a="1"/>
  <c r="V51" i="1" a="1"/>
  <c r="S74" i="1" a="1"/>
  <c r="P66" i="1" a="1"/>
  <c r="M79" i="1" a="1"/>
  <c r="M81" i="1" a="1"/>
  <c r="Q65" i="1" a="1"/>
  <c r="M44" i="1" a="1"/>
  <c r="AF42" i="1" a="1"/>
  <c r="U91" i="1" a="1"/>
  <c r="AM103" i="1" a="1"/>
  <c r="Y37" i="1" a="1"/>
  <c r="AA49" i="1" a="1"/>
  <c r="S43" i="1" a="1"/>
  <c r="U38" i="1" a="1"/>
  <c r="K44" i="1" a="1"/>
  <c r="V106" i="1" a="1"/>
  <c r="AF43" i="1" a="1"/>
  <c r="H76" i="1" a="1"/>
  <c r="Q66" i="1" a="1"/>
  <c r="M76" i="1" a="1"/>
  <c r="P56" i="1" a="1"/>
  <c r="AO55" i="1" a="1"/>
  <c r="Y99" i="1" a="1"/>
  <c r="AK92" i="1" a="1"/>
  <c r="X41" i="1" a="1"/>
  <c r="L44" i="1" a="1"/>
  <c r="AF40" i="1" a="1"/>
  <c r="AP40" i="1" a="1"/>
  <c r="AL54" i="1" a="1"/>
  <c r="N54" i="1" a="1"/>
  <c r="AO52" i="1" a="1"/>
  <c r="K72" i="1" a="1"/>
  <c r="H75" i="1" a="1"/>
  <c r="P68" i="1" a="1"/>
  <c r="AH41" i="1" a="1"/>
  <c r="Z37" i="1" a="1"/>
  <c r="AN50" i="1" a="1"/>
  <c r="AF45" i="1" a="1"/>
  <c r="Z52" i="1" a="1"/>
  <c r="G73" i="1" a="1"/>
  <c r="E80" i="1" a="1"/>
  <c r="R67" i="1" a="1"/>
  <c r="I46" i="1" a="1"/>
  <c r="Q56" i="1" a="1"/>
  <c r="AI98" i="1" a="1"/>
  <c r="F101" i="1" a="1"/>
  <c r="AI43" i="1" a="1"/>
  <c r="Y47" i="1" a="1"/>
  <c r="I40" i="1" a="1"/>
  <c r="AG42" i="1" a="1"/>
  <c r="AI50" i="1" a="1"/>
  <c r="AF53" i="1" a="1"/>
  <c r="K65" i="1" a="1"/>
  <c r="L70" i="1" a="1"/>
  <c r="I80" i="1" a="1"/>
  <c r="Q71" i="1" a="1"/>
  <c r="E65" i="1" a="1"/>
  <c r="E75" i="1" a="1"/>
  <c r="U39" i="1" a="1"/>
  <c r="F49" i="1" a="1"/>
  <c r="H101" i="1" a="1"/>
  <c r="AD107" i="1" a="1"/>
  <c r="AD45" i="1" a="1"/>
  <c r="AB94" i="1" a="1"/>
  <c r="AK48" i="1" a="1"/>
  <c r="O106" i="1" a="1"/>
  <c r="Q51" i="1" a="1"/>
  <c r="AE42" i="1" a="1"/>
  <c r="H56" i="1" a="1"/>
  <c r="AK37" i="1" a="1"/>
  <c r="AF46" i="1" a="1"/>
  <c r="K51" i="1" a="1"/>
  <c r="L74" i="1" a="1"/>
  <c r="N71" i="1" a="1"/>
  <c r="O50" i="1" a="1"/>
  <c r="AA106" i="1" a="1"/>
  <c r="AB46" i="1" a="1"/>
  <c r="T46" i="1" a="1"/>
  <c r="Q52" i="1" a="1"/>
  <c r="H82" i="1" a="1"/>
  <c r="Q72" i="1" a="1"/>
  <c r="J76" i="1" a="1"/>
  <c r="AE52" i="1" a="1"/>
  <c r="Q80" i="1" a="1"/>
  <c r="W45" i="1" a="1"/>
  <c r="AN54" i="1" a="1"/>
  <c r="G79" i="1" a="1"/>
  <c r="L68" i="1" a="1"/>
  <c r="J83" i="1" a="1"/>
  <c r="AD55" i="1" a="1"/>
  <c r="J73" i="1" a="1"/>
  <c r="J41" i="1" a="1"/>
  <c r="S49" i="1" a="1"/>
  <c r="S73" i="1" a="1"/>
  <c r="I69" i="1" a="1"/>
  <c r="AM55" i="1" a="1"/>
  <c r="K54" i="1" a="1"/>
  <c r="O75" i="1" a="1"/>
  <c r="AD50" i="1" a="1"/>
  <c r="N38" i="1" a="1"/>
  <c r="N37" i="1" a="1"/>
  <c r="H66" i="1" a="1"/>
  <c r="E79" i="1" a="1"/>
  <c r="Q75" i="1" a="1"/>
  <c r="M39" i="1" a="1"/>
  <c r="AI42" i="1" a="1"/>
  <c r="AF51" i="1" a="1"/>
  <c r="AJ43" i="1" a="1"/>
  <c r="G47" i="1" a="1"/>
  <c r="Q54" i="1" a="1"/>
  <c r="M72" i="1" a="1"/>
  <c r="R75" i="1" a="1"/>
  <c r="X52" i="1" a="1"/>
  <c r="L94" i="1" a="1"/>
  <c r="R55" i="1" a="1"/>
  <c r="L40" i="1" a="1"/>
  <c r="Y56" i="1" a="1"/>
  <c r="L65" i="1" a="1"/>
  <c r="J66" i="1" a="1"/>
  <c r="U73" i="1" a="1"/>
  <c r="P51" i="1" a="1"/>
  <c r="E77" i="1" a="1"/>
  <c r="E87" i="1" a="1"/>
  <c r="S55" i="1" a="1"/>
  <c r="K68" i="1" a="1"/>
  <c r="P64" i="1" a="1"/>
  <c r="E83" i="1" a="1"/>
  <c r="M52" i="1" a="1"/>
  <c r="M68" i="1" a="1"/>
  <c r="L45" i="1" a="1"/>
  <c r="S52" i="1" a="1"/>
  <c r="H64" i="1" a="1"/>
  <c r="U81" i="1" a="1"/>
  <c r="S71" i="1" a="1"/>
  <c r="AP36" i="1" a="1"/>
  <c r="P80" i="1" a="1"/>
  <c r="U72" i="1" a="1"/>
  <c r="L52" i="1" a="1"/>
  <c r="AF91" i="1" a="1"/>
  <c r="P74" i="1" a="1"/>
  <c r="AL38" i="1" a="1"/>
  <c r="T103" i="1" a="1"/>
  <c r="O72" i="1" a="1"/>
  <c r="G81" i="1" a="1"/>
  <c r="T79" i="1" a="1"/>
  <c r="Y53" i="1" a="1"/>
  <c r="L66" i="1" a="1"/>
  <c r="Q76" i="1" a="1"/>
  <c r="AD88" i="1" a="1"/>
  <c r="AL55" i="1" a="1"/>
  <c r="K53" i="1" a="1"/>
  <c r="U68" i="1" a="1"/>
  <c r="V39" i="1" a="1"/>
  <c r="O93" i="1" a="1"/>
  <c r="E94" i="1" a="1"/>
  <c r="P89" i="1" a="1"/>
  <c r="AI46" i="1" a="1"/>
  <c r="P67" i="1" a="1"/>
  <c r="S76" i="1" a="1"/>
  <c r="N79" i="1" a="1"/>
  <c r="AI90" i="1" a="1"/>
  <c r="P71" i="1" a="1"/>
  <c r="AN93" i="1" a="1"/>
  <c r="Z42" i="1" a="1"/>
  <c r="M67" i="1" a="1"/>
  <c r="AK103" i="1" a="1"/>
  <c r="AJ100" i="1" a="1"/>
  <c r="L79" i="1" a="1"/>
  <c r="N69" i="1" a="1"/>
  <c r="S64" i="1" a="1"/>
  <c r="E102" i="1" a="1"/>
  <c r="AF55" i="1" a="1"/>
  <c r="R66" i="1" a="1"/>
  <c r="AO98" i="1" a="1"/>
  <c r="AE55" i="1" a="1"/>
  <c r="AQ49" i="1" a="1"/>
  <c r="AD31" i="1" a="1"/>
  <c r="W87" i="1" a="1"/>
  <c r="Z96" i="1" a="1"/>
  <c r="L96" i="1" a="1"/>
  <c r="F99" i="1" a="1"/>
  <c r="AG104" i="1" a="1"/>
  <c r="F50" i="1" a="1"/>
  <c r="AN101" i="1" a="1"/>
  <c r="E41" i="1" a="1"/>
  <c r="AL93" i="1" a="1"/>
  <c r="T95" i="1" a="1"/>
  <c r="L97" i="1" a="1"/>
  <c r="F70" i="1" a="1"/>
  <c r="AC90" i="1" a="1"/>
  <c r="AO90" i="1" a="1"/>
  <c r="Y105" i="1" a="1"/>
  <c r="E51" i="1" a="1"/>
  <c r="AG95" i="1" a="1"/>
  <c r="F75" i="1" a="1"/>
  <c r="W88" i="1" a="1"/>
  <c r="F39" i="1" a="1"/>
  <c r="T93" i="1" a="1"/>
  <c r="Y88" i="1" a="1"/>
  <c r="S107" i="1" a="1"/>
  <c r="AA91" i="1" a="1"/>
  <c r="AE101" i="1" a="1"/>
  <c r="X96" i="1" a="1"/>
  <c r="T94" i="1" a="1"/>
  <c r="AM90" i="1" a="1"/>
  <c r="I104" i="1" a="1"/>
  <c r="AF99" i="1" a="1"/>
  <c r="I47" i="1" a="1"/>
  <c r="AQ40" i="1" a="1"/>
  <c r="O52" i="1" a="1"/>
  <c r="AQ50" i="1" a="1"/>
  <c r="N97" i="1" a="1"/>
  <c r="E45" i="1" a="1"/>
  <c r="F38" i="1" a="1"/>
  <c r="Q95" i="1" a="1"/>
  <c r="K36" i="1" a="1"/>
  <c r="R98" i="1" a="1"/>
  <c r="G101" i="1" a="1"/>
  <c r="H98" i="1" a="1"/>
  <c r="U107" i="1" a="1"/>
  <c r="AL39" i="1" a="1"/>
  <c r="AQ37" i="1" a="1"/>
  <c r="O38" i="1" a="1"/>
  <c r="AJ38" i="1" a="1"/>
  <c r="AF52" i="1" a="1"/>
  <c r="P52" i="1" a="1"/>
  <c r="AO91" i="1" a="1"/>
  <c r="M87" i="1" a="1"/>
  <c r="AC88" i="1" a="1"/>
  <c r="Y100" i="1" a="1"/>
  <c r="F65" i="1" a="1"/>
  <c r="AP101" i="1" a="1"/>
  <c r="AC100" i="1" a="1"/>
  <c r="S100" i="1" a="1"/>
  <c r="AI94" i="1" a="1"/>
  <c r="I45" i="1" a="1"/>
  <c r="AL43" i="1" a="1"/>
  <c r="AC43" i="1" a="1"/>
  <c r="J44" i="1" a="1"/>
  <c r="AA53" i="1" a="1"/>
  <c r="AM52" i="1" a="1"/>
  <c r="H97" i="1" a="1"/>
  <c r="S102" i="1" a="1"/>
  <c r="Z45" i="1" a="1"/>
  <c r="K55" i="1" a="1"/>
  <c r="N105" i="1" a="1"/>
  <c r="Y44" i="1" a="1"/>
  <c r="AI37" i="1" a="1"/>
  <c r="G43" i="1" a="1"/>
  <c r="Z43" i="1" a="1"/>
  <c r="W42" i="1" a="1"/>
  <c r="O56" i="1" a="1"/>
  <c r="V93" i="1" a="1"/>
  <c r="S39" i="1" a="1"/>
  <c r="AI40" i="1" a="1"/>
  <c r="AG48" i="1" a="1"/>
  <c r="T77" i="1" a="1"/>
  <c r="H78" i="1" a="1"/>
  <c r="AE87" i="1" a="1"/>
  <c r="H39" i="1" a="1"/>
  <c r="AA103" i="1" a="1"/>
  <c r="S95" i="1" a="1"/>
  <c r="Y45" i="1" a="1"/>
  <c r="P44" i="1" a="1"/>
  <c r="G44" i="1" a="1"/>
  <c r="Z44" i="1" a="1"/>
  <c r="M54" i="1" a="1"/>
  <c r="O53" i="1" a="1"/>
  <c r="AG94" i="1" a="1"/>
  <c r="M42" i="1" a="1"/>
  <c r="T44" i="1" a="1"/>
  <c r="AK45" i="1" a="1"/>
  <c r="O65" i="1" a="1"/>
  <c r="I83" i="1" a="1"/>
  <c r="AL104" i="1" a="1"/>
  <c r="P45" i="1" a="1"/>
  <c r="F41" i="1" a="1"/>
  <c r="AK99" i="1" a="1"/>
  <c r="X47" i="1" a="1"/>
  <c r="AH44" i="1" a="1"/>
  <c r="X46" i="1" a="1"/>
  <c r="AP46" i="1" a="1"/>
  <c r="AH42" i="1" a="1"/>
  <c r="AI51" i="1" a="1"/>
  <c r="K98" i="1" a="1"/>
  <c r="R41" i="1" a="1"/>
  <c r="AF36" i="1" a="1"/>
  <c r="H50" i="1" a="1"/>
  <c r="G71" i="1" a="1"/>
  <c r="L77" i="1" a="1"/>
  <c r="U97" i="1" a="1"/>
  <c r="K50" i="1" a="1"/>
  <c r="N102" i="1" a="1"/>
  <c r="I42" i="1" a="1"/>
  <c r="AH50" i="1" a="1"/>
  <c r="K40" i="1" a="1"/>
  <c r="M80" i="1" a="1"/>
  <c r="AJ49" i="1" a="1"/>
  <c r="K102" i="1" a="1"/>
  <c r="AM38" i="1" a="1"/>
  <c r="AB49" i="1" a="1"/>
  <c r="E99" i="1" a="1"/>
  <c r="H52" i="1" a="1"/>
  <c r="Z51" i="1" a="1"/>
  <c r="P75" i="1" a="1"/>
  <c r="G70" i="1" a="1"/>
  <c r="O63" i="1" a="1"/>
  <c r="N73" i="1" a="1"/>
  <c r="R69" i="1" a="1"/>
  <c r="Z47" i="1" a="1"/>
  <c r="Z55" i="1" a="1"/>
  <c r="I96" i="1" a="1"/>
  <c r="O107" i="1" a="1"/>
  <c r="AE43" i="1" a="1"/>
  <c r="T54" i="1" a="1"/>
  <c r="M40" i="1" a="1"/>
  <c r="M41" i="1" a="1"/>
  <c r="AK51" i="1" a="1"/>
  <c r="AE44" i="1" a="1"/>
  <c r="AQ52" i="1" a="1"/>
  <c r="T70" i="1" a="1"/>
  <c r="R63" i="1" a="1"/>
  <c r="N70" i="1" a="1"/>
  <c r="AM44" i="1" a="1"/>
  <c r="AN49" i="1" a="1"/>
  <c r="I102" i="1" a="1"/>
  <c r="AN95" i="1" a="1"/>
  <c r="AO45" i="1" a="1"/>
  <c r="AF44" i="1" a="1"/>
  <c r="W44" i="1" a="1"/>
  <c r="AP44" i="1" a="1"/>
  <c r="AK54" i="1" a="1"/>
  <c r="AM53" i="1" a="1"/>
  <c r="K81" i="1" a="1"/>
  <c r="H72" i="1" a="1"/>
  <c r="T66" i="1" a="1"/>
  <c r="T101" i="1" a="1"/>
  <c r="L49" i="1" a="1"/>
  <c r="AO43" i="1" a="1"/>
  <c r="J51" i="1" a="1"/>
  <c r="AM46" i="1" a="1"/>
  <c r="J53" i="1" a="1"/>
  <c r="M71" i="1" a="1"/>
  <c r="U83" i="1" a="1"/>
  <c r="E96" i="1" a="1"/>
  <c r="N41" i="1" a="1"/>
  <c r="F73" i="1" a="1"/>
  <c r="AH99" i="1" a="1"/>
  <c r="N107" i="1" a="1"/>
  <c r="M107" i="1" a="1"/>
  <c r="AG51" i="1" a="1"/>
  <c r="G42" i="1" a="1"/>
  <c r="S44" i="1" a="1"/>
  <c r="AN56" i="1" a="1"/>
  <c r="N55" i="1" a="1"/>
  <c r="H65" i="1" a="1"/>
  <c r="I77" i="1" a="1"/>
  <c r="K74" i="1" a="1"/>
  <c r="U80" i="1" a="1"/>
  <c r="J64" i="1" a="1"/>
  <c r="AM40" i="1" a="1"/>
  <c r="AK47" i="1" a="1"/>
  <c r="AA89" i="1" a="1"/>
  <c r="AH103" i="1" a="1"/>
  <c r="O41" i="1" a="1"/>
  <c r="AQ41" i="1" a="1"/>
  <c r="N99" i="1" a="1"/>
  <c r="T49" i="1" a="1"/>
  <c r="AK42" i="1" a="1"/>
  <c r="AL36" i="1" a="1"/>
  <c r="AA54" i="1" a="1"/>
  <c r="K79" i="1" a="1"/>
  <c r="AO54" i="1" a="1"/>
  <c r="X43" i="1" a="1"/>
  <c r="Y50" i="1" a="1"/>
  <c r="I79" i="1" a="1"/>
  <c r="J77" i="1" a="1"/>
  <c r="AL51" i="1" a="1"/>
  <c r="S105" i="1" a="1"/>
  <c r="AD54" i="1" a="1"/>
  <c r="AA40" i="1" a="1"/>
  <c r="S67" i="1" a="1"/>
  <c r="G77" i="1" a="1"/>
  <c r="Q79" i="1" a="1"/>
  <c r="Q69" i="1" a="1"/>
  <c r="AM51" i="1" a="1"/>
  <c r="N83" i="1" a="1"/>
  <c r="W46" i="1" a="1"/>
  <c r="AP56" i="1" a="1"/>
  <c r="P78" i="1" a="1"/>
  <c r="U74" i="1" a="1"/>
  <c r="N72" i="1" a="1"/>
  <c r="G72" i="1" a="1"/>
  <c r="Z93" i="1" a="1"/>
  <c r="AN39" i="1" a="1"/>
  <c r="U54" i="1" a="1"/>
  <c r="G78" i="1" a="1"/>
  <c r="R70" i="1" a="1"/>
  <c r="O76" i="1" a="1"/>
  <c r="AI53" i="1" a="1"/>
  <c r="J80" i="1" a="1"/>
  <c r="S77" i="1" a="1"/>
  <c r="Q68" i="1" a="1"/>
  <c r="G105" i="1" a="1"/>
  <c r="E78" i="1" a="1"/>
  <c r="W39" i="1" a="1"/>
  <c r="M69" i="1" a="1"/>
  <c r="Y51" i="1" a="1"/>
  <c r="U64" i="1" a="1"/>
  <c r="S72" i="1" a="1"/>
  <c r="AM54" i="1" a="1"/>
  <c r="V49" i="1" a="1"/>
  <c r="AK55" i="1" a="1"/>
  <c r="M78" i="1" a="1"/>
  <c r="R82" i="1" a="1"/>
  <c r="X54" i="1" a="1"/>
  <c r="X107" i="1" a="1"/>
  <c r="AO104" i="1" a="1"/>
  <c r="AL41" i="1" a="1"/>
  <c r="L71" i="1" a="1"/>
  <c r="K66" i="1" a="1"/>
  <c r="J65" i="1" a="1"/>
  <c r="N74" i="1" a="1"/>
  <c r="O82" i="1" a="1"/>
  <c r="V87" i="1" a="1"/>
  <c r="L54" i="1" a="1"/>
  <c r="AH53" i="1" a="1"/>
  <c r="T76" i="1" a="1"/>
  <c r="U71" i="1" a="1"/>
  <c r="U66" i="1" a="1"/>
  <c r="G88" i="1" a="1"/>
  <c r="AG96" i="1" a="1"/>
  <c r="O87" i="1" a="1"/>
  <c r="AF100" i="1" a="1"/>
  <c r="AI88" i="1" a="1"/>
  <c r="AI91" i="1" a="1"/>
  <c r="G95" i="1" a="1"/>
  <c r="AN104" i="1" a="1"/>
  <c r="P96" i="1" a="1"/>
  <c r="N104" i="1" a="1"/>
  <c r="J106" i="1" a="1"/>
  <c r="R102" i="1" a="1"/>
  <c r="AL101" i="1" a="1"/>
  <c r="H95" i="1" a="1"/>
  <c r="T104" i="1" a="1"/>
  <c r="T47" i="1" a="1"/>
  <c r="R50" i="1" a="1"/>
  <c r="AD101" i="1" a="1"/>
  <c r="N88" i="1" a="1"/>
  <c r="H102" i="1" a="1"/>
  <c r="AM97" i="1" a="1"/>
  <c r="M106" i="1" a="1"/>
  <c r="AC44" i="1" a="1"/>
  <c r="K43" i="1" a="1"/>
  <c r="W52" i="1" a="1"/>
  <c r="P88" i="1" a="1"/>
  <c r="AK88" i="1" a="1"/>
  <c r="O94" i="1" a="1"/>
  <c r="AP89" i="1" a="1"/>
  <c r="AO106" i="1" a="1"/>
  <c r="J55" i="1" a="1"/>
  <c r="S37" i="1" a="1"/>
  <c r="AE104" i="1" a="1"/>
  <c r="P104" i="1" a="1"/>
  <c r="M98" i="1" a="1"/>
  <c r="G39" i="1" a="1"/>
  <c r="L48" i="1" a="1"/>
  <c r="AH51" i="1" a="1"/>
  <c r="AE102" i="1" a="1"/>
  <c r="AF49" i="1" a="1"/>
  <c r="I81" i="1" a="1"/>
  <c r="AC105" i="1" a="1"/>
  <c r="AL105" i="1" a="1"/>
  <c r="AE36" i="1" a="1"/>
  <c r="Z49" i="1" a="1"/>
  <c r="AB43" i="1" a="1"/>
  <c r="G37" i="1" a="1"/>
  <c r="AI54" i="1" a="1"/>
  <c r="O68" i="1" a="1"/>
  <c r="U94" i="1" a="1"/>
  <c r="AP107" i="1" a="1"/>
  <c r="AH49" i="1" a="1"/>
  <c r="U48" i="1" a="1"/>
  <c r="Z54" i="1" a="1"/>
  <c r="L36" i="1" a="1"/>
  <c r="AN51" i="1" a="1"/>
  <c r="G74" i="1" a="1"/>
  <c r="P47" i="1" a="1"/>
  <c r="AA98" i="1" a="1"/>
  <c r="U103" i="1" a="1"/>
  <c r="N80" i="1" a="1"/>
  <c r="AB102" i="1" a="1"/>
  <c r="E97" i="1" a="1"/>
  <c r="T50" i="1" a="1"/>
  <c r="G67" i="1" a="1"/>
  <c r="P83" i="1" a="1"/>
  <c r="Q83" i="1" a="1"/>
  <c r="AJ50" i="1" a="1"/>
  <c r="Q103" i="1" a="1"/>
  <c r="AA100" i="1" a="1"/>
  <c r="Q42" i="1" a="1"/>
  <c r="V43" i="1" a="1"/>
  <c r="M82" i="1" a="1"/>
  <c r="O47" i="1" a="1"/>
  <c r="W56" i="1" a="1"/>
  <c r="H107" i="1" a="1"/>
  <c r="AQ48" i="1" a="1"/>
  <c r="AE47" i="1" a="1"/>
  <c r="T53" i="1" a="1"/>
  <c r="T63" i="1" a="1"/>
  <c r="W38" i="1" a="1"/>
  <c r="AD51" i="1" a="1"/>
  <c r="I49" i="1" a="1"/>
  <c r="N77" i="1" a="1"/>
  <c r="AN43" i="1" a="1"/>
  <c r="R89" i="1" a="1"/>
  <c r="AK40" i="1" a="1"/>
  <c r="K41" i="1" a="1"/>
  <c r="AF54" i="1" a="1"/>
  <c r="W51" i="1" a="1"/>
  <c r="O80" i="1" a="1"/>
  <c r="R77" i="1" a="1"/>
  <c r="R42" i="1" a="1"/>
  <c r="AK102" i="1" a="1"/>
  <c r="AQ42" i="1" a="1"/>
  <c r="M38" i="1" a="1"/>
  <c r="L107" i="1" a="1"/>
  <c r="X56" i="1" a="1"/>
  <c r="J99" i="1" a="1"/>
  <c r="S54" i="1" a="1"/>
  <c r="S40" i="1" a="1"/>
  <c r="AF41" i="1" a="1"/>
  <c r="AJ56" i="1" a="1"/>
  <c r="P76" i="1" a="1"/>
  <c r="K90" i="1" a="1"/>
  <c r="AP95" i="1" a="1"/>
  <c r="N50" i="1" a="1"/>
  <c r="I68" i="1" a="1"/>
  <c r="I71" i="1" a="1"/>
  <c r="U40" i="1" a="1"/>
  <c r="P77" i="1" a="1"/>
  <c r="U76" i="1" a="1"/>
  <c r="I76" i="1" a="1"/>
  <c r="G49" i="1" a="1"/>
  <c r="AC98" i="1" a="1"/>
  <c r="U56" i="1" a="1"/>
  <c r="AC53" i="1" a="1"/>
  <c r="K94" i="1" a="1"/>
  <c r="O70" i="1" a="1"/>
  <c r="J38" i="1" a="1"/>
  <c r="H47" i="1" a="1"/>
  <c r="M56" i="1" a="1"/>
  <c r="T74" i="1" a="1"/>
  <c r="E92" i="1" a="1"/>
  <c r="N103" i="1" a="1"/>
  <c r="U53" i="1" a="1"/>
  <c r="U70" i="1" a="1"/>
  <c r="L81" i="1" a="1"/>
  <c r="P100" i="1" a="1"/>
  <c r="I48" i="1" a="1"/>
  <c r="K67" i="1" a="1"/>
  <c r="AG43" i="1" a="1"/>
  <c r="U36" i="1" a="1"/>
  <c r="I73" i="1" a="1"/>
  <c r="H106" i="1" a="1"/>
  <c r="F107" i="1" a="1"/>
  <c r="L64" i="1" a="1"/>
  <c r="U69" i="1" a="1"/>
  <c r="V52" i="1" a="1"/>
  <c r="AO44" i="1" a="1"/>
  <c r="AB40" i="1" a="1"/>
  <c r="R76" i="1" a="1"/>
  <c r="J72" i="1" a="1"/>
  <c r="AJ107" i="1" a="1"/>
  <c r="AL48" i="1" a="1"/>
  <c r="E67" i="1" a="1"/>
  <c r="K39" i="1" a="1"/>
  <c r="O98" i="1" a="1"/>
  <c r="AK98" i="1" a="1"/>
  <c r="AB39" i="1" a="1"/>
  <c r="T81" i="1" a="1"/>
  <c r="N63" i="1" a="1"/>
  <c r="AM36" i="1" a="1"/>
  <c r="N67" i="1" a="1"/>
  <c r="U47" i="1" a="1"/>
  <c r="AJ52" i="1" a="1"/>
  <c r="T45" i="1" a="1"/>
  <c r="Q63" i="1" a="1"/>
  <c r="Q48" i="1" a="1"/>
  <c r="H70" i="1" a="1"/>
  <c r="T106" i="1" a="1"/>
  <c r="AH38" i="1" a="1"/>
  <c r="AC56" i="1" a="1"/>
  <c r="J97" i="1" a="1"/>
  <c r="I70" i="1" a="1"/>
  <c r="AH105" i="1" a="1"/>
  <c r="R65" i="1" a="1"/>
  <c r="AB107" i="1" a="1"/>
  <c r="M73" i="1" a="1"/>
  <c r="R57" i="1" a="1"/>
  <c r="T84" i="1" a="1"/>
  <c r="Q84" i="1" a="1"/>
  <c r="AM57" i="1" a="1"/>
  <c r="N84" i="1" a="1"/>
  <c r="Y57" i="1" a="1"/>
  <c r="AC57" i="1" a="1"/>
  <c r="AU37" i="1" a="1"/>
  <c r="AT49" i="1" a="1"/>
  <c r="M84" i="1" a="1"/>
  <c r="AP57" i="1" a="1"/>
  <c r="L57" i="1" a="1"/>
  <c r="AR37" i="1" a="1"/>
  <c r="AI57" i="1" a="1"/>
  <c r="V57" i="1" a="1"/>
  <c r="AC87" i="1" a="1"/>
  <c r="AN87" i="1" a="1"/>
  <c r="AL87" i="1" a="1"/>
  <c r="AM100" i="1" a="1"/>
  <c r="AK91" i="1" a="1"/>
  <c r="O89" i="1" a="1"/>
  <c r="Z88" i="1" a="1"/>
  <c r="P92" i="1" a="1"/>
  <c r="AD47" i="1" a="1"/>
  <c r="X103" i="1" a="1"/>
  <c r="X88" i="1" a="1"/>
  <c r="Q102" i="1" a="1"/>
  <c r="AD43" i="1" a="1"/>
  <c r="AJ99" i="1" a="1"/>
  <c r="AO102" i="1" a="1"/>
  <c r="M36" i="1" a="1"/>
  <c r="J49" i="1" a="1"/>
  <c r="L102" i="1" a="1"/>
  <c r="Z107" i="1" a="1"/>
  <c r="AE48" i="1" a="1"/>
  <c r="W50" i="1" a="1"/>
  <c r="P94" i="1" a="1"/>
  <c r="T107" i="1" a="1"/>
  <c r="V48" i="1" a="1"/>
  <c r="AK36" i="1" a="1"/>
  <c r="E81" i="1" a="1"/>
  <c r="X97" i="1" a="1"/>
  <c r="AP48" i="1" a="1"/>
  <c r="W107" i="1" a="1"/>
  <c r="W102" i="1" a="1"/>
  <c r="E98" i="1" a="1"/>
  <c r="N43" i="1" a="1"/>
  <c r="AP37" i="1" a="1"/>
  <c r="S69" i="1" a="1"/>
  <c r="E95" i="1" a="1"/>
  <c r="AJ48" i="1" a="1"/>
  <c r="G52" i="1" a="1"/>
  <c r="Q70" i="1" a="1"/>
  <c r="AC48" i="1" a="1"/>
  <c r="N53" i="1" a="1"/>
  <c r="G69" i="1" a="1"/>
  <c r="AO95" i="1" a="1"/>
  <c r="R79" i="1" a="1"/>
  <c r="G102" i="1" a="1"/>
  <c r="U41" i="1" a="1"/>
  <c r="T73" i="1" a="1"/>
  <c r="H74" i="1" a="1"/>
  <c r="AA51" i="1" a="1"/>
  <c r="W55" i="1" a="1"/>
  <c r="AL49" i="1" a="1"/>
  <c r="N45" i="1" a="1"/>
  <c r="R90" i="1" a="1"/>
  <c r="K80" i="1" a="1"/>
  <c r="T82" i="1" a="1"/>
  <c r="S81" i="1" a="1"/>
  <c r="O96" i="1" a="1"/>
  <c r="AI55" i="1" a="1"/>
  <c r="K97" i="1" a="1"/>
  <c r="L76" i="1" a="1"/>
  <c r="AH104" i="1" a="1"/>
  <c r="S50" i="1" a="1"/>
  <c r="AM56" i="1" a="1"/>
  <c r="E70" i="1" a="1"/>
  <c r="AE45" i="1" a="1"/>
  <c r="AL106" i="1" a="1"/>
  <c r="O69" i="1" a="1"/>
  <c r="G66" i="1" a="1"/>
  <c r="M93" i="1" a="1"/>
  <c r="M63" i="1" a="1"/>
  <c r="K73" i="1" a="1"/>
  <c r="P65" i="1" a="1"/>
  <c r="J78" i="1" a="1"/>
  <c r="AK56" i="1" a="1"/>
  <c r="AL37" i="1" a="1"/>
  <c r="K77" i="1" a="1"/>
  <c r="AJ36" i="1" a="1"/>
  <c r="AM47" i="1" a="1"/>
  <c r="E64" i="1" a="1"/>
  <c r="H45" i="1" a="1"/>
  <c r="H80" i="1" a="1"/>
  <c r="I64" i="1" a="1"/>
  <c r="AC36" i="1" a="1"/>
  <c r="O64" i="1" a="1"/>
  <c r="X42" i="1" a="1"/>
  <c r="K64" i="1" a="1"/>
  <c r="AO39" i="1" a="1"/>
  <c r="N46" i="1" a="1"/>
  <c r="M50" i="1" a="1"/>
  <c r="H67" i="1" a="1"/>
  <c r="S57" i="1" a="1"/>
  <c r="AS37" i="1" a="1"/>
  <c r="R84" i="1" a="1"/>
  <c r="AS57" i="1" a="1"/>
  <c r="AW37" i="1" a="1"/>
  <c r="M57" i="1" a="1"/>
  <c r="Z57" i="1" a="1"/>
  <c r="H57" i="1" a="1"/>
  <c r="F48" i="1" a="1"/>
  <c r="AA104" i="1" a="1"/>
  <c r="F97" i="1" a="1"/>
  <c r="H99" i="1" a="1"/>
  <c r="N93" i="1" a="1"/>
  <c r="AE91" i="1" a="1"/>
  <c r="AN98" i="1" a="1"/>
  <c r="L95" i="1" a="1"/>
  <c r="AP38" i="1" a="1"/>
  <c r="R92" i="1" a="1"/>
  <c r="H103" i="1" a="1"/>
  <c r="AM106" i="1" a="1"/>
  <c r="O48" i="1" a="1"/>
  <c r="F103" i="1" a="1"/>
  <c r="O102" i="1" a="1"/>
  <c r="AO41" i="1" a="1"/>
  <c r="I52" i="1" a="1"/>
  <c r="AJ45" i="1" a="1"/>
  <c r="AJ53" i="1" a="1"/>
  <c r="G98" i="1" a="1"/>
  <c r="G51" i="1" a="1"/>
  <c r="Y48" i="1" a="1"/>
  <c r="H38" i="1" a="1"/>
  <c r="AL56" i="1" a="1"/>
  <c r="AM43" i="1" a="1"/>
  <c r="R87" i="1" a="1"/>
  <c r="E101" i="1" a="1"/>
  <c r="I51" i="1" a="1"/>
  <c r="R40" i="1" a="1"/>
  <c r="AB104" i="1" a="1"/>
  <c r="AB47" i="1" a="1"/>
  <c r="Q43" i="1" a="1"/>
  <c r="AC45" i="1" a="1"/>
  <c r="P69" i="1" a="1"/>
  <c r="AB42" i="1" a="1"/>
  <c r="U49" i="1" a="1"/>
  <c r="AN99" i="1" a="1"/>
  <c r="N75" i="1" a="1"/>
  <c r="I99" i="1" a="1"/>
  <c r="AI52" i="1" a="1"/>
  <c r="S68" i="1" a="1"/>
  <c r="AL98" i="1" a="1"/>
  <c r="Q64" i="1" a="1"/>
  <c r="U102" i="1" a="1"/>
  <c r="P42" i="1" a="1"/>
  <c r="O77" i="1" a="1"/>
  <c r="J71" i="1" a="1"/>
  <c r="V101" i="1" a="1"/>
  <c r="AL52" i="1" a="1"/>
  <c r="U77" i="1" a="1"/>
  <c r="J75" i="1" a="1"/>
  <c r="AF37" i="1" a="1"/>
  <c r="R83" i="1" a="1"/>
  <c r="X44" i="1" a="1"/>
  <c r="Y41" i="1" a="1"/>
  <c r="P82" i="1" a="1"/>
  <c r="G82" i="1" a="1"/>
  <c r="I78" i="1" a="1"/>
  <c r="F90" i="1" a="1"/>
  <c r="AG87" i="1" a="1"/>
  <c r="AJ91" i="1" a="1"/>
  <c r="W96" i="1" a="1"/>
  <c r="Z94" i="1" a="1"/>
  <c r="AH100" i="1" a="1"/>
  <c r="V103" i="1" a="1"/>
  <c r="AJ94" i="1" a="1"/>
  <c r="Q87" i="1" a="1"/>
  <c r="P101" i="1" a="1"/>
  <c r="I101" i="1" a="1"/>
  <c r="AE96" i="1" a="1"/>
  <c r="AC103" i="1" a="1"/>
  <c r="AF89" i="1" a="1"/>
  <c r="P106" i="1" a="1"/>
  <c r="AG36" i="1" a="1"/>
  <c r="H48" i="1" a="1"/>
  <c r="AF107" i="1" a="1"/>
  <c r="AD87" i="1" a="1"/>
  <c r="Z102" i="1" a="1"/>
  <c r="N106" i="1" a="1"/>
  <c r="V88" i="1" a="1"/>
  <c r="Q49" i="1" a="1"/>
  <c r="AH46" i="1" a="1"/>
  <c r="R51" i="1" a="1"/>
  <c r="G89" i="1" a="1"/>
  <c r="AJ102" i="1" a="1"/>
  <c r="AK87" i="1" a="1"/>
  <c r="AD93" i="1" a="1"/>
  <c r="E105" i="1" a="1"/>
  <c r="V37" i="1" a="1"/>
  <c r="V56" i="1" a="1"/>
  <c r="AB87" i="1" a="1"/>
  <c r="Z97" i="1" a="1"/>
  <c r="U92" i="1" a="1"/>
  <c r="E104" i="1" a="1"/>
  <c r="AL47" i="1" a="1"/>
  <c r="AG54" i="1" a="1"/>
  <c r="Z39" i="1" a="1"/>
  <c r="U51" i="1" a="1"/>
  <c r="K63" i="1" a="1"/>
  <c r="J40" i="1" a="1"/>
  <c r="S97" i="1" a="1"/>
  <c r="AH36" i="1" a="1"/>
  <c r="AA38" i="1" a="1"/>
  <c r="Y52" i="1" a="1"/>
  <c r="V45" i="1" a="1"/>
  <c r="AM49" i="1" a="1"/>
  <c r="L78" i="1" a="1"/>
  <c r="Z95" i="1" a="1"/>
  <c r="AI102" i="1" a="1"/>
  <c r="AI38" i="1" a="1"/>
  <c r="AA50" i="1" a="1"/>
  <c r="AK50" i="1" a="1"/>
  <c r="AC37" i="1" a="1"/>
  <c r="AF50" i="1" a="1"/>
  <c r="S75" i="1" a="1"/>
  <c r="S38" i="1" a="1"/>
  <c r="R103" i="1" a="1"/>
  <c r="AE92" i="1" a="1"/>
  <c r="E66" i="1" a="1"/>
  <c r="AI106" i="1" a="1"/>
  <c r="U37" i="1" a="1"/>
  <c r="AD48" i="1" a="1"/>
  <c r="S66" i="1" a="1"/>
  <c r="M70" i="1" a="1"/>
  <c r="N66" i="1" a="1"/>
  <c r="AO50" i="1" a="1"/>
  <c r="U106" i="1" a="1"/>
  <c r="AC40" i="1" a="1"/>
  <c r="AL53" i="1" a="1"/>
  <c r="M43" i="1" a="1"/>
  <c r="N82" i="1" a="1"/>
  <c r="AB44" i="1" a="1"/>
  <c r="AP92" i="1" a="1"/>
  <c r="W36" i="1" a="1"/>
  <c r="X38" i="1" a="1"/>
  <c r="M53" i="1" a="1"/>
  <c r="AE49" i="1" a="1"/>
  <c r="K75" i="1" a="1"/>
  <c r="AP47" i="1" a="1"/>
  <c r="AP49" i="1" a="1"/>
  <c r="AN37" i="1" a="1"/>
  <c r="U79" i="1" a="1"/>
  <c r="AN38" i="1" a="1"/>
  <c r="O100" i="1" a="1"/>
  <c r="O43" i="1" a="1"/>
  <c r="Z38" i="1" a="1"/>
  <c r="M55" i="1" a="1"/>
  <c r="Q55" i="1" a="1"/>
  <c r="L73" i="1" a="1"/>
  <c r="J67" i="1" a="1"/>
  <c r="AN40" i="1" a="1"/>
  <c r="AP103" i="1" a="1"/>
  <c r="N42" i="1" a="1"/>
  <c r="G50" i="1" a="1"/>
  <c r="J47" i="1" a="1"/>
  <c r="E107" i="1" a="1"/>
  <c r="AE97" i="1" a="1"/>
  <c r="S82" i="1" a="1"/>
  <c r="R38" i="1" a="1"/>
  <c r="J45" i="1" a="1"/>
  <c r="AN48" i="1" a="1"/>
  <c r="Q81" i="1" a="1"/>
  <c r="Q36" i="1" a="1"/>
  <c r="L103" i="1" a="1"/>
  <c r="O66" i="1" a="1"/>
  <c r="E72" i="1" a="1"/>
  <c r="T78" i="1" a="1"/>
  <c r="P50" i="1" a="1"/>
  <c r="O71" i="1" a="1"/>
  <c r="L38" i="1" a="1"/>
  <c r="AN47" i="1" a="1"/>
  <c r="AB96" i="1" a="1"/>
  <c r="AO51" i="1" a="1"/>
  <c r="AH94" i="1" a="1"/>
  <c r="AG41" i="1" a="1"/>
  <c r="K105" i="1" a="1"/>
  <c r="P81" i="1" a="1"/>
  <c r="Z46" i="1" a="1"/>
  <c r="S41" i="1" a="1"/>
  <c r="N56" i="1" a="1"/>
  <c r="J69" i="1" a="1"/>
  <c r="N39" i="1" a="1"/>
  <c r="L100" i="1" a="1"/>
  <c r="H77" i="1" a="1"/>
  <c r="U67" i="1" a="1"/>
  <c r="S65" i="1" a="1"/>
  <c r="AF47" i="1" a="1"/>
  <c r="AC50" i="1" a="1"/>
  <c r="T75" i="1" a="1"/>
  <c r="L53" i="1" a="1"/>
  <c r="AH56" i="1" a="1"/>
  <c r="N81" i="1" a="1"/>
  <c r="AB48" i="1" a="1"/>
  <c r="K47" i="1" a="1"/>
  <c r="AO42" i="1" a="1"/>
  <c r="AD38" i="1" a="1"/>
  <c r="E71" i="1" a="1"/>
  <c r="AP43" i="1" a="1"/>
  <c r="N76" i="1" a="1"/>
  <c r="H92" i="1" a="1"/>
  <c r="AB37" i="1" a="1"/>
  <c r="Q37" i="1" a="1"/>
  <c r="L63" i="1" a="1"/>
  <c r="M77" i="1" a="1"/>
  <c r="AC51" i="1" a="1"/>
  <c r="V46" i="1" a="1"/>
  <c r="AO38" i="1" a="1"/>
  <c r="G68" i="1" a="1"/>
  <c r="M65" i="1" a="1"/>
  <c r="N78" i="1" a="1"/>
  <c r="AQ51" i="1" a="1"/>
  <c r="AO94" i="1" a="1"/>
  <c r="AC49" i="1" a="1"/>
  <c r="Q73" i="1" a="1"/>
  <c r="I53" i="1" a="1"/>
  <c r="R78" i="1" a="1"/>
  <c r="T68" i="1" a="1"/>
  <c r="O51" i="1" a="1"/>
  <c r="AD37" i="1" a="1"/>
  <c r="AK53" i="1" a="1"/>
  <c r="X49" i="1" a="1"/>
  <c r="T38" i="1" a="1"/>
  <c r="E82" i="1" a="1"/>
  <c r="W43" i="1" a="1"/>
  <c r="E74" i="1" a="1"/>
  <c r="G54" i="1" a="1"/>
  <c r="F57" i="1" a="1"/>
  <c r="AV49" i="1" a="1"/>
  <c r="U84" i="1" a="1"/>
  <c r="S84" i="1" a="1"/>
  <c r="I57" i="1" a="1"/>
  <c r="P84" i="1" a="1"/>
  <c r="AR49" i="1" a="1"/>
  <c r="AQ57" i="1" a="1"/>
  <c r="AS49" i="1" a="1"/>
  <c r="AR57" i="1" a="1"/>
  <c r="O84" i="1" a="1"/>
  <c r="G57" i="1" a="1"/>
  <c r="AH57" i="1" a="1"/>
  <c r="U57" i="1" a="1"/>
  <c r="AV37" i="1" a="1"/>
  <c r="AN57" i="1" a="1"/>
  <c r="F76" i="1" a="1"/>
  <c r="P97" i="1" a="1"/>
  <c r="AL92" i="1" a="1"/>
  <c r="I103" i="1" a="1"/>
  <c r="AG98" i="1" a="1"/>
  <c r="AI100" i="1" a="1"/>
  <c r="AC95" i="1" a="1"/>
  <c r="L39" i="1" a="1"/>
  <c r="AO48" i="1" a="1"/>
  <c r="K96" i="1" a="1"/>
  <c r="AB90" i="1" a="1"/>
  <c r="I43" i="1" a="1"/>
  <c r="T55" i="1" a="1"/>
  <c r="I93" i="1" a="1"/>
  <c r="AM105" i="1" a="1"/>
  <c r="AG56" i="1" a="1"/>
  <c r="AK39" i="1" a="1"/>
  <c r="Y43" i="1" a="1"/>
  <c r="AD52" i="1" a="1"/>
  <c r="AH54" i="1" a="1"/>
  <c r="AQ46" i="1" a="1"/>
  <c r="V55" i="1" a="1"/>
  <c r="AI93" i="1" a="1"/>
  <c r="AJ47" i="1" a="1"/>
  <c r="V41" i="1" a="1"/>
  <c r="P49" i="1" a="1"/>
  <c r="AL97" i="1" a="1"/>
  <c r="G55" i="1" a="1"/>
  <c r="K52" i="1" a="1"/>
  <c r="AC52" i="1" a="1"/>
  <c r="T48" i="1" a="1"/>
  <c r="AG55" i="1" a="1"/>
  <c r="Q74" i="1" a="1"/>
  <c r="N96" i="1" a="1"/>
  <c r="Q47" i="1" a="1"/>
  <c r="AA52" i="1" a="1"/>
  <c r="AC41" i="1" a="1"/>
  <c r="M101" i="1" a="1"/>
  <c r="AL44" i="1" a="1"/>
  <c r="H63" i="1" a="1"/>
  <c r="AQ36" i="1" a="1"/>
  <c r="S63" i="1" a="1"/>
  <c r="G46" i="1" a="1"/>
  <c r="X36" i="1" a="1"/>
  <c r="X53" i="1" a="1"/>
  <c r="E76" i="1" a="1"/>
  <c r="K104" i="1" a="1"/>
  <c r="AP54" i="1" a="1"/>
  <c r="J79" i="1" a="1"/>
  <c r="J68" i="1" a="1"/>
  <c r="AG106" i="1" a="1"/>
  <c r="M74" i="1" a="1"/>
  <c r="AQ43" i="1" a="1"/>
  <c r="F36" i="1" a="1"/>
  <c r="H73" i="1" a="1"/>
  <c r="R80" i="1" a="1"/>
  <c r="AL95" i="1" a="1"/>
  <c r="U82" i="1" a="1"/>
  <c r="P48" i="1" a="1"/>
  <c r="H71" i="1" a="1"/>
  <c r="AN46" i="1" a="1"/>
  <c r="H81" i="1" a="1"/>
  <c r="AC55" i="1" a="1"/>
  <c r="I82" i="1" a="1"/>
  <c r="S80" i="1" a="1"/>
  <c r="Q82" i="1" a="1"/>
  <c r="R54" i="1" a="1"/>
  <c r="M46" i="1" a="1"/>
  <c r="M66" i="1" a="1"/>
  <c r="X100" i="1" a="1"/>
  <c r="AB41" i="1" a="1"/>
  <c r="N65" i="1" a="1"/>
  <c r="L69" i="1" a="1"/>
  <c r="G75" i="1" a="1"/>
  <c r="J39" i="1" a="1"/>
  <c r="E68" i="1" a="1"/>
  <c r="T83" i="1" a="1"/>
  <c r="L72" i="1" a="1"/>
  <c r="J74" i="1" a="1"/>
  <c r="H83" i="1" a="1"/>
  <c r="J57" i="1" a="1"/>
  <c r="AA57" i="1" a="1"/>
  <c r="AE57" i="1" a="1"/>
  <c r="AB57" i="1" a="1"/>
  <c r="AU49" i="1" a="1"/>
  <c r="AG57" i="1" a="1"/>
  <c r="W57" i="1" a="1"/>
  <c r="AF57" i="1" a="1"/>
  <c r="P87" i="1" a="1"/>
  <c r="R94" i="1" a="1"/>
  <c r="U90" i="1" a="1"/>
  <c r="Y87" i="1" a="1"/>
  <c r="J105" i="1" a="1"/>
  <c r="AF106" i="1" a="1"/>
  <c r="X87" i="1" a="1"/>
  <c r="AJ42" i="1" a="1"/>
  <c r="M51" i="1" a="1"/>
  <c r="K89" i="1" a="1"/>
  <c r="AG101" i="1" a="1"/>
  <c r="V40" i="1" a="1"/>
  <c r="U52" i="1" a="1"/>
  <c r="AO100" i="1" a="1"/>
  <c r="AJ106" i="1" a="1"/>
  <c r="K38" i="1" a="1"/>
  <c r="F47" i="1" a="1"/>
  <c r="V98" i="1" a="1"/>
  <c r="S48" i="1" a="1"/>
  <c r="Y40" i="1" a="1"/>
  <c r="K91" i="1" a="1"/>
  <c r="N36" i="1" a="1"/>
  <c r="AM95" i="1" a="1"/>
  <c r="AE56" i="1" a="1"/>
  <c r="Z48" i="1" a="1"/>
  <c r="AK52" i="1" a="1"/>
  <c r="X102" i="1" a="1"/>
  <c r="H51" i="1" a="1"/>
  <c r="U50" i="1" a="1"/>
  <c r="K76" i="1" a="1"/>
  <c r="AE40" i="1" a="1"/>
  <c r="X51" i="1" a="1"/>
  <c r="N64" i="1" a="1"/>
  <c r="O92" i="1" a="1"/>
  <c r="AO40" i="1" a="1"/>
  <c r="G64" i="1" a="1"/>
  <c r="J48" i="1" a="1"/>
  <c r="L37" i="1" a="1"/>
  <c r="AQ38" i="1" a="1"/>
  <c r="T72" i="1" a="1"/>
  <c r="AM39" i="1" a="1"/>
  <c r="T67" i="1" a="1"/>
  <c r="AB51" i="1" a="1"/>
  <c r="R47" i="1" a="1"/>
  <c r="O54" i="1" a="1"/>
  <c r="T65" i="1" a="1"/>
  <c r="P54" i="1" a="1"/>
  <c r="Y54" i="1" a="1"/>
  <c r="AK38" i="1" a="1"/>
  <c r="AI45" i="1" a="1"/>
  <c r="I100" i="1" a="1"/>
  <c r="T71" i="1" a="1"/>
  <c r="K70" i="1" a="1"/>
  <c r="M64" i="1" a="1"/>
  <c r="AI36" i="1" a="1"/>
  <c r="P43" i="1" a="1"/>
  <c r="G63" i="1" a="1"/>
  <c r="H68" i="1" a="1"/>
  <c r="K82" i="1" a="1"/>
  <c r="R74" i="1" a="1"/>
  <c r="L46" i="1" a="1"/>
  <c r="R72" i="1" a="1"/>
  <c r="AI103" i="1" a="1"/>
  <c r="O39" i="1" a="1"/>
  <c r="I67" i="1" a="1"/>
  <c r="Q77" i="1" a="1"/>
  <c r="P63" i="1" a="1"/>
  <c r="AI48" i="1" a="1"/>
  <c r="G65" i="1" a="1"/>
  <c r="M45" i="1" a="1"/>
  <c r="AD102" i="1" a="1"/>
  <c r="N47" i="1" a="1"/>
  <c r="T64" i="1" a="1"/>
  <c r="J70" i="1" a="1"/>
  <c r="J81" i="1" a="1"/>
  <c r="S78" i="1" a="1"/>
  <c r="E69" i="1" a="1"/>
  <c r="R68" i="1" a="1"/>
  <c r="S83" i="1" a="1"/>
  <c r="G83" i="1" a="1"/>
  <c r="AQ45" i="1" a="1"/>
  <c r="N49" i="1" a="1"/>
  <c r="R64" i="1" a="1"/>
  <c r="I75" i="1" a="1"/>
  <c r="AG47" i="1" a="1"/>
  <c r="N95" i="1" a="1"/>
  <c r="AI49" i="1" a="1"/>
  <c r="O79" i="1" a="1"/>
  <c r="J52" i="1" a="1"/>
  <c r="AP96" i="1" a="1"/>
  <c r="Z53" i="1" a="1"/>
  <c r="X48" i="1" a="1"/>
  <c r="K83" i="1" a="1"/>
  <c r="R71" i="1" a="1"/>
  <c r="O44" i="1" a="1"/>
  <c r="Q67" i="1" a="1"/>
  <c r="R73" i="1" a="1"/>
  <c r="R81" i="1" a="1"/>
  <c r="U78" i="1" a="1"/>
  <c r="J56" i="1" a="1"/>
  <c r="V89" i="1" a="1"/>
  <c r="AG39" i="1" a="1"/>
  <c r="T80" i="1" a="1"/>
  <c r="E73" i="1" a="1"/>
  <c r="AG38" i="1" a="1"/>
  <c r="U63" i="1" a="1"/>
  <c r="O78" i="1" a="1"/>
  <c r="O73" i="1" a="1"/>
  <c r="K71" i="1" a="1"/>
  <c r="K99" i="1" a="1"/>
  <c r="Q105" i="1" a="1"/>
  <c r="N57" i="1" a="1"/>
  <c r="E57" i="1" a="1"/>
  <c r="AO57" i="1" a="1"/>
  <c r="AT37" i="1" a="1"/>
  <c r="L84" i="1" a="1"/>
  <c r="AD57" i="1" a="1"/>
  <c r="AJ57" i="1" a="1"/>
  <c r="Q57" i="1" a="1"/>
  <c r="AW49" i="1" a="1"/>
  <c r="X57" i="1" a="1"/>
  <c r="AL57" i="1" a="1"/>
  <c r="AK57" i="1" a="1"/>
  <c r="O57" i="1" a="1"/>
  <c r="P57" i="1" a="1"/>
  <c r="T57" i="1" a="1"/>
  <c r="K57" i="1" a="1"/>
  <c r="E23" i="1" l="1"/>
  <c r="E29" i="1"/>
  <c r="E30" i="1"/>
  <c r="M73" i="1"/>
  <c r="Q105" i="1"/>
  <c r="H67" i="1"/>
  <c r="G54" i="1"/>
  <c r="AB107" i="1"/>
  <c r="K99" i="1"/>
  <c r="H83" i="1"/>
  <c r="E74" i="1"/>
  <c r="R65" i="1"/>
  <c r="K71" i="1"/>
  <c r="M50" i="1"/>
  <c r="W43" i="1"/>
  <c r="AH105" i="1"/>
  <c r="O73" i="1"/>
  <c r="J74" i="1"/>
  <c r="E82" i="1"/>
  <c r="I70" i="1"/>
  <c r="O78" i="1"/>
  <c r="N46" i="1"/>
  <c r="T38" i="1"/>
  <c r="J97" i="1"/>
  <c r="AQ49" i="1"/>
  <c r="U63" i="1"/>
  <c r="L72" i="1"/>
  <c r="X49" i="1"/>
  <c r="AE55" i="1"/>
  <c r="AC56" i="1"/>
  <c r="AG38" i="1"/>
  <c r="AO39" i="1"/>
  <c r="AO98" i="1"/>
  <c r="AK53" i="1"/>
  <c r="AH38" i="1"/>
  <c r="E73" i="1"/>
  <c r="R66" i="1"/>
  <c r="T83" i="1"/>
  <c r="AD37" i="1"/>
  <c r="T106" i="1"/>
  <c r="AF55" i="1"/>
  <c r="T80" i="1"/>
  <c r="K64" i="1"/>
  <c r="O51" i="1"/>
  <c r="E102" i="1"/>
  <c r="H70" i="1"/>
  <c r="AG39" i="1"/>
  <c r="E68" i="1"/>
  <c r="S64" i="1"/>
  <c r="T68" i="1"/>
  <c r="Q48" i="1"/>
  <c r="V89" i="1"/>
  <c r="N69" i="1"/>
  <c r="X42" i="1"/>
  <c r="R78" i="1"/>
  <c r="Q63" i="1"/>
  <c r="L79" i="1"/>
  <c r="J56" i="1"/>
  <c r="J39" i="1"/>
  <c r="I53" i="1"/>
  <c r="AJ100" i="1"/>
  <c r="T45" i="1"/>
  <c r="U78" i="1"/>
  <c r="O64" i="1"/>
  <c r="AK103" i="1"/>
  <c r="Q73" i="1"/>
  <c r="AJ52" i="1"/>
  <c r="R81" i="1"/>
  <c r="M67" i="1"/>
  <c r="G75" i="1"/>
  <c r="AC49" i="1"/>
  <c r="U47" i="1"/>
  <c r="Z42" i="1"/>
  <c r="R73" i="1"/>
  <c r="AC36" i="1"/>
  <c r="AO94" i="1"/>
  <c r="AN93" i="1"/>
  <c r="N67" i="1"/>
  <c r="Q67" i="1"/>
  <c r="L69" i="1"/>
  <c r="P71" i="1"/>
  <c r="AQ51" i="1"/>
  <c r="AM36" i="1"/>
  <c r="O44" i="1"/>
  <c r="AI90" i="1"/>
  <c r="I64" i="1"/>
  <c r="N78" i="1"/>
  <c r="N63" i="1"/>
  <c r="N79" i="1"/>
  <c r="R71" i="1"/>
  <c r="N65" i="1"/>
  <c r="M65" i="1"/>
  <c r="S76" i="1"/>
  <c r="T81" i="1"/>
  <c r="K83" i="1"/>
  <c r="H80" i="1"/>
  <c r="P67" i="1"/>
  <c r="G68" i="1"/>
  <c r="AB39" i="1"/>
  <c r="X48" i="1"/>
  <c r="AI46" i="1"/>
  <c r="AB41" i="1"/>
  <c r="AO38" i="1"/>
  <c r="AK98" i="1"/>
  <c r="P89" i="1"/>
  <c r="Z53" i="1"/>
  <c r="H45" i="1"/>
  <c r="V46" i="1"/>
  <c r="E94" i="1"/>
  <c r="O98" i="1"/>
  <c r="AP96" i="1"/>
  <c r="X100" i="1"/>
  <c r="O93" i="1"/>
  <c r="AC51" i="1"/>
  <c r="K39" i="1"/>
  <c r="J52" i="1"/>
  <c r="V39" i="1"/>
  <c r="E64" i="1"/>
  <c r="M77" i="1"/>
  <c r="E67" i="1"/>
  <c r="U68" i="1"/>
  <c r="O79" i="1"/>
  <c r="M66" i="1"/>
  <c r="L63" i="1"/>
  <c r="K53" i="1"/>
  <c r="AL48" i="1"/>
  <c r="AI49" i="1"/>
  <c r="AM47" i="1"/>
  <c r="AL55" i="1"/>
  <c r="Q37" i="1"/>
  <c r="AJ107" i="1"/>
  <c r="N95" i="1"/>
  <c r="AD88" i="1"/>
  <c r="M46" i="1"/>
  <c r="AB37" i="1"/>
  <c r="J72" i="1"/>
  <c r="Q76" i="1"/>
  <c r="AG47" i="1"/>
  <c r="AJ36" i="1"/>
  <c r="H92" i="1"/>
  <c r="L66" i="1"/>
  <c r="R76" i="1"/>
  <c r="I75" i="1"/>
  <c r="R54" i="1"/>
  <c r="Y53" i="1"/>
  <c r="N76" i="1"/>
  <c r="AB40" i="1"/>
  <c r="R64" i="1"/>
  <c r="T79" i="1"/>
  <c r="K77" i="1"/>
  <c r="AP43" i="1"/>
  <c r="AO44" i="1"/>
  <c r="G81" i="1"/>
  <c r="N49" i="1"/>
  <c r="Q82" i="1"/>
  <c r="E71" i="1"/>
  <c r="O72" i="1"/>
  <c r="V52" i="1"/>
  <c r="AQ45" i="1"/>
  <c r="AL37" i="1"/>
  <c r="T103" i="1"/>
  <c r="AD38" i="1"/>
  <c r="U69" i="1"/>
  <c r="G83" i="1"/>
  <c r="AL38" i="1"/>
  <c r="S80" i="1"/>
  <c r="AO42" i="1"/>
  <c r="L64" i="1"/>
  <c r="P74" i="1"/>
  <c r="S83" i="1"/>
  <c r="AK56" i="1"/>
  <c r="K47" i="1"/>
  <c r="AF91" i="1"/>
  <c r="F107" i="1"/>
  <c r="R68" i="1"/>
  <c r="I82" i="1"/>
  <c r="L52" i="1"/>
  <c r="AB48" i="1"/>
  <c r="H106" i="1"/>
  <c r="E69" i="1"/>
  <c r="U72" i="1"/>
  <c r="J78" i="1"/>
  <c r="N81" i="1"/>
  <c r="I73" i="1"/>
  <c r="P80" i="1"/>
  <c r="S78" i="1"/>
  <c r="AC55" i="1"/>
  <c r="AH56" i="1"/>
  <c r="AP36" i="1"/>
  <c r="U36" i="1"/>
  <c r="J81" i="1"/>
  <c r="P65" i="1"/>
  <c r="S71" i="1"/>
  <c r="L53" i="1"/>
  <c r="AG43" i="1"/>
  <c r="J70" i="1"/>
  <c r="U81" i="1"/>
  <c r="H81" i="1"/>
  <c r="T75" i="1"/>
  <c r="K67" i="1"/>
  <c r="H64" i="1"/>
  <c r="T64" i="1"/>
  <c r="K73" i="1"/>
  <c r="AC50" i="1"/>
  <c r="S52" i="1"/>
  <c r="I48" i="1"/>
  <c r="N47" i="1"/>
  <c r="AN46" i="1"/>
  <c r="L45" i="1"/>
  <c r="AF47" i="1"/>
  <c r="P100" i="1"/>
  <c r="AD102" i="1"/>
  <c r="M68" i="1"/>
  <c r="M63" i="1"/>
  <c r="S65" i="1"/>
  <c r="L81" i="1"/>
  <c r="M52" i="1"/>
  <c r="M45" i="1"/>
  <c r="M93" i="1"/>
  <c r="U66" i="1"/>
  <c r="E83" i="1"/>
  <c r="U67" i="1"/>
  <c r="U70" i="1"/>
  <c r="U71" i="1"/>
  <c r="P64" i="1"/>
  <c r="G65" i="1"/>
  <c r="H71" i="1"/>
  <c r="T76" i="1"/>
  <c r="K68" i="1"/>
  <c r="H77" i="1"/>
  <c r="U53" i="1"/>
  <c r="AH53" i="1"/>
  <c r="S55" i="1"/>
  <c r="AI48" i="1"/>
  <c r="P48" i="1"/>
  <c r="L54" i="1"/>
  <c r="E87" i="1"/>
  <c r="L100" i="1"/>
  <c r="N103" i="1"/>
  <c r="V87" i="1"/>
  <c r="E77" i="1"/>
  <c r="P63" i="1"/>
  <c r="G66" i="1"/>
  <c r="O82" i="1"/>
  <c r="P51" i="1"/>
  <c r="N39" i="1"/>
  <c r="E92" i="1"/>
  <c r="N74" i="1"/>
  <c r="U73" i="1"/>
  <c r="Q77" i="1"/>
  <c r="U82" i="1"/>
  <c r="J65" i="1"/>
  <c r="J66" i="1"/>
  <c r="J69" i="1"/>
  <c r="T74" i="1"/>
  <c r="K66" i="1"/>
  <c r="L65" i="1"/>
  <c r="I67" i="1"/>
  <c r="O69" i="1"/>
  <c r="L71" i="1"/>
  <c r="Y56" i="1"/>
  <c r="N56" i="1"/>
  <c r="M56" i="1"/>
  <c r="AL41" i="1"/>
  <c r="L40" i="1"/>
  <c r="O39" i="1"/>
  <c r="AL95" i="1"/>
  <c r="AO104" i="1"/>
  <c r="R55" i="1"/>
  <c r="S41" i="1"/>
  <c r="H47" i="1"/>
  <c r="X107" i="1"/>
  <c r="L94" i="1"/>
  <c r="AI103" i="1"/>
  <c r="AL106" i="1"/>
  <c r="X54" i="1"/>
  <c r="X52" i="1"/>
  <c r="Z46" i="1"/>
  <c r="J38" i="1"/>
  <c r="R82" i="1"/>
  <c r="R75" i="1"/>
  <c r="R72" i="1"/>
  <c r="R80" i="1"/>
  <c r="M78" i="1"/>
  <c r="M72" i="1"/>
  <c r="P81" i="1"/>
  <c r="O70" i="1"/>
  <c r="AK55" i="1"/>
  <c r="Q54" i="1"/>
  <c r="L46" i="1"/>
  <c r="AE45" i="1"/>
  <c r="V49" i="1"/>
  <c r="G47" i="1"/>
  <c r="K105" i="1"/>
  <c r="K94" i="1"/>
  <c r="AM54" i="1"/>
  <c r="AJ43" i="1"/>
  <c r="R74" i="1"/>
  <c r="E70" i="1"/>
  <c r="S72" i="1"/>
  <c r="AF51" i="1"/>
  <c r="AG41" i="1"/>
  <c r="AC53" i="1"/>
  <c r="U64" i="1"/>
  <c r="AI42" i="1"/>
  <c r="K82" i="1"/>
  <c r="H73" i="1"/>
  <c r="Y51" i="1"/>
  <c r="M39" i="1"/>
  <c r="AH94" i="1"/>
  <c r="U56" i="1"/>
  <c r="M69" i="1"/>
  <c r="Q75" i="1"/>
  <c r="H68" i="1"/>
  <c r="AM56" i="1"/>
  <c r="W39" i="1"/>
  <c r="E79" i="1"/>
  <c r="AO51" i="1"/>
  <c r="AC98" i="1"/>
  <c r="E78" i="1"/>
  <c r="H66" i="1"/>
  <c r="I78" i="1"/>
  <c r="S50" i="1"/>
  <c r="G105" i="1"/>
  <c r="N37" i="1"/>
  <c r="AB96" i="1"/>
  <c r="G49" i="1"/>
  <c r="Q68" i="1"/>
  <c r="N38" i="1"/>
  <c r="G63" i="1"/>
  <c r="AH104" i="1"/>
  <c r="S77" i="1"/>
  <c r="AD50" i="1"/>
  <c r="AN47" i="1"/>
  <c r="I76" i="1"/>
  <c r="J80" i="1"/>
  <c r="O75" i="1"/>
  <c r="G82" i="1"/>
  <c r="L76" i="1"/>
  <c r="AI53" i="1"/>
  <c r="K54" i="1"/>
  <c r="L38" i="1"/>
  <c r="U76" i="1"/>
  <c r="O76" i="1"/>
  <c r="AM55" i="1"/>
  <c r="P43" i="1"/>
  <c r="K97" i="1"/>
  <c r="R70" i="1"/>
  <c r="I69" i="1"/>
  <c r="O71" i="1"/>
  <c r="P77" i="1"/>
  <c r="G78" i="1"/>
  <c r="S73" i="1"/>
  <c r="P82" i="1"/>
  <c r="AI55" i="1"/>
  <c r="U54" i="1"/>
  <c r="S49" i="1"/>
  <c r="P50" i="1"/>
  <c r="U40" i="1"/>
  <c r="AN39" i="1"/>
  <c r="J41" i="1"/>
  <c r="AI36" i="1"/>
  <c r="O96" i="1"/>
  <c r="Z93" i="1"/>
  <c r="J73" i="1"/>
  <c r="T78" i="1"/>
  <c r="I71" i="1"/>
  <c r="G72" i="1"/>
  <c r="AD55" i="1"/>
  <c r="Y41" i="1"/>
  <c r="F36" i="1"/>
  <c r="N72" i="1"/>
  <c r="J83" i="1"/>
  <c r="E72" i="1"/>
  <c r="I68" i="1"/>
  <c r="U74" i="1"/>
  <c r="L68" i="1"/>
  <c r="M64" i="1"/>
  <c r="S81" i="1"/>
  <c r="P78" i="1"/>
  <c r="G79" i="1"/>
  <c r="O66" i="1"/>
  <c r="N50" i="1"/>
  <c r="AP56" i="1"/>
  <c r="AN54" i="1"/>
  <c r="X44" i="1"/>
  <c r="AQ43" i="1"/>
  <c r="W46" i="1"/>
  <c r="W45" i="1"/>
  <c r="L103" i="1"/>
  <c r="AP95" i="1"/>
  <c r="N83" i="1"/>
  <c r="Q80" i="1"/>
  <c r="K70" i="1"/>
  <c r="T82" i="1"/>
  <c r="AM51" i="1"/>
  <c r="AE52" i="1"/>
  <c r="Q36" i="1"/>
  <c r="K90" i="1"/>
  <c r="Q69" i="1"/>
  <c r="J76" i="1"/>
  <c r="R83" i="1"/>
  <c r="M74" i="1"/>
  <c r="Q79" i="1"/>
  <c r="Q72" i="1"/>
  <c r="Q81" i="1"/>
  <c r="P76" i="1"/>
  <c r="G77" i="1"/>
  <c r="H82" i="1"/>
  <c r="T71" i="1"/>
  <c r="K80" i="1"/>
  <c r="S67" i="1"/>
  <c r="Q52" i="1"/>
  <c r="AN48" i="1"/>
  <c r="AJ56" i="1"/>
  <c r="AA40" i="1"/>
  <c r="T46" i="1"/>
  <c r="AF37" i="1"/>
  <c r="AG106" i="1"/>
  <c r="AD54" i="1"/>
  <c r="AB46" i="1"/>
  <c r="J45" i="1"/>
  <c r="AF41" i="1"/>
  <c r="S105" i="1"/>
  <c r="AA106" i="1"/>
  <c r="I100" i="1"/>
  <c r="R90" i="1"/>
  <c r="AL51" i="1"/>
  <c r="O50" i="1"/>
  <c r="R38" i="1"/>
  <c r="S40" i="1"/>
  <c r="J77" i="1"/>
  <c r="N71" i="1"/>
  <c r="J75" i="1"/>
  <c r="J68" i="1"/>
  <c r="I79" i="1"/>
  <c r="L74" i="1"/>
  <c r="S82" i="1"/>
  <c r="S54" i="1"/>
  <c r="Y50" i="1"/>
  <c r="K51" i="1"/>
  <c r="AI45" i="1"/>
  <c r="N45" i="1"/>
  <c r="X43" i="1"/>
  <c r="AF46" i="1"/>
  <c r="AE97" i="1"/>
  <c r="J99" i="1"/>
  <c r="AO54" i="1"/>
  <c r="AK37" i="1"/>
  <c r="U77" i="1"/>
  <c r="J79" i="1"/>
  <c r="K79" i="1"/>
  <c r="H56" i="1"/>
  <c r="E107" i="1"/>
  <c r="X56" i="1"/>
  <c r="AA54" i="1"/>
  <c r="AE42" i="1"/>
  <c r="AK38" i="1"/>
  <c r="AL49" i="1"/>
  <c r="AL36" i="1"/>
  <c r="Q51" i="1"/>
  <c r="J47" i="1"/>
  <c r="L107" i="1"/>
  <c r="AK42" i="1"/>
  <c r="O106" i="1"/>
  <c r="AL52" i="1"/>
  <c r="AP54" i="1"/>
  <c r="T49" i="1"/>
  <c r="AK48" i="1"/>
  <c r="G50" i="1"/>
  <c r="M38" i="1"/>
  <c r="N99" i="1"/>
  <c r="AB94" i="1"/>
  <c r="Y54" i="1"/>
  <c r="W55" i="1"/>
  <c r="AQ41" i="1"/>
  <c r="AD45" i="1"/>
  <c r="N42" i="1"/>
  <c r="AQ42" i="1"/>
  <c r="O41" i="1"/>
  <c r="AD107" i="1"/>
  <c r="V101" i="1"/>
  <c r="K104" i="1"/>
  <c r="AH103" i="1"/>
  <c r="H101" i="1"/>
  <c r="AP103" i="1"/>
  <c r="AK102" i="1"/>
  <c r="AA89" i="1"/>
  <c r="F49" i="1"/>
  <c r="P54" i="1"/>
  <c r="AA51" i="1"/>
  <c r="AK47" i="1"/>
  <c r="U39" i="1"/>
  <c r="AN40" i="1"/>
  <c r="R42" i="1"/>
  <c r="AM40" i="1"/>
  <c r="E75" i="1"/>
  <c r="J71" i="1"/>
  <c r="E76" i="1"/>
  <c r="J64" i="1"/>
  <c r="E65" i="1"/>
  <c r="J67" i="1"/>
  <c r="R77" i="1"/>
  <c r="U80" i="1"/>
  <c r="Q71" i="1"/>
  <c r="T65" i="1"/>
  <c r="H74" i="1"/>
  <c r="K74" i="1"/>
  <c r="I80" i="1"/>
  <c r="L73" i="1"/>
  <c r="O80" i="1"/>
  <c r="I77" i="1"/>
  <c r="L70" i="1"/>
  <c r="O77" i="1"/>
  <c r="T73" i="1"/>
  <c r="H65" i="1"/>
  <c r="K65" i="1"/>
  <c r="Q55" i="1"/>
  <c r="W51" i="1"/>
  <c r="N55" i="1"/>
  <c r="AF53" i="1"/>
  <c r="O54" i="1"/>
  <c r="X53" i="1"/>
  <c r="AN56" i="1"/>
  <c r="AI50" i="1"/>
  <c r="M55" i="1"/>
  <c r="AF54" i="1"/>
  <c r="S44" i="1"/>
  <c r="AG42" i="1"/>
  <c r="P42" i="1"/>
  <c r="U41" i="1"/>
  <c r="G42" i="1"/>
  <c r="I40" i="1"/>
  <c r="Z38" i="1"/>
  <c r="K41" i="1"/>
  <c r="AG51" i="1"/>
  <c r="Y47" i="1"/>
  <c r="R47" i="1"/>
  <c r="X36" i="1"/>
  <c r="M107" i="1"/>
  <c r="AI43" i="1"/>
  <c r="O43" i="1"/>
  <c r="AK40" i="1"/>
  <c r="N107" i="1"/>
  <c r="F101" i="1"/>
  <c r="U102" i="1"/>
  <c r="G102" i="1"/>
  <c r="AH99" i="1"/>
  <c r="AI98" i="1"/>
  <c r="O100" i="1"/>
  <c r="R89" i="1"/>
  <c r="F73" i="1"/>
  <c r="Q56" i="1"/>
  <c r="AB51" i="1"/>
  <c r="G46" i="1"/>
  <c r="N41" i="1"/>
  <c r="I46" i="1"/>
  <c r="AN38" i="1"/>
  <c r="AN43" i="1"/>
  <c r="E96" i="1"/>
  <c r="R67" i="1"/>
  <c r="Q64" i="1"/>
  <c r="R79" i="1"/>
  <c r="U83" i="1"/>
  <c r="E80" i="1"/>
  <c r="U79" i="1"/>
  <c r="N77" i="1"/>
  <c r="M71" i="1"/>
  <c r="G73" i="1"/>
  <c r="T67" i="1"/>
  <c r="S63" i="1"/>
  <c r="J53" i="1"/>
  <c r="Z52" i="1"/>
  <c r="AN37" i="1"/>
  <c r="I49" i="1"/>
  <c r="AM46" i="1"/>
  <c r="AF45" i="1"/>
  <c r="AL98" i="1"/>
  <c r="AO95" i="1"/>
  <c r="J51" i="1"/>
  <c r="AN50" i="1"/>
  <c r="AP49" i="1"/>
  <c r="AD51" i="1"/>
  <c r="AO43" i="1"/>
  <c r="Z37" i="1"/>
  <c r="AM39" i="1"/>
  <c r="AQ36" i="1"/>
  <c r="L49" i="1"/>
  <c r="AH41" i="1"/>
  <c r="AP47" i="1"/>
  <c r="W38" i="1"/>
  <c r="T101" i="1"/>
  <c r="P68" i="1"/>
  <c r="S68" i="1"/>
  <c r="G69" i="1"/>
  <c r="T66" i="1"/>
  <c r="H75" i="1"/>
  <c r="K75" i="1"/>
  <c r="T63" i="1"/>
  <c r="H72" i="1"/>
  <c r="K72" i="1"/>
  <c r="T72" i="1"/>
  <c r="H63" i="1"/>
  <c r="K81" i="1"/>
  <c r="AO52" i="1"/>
  <c r="AE49" i="1"/>
  <c r="T53" i="1"/>
  <c r="AM53" i="1"/>
  <c r="N54" i="1"/>
  <c r="AI52" i="1"/>
  <c r="N53" i="1"/>
  <c r="AK54" i="1"/>
  <c r="AL54" i="1"/>
  <c r="M53" i="1"/>
  <c r="AE47" i="1"/>
  <c r="AP44" i="1"/>
  <c r="AP40" i="1"/>
  <c r="AQ38" i="1"/>
  <c r="AL44" i="1"/>
  <c r="W44" i="1"/>
  <c r="AF40" i="1"/>
  <c r="X38" i="1"/>
  <c r="AQ48" i="1"/>
  <c r="AF44" i="1"/>
  <c r="L44" i="1"/>
  <c r="L37" i="1"/>
  <c r="AC48" i="1"/>
  <c r="AO45" i="1"/>
  <c r="X41" i="1"/>
  <c r="W36" i="1"/>
  <c r="H107" i="1"/>
  <c r="AN95" i="1"/>
  <c r="AK92" i="1"/>
  <c r="I99" i="1"/>
  <c r="M101" i="1"/>
  <c r="I102" i="1"/>
  <c r="Y99" i="1"/>
  <c r="AP92" i="1"/>
  <c r="W56" i="1"/>
  <c r="AN49" i="1"/>
  <c r="AO55" i="1"/>
  <c r="J48" i="1"/>
  <c r="AC41" i="1"/>
  <c r="AM44" i="1"/>
  <c r="P56" i="1"/>
  <c r="AB44" i="1"/>
  <c r="O47" i="1"/>
  <c r="N70" i="1"/>
  <c r="M76" i="1"/>
  <c r="N75" i="1"/>
  <c r="Q70" i="1"/>
  <c r="R63" i="1"/>
  <c r="Q66" i="1"/>
  <c r="N82" i="1"/>
  <c r="M82" i="1"/>
  <c r="T70" i="1"/>
  <c r="H76" i="1"/>
  <c r="G64" i="1"/>
  <c r="AA52" i="1"/>
  <c r="AQ52" i="1"/>
  <c r="AF43" i="1"/>
  <c r="M43" i="1"/>
  <c r="V43" i="1"/>
  <c r="AE44" i="1"/>
  <c r="V106" i="1"/>
  <c r="AN99" i="1"/>
  <c r="G52" i="1"/>
  <c r="AK51" i="1"/>
  <c r="K44" i="1"/>
  <c r="AL53" i="1"/>
  <c r="Q42" i="1"/>
  <c r="M41" i="1"/>
  <c r="U38" i="1"/>
  <c r="AO40" i="1"/>
  <c r="Q47" i="1"/>
  <c r="M40" i="1"/>
  <c r="S43" i="1"/>
  <c r="AC40" i="1"/>
  <c r="AA100" i="1"/>
  <c r="T54" i="1"/>
  <c r="AA49" i="1"/>
  <c r="U49" i="1"/>
  <c r="AJ48" i="1"/>
  <c r="AE43" i="1"/>
  <c r="Y37" i="1"/>
  <c r="U106" i="1"/>
  <c r="Q103" i="1"/>
  <c r="O107" i="1"/>
  <c r="AM103" i="1"/>
  <c r="O92" i="1"/>
  <c r="N96" i="1"/>
  <c r="I96" i="1"/>
  <c r="U91" i="1"/>
  <c r="AO50" i="1"/>
  <c r="AJ50" i="1"/>
  <c r="Z55" i="1"/>
  <c r="AF42" i="1"/>
  <c r="AB42" i="1"/>
  <c r="E95" i="1"/>
  <c r="Z47" i="1"/>
  <c r="M44" i="1"/>
  <c r="N66" i="1"/>
  <c r="Q83" i="1"/>
  <c r="R69" i="1"/>
  <c r="Q65" i="1"/>
  <c r="N64" i="1"/>
  <c r="Q74" i="1"/>
  <c r="N73" i="1"/>
  <c r="M81" i="1"/>
  <c r="M70" i="1"/>
  <c r="P83" i="1"/>
  <c r="O63" i="1"/>
  <c r="M79" i="1"/>
  <c r="P69" i="1"/>
  <c r="S69" i="1"/>
  <c r="G70" i="1"/>
  <c r="P66" i="1"/>
  <c r="S66" i="1"/>
  <c r="G67" i="1"/>
  <c r="P75" i="1"/>
  <c r="S74" i="1"/>
  <c r="G76" i="1"/>
  <c r="X51" i="1"/>
  <c r="AG55" i="1"/>
  <c r="Z51" i="1"/>
  <c r="Z50" i="1"/>
  <c r="V51" i="1"/>
  <c r="AD48" i="1"/>
  <c r="T50" i="1"/>
  <c r="L51" i="1"/>
  <c r="H52" i="1"/>
  <c r="AP53" i="1"/>
  <c r="AC45" i="1"/>
  <c r="AC38" i="1"/>
  <c r="AP37" i="1"/>
  <c r="E99" i="1"/>
  <c r="T43" i="1"/>
  <c r="AD36" i="1"/>
  <c r="U37" i="1"/>
  <c r="E97" i="1"/>
  <c r="AB49" i="1"/>
  <c r="V36" i="1"/>
  <c r="AP41" i="1"/>
  <c r="AE40" i="1"/>
  <c r="T48" i="1"/>
  <c r="AA42" i="1"/>
  <c r="AM38" i="1"/>
  <c r="I37" i="1"/>
  <c r="J103" i="1"/>
  <c r="AL102" i="1"/>
  <c r="AI106" i="1"/>
  <c r="AB102" i="1"/>
  <c r="AP87" i="1"/>
  <c r="W94" i="1"/>
  <c r="K102" i="1"/>
  <c r="Z105" i="1"/>
  <c r="AP50" i="1"/>
  <c r="W53" i="1"/>
  <c r="Q43" i="1"/>
  <c r="N43" i="1"/>
  <c r="J36" i="1"/>
  <c r="N40" i="1"/>
  <c r="AJ49" i="1"/>
  <c r="AN36" i="1"/>
  <c r="P39" i="1"/>
  <c r="J63" i="1"/>
  <c r="E66" i="1"/>
  <c r="N80" i="1"/>
  <c r="M75" i="1"/>
  <c r="N68" i="1"/>
  <c r="M80" i="1"/>
  <c r="U75" i="1"/>
  <c r="P72" i="1"/>
  <c r="H79" i="1"/>
  <c r="K76" i="1"/>
  <c r="AC52" i="1"/>
  <c r="H53" i="1"/>
  <c r="V53" i="1"/>
  <c r="K40" i="1"/>
  <c r="AD39" i="1"/>
  <c r="AN42" i="1"/>
  <c r="AJ40" i="1"/>
  <c r="AE92" i="1"/>
  <c r="U103" i="1"/>
  <c r="J50" i="1"/>
  <c r="AQ44" i="1"/>
  <c r="AH50" i="1"/>
  <c r="AB53" i="1"/>
  <c r="AO36" i="1"/>
  <c r="E103" i="1"/>
  <c r="AB47" i="1"/>
  <c r="E98" i="1"/>
  <c r="AA46" i="1"/>
  <c r="W40" i="1"/>
  <c r="I42" i="1"/>
  <c r="AB36" i="1"/>
  <c r="F102" i="1"/>
  <c r="Z101" i="1"/>
  <c r="R103" i="1"/>
  <c r="AA98" i="1"/>
  <c r="AF98" i="1"/>
  <c r="W106" i="1"/>
  <c r="N102" i="1"/>
  <c r="AA90" i="1"/>
  <c r="F88" i="1"/>
  <c r="S51" i="1"/>
  <c r="U50" i="1"/>
  <c r="K52" i="1"/>
  <c r="AE50" i="1"/>
  <c r="AC46" i="1"/>
  <c r="K50" i="1"/>
  <c r="H46" i="1"/>
  <c r="AD56" i="1"/>
  <c r="R44" i="1"/>
  <c r="S38" i="1"/>
  <c r="P47" i="1"/>
  <c r="E106" i="1"/>
  <c r="U99" i="1"/>
  <c r="U97" i="1"/>
  <c r="AN100" i="1"/>
  <c r="AD89" i="1"/>
  <c r="X105" i="1"/>
  <c r="AB104" i="1"/>
  <c r="W102" i="1"/>
  <c r="AK101" i="1"/>
  <c r="I65" i="1"/>
  <c r="L77" i="1"/>
  <c r="O67" i="1"/>
  <c r="M83" i="1"/>
  <c r="P73" i="1"/>
  <c r="S75" i="1"/>
  <c r="G74" i="1"/>
  <c r="P70" i="1"/>
  <c r="S70" i="1"/>
  <c r="G71" i="1"/>
  <c r="P79" i="1"/>
  <c r="S79" i="1"/>
  <c r="G80" i="1"/>
  <c r="H51" i="1"/>
  <c r="G55" i="1"/>
  <c r="L50" i="1"/>
  <c r="J46" i="1"/>
  <c r="H50" i="1"/>
  <c r="AE51" i="1"/>
  <c r="V44" i="1"/>
  <c r="AG49" i="1"/>
  <c r="AF50" i="1"/>
  <c r="AN51" i="1"/>
  <c r="AC47" i="1"/>
  <c r="V47" i="1"/>
  <c r="AF36" i="1"/>
  <c r="E90" i="1"/>
  <c r="S47" i="1"/>
  <c r="L47" i="1"/>
  <c r="R40" i="1"/>
  <c r="W107" i="1"/>
  <c r="R48" i="1"/>
  <c r="AB45" i="1"/>
  <c r="R41" i="1"/>
  <c r="AC39" i="1"/>
  <c r="N44" i="1"/>
  <c r="X37" i="1"/>
  <c r="AC37" i="1"/>
  <c r="L36" i="1"/>
  <c r="T96" i="1"/>
  <c r="K101" i="1"/>
  <c r="K98" i="1"/>
  <c r="V100" i="1"/>
  <c r="AE95" i="1"/>
  <c r="AO103" i="1"/>
  <c r="X102" i="1"/>
  <c r="AL97" i="1"/>
  <c r="N48" i="1"/>
  <c r="AO56" i="1"/>
  <c r="AI51" i="1"/>
  <c r="AB55" i="1"/>
  <c r="AE46" i="1"/>
  <c r="AI56" i="1"/>
  <c r="AK50" i="1"/>
  <c r="Z54" i="1"/>
  <c r="K56" i="1"/>
  <c r="AG53" i="1"/>
  <c r="AH42" i="1"/>
  <c r="R56" i="1"/>
  <c r="AK49" i="1"/>
  <c r="R49" i="1"/>
  <c r="I51" i="1"/>
  <c r="AP48" i="1"/>
  <c r="M47" i="1"/>
  <c r="S46" i="1"/>
  <c r="AP46" i="1"/>
  <c r="AD41" i="1"/>
  <c r="AQ39" i="1"/>
  <c r="O40" i="1"/>
  <c r="AA50" i="1"/>
  <c r="U48" i="1"/>
  <c r="AO46" i="1"/>
  <c r="AG45" i="1"/>
  <c r="X46" i="1"/>
  <c r="T41" i="1"/>
  <c r="X39" i="1"/>
  <c r="AH39" i="1"/>
  <c r="AK52" i="1"/>
  <c r="P49" i="1"/>
  <c r="O46" i="1"/>
  <c r="AP45" i="1"/>
  <c r="AH44" i="1"/>
  <c r="AA45" i="1"/>
  <c r="AL40" i="1"/>
  <c r="Y38" i="1"/>
  <c r="AI38" i="1"/>
  <c r="AH49" i="1"/>
  <c r="Y36" i="1"/>
  <c r="AA37" i="1"/>
  <c r="X47" i="1"/>
  <c r="L42" i="1"/>
  <c r="S36" i="1"/>
  <c r="AF38" i="1"/>
  <c r="E101" i="1"/>
  <c r="X97" i="1"/>
  <c r="X106" i="1"/>
  <c r="AP97" i="1"/>
  <c r="AK99" i="1"/>
  <c r="V96" i="1"/>
  <c r="Y107" i="1"/>
  <c r="Q106" i="1"/>
  <c r="AI102" i="1"/>
  <c r="AP107" i="1"/>
  <c r="V105" i="1"/>
  <c r="AB92" i="1"/>
  <c r="F41" i="1"/>
  <c r="H55" i="1"/>
  <c r="J54" i="1"/>
  <c r="AJ55" i="1"/>
  <c r="Z48" i="1"/>
  <c r="V41" i="1"/>
  <c r="AQ47" i="1"/>
  <c r="L41" i="1"/>
  <c r="P45" i="1"/>
  <c r="K45" i="1"/>
  <c r="W49" i="1"/>
  <c r="AN41" i="1"/>
  <c r="Z95" i="1"/>
  <c r="U94" i="1"/>
  <c r="AC104" i="1"/>
  <c r="J95" i="1"/>
  <c r="AL104" i="1"/>
  <c r="S87" i="1"/>
  <c r="AH97" i="1"/>
  <c r="Y101" i="1"/>
  <c r="R87" i="1"/>
  <c r="E81" i="1"/>
  <c r="J82" i="1"/>
  <c r="U65" i="1"/>
  <c r="I83" i="1"/>
  <c r="L82" i="1"/>
  <c r="O83" i="1"/>
  <c r="I66" i="1"/>
  <c r="L78" i="1"/>
  <c r="O68" i="1"/>
  <c r="I63" i="1"/>
  <c r="L75" i="1"/>
  <c r="O65" i="1"/>
  <c r="I72" i="1"/>
  <c r="L67" i="1"/>
  <c r="O74" i="1"/>
  <c r="AE56" i="1"/>
  <c r="AJ47" i="1"/>
  <c r="AF56" i="1"/>
  <c r="AQ53" i="1"/>
  <c r="AK45" i="1"/>
  <c r="AE53" i="1"/>
  <c r="I56" i="1"/>
  <c r="AH55" i="1"/>
  <c r="AM49" i="1"/>
  <c r="AI54" i="1"/>
  <c r="M49" i="1"/>
  <c r="AN44" i="1"/>
  <c r="T44" i="1"/>
  <c r="T37" i="1"/>
  <c r="AF48" i="1"/>
  <c r="U44" i="1"/>
  <c r="AM43" i="1"/>
  <c r="AK36" i="1"/>
  <c r="AB54" i="1"/>
  <c r="G48" i="1"/>
  <c r="M42" i="1"/>
  <c r="AB38" i="1"/>
  <c r="P36" i="1"/>
  <c r="AM45" i="1"/>
  <c r="V45" i="1"/>
  <c r="G37" i="1"/>
  <c r="AM101" i="1"/>
  <c r="G104" i="1"/>
  <c r="AG94" i="1"/>
  <c r="AN96" i="1"/>
  <c r="Y104" i="1"/>
  <c r="W101" i="1"/>
  <c r="AM95" i="1"/>
  <c r="AI93" i="1"/>
  <c r="O88" i="1"/>
  <c r="O55" i="1"/>
  <c r="O53" i="1"/>
  <c r="I50" i="1"/>
  <c r="AD53" i="1"/>
  <c r="I55" i="1"/>
  <c r="Y52" i="1"/>
  <c r="AB43" i="1"/>
  <c r="AP52" i="1"/>
  <c r="S53" i="1"/>
  <c r="M54" i="1"/>
  <c r="AG50" i="1"/>
  <c r="V54" i="1"/>
  <c r="AQ55" i="1"/>
  <c r="AL56" i="1"/>
  <c r="V48" i="1"/>
  <c r="U45" i="1"/>
  <c r="AH45" i="1"/>
  <c r="Z44" i="1"/>
  <c r="S45" i="1"/>
  <c r="AH40" i="1"/>
  <c r="Q38" i="1"/>
  <c r="AA38" i="1"/>
  <c r="Z49" i="1"/>
  <c r="AM42" i="1"/>
  <c r="O45" i="1"/>
  <c r="G44" i="1"/>
  <c r="AG44" i="1"/>
  <c r="X40" i="1"/>
  <c r="AE37" i="1"/>
  <c r="H38" i="1"/>
  <c r="V55" i="1"/>
  <c r="AA48" i="1"/>
  <c r="AM48" i="1"/>
  <c r="P44" i="1"/>
  <c r="H43" i="1"/>
  <c r="AH43" i="1"/>
  <c r="Y39" i="1"/>
  <c r="AH36" i="1"/>
  <c r="AE36" i="1"/>
  <c r="M48" i="1"/>
  <c r="AG46" i="1"/>
  <c r="Y45" i="1"/>
  <c r="P46" i="1"/>
  <c r="P41" i="1"/>
  <c r="V38" i="1"/>
  <c r="N36" i="1"/>
  <c r="T107" i="1"/>
  <c r="H104" i="1"/>
  <c r="AF104" i="1"/>
  <c r="S95" i="1"/>
  <c r="G97" i="1"/>
  <c r="K93" i="1"/>
  <c r="J102" i="1"/>
  <c r="S97" i="1"/>
  <c r="AL105" i="1"/>
  <c r="AJ104" i="1"/>
  <c r="M104" i="1"/>
  <c r="AA103" i="1"/>
  <c r="K42" i="1"/>
  <c r="AQ56" i="1"/>
  <c r="Y55" i="1"/>
  <c r="Y48" i="1"/>
  <c r="AQ46" i="1"/>
  <c r="AA39" i="1"/>
  <c r="Y46" i="1"/>
  <c r="H39" i="1"/>
  <c r="AA44" i="1"/>
  <c r="AD40" i="1"/>
  <c r="W47" i="1"/>
  <c r="J40" i="1"/>
  <c r="AC105" i="1"/>
  <c r="I107" i="1"/>
  <c r="AJ101" i="1"/>
  <c r="AE87" i="1"/>
  <c r="P98" i="1"/>
  <c r="G106" i="1"/>
  <c r="AI101" i="1"/>
  <c r="K91" i="1"/>
  <c r="P94" i="1"/>
  <c r="Q78" i="1"/>
  <c r="T69" i="1"/>
  <c r="H78" i="1"/>
  <c r="K78" i="1"/>
  <c r="I74" i="1"/>
  <c r="L83" i="1"/>
  <c r="K63" i="1"/>
  <c r="I81" i="1"/>
  <c r="L80" i="1"/>
  <c r="O81" i="1"/>
  <c r="T77" i="1"/>
  <c r="H69" i="1"/>
  <c r="K69" i="1"/>
  <c r="AE54" i="1"/>
  <c r="G51" i="1"/>
  <c r="AH54" i="1"/>
  <c r="AO49" i="1"/>
  <c r="AB56" i="1"/>
  <c r="AG48" i="1"/>
  <c r="X55" i="1"/>
  <c r="S56" i="1"/>
  <c r="Q53" i="1"/>
  <c r="U51" i="1"/>
  <c r="AF49" i="1"/>
  <c r="P37" i="1"/>
  <c r="J42" i="1"/>
  <c r="AI40" i="1"/>
  <c r="O49" i="1"/>
  <c r="AD46" i="1"/>
  <c r="AJ41" i="1"/>
  <c r="Y40" i="1"/>
  <c r="W50" i="1"/>
  <c r="AJ46" i="1"/>
  <c r="U46" i="1"/>
  <c r="S39" i="1"/>
  <c r="AP42" i="1"/>
  <c r="T42" i="1"/>
  <c r="T39" i="1"/>
  <c r="Z39" i="1"/>
  <c r="AE102" i="1"/>
  <c r="P99" i="1"/>
  <c r="AG97" i="1"/>
  <c r="V93" i="1"/>
  <c r="AO96" i="1"/>
  <c r="AK105" i="1"/>
  <c r="AH93" i="1"/>
  <c r="G98" i="1"/>
  <c r="AD52" i="1"/>
  <c r="L56" i="1"/>
  <c r="AJ51" i="1"/>
  <c r="O56" i="1"/>
  <c r="AB52" i="1"/>
  <c r="AP55" i="1"/>
  <c r="AL50" i="1"/>
  <c r="AG54" i="1"/>
  <c r="AH51" i="1"/>
  <c r="H54" i="1"/>
  <c r="T52" i="1"/>
  <c r="W42" i="1"/>
  <c r="AN52" i="1"/>
  <c r="G53" i="1"/>
  <c r="P55" i="1"/>
  <c r="S48" i="1"/>
  <c r="AE48" i="1"/>
  <c r="H44" i="1"/>
  <c r="AL42" i="1"/>
  <c r="Z43" i="1"/>
  <c r="Q39" i="1"/>
  <c r="Z36" i="1"/>
  <c r="T36" i="1"/>
  <c r="AL47" i="1"/>
  <c r="L48" i="1"/>
  <c r="AA43" i="1"/>
  <c r="S42" i="1"/>
  <c r="G43" i="1"/>
  <c r="AE38" i="1"/>
  <c r="AI41" i="1"/>
  <c r="R36" i="1"/>
  <c r="AJ53" i="1"/>
  <c r="Y43" i="1"/>
  <c r="AI44" i="1"/>
  <c r="Y42" i="1"/>
  <c r="AI37" i="1"/>
  <c r="AE39" i="1"/>
  <c r="AH37" i="1"/>
  <c r="Q41" i="1"/>
  <c r="E104" i="1"/>
  <c r="G39" i="1"/>
  <c r="G45" i="1"/>
  <c r="AK43" i="1"/>
  <c r="Y44" i="1"/>
  <c r="P40" i="1"/>
  <c r="AE41" i="1"/>
  <c r="AM107" i="1"/>
  <c r="V98" i="1"/>
  <c r="Z107" i="1"/>
  <c r="AG102" i="1"/>
  <c r="AA105" i="1"/>
  <c r="N105" i="1"/>
  <c r="U88" i="1"/>
  <c r="AI107" i="1"/>
  <c r="I105" i="1"/>
  <c r="U92" i="1"/>
  <c r="M98" i="1"/>
  <c r="O103" i="1"/>
  <c r="H89" i="1"/>
  <c r="K55" i="1"/>
  <c r="AQ54" i="1"/>
  <c r="G56" i="1"/>
  <c r="R46" i="1"/>
  <c r="AJ45" i="1"/>
  <c r="AK39" i="1"/>
  <c r="Q45" i="1"/>
  <c r="R39" i="1"/>
  <c r="Z45" i="1"/>
  <c r="I38" i="1"/>
  <c r="AL46" i="1"/>
  <c r="AG37" i="1"/>
  <c r="Z97" i="1"/>
  <c r="P104" i="1"/>
  <c r="AJ103" i="1"/>
  <c r="T98" i="1"/>
  <c r="S102" i="1"/>
  <c r="J107" i="1"/>
  <c r="F105" i="1"/>
  <c r="K88" i="1"/>
  <c r="F47" i="1"/>
  <c r="L102" i="1"/>
  <c r="M99" i="1"/>
  <c r="AH102" i="1"/>
  <c r="H97" i="1"/>
  <c r="AD106" i="1"/>
  <c r="AB98" i="1"/>
  <c r="U100" i="1"/>
  <c r="AB87" i="1"/>
  <c r="AE104" i="1"/>
  <c r="F77" i="1"/>
  <c r="AC54" i="1"/>
  <c r="AM52" i="1"/>
  <c r="K49" i="1"/>
  <c r="P53" i="1"/>
  <c r="W54" i="1"/>
  <c r="I52" i="1"/>
  <c r="AG56" i="1"/>
  <c r="AH52" i="1"/>
  <c r="Z56" i="1"/>
  <c r="AA53" i="1"/>
  <c r="Q50" i="1"/>
  <c r="AN53" i="1"/>
  <c r="U55" i="1"/>
  <c r="V56" i="1"/>
  <c r="S37" i="1"/>
  <c r="L43" i="1"/>
  <c r="R45" i="1"/>
  <c r="J44" i="1"/>
  <c r="AJ44" i="1"/>
  <c r="Z40" i="1"/>
  <c r="AJ37" i="1"/>
  <c r="K38" i="1"/>
  <c r="J49" i="1"/>
  <c r="Y49" i="1"/>
  <c r="AK44" i="1"/>
  <c r="AC43" i="1"/>
  <c r="Q44" i="1"/>
  <c r="H40" i="1"/>
  <c r="O37" i="1"/>
  <c r="V37" i="1"/>
  <c r="J55" i="1"/>
  <c r="K48" i="1"/>
  <c r="W48" i="1"/>
  <c r="AL43" i="1"/>
  <c r="AD42" i="1"/>
  <c r="R43" i="1"/>
  <c r="I39" i="1"/>
  <c r="AO41" i="1"/>
  <c r="M36" i="1"/>
  <c r="AI47" i="1"/>
  <c r="Q46" i="1"/>
  <c r="I45" i="1"/>
  <c r="AL45" i="1"/>
  <c r="H41" i="1"/>
  <c r="W37" i="1"/>
  <c r="E105" i="1"/>
  <c r="AO106" i="1"/>
  <c r="AB100" i="1"/>
  <c r="W104" i="1"/>
  <c r="AI94" i="1"/>
  <c r="AB95" i="1"/>
  <c r="L90" i="1"/>
  <c r="T100" i="1"/>
  <c r="AJ106" i="1"/>
  <c r="AM105" i="1"/>
  <c r="P95" i="1"/>
  <c r="M103" i="1"/>
  <c r="S100" i="1"/>
  <c r="AJ96" i="1"/>
  <c r="AH107" i="1"/>
  <c r="J94" i="1"/>
  <c r="AD93" i="1"/>
  <c r="AP89" i="1"/>
  <c r="W103" i="1"/>
  <c r="S96" i="1"/>
  <c r="AC100" i="1"/>
  <c r="AN102" i="1"/>
  <c r="V91" i="1"/>
  <c r="S98" i="1"/>
  <c r="O102" i="1"/>
  <c r="AO102" i="1"/>
  <c r="AD95" i="1"/>
  <c r="H100" i="1"/>
  <c r="AP101" i="1"/>
  <c r="S106" i="1"/>
  <c r="Z106" i="1"/>
  <c r="AB88" i="1"/>
  <c r="AK87" i="1"/>
  <c r="O94" i="1"/>
  <c r="AE89" i="1"/>
  <c r="AG90" i="1"/>
  <c r="F65" i="1"/>
  <c r="AM37" i="1"/>
  <c r="P38" i="1"/>
  <c r="O36" i="1"/>
  <c r="AO100" i="1"/>
  <c r="I93" i="1"/>
  <c r="AD98" i="1"/>
  <c r="M100" i="1"/>
  <c r="Y100" i="1"/>
  <c r="J101" i="1"/>
  <c r="H91" i="1"/>
  <c r="F69" i="1"/>
  <c r="AJ102" i="1"/>
  <c r="AK88" i="1"/>
  <c r="L92" i="1"/>
  <c r="K103" i="1"/>
  <c r="AC88" i="1"/>
  <c r="I94" i="1"/>
  <c r="F55" i="1"/>
  <c r="Q107" i="1"/>
  <c r="F103" i="1"/>
  <c r="AJ99" i="1"/>
  <c r="M90" i="1"/>
  <c r="V94" i="1"/>
  <c r="M87" i="1"/>
  <c r="AN91" i="1"/>
  <c r="F71" i="1"/>
  <c r="G94" i="1"/>
  <c r="G89" i="1"/>
  <c r="P88" i="1"/>
  <c r="F95" i="1"/>
  <c r="J90" i="1"/>
  <c r="AO91" i="1"/>
  <c r="F64" i="1"/>
  <c r="E53" i="1"/>
  <c r="AB31" i="1"/>
  <c r="U52" i="1"/>
  <c r="T55" i="1"/>
  <c r="T51" i="1"/>
  <c r="AA55" i="1"/>
  <c r="P52" i="1"/>
  <c r="L55" i="1"/>
  <c r="V50" i="1"/>
  <c r="I54" i="1"/>
  <c r="R51" i="1"/>
  <c r="W52" i="1"/>
  <c r="AP51" i="1"/>
  <c r="AA56" i="1"/>
  <c r="AF52" i="1"/>
  <c r="T56" i="1"/>
  <c r="AJ54" i="1"/>
  <c r="AO47" i="1"/>
  <c r="O48" i="1"/>
  <c r="AD43" i="1"/>
  <c r="V42" i="1"/>
  <c r="J43" i="1"/>
  <c r="AJ38" i="1"/>
  <c r="AK41" i="1"/>
  <c r="I36" i="1"/>
  <c r="X45" i="1"/>
  <c r="AH46" i="1"/>
  <c r="K43" i="1"/>
  <c r="Q40" i="1"/>
  <c r="AC42" i="1"/>
  <c r="O38" i="1"/>
  <c r="AA41" i="1"/>
  <c r="H36" i="1"/>
  <c r="R53" i="1"/>
  <c r="V40" i="1"/>
  <c r="I43" i="1"/>
  <c r="AJ39" i="1"/>
  <c r="AH47" i="1"/>
  <c r="AQ37" i="1"/>
  <c r="R37" i="1"/>
  <c r="I41" i="1"/>
  <c r="E93" i="1"/>
  <c r="Q49" i="1"/>
  <c r="AC44" i="1"/>
  <c r="U43" i="1"/>
  <c r="I44" i="1"/>
  <c r="AL39" i="1"/>
  <c r="W41" i="1"/>
  <c r="X104" i="1"/>
  <c r="Y94" i="1"/>
  <c r="AM106" i="1"/>
  <c r="Q102" i="1"/>
  <c r="AG103" i="1"/>
  <c r="AI104" i="1"/>
  <c r="U107" i="1"/>
  <c r="AN106" i="1"/>
  <c r="R104" i="1"/>
  <c r="X101" i="1"/>
  <c r="V88" i="1"/>
  <c r="M106" i="1"/>
  <c r="AM96" i="1"/>
  <c r="AF103" i="1"/>
  <c r="H98" i="1"/>
  <c r="Q91" i="1"/>
  <c r="AH88" i="1"/>
  <c r="F37" i="1"/>
  <c r="AG101" i="1"/>
  <c r="AB90" i="1"/>
  <c r="AE98" i="1"/>
  <c r="G99" i="1"/>
  <c r="G101" i="1"/>
  <c r="P107" i="1"/>
  <c r="O95" i="1"/>
  <c r="N101" i="1"/>
  <c r="N106" i="1"/>
  <c r="AM97" i="1"/>
  <c r="AL96" i="1"/>
  <c r="AA107" i="1"/>
  <c r="R98" i="1"/>
  <c r="K95" i="1"/>
  <c r="O90" i="1"/>
  <c r="X93" i="1"/>
  <c r="H103" i="1"/>
  <c r="X88" i="1"/>
  <c r="F81" i="1"/>
  <c r="AM41" i="1"/>
  <c r="K36" i="1"/>
  <c r="E89" i="1"/>
  <c r="AN107" i="1"/>
  <c r="AH98" i="1"/>
  <c r="Z102" i="1"/>
  <c r="H102" i="1"/>
  <c r="Y102" i="1"/>
  <c r="O101" i="1"/>
  <c r="Q95" i="1"/>
  <c r="Z87" i="1"/>
  <c r="X95" i="1"/>
  <c r="AM89" i="1"/>
  <c r="K89" i="1"/>
  <c r="K96" i="1"/>
  <c r="AP90" i="1"/>
  <c r="AJ92" i="1"/>
  <c r="F38" i="1"/>
  <c r="AF97" i="1"/>
  <c r="AD92" i="1"/>
  <c r="AP94" i="1"/>
  <c r="AD87" i="1"/>
  <c r="N88" i="1"/>
  <c r="W100" i="1"/>
  <c r="AK90" i="1"/>
  <c r="AP98" i="1"/>
  <c r="AF95" i="1"/>
  <c r="AE90" i="1"/>
  <c r="R92" i="1"/>
  <c r="X103" i="1"/>
  <c r="AN88" i="1"/>
  <c r="F80" i="1"/>
  <c r="E45" i="1"/>
  <c r="AK31" i="1"/>
  <c r="AC94" i="1"/>
  <c r="R100" i="1"/>
  <c r="AF107" i="1"/>
  <c r="AD101" i="1"/>
  <c r="Z98" i="1"/>
  <c r="AK107" i="1"/>
  <c r="N97" i="1"/>
  <c r="L91" i="1"/>
  <c r="N90" i="1"/>
  <c r="AB50" i="1"/>
  <c r="M51" i="1"/>
  <c r="AO48" i="1"/>
  <c r="AG52" i="1"/>
  <c r="X50" i="1"/>
  <c r="AQ50" i="1"/>
  <c r="N52" i="1"/>
  <c r="AN55" i="1"/>
  <c r="H49" i="1"/>
  <c r="H48" i="1"/>
  <c r="R50" i="1"/>
  <c r="AO53" i="1"/>
  <c r="N51" i="1"/>
  <c r="O52" i="1"/>
  <c r="R52" i="1"/>
  <c r="H37" i="1"/>
  <c r="O42" i="1"/>
  <c r="AP38" i="1"/>
  <c r="AD47" i="1"/>
  <c r="K37" i="1"/>
  <c r="J37" i="1"/>
  <c r="AQ40" i="1"/>
  <c r="E100" i="1"/>
  <c r="AD49" i="1"/>
  <c r="AA47" i="1"/>
  <c r="AG36" i="1"/>
  <c r="T47" i="1"/>
  <c r="H42" i="1"/>
  <c r="AA36" i="1"/>
  <c r="AG40" i="1"/>
  <c r="E88" i="1"/>
  <c r="AM50" i="1"/>
  <c r="AH48" i="1"/>
  <c r="I47" i="1"/>
  <c r="K46" i="1"/>
  <c r="AK46" i="1"/>
  <c r="Z41" i="1"/>
  <c r="AI39" i="1"/>
  <c r="G40" i="1"/>
  <c r="AD44" i="1"/>
  <c r="AN45" i="1"/>
  <c r="AJ42" i="1"/>
  <c r="L39" i="1"/>
  <c r="U42" i="1"/>
  <c r="G38" i="1"/>
  <c r="T40" i="1"/>
  <c r="G36" i="1"/>
  <c r="U104" i="1"/>
  <c r="AD99" i="1"/>
  <c r="AF99" i="1"/>
  <c r="AA101" i="1"/>
  <c r="AE100" i="1"/>
  <c r="AL99" i="1"/>
  <c r="AK96" i="1"/>
  <c r="AL100" i="1"/>
  <c r="W97" i="1"/>
  <c r="AA97" i="1"/>
  <c r="P106" i="1"/>
  <c r="T104" i="1"/>
  <c r="V92" i="1"/>
  <c r="P105" i="1"/>
  <c r="G87" i="1"/>
  <c r="AB99" i="1"/>
  <c r="AO105" i="1"/>
  <c r="F100" i="1"/>
  <c r="I104" i="1"/>
  <c r="M96" i="1"/>
  <c r="N94" i="1"/>
  <c r="AL107" i="1"/>
  <c r="AG99" i="1"/>
  <c r="W105" i="1"/>
  <c r="X99" i="1"/>
  <c r="Y103" i="1"/>
  <c r="L95" i="1"/>
  <c r="P92" i="1"/>
  <c r="AH96" i="1"/>
  <c r="L98" i="1"/>
  <c r="AH92" i="1"/>
  <c r="G96" i="1"/>
  <c r="Q93" i="1"/>
  <c r="F96" i="1"/>
  <c r="AM90" i="1"/>
  <c r="M37" i="1"/>
  <c r="G41" i="1"/>
  <c r="E91" i="1"/>
  <c r="AC107" i="1"/>
  <c r="AN97" i="1"/>
  <c r="W99" i="1"/>
  <c r="G103" i="1"/>
  <c r="AF89" i="1"/>
  <c r="H95" i="1"/>
  <c r="AL103" i="1"/>
  <c r="AO87" i="1"/>
  <c r="AI97" i="1"/>
  <c r="AP99" i="1"/>
  <c r="AI96" i="1"/>
  <c r="Z91" i="1"/>
  <c r="T94" i="1"/>
  <c r="S104" i="1"/>
  <c r="AI89" i="1"/>
  <c r="F78" i="1"/>
  <c r="M105" i="1"/>
  <c r="P93" i="1"/>
  <c r="Y90" i="1"/>
  <c r="T105" i="1"/>
  <c r="X87" i="1"/>
  <c r="AC95" i="1"/>
  <c r="Q88" i="1"/>
  <c r="N98" i="1"/>
  <c r="AM99" i="1"/>
  <c r="H94" i="1"/>
  <c r="AF96" i="1"/>
  <c r="AA87" i="1"/>
  <c r="X96" i="1"/>
  <c r="R91" i="1"/>
  <c r="E50" i="1"/>
  <c r="E37" i="1"/>
  <c r="AC31" i="1"/>
  <c r="AF39" i="1"/>
  <c r="AP39" i="1"/>
  <c r="AO37" i="1"/>
  <c r="AC103" i="1"/>
  <c r="AL101" i="1"/>
  <c r="AE107" i="1"/>
  <c r="AI95" i="1"/>
  <c r="AA96" i="1"/>
  <c r="AC99" i="1"/>
  <c r="I87" i="1"/>
  <c r="AI92" i="1"/>
  <c r="AE101" i="1"/>
  <c r="AC101" i="1"/>
  <c r="F92" i="1"/>
  <c r="AB97" i="1"/>
  <c r="G91" i="1"/>
  <c r="V97" i="1"/>
  <c r="AJ87" i="1"/>
  <c r="AP91" i="1"/>
  <c r="AN98" i="1"/>
  <c r="Z88" i="1"/>
  <c r="Y89" i="1"/>
  <c r="O99" i="1"/>
  <c r="AC89" i="1"/>
  <c r="I92" i="1"/>
  <c r="F40" i="1"/>
  <c r="AO101" i="1"/>
  <c r="AA91" i="1"/>
  <c r="AL89" i="1"/>
  <c r="P102" i="1"/>
  <c r="AH87" i="1"/>
  <c r="AL88" i="1"/>
  <c r="F42" i="1"/>
  <c r="E42" i="1"/>
  <c r="AJ31" i="1"/>
  <c r="AE96" i="1"/>
  <c r="R102" i="1"/>
  <c r="F106" i="1"/>
  <c r="K100" i="1"/>
  <c r="L104" i="1"/>
  <c r="R96" i="1"/>
  <c r="AD94" i="1"/>
  <c r="AB101" i="1"/>
  <c r="S107" i="1"/>
  <c r="AJ95" i="1"/>
  <c r="Q101" i="1"/>
  <c r="R106" i="1"/>
  <c r="J98" i="1"/>
  <c r="Q97" i="1"/>
  <c r="Q99" i="1"/>
  <c r="AK106" i="1"/>
  <c r="AF106" i="1"/>
  <c r="AI100" i="1"/>
  <c r="AI105" i="1"/>
  <c r="T97" i="1"/>
  <c r="AC93" i="1"/>
  <c r="L101" i="1"/>
  <c r="AH95" i="1"/>
  <c r="AK95" i="1"/>
  <c r="Y88" i="1"/>
  <c r="AD91" i="1"/>
  <c r="R101" i="1"/>
  <c r="AC91" i="1"/>
  <c r="AF94" i="1"/>
  <c r="AG100" i="1"/>
  <c r="K107" i="1"/>
  <c r="AE94" i="1"/>
  <c r="I101" i="1"/>
  <c r="J106" i="1"/>
  <c r="AJ97" i="1"/>
  <c r="U96" i="1"/>
  <c r="AF90" i="1"/>
  <c r="L88" i="1"/>
  <c r="AA94" i="1"/>
  <c r="AA88" i="1"/>
  <c r="T93" i="1"/>
  <c r="U87" i="1"/>
  <c r="AJ89" i="1"/>
  <c r="W95" i="1"/>
  <c r="U101" i="1"/>
  <c r="AD96" i="1"/>
  <c r="H93" i="1"/>
  <c r="AM92" i="1"/>
  <c r="AE91" i="1"/>
  <c r="O89" i="1"/>
  <c r="AC102" i="1"/>
  <c r="V95" i="1"/>
  <c r="AG93" i="1"/>
  <c r="F89" i="1"/>
  <c r="H88" i="1"/>
  <c r="W90" i="1"/>
  <c r="F39" i="1"/>
  <c r="F66" i="1"/>
  <c r="F82" i="1"/>
  <c r="AH91" i="1"/>
  <c r="AP102" i="1"/>
  <c r="Y106" i="1"/>
  <c r="J104" i="1"/>
  <c r="M97" i="1"/>
  <c r="P101" i="1"/>
  <c r="N104" i="1"/>
  <c r="J93" i="1"/>
  <c r="M91" i="1"/>
  <c r="I98" i="1"/>
  <c r="W91" i="1"/>
  <c r="W93" i="1"/>
  <c r="V90" i="1"/>
  <c r="W88" i="1"/>
  <c r="AM98" i="1"/>
  <c r="V104" i="1"/>
  <c r="Y97" i="1"/>
  <c r="M94" i="1"/>
  <c r="AN92" i="1"/>
  <c r="AN89" i="1"/>
  <c r="AM87" i="1"/>
  <c r="J105" i="1"/>
  <c r="AG98" i="1"/>
  <c r="AK93" i="1"/>
  <c r="AJ93" i="1"/>
  <c r="I91" i="1"/>
  <c r="J89" i="1"/>
  <c r="J87" i="1"/>
  <c r="F56" i="1"/>
  <c r="F75" i="1"/>
  <c r="AM102" i="1"/>
  <c r="L106" i="1"/>
  <c r="N100" i="1"/>
  <c r="Q104" i="1"/>
  <c r="AC96" i="1"/>
  <c r="I95" i="1"/>
  <c r="AK89" i="1"/>
  <c r="Q87" i="1"/>
  <c r="P96" i="1"/>
  <c r="AG92" i="1"/>
  <c r="AA92" i="1"/>
  <c r="X91" i="1"/>
  <c r="AO88" i="1"/>
  <c r="AM93" i="1"/>
  <c r="Z100" i="1"/>
  <c r="AG95" i="1"/>
  <c r="M92" i="1"/>
  <c r="G92" i="1"/>
  <c r="AN90" i="1"/>
  <c r="T88" i="1"/>
  <c r="AH101" i="1"/>
  <c r="AE93" i="1"/>
  <c r="U93" i="1"/>
  <c r="N93" i="1"/>
  <c r="AK91" i="1"/>
  <c r="AB89" i="1"/>
  <c r="F44" i="1"/>
  <c r="F68" i="1"/>
  <c r="E56" i="1"/>
  <c r="E48" i="1"/>
  <c r="E40" i="1"/>
  <c r="E51" i="1"/>
  <c r="E43" i="1"/>
  <c r="X31" i="1"/>
  <c r="AH31" i="1"/>
  <c r="Z31" i="1"/>
  <c r="AI31" i="1"/>
  <c r="AA31" i="1"/>
  <c r="AE106" i="1"/>
  <c r="AJ94" i="1"/>
  <c r="AN104" i="1"/>
  <c r="U98" i="1"/>
  <c r="V102" i="1"/>
  <c r="AD105" i="1"/>
  <c r="I89" i="1"/>
  <c r="AO107" i="1"/>
  <c r="Q100" i="1"/>
  <c r="Y105" i="1"/>
  <c r="AA99" i="1"/>
  <c r="AD103" i="1"/>
  <c r="R95" i="1"/>
  <c r="AP93" i="1"/>
  <c r="V107" i="1"/>
  <c r="F98" i="1"/>
  <c r="O105" i="1"/>
  <c r="H99" i="1"/>
  <c r="I103" i="1"/>
  <c r="S94" i="1"/>
  <c r="F91" i="1"/>
  <c r="AG105" i="1"/>
  <c r="J92" i="1"/>
  <c r="Q92" i="1"/>
  <c r="AJ105" i="1"/>
  <c r="AO90" i="1"/>
  <c r="Y96" i="1"/>
  <c r="L89" i="1"/>
  <c r="AG89" i="1"/>
  <c r="AG107" i="1"/>
  <c r="V99" i="1"/>
  <c r="U105" i="1"/>
  <c r="S99" i="1"/>
  <c r="V103" i="1"/>
  <c r="G95" i="1"/>
  <c r="AF87" i="1"/>
  <c r="AP88" i="1"/>
  <c r="H87" i="1"/>
  <c r="U95" i="1"/>
  <c r="AL91" i="1"/>
  <c r="O91" i="1"/>
  <c r="AC90" i="1"/>
  <c r="I88" i="1"/>
  <c r="AB105" i="1"/>
  <c r="AE99" i="1"/>
  <c r="AL94" i="1"/>
  <c r="AO89" i="1"/>
  <c r="N89" i="1"/>
  <c r="H90" i="1"/>
  <c r="Y87" i="1"/>
  <c r="AM100" i="1"/>
  <c r="H96" i="1"/>
  <c r="Y92" i="1"/>
  <c r="S92" i="1"/>
  <c r="P91" i="1"/>
  <c r="AG88" i="1"/>
  <c r="F51" i="1"/>
  <c r="F70" i="1"/>
  <c r="F63" i="1"/>
  <c r="G107" i="1"/>
  <c r="J96" i="1"/>
  <c r="AO99" i="1"/>
  <c r="T102" i="1"/>
  <c r="AN94" i="1"/>
  <c r="Z99" i="1"/>
  <c r="AH100" i="1"/>
  <c r="AI91" i="1"/>
  <c r="W89" i="1"/>
  <c r="Q96" i="1"/>
  <c r="X94" i="1"/>
  <c r="AB91" i="1"/>
  <c r="AF88" i="1"/>
  <c r="J91" i="1"/>
  <c r="L97" i="1"/>
  <c r="AF102" i="1"/>
  <c r="AA95" i="1"/>
  <c r="AO93" i="1"/>
  <c r="Q89" i="1"/>
  <c r="M88" i="1"/>
  <c r="Z90" i="1"/>
  <c r="AN103" i="1"/>
  <c r="F97" i="1"/>
  <c r="AL92" i="1"/>
  <c r="T92" i="1"/>
  <c r="S89" i="1"/>
  <c r="T87" i="1"/>
  <c r="F53" i="1"/>
  <c r="F43" i="1"/>
  <c r="F79" i="1"/>
  <c r="T95" i="1"/>
  <c r="AP104" i="1"/>
  <c r="X98" i="1"/>
  <c r="AA102" i="1"/>
  <c r="AF105" i="1"/>
  <c r="AJ90" i="1"/>
  <c r="J88" i="1"/>
  <c r="T99" i="1"/>
  <c r="Z94" i="1"/>
  <c r="AI88" i="1"/>
  <c r="AI87" i="1"/>
  <c r="AH89" i="1"/>
  <c r="N87" i="1"/>
  <c r="L105" i="1"/>
  <c r="AJ98" i="1"/>
  <c r="F94" i="1"/>
  <c r="AL93" i="1"/>
  <c r="N91" i="1"/>
  <c r="M89" i="1"/>
  <c r="L87" i="1"/>
  <c r="G100" i="1"/>
  <c r="M95" i="1"/>
  <c r="T91" i="1"/>
  <c r="T90" i="1"/>
  <c r="U90" i="1"/>
  <c r="AL87" i="1"/>
  <c r="F45" i="1"/>
  <c r="F72" i="1"/>
  <c r="E54" i="1"/>
  <c r="E46" i="1"/>
  <c r="E38" i="1"/>
  <c r="E49" i="1"/>
  <c r="E41" i="1"/>
  <c r="AN31" i="1"/>
  <c r="AF31" i="1"/>
  <c r="AO31" i="1"/>
  <c r="AG31" i="1"/>
  <c r="Y31" i="1"/>
  <c r="AP105" i="1"/>
  <c r="AB103" i="1"/>
  <c r="W96" i="1"/>
  <c r="AF100" i="1"/>
  <c r="P103" i="1"/>
  <c r="S88" i="1"/>
  <c r="K106" i="1"/>
  <c r="R107" i="1"/>
  <c r="AD104" i="1"/>
  <c r="AK97" i="1"/>
  <c r="AN101" i="1"/>
  <c r="H105" i="1"/>
  <c r="AF92" i="1"/>
  <c r="Z103" i="1"/>
  <c r="AC106" i="1"/>
  <c r="O104" i="1"/>
  <c r="R97" i="1"/>
  <c r="S101" i="1"/>
  <c r="AA104" i="1"/>
  <c r="P97" i="1"/>
  <c r="AI99" i="1"/>
  <c r="U89" i="1"/>
  <c r="K92" i="1"/>
  <c r="J100" i="1"/>
  <c r="X90" i="1"/>
  <c r="AO92" i="1"/>
  <c r="F50" i="1"/>
  <c r="Y93" i="1"/>
  <c r="AN105" i="1"/>
  <c r="AP106" i="1"/>
  <c r="Z104" i="1"/>
  <c r="AC97" i="1"/>
  <c r="AF101" i="1"/>
  <c r="AK104" i="1"/>
  <c r="AJ91" i="1"/>
  <c r="O87" i="1"/>
  <c r="Y98" i="1"/>
  <c r="S93" i="1"/>
  <c r="AF93" i="1"/>
  <c r="AL90" i="1"/>
  <c r="AM88" i="1"/>
  <c r="R99" i="1"/>
  <c r="AG104" i="1"/>
  <c r="AO97" i="1"/>
  <c r="Q90" i="1"/>
  <c r="R93" i="1"/>
  <c r="S90" i="1"/>
  <c r="R88" i="1"/>
  <c r="R105" i="1"/>
  <c r="L99" i="1"/>
  <c r="R94" i="1"/>
  <c r="AN87" i="1"/>
  <c r="Y91" i="1"/>
  <c r="Z89" i="1"/>
  <c r="K87" i="1"/>
  <c r="F54" i="1"/>
  <c r="F74" i="1"/>
  <c r="Y95" i="1"/>
  <c r="F99" i="1"/>
  <c r="AH106" i="1"/>
  <c r="AB106" i="1"/>
  <c r="AD100" i="1"/>
  <c r="AE105" i="1"/>
  <c r="O97" i="1"/>
  <c r="N92" i="1"/>
  <c r="P90" i="1"/>
  <c r="AG87" i="1"/>
  <c r="AG96" i="1"/>
  <c r="L93" i="1"/>
  <c r="F93" i="1"/>
  <c r="AG91" i="1"/>
  <c r="T89" i="1"/>
  <c r="AM94" i="1"/>
  <c r="AP100" i="1"/>
  <c r="L96" i="1"/>
  <c r="AC92" i="1"/>
  <c r="W92" i="1"/>
  <c r="S91" i="1"/>
  <c r="AJ88" i="1"/>
  <c r="M102" i="1"/>
  <c r="AK94" i="1"/>
  <c r="AM91" i="1"/>
  <c r="P87" i="1"/>
  <c r="AC87" i="1"/>
  <c r="G90" i="1"/>
  <c r="F52" i="1"/>
  <c r="F67" i="1"/>
  <c r="F83" i="1"/>
  <c r="I106" i="1"/>
  <c r="AE103" i="1"/>
  <c r="Z96" i="1"/>
  <c r="AK100" i="1"/>
  <c r="S103" i="1"/>
  <c r="I90" i="1"/>
  <c r="AH90" i="1"/>
  <c r="AD97" i="1"/>
  <c r="Q94" i="1"/>
  <c r="G93" i="1"/>
  <c r="F90" i="1"/>
  <c r="G88" i="1"/>
  <c r="W98" i="1"/>
  <c r="F104" i="1"/>
  <c r="I97" i="1"/>
  <c r="AA93" i="1"/>
  <c r="X92" i="1"/>
  <c r="X89" i="1"/>
  <c r="W87" i="1"/>
  <c r="AM104" i="1"/>
  <c r="Q98" i="1"/>
  <c r="Z92" i="1"/>
  <c r="AB93" i="1"/>
  <c r="AD90" i="1"/>
  <c r="AE88" i="1"/>
  <c r="F46" i="1"/>
  <c r="F48" i="1"/>
  <c r="F76" i="1"/>
  <c r="E52" i="1"/>
  <c r="E44" i="1"/>
  <c r="E55" i="1"/>
  <c r="E47" i="1"/>
  <c r="E39" i="1"/>
  <c r="AL31" i="1"/>
  <c r="AD31" i="1"/>
  <c r="AM31" i="1"/>
  <c r="AE31" i="1"/>
  <c r="E63" i="1"/>
  <c r="H24" i="1"/>
  <c r="H29" i="1"/>
  <c r="J12" i="1"/>
  <c r="T12" i="1"/>
  <c r="K14" i="1"/>
  <c r="R14" i="1"/>
  <c r="N21" i="1"/>
  <c r="J22" i="1"/>
  <c r="N25" i="1"/>
  <c r="A73" i="6"/>
  <c r="H5" i="1"/>
  <c r="K6" i="1"/>
  <c r="J7" i="1"/>
  <c r="P7" i="1"/>
  <c r="O8" i="1"/>
  <c r="P9" i="1"/>
  <c r="E12" i="1"/>
  <c r="O12" i="1"/>
  <c r="O13" i="1"/>
  <c r="E14" i="1"/>
  <c r="L14" i="1"/>
  <c r="T14" i="1"/>
  <c r="K15" i="1"/>
  <c r="K17" i="1"/>
  <c r="P19" i="1"/>
  <c r="N20" i="1"/>
  <c r="F21" i="1"/>
  <c r="P21" i="1"/>
  <c r="E22" i="1"/>
  <c r="N22" i="1"/>
  <c r="P23" i="1"/>
  <c r="R24" i="1"/>
  <c r="E25" i="1"/>
  <c r="P25" i="1"/>
  <c r="Q35" i="1"/>
  <c r="Q86" i="1"/>
  <c r="B24" i="6"/>
  <c r="A36" i="6"/>
  <c r="F29" i="4"/>
  <c r="J5" i="1"/>
  <c r="K7" i="1"/>
  <c r="R7" i="1"/>
  <c r="F12" i="1"/>
  <c r="P12" i="1"/>
  <c r="T13" i="1"/>
  <c r="F14" i="1"/>
  <c r="O14" i="1"/>
  <c r="H21" i="1"/>
  <c r="S21" i="1"/>
  <c r="F22" i="1"/>
  <c r="P22" i="1"/>
  <c r="G25" i="1"/>
  <c r="S25" i="1"/>
  <c r="G6" i="1"/>
  <c r="S6" i="1"/>
  <c r="E7" i="1"/>
  <c r="L7" i="1"/>
  <c r="T7" i="1"/>
  <c r="G8" i="1"/>
  <c r="T8" i="1"/>
  <c r="G9" i="1"/>
  <c r="I12" i="1"/>
  <c r="R12" i="1"/>
  <c r="H13" i="1"/>
  <c r="J14" i="1"/>
  <c r="P14" i="1"/>
  <c r="P15" i="1"/>
  <c r="G17" i="1"/>
  <c r="R17" i="1"/>
  <c r="L19" i="1"/>
  <c r="S19" i="1"/>
  <c r="K21" i="1"/>
  <c r="G22" i="1"/>
  <c r="R22" i="1"/>
  <c r="J23" i="1"/>
  <c r="N24" i="1"/>
  <c r="I25" i="1"/>
  <c r="I26" i="1"/>
  <c r="D22" i="6"/>
  <c r="T10" i="1"/>
  <c r="J10" i="1"/>
  <c r="F10" i="1"/>
  <c r="F32" i="1" s="1"/>
  <c r="N10" i="1"/>
  <c r="I10" i="1"/>
  <c r="E10" i="1"/>
  <c r="L10" i="1"/>
  <c r="D11" i="6"/>
  <c r="R11" i="1"/>
  <c r="F11" i="1"/>
  <c r="P11" i="1"/>
  <c r="J11" i="1"/>
  <c r="E11" i="1"/>
  <c r="O11" i="1"/>
  <c r="A43" i="6"/>
  <c r="B15" i="6"/>
  <c r="D73" i="1"/>
  <c r="D46" i="1"/>
  <c r="B51" i="7"/>
  <c r="D74" i="1"/>
  <c r="D47" i="1"/>
  <c r="A70" i="6"/>
  <c r="D98" i="1"/>
  <c r="B18" i="7" s="1"/>
  <c r="A44" i="6"/>
  <c r="R18" i="1"/>
  <c r="F18" i="1"/>
  <c r="P18" i="1"/>
  <c r="H18" i="1"/>
  <c r="T18" i="1"/>
  <c r="B52" i="7"/>
  <c r="A60" i="6"/>
  <c r="D88" i="1"/>
  <c r="B8" i="7" s="1"/>
  <c r="A34" i="6"/>
  <c r="B6" i="6"/>
  <c r="G10" i="1"/>
  <c r="P10" i="1"/>
  <c r="G11" i="1"/>
  <c r="S11" i="1"/>
  <c r="B13" i="6"/>
  <c r="D71" i="1"/>
  <c r="D44" i="1"/>
  <c r="A67" i="6"/>
  <c r="D95" i="1"/>
  <c r="B15" i="7" s="1"/>
  <c r="A41" i="6"/>
  <c r="B49" i="7"/>
  <c r="D16" i="6"/>
  <c r="N16" i="1"/>
  <c r="R16" i="1"/>
  <c r="F16" i="1"/>
  <c r="P16" i="1"/>
  <c r="J18" i="1"/>
  <c r="B16" i="6"/>
  <c r="D18" i="6"/>
  <c r="B42" i="7"/>
  <c r="F86" i="1"/>
  <c r="F62" i="1"/>
  <c r="F35" i="1"/>
  <c r="J86" i="1"/>
  <c r="J62" i="1"/>
  <c r="J35" i="1"/>
  <c r="N62" i="1"/>
  <c r="N86" i="1"/>
  <c r="N35" i="1"/>
  <c r="R62" i="1"/>
  <c r="R86" i="1"/>
  <c r="R35" i="1"/>
  <c r="D31" i="1"/>
  <c r="D5" i="6"/>
  <c r="N5" i="1"/>
  <c r="R5" i="1"/>
  <c r="F5" i="1"/>
  <c r="O5" i="1"/>
  <c r="D66" i="1"/>
  <c r="D39" i="1"/>
  <c r="A62" i="6"/>
  <c r="D90" i="1"/>
  <c r="B10" i="7" s="1"/>
  <c r="H10" i="1"/>
  <c r="R10" i="1"/>
  <c r="H11" i="1"/>
  <c r="T11" i="1"/>
  <c r="H16" i="1"/>
  <c r="T16" i="1"/>
  <c r="N18" i="1"/>
  <c r="B21" i="6"/>
  <c r="D79" i="1"/>
  <c r="D52" i="1"/>
  <c r="A75" i="6"/>
  <c r="D103" i="1"/>
  <c r="B23" i="7" s="1"/>
  <c r="A49" i="6"/>
  <c r="B57" i="7"/>
  <c r="A76" i="6"/>
  <c r="D104" i="1"/>
  <c r="B24" i="7" s="1"/>
  <c r="A50" i="6"/>
  <c r="B22" i="6"/>
  <c r="D83" i="1"/>
  <c r="D56" i="1"/>
  <c r="B25" i="6"/>
  <c r="D107" i="1"/>
  <c r="A53" i="6"/>
  <c r="D53" i="1"/>
  <c r="U62" i="1"/>
  <c r="U35" i="1"/>
  <c r="S26" i="1"/>
  <c r="S30" i="1"/>
  <c r="S27" i="1"/>
  <c r="S29" i="1"/>
  <c r="S16" i="1"/>
  <c r="S14" i="1"/>
  <c r="S12" i="1"/>
  <c r="S8" i="1"/>
  <c r="S7" i="1"/>
  <c r="S5" i="1"/>
  <c r="S23" i="1"/>
  <c r="S22" i="1"/>
  <c r="S17" i="1"/>
  <c r="S15" i="1"/>
  <c r="S10" i="1"/>
  <c r="S9" i="1"/>
  <c r="O26" i="1"/>
  <c r="O23" i="1"/>
  <c r="O21" i="1"/>
  <c r="O30" i="1"/>
  <c r="O54" i="6" s="1"/>
  <c r="O27" i="1"/>
  <c r="O29" i="1"/>
  <c r="O28" i="1"/>
  <c r="O25" i="1"/>
  <c r="O24" i="1"/>
  <c r="O22" i="1"/>
  <c r="O20" i="1"/>
  <c r="O19" i="1"/>
  <c r="O17" i="1"/>
  <c r="O15" i="1"/>
  <c r="O10" i="1"/>
  <c r="O9" i="1"/>
  <c r="O18" i="1"/>
  <c r="K29" i="1"/>
  <c r="K28" i="1"/>
  <c r="K22" i="1"/>
  <c r="K23" i="1"/>
  <c r="K18" i="1"/>
  <c r="K24" i="1"/>
  <c r="K20" i="1"/>
  <c r="K19" i="1"/>
  <c r="K13" i="1"/>
  <c r="K11" i="1"/>
  <c r="K25" i="1"/>
  <c r="K16" i="1"/>
  <c r="K12" i="1"/>
  <c r="K5" i="1"/>
  <c r="G24" i="1"/>
  <c r="G30" i="1"/>
  <c r="G27" i="1"/>
  <c r="G21" i="1"/>
  <c r="G28" i="1"/>
  <c r="G16" i="1"/>
  <c r="G5" i="1"/>
  <c r="G23" i="1"/>
  <c r="G18" i="1"/>
  <c r="G14" i="1"/>
  <c r="G12" i="1"/>
  <c r="G7" i="1"/>
  <c r="B29" i="4"/>
  <c r="C49" i="7" s="1"/>
  <c r="C59" i="7"/>
  <c r="D59" i="7" s="1"/>
  <c r="G59" i="7" s="1"/>
  <c r="G86" i="1"/>
  <c r="G62" i="1"/>
  <c r="G35" i="1"/>
  <c r="K86" i="1"/>
  <c r="K62" i="1"/>
  <c r="K35" i="1"/>
  <c r="O86" i="1"/>
  <c r="O35" i="1"/>
  <c r="O62" i="1"/>
  <c r="S86" i="1"/>
  <c r="S35" i="1"/>
  <c r="S62" i="1"/>
  <c r="E5" i="1"/>
  <c r="P5" i="1"/>
  <c r="O6" i="1"/>
  <c r="K8" i="1"/>
  <c r="B9" i="6"/>
  <c r="D67" i="1"/>
  <c r="D40" i="1"/>
  <c r="A63" i="6"/>
  <c r="D91" i="1"/>
  <c r="B11" i="7" s="1"/>
  <c r="A37" i="6"/>
  <c r="B45" i="7"/>
  <c r="K9" i="1"/>
  <c r="A64" i="6"/>
  <c r="D92" i="1"/>
  <c r="B12" i="7" s="1"/>
  <c r="A38" i="6"/>
  <c r="B10" i="6"/>
  <c r="D41" i="1"/>
  <c r="K10" i="1"/>
  <c r="A39" i="6"/>
  <c r="B11" i="6"/>
  <c r="D69" i="1"/>
  <c r="D42" i="1"/>
  <c r="A65" i="6"/>
  <c r="B47" i="7"/>
  <c r="N11" i="1"/>
  <c r="G13" i="1"/>
  <c r="S13" i="1"/>
  <c r="G15" i="1"/>
  <c r="J16" i="1"/>
  <c r="B17" i="6"/>
  <c r="D75" i="1"/>
  <c r="D48" i="1"/>
  <c r="A71" i="6"/>
  <c r="D99" i="1"/>
  <c r="B19" i="7" s="1"/>
  <c r="A45" i="6"/>
  <c r="B53" i="7"/>
  <c r="A72" i="6"/>
  <c r="D100" i="1"/>
  <c r="B20" i="7" s="1"/>
  <c r="A46" i="6"/>
  <c r="B18" i="6"/>
  <c r="D76" i="1"/>
  <c r="S18" i="1"/>
  <c r="D78" i="1"/>
  <c r="D51" i="1"/>
  <c r="A74" i="6"/>
  <c r="D102" i="1"/>
  <c r="B22" i="7" s="1"/>
  <c r="B20" i="6"/>
  <c r="K30" i="1"/>
  <c r="D64" i="1"/>
  <c r="D97" i="1"/>
  <c r="B17" i="7" s="1"/>
  <c r="B8" i="6"/>
  <c r="D10" i="6"/>
  <c r="A69" i="6"/>
  <c r="H86" i="1"/>
  <c r="H62" i="1"/>
  <c r="H35" i="1"/>
  <c r="L62" i="1"/>
  <c r="L86" i="1"/>
  <c r="L35" i="1"/>
  <c r="P62" i="1"/>
  <c r="P86" i="1"/>
  <c r="P35" i="1"/>
  <c r="T62" i="1"/>
  <c r="T86" i="1"/>
  <c r="T35" i="1"/>
  <c r="H6" i="1"/>
  <c r="M6" i="1"/>
  <c r="Q6" i="1"/>
  <c r="A35" i="6"/>
  <c r="B7" i="6"/>
  <c r="D65" i="1"/>
  <c r="D38" i="1"/>
  <c r="H8" i="1"/>
  <c r="L8" i="1"/>
  <c r="R8" i="1"/>
  <c r="H9" i="1"/>
  <c r="N9" i="1"/>
  <c r="D70" i="1"/>
  <c r="D43" i="1"/>
  <c r="A66" i="6"/>
  <c r="D94" i="1"/>
  <c r="B14" i="7" s="1"/>
  <c r="J13" i="1"/>
  <c r="P13" i="1"/>
  <c r="A68" i="6"/>
  <c r="D96" i="1"/>
  <c r="B16" i="7" s="1"/>
  <c r="A42" i="6"/>
  <c r="B14" i="6"/>
  <c r="H15" i="1"/>
  <c r="N15" i="1"/>
  <c r="H17" i="1"/>
  <c r="N17" i="1"/>
  <c r="A47" i="6"/>
  <c r="B19" i="6"/>
  <c r="D77" i="1"/>
  <c r="D50" i="1"/>
  <c r="D20" i="6"/>
  <c r="T20" i="1"/>
  <c r="J20" i="1"/>
  <c r="F20" i="1"/>
  <c r="F31" i="1" s="1"/>
  <c r="I20" i="1"/>
  <c r="P20" i="1"/>
  <c r="E35" i="1"/>
  <c r="D72" i="1"/>
  <c r="I86" i="1"/>
  <c r="D101" i="1"/>
  <c r="B21" i="7" s="1"/>
  <c r="D6" i="6"/>
  <c r="B12" i="6"/>
  <c r="D14" i="6"/>
  <c r="A40" i="6"/>
  <c r="A61" i="6"/>
  <c r="B5" i="6"/>
  <c r="D63" i="1"/>
  <c r="D36" i="1"/>
  <c r="A59" i="6"/>
  <c r="D87" i="1"/>
  <c r="B7" i="7" s="1"/>
  <c r="B30" i="1"/>
  <c r="A33" i="6"/>
  <c r="E6" i="1"/>
  <c r="I6" i="1"/>
  <c r="N6" i="1"/>
  <c r="H7" i="1"/>
  <c r="N7" i="1"/>
  <c r="E8" i="1"/>
  <c r="I8" i="1"/>
  <c r="I32" i="1" s="1"/>
  <c r="N8" i="1"/>
  <c r="E9" i="1"/>
  <c r="J9" i="1"/>
  <c r="T9" i="1"/>
  <c r="H12" i="1"/>
  <c r="N12" i="1"/>
  <c r="F13" i="1"/>
  <c r="R13" i="1"/>
  <c r="H14" i="1"/>
  <c r="E15" i="1"/>
  <c r="J15" i="1"/>
  <c r="T15" i="1"/>
  <c r="E17" i="1"/>
  <c r="I17" i="1"/>
  <c r="T17" i="1"/>
  <c r="E20" i="1"/>
  <c r="R20" i="1"/>
  <c r="A51" i="6"/>
  <c r="B23" i="6"/>
  <c r="D81" i="1"/>
  <c r="D54" i="1"/>
  <c r="D82" i="1"/>
  <c r="D55" i="1"/>
  <c r="A78" i="6"/>
  <c r="D106" i="1"/>
  <c r="I35" i="1"/>
  <c r="D45" i="1"/>
  <c r="M86" i="1"/>
  <c r="D89" i="1"/>
  <c r="B9" i="7" s="1"/>
  <c r="D105" i="1"/>
  <c r="B25" i="7" s="1"/>
  <c r="J19" i="1"/>
  <c r="T19" i="1"/>
  <c r="L21" i="1"/>
  <c r="R21" i="1"/>
  <c r="H22" i="1"/>
  <c r="F23" i="1"/>
  <c r="R23" i="1"/>
  <c r="J24" i="1"/>
  <c r="F25" i="1"/>
  <c r="J25" i="1"/>
  <c r="T25" i="1"/>
  <c r="D21" i="6"/>
  <c r="U7" i="1"/>
  <c r="J21" i="1"/>
  <c r="H23" i="1"/>
  <c r="T23" i="1"/>
  <c r="H25" i="1"/>
  <c r="L25" i="1"/>
  <c r="U10" i="1"/>
  <c r="AV49" i="1"/>
  <c r="AT49" i="1"/>
  <c r="AR49" i="1"/>
  <c r="AW49" i="1"/>
  <c r="AU49" i="1"/>
  <c r="AS49" i="1"/>
  <c r="AU37" i="1"/>
  <c r="AR37" i="1"/>
  <c r="AW37" i="1"/>
  <c r="AT37" i="1"/>
  <c r="AV37" i="1"/>
  <c r="AS37" i="1"/>
  <c r="AS57" i="1"/>
  <c r="AQ57" i="1"/>
  <c r="AR57" i="1"/>
  <c r="AM57" i="1"/>
  <c r="AG57" i="1"/>
  <c r="AA57" i="1"/>
  <c r="U57" i="1"/>
  <c r="O57" i="1"/>
  <c r="K57" i="1"/>
  <c r="AN57" i="1"/>
  <c r="AH57" i="1"/>
  <c r="AD57" i="1"/>
  <c r="Z57" i="1"/>
  <c r="V57" i="1"/>
  <c r="R57" i="1"/>
  <c r="N57" i="1"/>
  <c r="J57" i="1"/>
  <c r="F57" i="1"/>
  <c r="AK57" i="1"/>
  <c r="AE57" i="1"/>
  <c r="Y57" i="1"/>
  <c r="S57" i="1"/>
  <c r="M57" i="1"/>
  <c r="G57" i="1"/>
  <c r="AP57" i="1"/>
  <c r="AL57" i="1"/>
  <c r="AJ57" i="1"/>
  <c r="AF57" i="1"/>
  <c r="AB57" i="1"/>
  <c r="X57" i="1"/>
  <c r="T57" i="1"/>
  <c r="P57" i="1"/>
  <c r="L57" i="1"/>
  <c r="H57" i="1"/>
  <c r="AO57" i="1"/>
  <c r="AI57" i="1"/>
  <c r="AC57" i="1"/>
  <c r="W57" i="1"/>
  <c r="Q57" i="1"/>
  <c r="I57" i="1"/>
  <c r="E57" i="1"/>
  <c r="S84" i="1"/>
  <c r="Q84" i="1"/>
  <c r="O84" i="1"/>
  <c r="U84" i="1"/>
  <c r="M84" i="1"/>
  <c r="T84" i="1"/>
  <c r="R84" i="1"/>
  <c r="P84" i="1"/>
  <c r="N84" i="1"/>
  <c r="L84" i="1"/>
  <c r="M8" i="1"/>
  <c r="Q8" i="1"/>
  <c r="M12" i="1"/>
  <c r="Q12" i="1"/>
  <c r="M25" i="1"/>
  <c r="Q25" i="1"/>
  <c r="M26" i="1"/>
  <c r="Q26" i="1"/>
  <c r="V26" i="1" s="1"/>
  <c r="U22" i="1"/>
  <c r="U6" i="1"/>
  <c r="M10" i="1"/>
  <c r="Q10" i="1"/>
  <c r="M17" i="1"/>
  <c r="Q17" i="1"/>
  <c r="U18" i="1"/>
  <c r="M20" i="1"/>
  <c r="V20" i="1" s="1"/>
  <c r="K22" i="7" s="1"/>
  <c r="Q20" i="1"/>
  <c r="U14" i="1"/>
  <c r="L30" i="1"/>
  <c r="L11" i="1"/>
  <c r="L12" i="1"/>
  <c r="L13" i="1"/>
  <c r="L16" i="1"/>
  <c r="L17" i="1"/>
  <c r="V17" i="1" s="1"/>
  <c r="K19" i="7" s="1"/>
  <c r="L18" i="1"/>
  <c r="L23" i="1"/>
  <c r="L27" i="1"/>
  <c r="L28" i="1"/>
  <c r="L5" i="1"/>
  <c r="L6" i="1"/>
  <c r="L22" i="1"/>
  <c r="I13" i="1"/>
  <c r="M13" i="1"/>
  <c r="Q13" i="1"/>
  <c r="I15" i="1"/>
  <c r="M15" i="1"/>
  <c r="Q15" i="1"/>
  <c r="I18" i="1"/>
  <c r="M18" i="1"/>
  <c r="Q18" i="1"/>
  <c r="I21" i="1"/>
  <c r="M21" i="1"/>
  <c r="Q21" i="1"/>
  <c r="I23" i="1"/>
  <c r="M23" i="1"/>
  <c r="Q23" i="1"/>
  <c r="U25" i="1"/>
  <c r="U21" i="1"/>
  <c r="U17" i="1"/>
  <c r="U13" i="1"/>
  <c r="U9" i="1"/>
  <c r="U5" i="1"/>
  <c r="I5" i="1"/>
  <c r="M5" i="1"/>
  <c r="Q5" i="1"/>
  <c r="I7" i="1"/>
  <c r="I31" i="1" s="1"/>
  <c r="M7" i="1"/>
  <c r="Q7" i="1"/>
  <c r="I9" i="1"/>
  <c r="M9" i="1"/>
  <c r="Q9" i="1"/>
  <c r="I11" i="1"/>
  <c r="M11" i="1"/>
  <c r="Q11" i="1"/>
  <c r="I16" i="1"/>
  <c r="M16" i="1"/>
  <c r="Q16" i="1"/>
  <c r="I19" i="1"/>
  <c r="M19" i="1"/>
  <c r="Q19" i="1"/>
  <c r="I24" i="1"/>
  <c r="M24" i="1"/>
  <c r="Q24" i="1"/>
  <c r="I28" i="1"/>
  <c r="M28" i="1"/>
  <c r="Q28" i="1"/>
  <c r="I29" i="1"/>
  <c r="M29" i="1"/>
  <c r="Q29" i="1"/>
  <c r="V29" i="1" s="1"/>
  <c r="U24" i="1"/>
  <c r="U20" i="1"/>
  <c r="U16" i="1"/>
  <c r="U12" i="1"/>
  <c r="U8" i="1"/>
  <c r="I14" i="1"/>
  <c r="M14" i="1"/>
  <c r="Q14" i="1"/>
  <c r="I22" i="1"/>
  <c r="M22" i="1"/>
  <c r="Q22" i="1"/>
  <c r="I27" i="1"/>
  <c r="M27" i="1"/>
  <c r="Q27" i="1"/>
  <c r="U23" i="1"/>
  <c r="U19" i="1"/>
  <c r="U15" i="1"/>
  <c r="U11" i="1"/>
  <c r="E19" i="1"/>
  <c r="E27" i="1"/>
  <c r="E13" i="1"/>
  <c r="E16" i="1"/>
  <c r="E18" i="1"/>
  <c r="E21" i="1"/>
  <c r="E24" i="1"/>
  <c r="AT36" i="1" a="1"/>
  <c r="G84" i="1" a="1"/>
  <c r="AW47" i="1" a="1"/>
  <c r="AU52" i="1" a="1"/>
  <c r="AG108" i="1" a="1"/>
  <c r="AT55" i="1" a="1"/>
  <c r="AS54" i="1" a="1"/>
  <c r="B51" i="6" a="1"/>
  <c r="AP8" i="1" a="1"/>
  <c r="X56" i="6" a="1"/>
  <c r="AT50" i="1" a="1"/>
  <c r="AW48" i="1" a="1"/>
  <c r="AW46" i="1" a="1"/>
  <c r="N108" i="1" a="1"/>
  <c r="AS41" i="1" a="1"/>
  <c r="AP17" i="1" a="1"/>
  <c r="B47" i="6" a="1"/>
  <c r="AR47" i="1" a="1"/>
  <c r="AP18" i="1" a="1"/>
  <c r="AV53" i="1" a="1"/>
  <c r="AI108" i="1" a="1"/>
  <c r="F108" i="1" a="1"/>
  <c r="AS36" i="1" a="1"/>
  <c r="C55" i="6" a="1"/>
  <c r="AU44" i="1" a="1"/>
  <c r="AG32" i="1" a="1"/>
  <c r="AW40" i="1" a="1"/>
  <c r="AU47" i="1" a="1"/>
  <c r="AH32" i="1" a="1"/>
  <c r="AD108" i="1" a="1"/>
  <c r="AU57" i="1" a="1"/>
  <c r="B53" i="6" a="1"/>
  <c r="AT41" i="1" a="1"/>
  <c r="AV54" i="1" a="1"/>
  <c r="AT56" i="1" a="1"/>
  <c r="AV51" i="1" a="1"/>
  <c r="O29" i="6" a="1"/>
  <c r="R108" i="1" a="1"/>
  <c r="AT47" i="1" a="1"/>
  <c r="AB108" i="1" a="1"/>
  <c r="AV40" i="1" a="1"/>
  <c r="AP30" i="1" a="1"/>
  <c r="U108" i="1" a="1"/>
  <c r="AU40" i="1" a="1"/>
  <c r="AS39" i="1" a="1"/>
  <c r="AV45" i="1" a="1"/>
  <c r="B46" i="6" a="1"/>
  <c r="AV56" i="1" a="1"/>
  <c r="E84" i="1" a="1"/>
  <c r="AW57" i="1" a="1"/>
  <c r="W31" i="1" a="1"/>
  <c r="B50" i="6" a="1"/>
  <c r="I108" i="1" a="1"/>
  <c r="AV46" i="1" a="1"/>
  <c r="B45" i="6" a="1"/>
  <c r="AO108" i="1" a="1"/>
  <c r="AT39" i="1" a="1"/>
  <c r="Y108" i="1" a="1"/>
  <c r="AW39" i="1" a="1"/>
  <c r="AR39" i="1" a="1"/>
  <c r="AA108" i="1" a="1"/>
  <c r="AS44" i="1" a="1"/>
  <c r="O56" i="6" a="1"/>
  <c r="J84" i="1" a="1"/>
  <c r="AT54" i="1" a="1"/>
  <c r="B52" i="6" a="1"/>
  <c r="AU36" i="1" a="1"/>
  <c r="AR42" i="1" a="1"/>
  <c r="N56" i="6" a="1"/>
  <c r="AR46" i="1" a="1"/>
  <c r="AT57" i="1" a="1"/>
  <c r="AC108" i="1" a="1"/>
  <c r="AR40" i="1" a="1"/>
  <c r="AN108" i="1" a="1"/>
  <c r="AP9" i="1" a="1"/>
  <c r="AW41" i="1" a="1"/>
  <c r="T108" i="1" a="1"/>
  <c r="AV48" i="1" a="1"/>
  <c r="AW52" i="1" a="1"/>
  <c r="AD32" i="1" a="1"/>
  <c r="AT52" i="1" a="1"/>
  <c r="V32" i="1" a="1"/>
  <c r="P108" i="1" a="1"/>
  <c r="AR44" i="1" a="1"/>
  <c r="AK32" i="1" a="1"/>
  <c r="AE32" i="1" a="1"/>
  <c r="AP12" i="1" a="1"/>
  <c r="AT45" i="1" a="1"/>
  <c r="AV39" i="1" a="1"/>
  <c r="AU42" i="1" a="1"/>
  <c r="AV47" i="1" a="1"/>
  <c r="AP22" i="1" a="1"/>
  <c r="AW45" i="1" a="1"/>
  <c r="X32" i="1" a="1"/>
  <c r="M108" i="1" a="1"/>
  <c r="B49" i="6" a="1"/>
  <c r="AJ108" i="1" a="1"/>
  <c r="Q56" i="6" a="1"/>
  <c r="C38" i="6" a="1"/>
  <c r="AS47" i="1" a="1"/>
  <c r="AS56" i="1" a="1"/>
  <c r="AU51" i="1" a="1"/>
  <c r="AP6" i="1" a="1"/>
  <c r="B41" i="6" a="1"/>
  <c r="AU54" i="1" a="1"/>
  <c r="AW53" i="1" a="1"/>
  <c r="AV44" i="1" a="1"/>
  <c r="Y32" i="1" a="1"/>
  <c r="AU45" i="1" a="1"/>
  <c r="AW50" i="1" a="1"/>
  <c r="AT48" i="1" a="1"/>
  <c r="W108" i="1" a="1"/>
  <c r="AP29" i="1" a="1"/>
  <c r="AW44" i="1" a="1"/>
  <c r="AM108" i="1" a="1"/>
  <c r="AV52" i="1" a="1"/>
  <c r="Q108" i="1" a="1"/>
  <c r="AP11" i="1" a="1"/>
  <c r="B44" i="6" a="1"/>
  <c r="AT51" i="1" a="1"/>
  <c r="Z108" i="1" a="1"/>
  <c r="AC32" i="1" a="1"/>
  <c r="AR36" i="1" a="1"/>
  <c r="AR55" i="1" a="1"/>
  <c r="AT43" i="1" a="1"/>
  <c r="AR53" i="1" a="1"/>
  <c r="AU39" i="1" a="1"/>
  <c r="AS38" i="1" a="1"/>
  <c r="AV50" i="1" a="1"/>
  <c r="AP19" i="1" a="1"/>
  <c r="AQ31" i="1" a="1"/>
  <c r="AO32" i="1" a="1"/>
  <c r="AW42" i="1" a="1"/>
  <c r="C37" i="6" a="1"/>
  <c r="AV36" i="1" a="1"/>
  <c r="H108" i="1" a="1"/>
  <c r="AU50" i="1" a="1"/>
  <c r="AT46" i="1" a="1"/>
  <c r="O108" i="1" a="1"/>
  <c r="S108" i="1" a="1"/>
  <c r="AQ32" i="1" a="1"/>
  <c r="B55" i="6" a="1"/>
  <c r="AW51" i="1" a="1"/>
  <c r="AS52" i="1" a="1"/>
  <c r="C36" i="6" a="1"/>
  <c r="E108" i="1" a="1"/>
  <c r="Z32" i="1" a="1"/>
  <c r="AS45" i="1" a="1"/>
  <c r="AU38" i="1" a="1"/>
  <c r="AT40" i="1" a="1"/>
  <c r="AU48" i="1" a="1"/>
  <c r="G108" i="1" a="1"/>
  <c r="M56" i="6" a="1"/>
  <c r="AV55" i="1" a="1"/>
  <c r="AW54" i="1" a="1"/>
  <c r="AF32" i="1" a="1"/>
  <c r="AU53" i="1" a="1"/>
  <c r="AP15" i="1" a="1"/>
  <c r="C35" i="6" a="1"/>
  <c r="AS40" i="1" a="1"/>
  <c r="AP28" i="1" a="1"/>
  <c r="AS42" i="1" a="1"/>
  <c r="V108" i="1" a="1"/>
  <c r="AW43" i="1" a="1"/>
  <c r="AR41" i="1" a="1"/>
  <c r="AP21" i="1" a="1"/>
  <c r="AR43" i="1" a="1"/>
  <c r="P56" i="6" a="1"/>
  <c r="AP7" i="1" a="1"/>
  <c r="AV57" i="1" a="1"/>
  <c r="AV42" i="1" a="1"/>
  <c r="AS48" i="1" a="1"/>
  <c r="AP14" i="1" a="1"/>
  <c r="AL32" i="1" a="1"/>
  <c r="AF108" i="1" a="1"/>
  <c r="AR48" i="1" a="1"/>
  <c r="AR38" i="1" a="1"/>
  <c r="AU43" i="1" a="1"/>
  <c r="AJ32" i="1" a="1"/>
  <c r="C48" i="6" a="1"/>
  <c r="AU41" i="1" a="1"/>
  <c r="AU46" i="1" a="1"/>
  <c r="AV38" i="1" a="1"/>
  <c r="H84" i="1" a="1"/>
  <c r="I84" i="1" a="1"/>
  <c r="AS51" i="1" a="1"/>
  <c r="L108" i="1" a="1"/>
  <c r="AH108" i="1" a="1"/>
  <c r="AS50" i="1" a="1"/>
  <c r="AW56" i="1" a="1"/>
  <c r="K84" i="1" a="1"/>
  <c r="AV41" i="1" a="1"/>
  <c r="AI32" i="1" a="1"/>
  <c r="AR51" i="1" a="1"/>
  <c r="W32" i="1" a="1"/>
  <c r="AT53" i="1" a="1"/>
  <c r="N29" i="6" a="1"/>
  <c r="AT38" i="1" a="1"/>
  <c r="AR50" i="1" a="1"/>
  <c r="AP108" i="1" a="1"/>
  <c r="AR45" i="1" a="1"/>
  <c r="AP13" i="1" a="1"/>
  <c r="C33" i="6" a="1"/>
  <c r="AK108" i="1" a="1"/>
  <c r="AW55" i="1" a="1"/>
  <c r="AR52" i="1" a="1"/>
  <c r="AA32" i="1" a="1"/>
  <c r="AU56" i="1" a="1"/>
  <c r="F84" i="1" a="1"/>
  <c r="AV43" i="1" a="1"/>
  <c r="AB32" i="1" a="1"/>
  <c r="AS46" i="1" a="1"/>
  <c r="AW38" i="1" a="1"/>
  <c r="AP5" i="1" a="1"/>
  <c r="AE108" i="1" a="1"/>
  <c r="J108" i="1" a="1"/>
  <c r="AR54" i="1" a="1"/>
  <c r="AR56" i="1" a="1"/>
  <c r="AW36" i="1" a="1"/>
  <c r="AP16" i="1" a="1"/>
  <c r="AU55" i="1" a="1"/>
  <c r="AT44" i="1" a="1"/>
  <c r="X108" i="1" a="1"/>
  <c r="AN32" i="1" a="1"/>
  <c r="C39" i="6" a="1"/>
  <c r="AL108" i="1" a="1"/>
  <c r="AT42" i="1" a="1"/>
  <c r="AS53" i="1" a="1"/>
  <c r="AP23" i="1" a="1"/>
  <c r="AP10" i="1" a="1"/>
  <c r="AS43" i="1" a="1"/>
  <c r="AP32" i="1" a="1"/>
  <c r="AM32" i="1" a="1"/>
  <c r="M29" i="6" a="1"/>
  <c r="K108" i="1" a="1"/>
  <c r="AS55" i="1" a="1"/>
  <c r="AP20" i="1" a="1"/>
  <c r="F21" i="6" l="1"/>
  <c r="F22" i="6"/>
  <c r="F23" i="6"/>
  <c r="I22" i="6"/>
  <c r="I21" i="6"/>
  <c r="I23" i="6"/>
  <c r="E31" i="1"/>
  <c r="E32" i="1"/>
  <c r="L32" i="1"/>
  <c r="L31" i="1"/>
  <c r="V30" i="1"/>
  <c r="V19" i="1"/>
  <c r="K21" i="7" s="1"/>
  <c r="V8" i="1"/>
  <c r="K10" i="7" s="1"/>
  <c r="H31" i="1"/>
  <c r="H55" i="6" s="1"/>
  <c r="H32" i="1"/>
  <c r="V10" i="1"/>
  <c r="K12" i="7" s="1"/>
  <c r="G31" i="1"/>
  <c r="G55" i="6" s="1"/>
  <c r="V6" i="1"/>
  <c r="K8" i="7" s="1"/>
  <c r="V16" i="1"/>
  <c r="K18" i="7" s="1"/>
  <c r="G32" i="1"/>
  <c r="V25" i="1"/>
  <c r="V7" i="1"/>
  <c r="K9" i="7" s="1"/>
  <c r="V5" i="1"/>
  <c r="K7" i="7" s="1"/>
  <c r="V21" i="1"/>
  <c r="K23" i="7" s="1"/>
  <c r="V28" i="1"/>
  <c r="V9" i="1"/>
  <c r="K11" i="7" s="1"/>
  <c r="V12" i="1"/>
  <c r="K14" i="7" s="1"/>
  <c r="AT45" i="1"/>
  <c r="AW45" i="1"/>
  <c r="AR45" i="1"/>
  <c r="AU45" i="1"/>
  <c r="AS45" i="1"/>
  <c r="AV45" i="1"/>
  <c r="AS55" i="1"/>
  <c r="AU55" i="1"/>
  <c r="AW55" i="1"/>
  <c r="AR55" i="1"/>
  <c r="AV55" i="1"/>
  <c r="AT55" i="1"/>
  <c r="AS50" i="1"/>
  <c r="AU50" i="1"/>
  <c r="AW50" i="1"/>
  <c r="AR50" i="1"/>
  <c r="AT50" i="1"/>
  <c r="AV50" i="1"/>
  <c r="AT43" i="1"/>
  <c r="AW43" i="1"/>
  <c r="AR43" i="1"/>
  <c r="AU43" i="1"/>
  <c r="AS43" i="1"/>
  <c r="AV43" i="1"/>
  <c r="AS51" i="1"/>
  <c r="AU51" i="1"/>
  <c r="AW51" i="1"/>
  <c r="AT51" i="1"/>
  <c r="AR51" i="1"/>
  <c r="AV51" i="1"/>
  <c r="AR41" i="1"/>
  <c r="AT41" i="1"/>
  <c r="AV41" i="1"/>
  <c r="AS41" i="1"/>
  <c r="AU41" i="1"/>
  <c r="AW41" i="1"/>
  <c r="AT47" i="1"/>
  <c r="AW47" i="1"/>
  <c r="AR47" i="1"/>
  <c r="AU47" i="1"/>
  <c r="AS47" i="1"/>
  <c r="AV47" i="1"/>
  <c r="AT48" i="1"/>
  <c r="AR48" i="1"/>
  <c r="AW48" i="1"/>
  <c r="AS48" i="1"/>
  <c r="AU48" i="1"/>
  <c r="AV48" i="1"/>
  <c r="AS44" i="1"/>
  <c r="AV44" i="1"/>
  <c r="AT44" i="1"/>
  <c r="AW44" i="1"/>
  <c r="AR44" i="1"/>
  <c r="AU44" i="1"/>
  <c r="AS54" i="1"/>
  <c r="AU54" i="1"/>
  <c r="AW54" i="1"/>
  <c r="AT54" i="1"/>
  <c r="AV54" i="1"/>
  <c r="AR54" i="1"/>
  <c r="AT36" i="1"/>
  <c r="AW36" i="1"/>
  <c r="AR36" i="1"/>
  <c r="AU36" i="1"/>
  <c r="AS36" i="1"/>
  <c r="AV36" i="1"/>
  <c r="AT40" i="1"/>
  <c r="AU40" i="1"/>
  <c r="AR40" i="1"/>
  <c r="AV40" i="1"/>
  <c r="AW40" i="1"/>
  <c r="AS40" i="1"/>
  <c r="AS52" i="1"/>
  <c r="AU52" i="1"/>
  <c r="AW52" i="1"/>
  <c r="AR52" i="1"/>
  <c r="AV52" i="1"/>
  <c r="AT52" i="1"/>
  <c r="AS39" i="1"/>
  <c r="AU39" i="1"/>
  <c r="AW39" i="1"/>
  <c r="AR39" i="1"/>
  <c r="AT39" i="1"/>
  <c r="AV39" i="1"/>
  <c r="AT38" i="1"/>
  <c r="AW38" i="1"/>
  <c r="AR38" i="1"/>
  <c r="AU38" i="1"/>
  <c r="AS38" i="1"/>
  <c r="AV38" i="1"/>
  <c r="AR42" i="1"/>
  <c r="AT42" i="1"/>
  <c r="AV42" i="1"/>
  <c r="AS42" i="1"/>
  <c r="AU42" i="1"/>
  <c r="AW42" i="1"/>
  <c r="AS53" i="1"/>
  <c r="AU53" i="1"/>
  <c r="AW53" i="1"/>
  <c r="AR53" i="1"/>
  <c r="AT53" i="1"/>
  <c r="AV53" i="1"/>
  <c r="AR56" i="1"/>
  <c r="AV56" i="1"/>
  <c r="AT56" i="1"/>
  <c r="AU56" i="1"/>
  <c r="AW56" i="1"/>
  <c r="AS56" i="1"/>
  <c r="AS46" i="1"/>
  <c r="AV46" i="1"/>
  <c r="AT46" i="1"/>
  <c r="AW46" i="1"/>
  <c r="AU46" i="1"/>
  <c r="AR46" i="1"/>
  <c r="V22" i="1"/>
  <c r="K24" i="7" s="1"/>
  <c r="V23" i="1"/>
  <c r="V15" i="1"/>
  <c r="K17" i="7" s="1"/>
  <c r="V13" i="1"/>
  <c r="K15" i="7" s="1"/>
  <c r="V18" i="1"/>
  <c r="K20" i="7" s="1"/>
  <c r="V24" i="1"/>
  <c r="B26" i="6"/>
  <c r="D27" i="6"/>
  <c r="C44" i="7"/>
  <c r="C57" i="7"/>
  <c r="C50" i="7"/>
  <c r="C53" i="7"/>
  <c r="C43" i="7"/>
  <c r="C58" i="7"/>
  <c r="C42" i="7"/>
  <c r="G29" i="4"/>
  <c r="C55" i="7"/>
  <c r="C51" i="7"/>
  <c r="G50" i="4"/>
  <c r="C48" i="7"/>
  <c r="C47" i="7"/>
  <c r="C54" i="7"/>
  <c r="C46" i="7"/>
  <c r="C56" i="7"/>
  <c r="C52" i="7"/>
  <c r="C45" i="7"/>
  <c r="AP13" i="1"/>
  <c r="C15" i="7" s="1"/>
  <c r="X32" i="1"/>
  <c r="X6" i="6" s="1"/>
  <c r="X34" i="6" s="1"/>
  <c r="F5" i="6"/>
  <c r="I55" i="6"/>
  <c r="AP19" i="1"/>
  <c r="C21" i="7" s="1"/>
  <c r="AN32" i="1"/>
  <c r="AD32" i="1"/>
  <c r="AB32" i="1"/>
  <c r="AP8" i="1"/>
  <c r="C10" i="7" s="1"/>
  <c r="O5" i="6"/>
  <c r="AP28" i="1"/>
  <c r="AP22" i="1"/>
  <c r="C24" i="7" s="1"/>
  <c r="AE32" i="1"/>
  <c r="B45" i="6"/>
  <c r="G19" i="7" s="1"/>
  <c r="H19" i="7" s="1"/>
  <c r="AP21" i="1"/>
  <c r="C23" i="7" s="1"/>
  <c r="Q5" i="6"/>
  <c r="K5" i="6"/>
  <c r="J55" i="6"/>
  <c r="N5" i="6"/>
  <c r="E108" i="1"/>
  <c r="B50" i="6"/>
  <c r="G24" i="7" s="1"/>
  <c r="H24" i="7" s="1"/>
  <c r="AB108" i="1"/>
  <c r="H108" i="1"/>
  <c r="AP11" i="1"/>
  <c r="C13" i="7" s="1"/>
  <c r="N55" i="6"/>
  <c r="AP23" i="1"/>
  <c r="R5" i="6"/>
  <c r="AC32" i="1"/>
  <c r="AI32" i="1"/>
  <c r="AA32" i="1"/>
  <c r="Q55" i="6"/>
  <c r="T5" i="6"/>
  <c r="AP6" i="1"/>
  <c r="C8" i="7" s="1"/>
  <c r="AP9" i="1"/>
  <c r="C11" i="7" s="1"/>
  <c r="AF32" i="1"/>
  <c r="K84" i="1"/>
  <c r="AJ108" i="1"/>
  <c r="AG32" i="1"/>
  <c r="AP14" i="1"/>
  <c r="C16" i="7" s="1"/>
  <c r="O55" i="6"/>
  <c r="AH32" i="1"/>
  <c r="M5" i="6"/>
  <c r="AP18" i="1"/>
  <c r="C20" i="7" s="1"/>
  <c r="AP30" i="1"/>
  <c r="AQ31" i="1"/>
  <c r="AJ32" i="1"/>
  <c r="AP10" i="1"/>
  <c r="C12" i="7" s="1"/>
  <c r="AP15" i="1"/>
  <c r="C17" i="7" s="1"/>
  <c r="AP29" i="1"/>
  <c r="W32" i="1"/>
  <c r="AM32" i="1"/>
  <c r="M55" i="6"/>
  <c r="P5" i="6"/>
  <c r="S5" i="6"/>
  <c r="AL32" i="1"/>
  <c r="O29" i="6"/>
  <c r="G108" i="1"/>
  <c r="N56" i="6"/>
  <c r="N73" i="6" s="1"/>
  <c r="AP20" i="1"/>
  <c r="C22" i="7" s="1"/>
  <c r="AP5" i="1"/>
  <c r="C7" i="7" s="1"/>
  <c r="F55" i="6"/>
  <c r="Y32" i="1"/>
  <c r="AO32" i="1"/>
  <c r="AP12" i="1"/>
  <c r="C14" i="7" s="1"/>
  <c r="AP7" i="1"/>
  <c r="C9" i="7" s="1"/>
  <c r="AP16" i="1"/>
  <c r="C18" i="7" s="1"/>
  <c r="W31" i="1"/>
  <c r="J9" i="6"/>
  <c r="J37" i="6" s="1"/>
  <c r="Z32" i="1"/>
  <c r="AP32" i="1"/>
  <c r="AP17" i="1"/>
  <c r="C19" i="7" s="1"/>
  <c r="X55" i="6"/>
  <c r="U5" i="6"/>
  <c r="AK32" i="1"/>
  <c r="P55" i="6"/>
  <c r="V32" i="1"/>
  <c r="V10" i="6" s="1"/>
  <c r="AQ32" i="1"/>
  <c r="M108" i="1"/>
  <c r="AD108" i="1"/>
  <c r="C33" i="6"/>
  <c r="E7" i="7" s="1"/>
  <c r="V108" i="1"/>
  <c r="X108" i="1"/>
  <c r="AW57" i="1"/>
  <c r="H84" i="1"/>
  <c r="F84" i="1"/>
  <c r="C36" i="6"/>
  <c r="L108" i="1"/>
  <c r="AI108" i="1"/>
  <c r="AG108" i="1"/>
  <c r="B51" i="6"/>
  <c r="AE108" i="1"/>
  <c r="N75" i="6"/>
  <c r="AT57" i="1"/>
  <c r="J84" i="1"/>
  <c r="W108" i="1"/>
  <c r="I84" i="1"/>
  <c r="I108" i="1"/>
  <c r="AM108" i="1"/>
  <c r="B44" i="6"/>
  <c r="G18" i="7" s="1"/>
  <c r="H18" i="7" s="1"/>
  <c r="P56" i="6"/>
  <c r="P76" i="6" s="1"/>
  <c r="C39" i="6"/>
  <c r="Z108" i="1"/>
  <c r="G84" i="1"/>
  <c r="R108" i="1"/>
  <c r="X56" i="6"/>
  <c r="X68" i="6" s="1"/>
  <c r="AP108" i="1"/>
  <c r="N108" i="1"/>
  <c r="AK108" i="1"/>
  <c r="B46" i="6"/>
  <c r="G20" i="7" s="1"/>
  <c r="H20" i="7" s="1"/>
  <c r="B53" i="6"/>
  <c r="K108" i="1"/>
  <c r="AL108" i="1"/>
  <c r="Q56" i="6"/>
  <c r="Q67" i="6" s="1"/>
  <c r="E84" i="1"/>
  <c r="C55" i="6"/>
  <c r="N29" i="6"/>
  <c r="AU57" i="1"/>
  <c r="B41" i="6"/>
  <c r="G15" i="7" s="1"/>
  <c r="H15" i="7" s="1"/>
  <c r="AV57" i="1"/>
  <c r="P108" i="1"/>
  <c r="S108" i="1"/>
  <c r="AF108" i="1"/>
  <c r="AN108" i="1"/>
  <c r="O108" i="1"/>
  <c r="C37" i="6"/>
  <c r="T108" i="1"/>
  <c r="M29" i="6"/>
  <c r="B49" i="6"/>
  <c r="G23" i="7" s="1"/>
  <c r="H23" i="7" s="1"/>
  <c r="M56" i="6"/>
  <c r="M64" i="6" s="1"/>
  <c r="U108" i="1"/>
  <c r="AO108" i="1"/>
  <c r="F108" i="1"/>
  <c r="Y108" i="1"/>
  <c r="C35" i="6"/>
  <c r="O56" i="6"/>
  <c r="O64" i="6" s="1"/>
  <c r="AC108" i="1"/>
  <c r="C48" i="6"/>
  <c r="J108" i="1"/>
  <c r="AA108" i="1"/>
  <c r="C38" i="6"/>
  <c r="B47" i="6"/>
  <c r="G21" i="7" s="1"/>
  <c r="H21" i="7" s="1"/>
  <c r="B52" i="6"/>
  <c r="Q108" i="1"/>
  <c r="AH108" i="1"/>
  <c r="B55" i="6"/>
  <c r="U6" i="6"/>
  <c r="I13" i="6"/>
  <c r="I41" i="6" s="1"/>
  <c r="E55" i="6"/>
  <c r="V14" i="1"/>
  <c r="K16" i="7" s="1"/>
  <c r="V11" i="1"/>
  <c r="K13" i="7" s="1"/>
  <c r="V27" i="1"/>
  <c r="O8" i="6"/>
  <c r="O36" i="6" s="1"/>
  <c r="O12" i="6"/>
  <c r="O40" i="6" s="1"/>
  <c r="O16" i="6"/>
  <c r="O44" i="6" s="1"/>
  <c r="O20" i="6"/>
  <c r="O48" i="6" s="1"/>
  <c r="F6" i="6"/>
  <c r="F34" i="6" s="1"/>
  <c r="F10" i="6"/>
  <c r="F38" i="6" s="1"/>
  <c r="F14" i="6"/>
  <c r="F42" i="6" s="1"/>
  <c r="F18" i="6"/>
  <c r="F46" i="6" s="1"/>
  <c r="F50" i="6"/>
  <c r="H16" i="6"/>
  <c r="H44" i="6" s="1"/>
  <c r="O13" i="6"/>
  <c r="O41" i="6" s="1"/>
  <c r="O49" i="6"/>
  <c r="F7" i="6"/>
  <c r="F35" i="6" s="1"/>
  <c r="F11" i="6"/>
  <c r="F39" i="6" s="1"/>
  <c r="F15" i="6"/>
  <c r="F43" i="6" s="1"/>
  <c r="H8" i="6"/>
  <c r="H36" i="6" s="1"/>
  <c r="O9" i="6"/>
  <c r="O37" i="6" s="1"/>
  <c r="O17" i="6"/>
  <c r="O45" i="6" s="1"/>
  <c r="O24" i="6"/>
  <c r="O52" i="6" s="1"/>
  <c r="F19" i="6"/>
  <c r="F47" i="6" s="1"/>
  <c r="H10" i="6"/>
  <c r="H38" i="6" s="1"/>
  <c r="O6" i="6"/>
  <c r="O34" i="6" s="1"/>
  <c r="O10" i="6"/>
  <c r="O38" i="6" s="1"/>
  <c r="O14" i="6"/>
  <c r="O42" i="6" s="1"/>
  <c r="O18" i="6"/>
  <c r="O46" i="6" s="1"/>
  <c r="L6" i="6"/>
  <c r="L34" i="6" s="1"/>
  <c r="F8" i="6"/>
  <c r="F36" i="6" s="1"/>
  <c r="F12" i="6"/>
  <c r="F40" i="6" s="1"/>
  <c r="F16" i="6"/>
  <c r="F44" i="6" s="1"/>
  <c r="F20" i="6"/>
  <c r="F48" i="6" s="1"/>
  <c r="C42" i="6" a="1"/>
  <c r="C34" i="6" a="1"/>
  <c r="G5" i="6" l="1"/>
  <c r="G21" i="6"/>
  <c r="G22" i="6"/>
  <c r="G23" i="6"/>
  <c r="G51" i="6" s="1"/>
  <c r="H17" i="6"/>
  <c r="H45" i="6" s="1"/>
  <c r="H21" i="6"/>
  <c r="H22" i="6"/>
  <c r="H50" i="6" s="1"/>
  <c r="H23" i="6"/>
  <c r="H51" i="6" s="1"/>
  <c r="L21" i="6"/>
  <c r="L22" i="6"/>
  <c r="L23" i="6"/>
  <c r="E22" i="6"/>
  <c r="E50" i="6" s="1"/>
  <c r="E23" i="6"/>
  <c r="H13" i="6"/>
  <c r="H41" i="6" s="1"/>
  <c r="H7" i="6"/>
  <c r="H35" i="6" s="1"/>
  <c r="H14" i="6"/>
  <c r="H42" i="6" s="1"/>
  <c r="H6" i="6"/>
  <c r="H34" i="6" s="1"/>
  <c r="H19" i="6"/>
  <c r="H47" i="6" s="1"/>
  <c r="H5" i="6"/>
  <c r="H33" i="6" s="1"/>
  <c r="H18" i="6"/>
  <c r="H46" i="6" s="1"/>
  <c r="H24" i="6"/>
  <c r="H52" i="6" s="1"/>
  <c r="X13" i="6"/>
  <c r="X41" i="6" s="1"/>
  <c r="X19" i="6"/>
  <c r="X47" i="6" s="1"/>
  <c r="N72" i="6"/>
  <c r="N76" i="6"/>
  <c r="N77" i="6"/>
  <c r="N61" i="6"/>
  <c r="N67" i="6"/>
  <c r="N59" i="6"/>
  <c r="N66" i="6"/>
  <c r="N65" i="6"/>
  <c r="M76" i="6"/>
  <c r="Q71" i="6"/>
  <c r="X74" i="6"/>
  <c r="Q74" i="6"/>
  <c r="O68" i="6"/>
  <c r="P73" i="6"/>
  <c r="X72" i="6"/>
  <c r="M72" i="6"/>
  <c r="Q64" i="6"/>
  <c r="X59" i="6"/>
  <c r="O66" i="6"/>
  <c r="X64" i="6"/>
  <c r="M59" i="6"/>
  <c r="M67" i="6"/>
  <c r="Q72" i="6"/>
  <c r="P68" i="6"/>
  <c r="X69" i="6"/>
  <c r="N63" i="6"/>
  <c r="X63" i="6"/>
  <c r="P69" i="6"/>
  <c r="X76" i="6"/>
  <c r="X65" i="6"/>
  <c r="Q63" i="6"/>
  <c r="P59" i="6"/>
  <c r="M71" i="6"/>
  <c r="M74" i="6"/>
  <c r="M70" i="6"/>
  <c r="P71" i="6"/>
  <c r="M73" i="6"/>
  <c r="P75" i="6"/>
  <c r="P72" i="6"/>
  <c r="X77" i="6"/>
  <c r="O69" i="6"/>
  <c r="M63" i="6"/>
  <c r="O77" i="6"/>
  <c r="M68" i="6"/>
  <c r="X60" i="6"/>
  <c r="O61" i="6"/>
  <c r="N68" i="6"/>
  <c r="O59" i="6"/>
  <c r="X67" i="6"/>
  <c r="N70" i="6"/>
  <c r="O62" i="6"/>
  <c r="Q73" i="6"/>
  <c r="P60" i="6"/>
  <c r="O60" i="6"/>
  <c r="Q69" i="6"/>
  <c r="Q65" i="6"/>
  <c r="M61" i="6"/>
  <c r="P67" i="6"/>
  <c r="Q70" i="6"/>
  <c r="X66" i="6"/>
  <c r="P74" i="6"/>
  <c r="Q76" i="6"/>
  <c r="O71" i="6"/>
  <c r="O75" i="6"/>
  <c r="O74" i="6"/>
  <c r="X70" i="6"/>
  <c r="Q68" i="6"/>
  <c r="O67" i="6"/>
  <c r="Q61" i="6"/>
  <c r="N74" i="6"/>
  <c r="Q62" i="6"/>
  <c r="M75" i="6"/>
  <c r="P66" i="6"/>
  <c r="X73" i="6"/>
  <c r="P70" i="6"/>
  <c r="M77" i="6"/>
  <c r="Q60" i="6"/>
  <c r="M66" i="6"/>
  <c r="P64" i="6"/>
  <c r="P63" i="6"/>
  <c r="N69" i="6"/>
  <c r="O65" i="6"/>
  <c r="N62" i="6"/>
  <c r="M62" i="6"/>
  <c r="Q66" i="6"/>
  <c r="Q77" i="6"/>
  <c r="P77" i="6"/>
  <c r="O72" i="6"/>
  <c r="M69" i="6"/>
  <c r="M65" i="6"/>
  <c r="P61" i="6"/>
  <c r="M60" i="6"/>
  <c r="X61" i="6"/>
  <c r="O73" i="6"/>
  <c r="X71" i="6"/>
  <c r="O63" i="6"/>
  <c r="N64" i="6"/>
  <c r="X62" i="6"/>
  <c r="P62" i="6"/>
  <c r="O70" i="6"/>
  <c r="P65" i="6"/>
  <c r="N60" i="6"/>
  <c r="O76" i="6"/>
  <c r="X75" i="6"/>
  <c r="Q75" i="6"/>
  <c r="Q59" i="6"/>
  <c r="N71" i="6"/>
  <c r="U19" i="6"/>
  <c r="U13" i="6"/>
  <c r="U11" i="6"/>
  <c r="U20" i="6"/>
  <c r="U12" i="6"/>
  <c r="J10" i="6"/>
  <c r="J38" i="6" s="1"/>
  <c r="J13" i="6"/>
  <c r="J41" i="6" s="1"/>
  <c r="J5" i="6"/>
  <c r="J33" i="6" s="1"/>
  <c r="I19" i="6"/>
  <c r="I47" i="6" s="1"/>
  <c r="I5" i="6"/>
  <c r="L18" i="6"/>
  <c r="L46" i="6" s="1"/>
  <c r="L5" i="6"/>
  <c r="L33" i="6" s="1"/>
  <c r="V6" i="6"/>
  <c r="V15" i="6"/>
  <c r="J18" i="6"/>
  <c r="J46" i="6" s="1"/>
  <c r="J17" i="6"/>
  <c r="J45" i="6" s="1"/>
  <c r="J6" i="6"/>
  <c r="J34" i="6" s="1"/>
  <c r="J49" i="6"/>
  <c r="V8" i="6"/>
  <c r="J14" i="6"/>
  <c r="J42" i="6" s="1"/>
  <c r="V22" i="6"/>
  <c r="H29" i="4"/>
  <c r="H33" i="4"/>
  <c r="H37" i="4"/>
  <c r="H41" i="4"/>
  <c r="H45" i="4"/>
  <c r="H49" i="4"/>
  <c r="H35" i="4"/>
  <c r="H39" i="4"/>
  <c r="H47" i="4"/>
  <c r="H36" i="4"/>
  <c r="H44" i="4"/>
  <c r="H30" i="4"/>
  <c r="H34" i="4"/>
  <c r="H38" i="4"/>
  <c r="H42" i="4"/>
  <c r="H46" i="4"/>
  <c r="H50" i="4"/>
  <c r="H31" i="4"/>
  <c r="H43" i="4"/>
  <c r="H32" i="4"/>
  <c r="H40" i="4"/>
  <c r="H48" i="4"/>
  <c r="E6" i="6"/>
  <c r="E34" i="6" s="1"/>
  <c r="K31" i="7"/>
  <c r="C41" i="7"/>
  <c r="C60" i="7" s="1"/>
  <c r="G51" i="4"/>
  <c r="V25" i="6" s="1"/>
  <c r="X15" i="6"/>
  <c r="X43" i="6" s="1"/>
  <c r="X24" i="6"/>
  <c r="X52" i="6" s="1"/>
  <c r="X16" i="6"/>
  <c r="X44" i="6" s="1"/>
  <c r="X22" i="6"/>
  <c r="X50" i="6" s="1"/>
  <c r="X7" i="6"/>
  <c r="X35" i="6" s="1"/>
  <c r="V20" i="6"/>
  <c r="V11" i="6"/>
  <c r="V18" i="6"/>
  <c r="X18" i="6"/>
  <c r="X46" i="6" s="1"/>
  <c r="X5" i="6"/>
  <c r="X33" i="6" s="1"/>
  <c r="X14" i="6"/>
  <c r="X42" i="6" s="1"/>
  <c r="V16" i="6"/>
  <c r="V7" i="6"/>
  <c r="V14" i="6"/>
  <c r="X8" i="6"/>
  <c r="X36" i="6" s="1"/>
  <c r="X10" i="6"/>
  <c r="X38" i="6" s="1"/>
  <c r="X9" i="6"/>
  <c r="X37" i="6" s="1"/>
  <c r="V12" i="6"/>
  <c r="V19" i="6"/>
  <c r="AQ99" i="1"/>
  <c r="AR99" i="1" s="1"/>
  <c r="AQ97" i="1"/>
  <c r="AR97" i="1" s="1"/>
  <c r="AQ92" i="1"/>
  <c r="AR92" i="1" s="1"/>
  <c r="L49" i="6"/>
  <c r="AQ102" i="1"/>
  <c r="AR102" i="1" s="1"/>
  <c r="AQ101" i="1"/>
  <c r="AR101" i="1" s="1"/>
  <c r="L25" i="6"/>
  <c r="L53" i="6" s="1"/>
  <c r="AQ105" i="1"/>
  <c r="AR105" i="1" s="1"/>
  <c r="L8" i="6"/>
  <c r="L36" i="6" s="1"/>
  <c r="L50" i="6"/>
  <c r="I49" i="6"/>
  <c r="AQ103" i="1"/>
  <c r="AR103" i="1" s="1"/>
  <c r="J58" i="1"/>
  <c r="I16" i="6"/>
  <c r="I44" i="6" s="1"/>
  <c r="E7" i="6"/>
  <c r="E35" i="6" s="1"/>
  <c r="I50" i="6"/>
  <c r="E25" i="6"/>
  <c r="E53" i="6" s="1"/>
  <c r="AQ90" i="1"/>
  <c r="AR90" i="1" s="1"/>
  <c r="AQ93" i="1"/>
  <c r="AR93" i="1" s="1"/>
  <c r="AQ100" i="1"/>
  <c r="AR100" i="1" s="1"/>
  <c r="AQ95" i="1"/>
  <c r="AR95" i="1" s="1"/>
  <c r="AQ94" i="1"/>
  <c r="AR94" i="1" s="1"/>
  <c r="AQ91" i="1"/>
  <c r="AR91" i="1" s="1"/>
  <c r="AQ89" i="1"/>
  <c r="AR89" i="1" s="1"/>
  <c r="AQ88" i="1"/>
  <c r="AR88" i="1" s="1"/>
  <c r="AQ104" i="1"/>
  <c r="AR104" i="1" s="1"/>
  <c r="AQ87" i="1"/>
  <c r="AR87" i="1" s="1"/>
  <c r="AQ98" i="1"/>
  <c r="AR98" i="1" s="1"/>
  <c r="C31" i="7"/>
  <c r="AQ96" i="1"/>
  <c r="AR96" i="1" s="1"/>
  <c r="L15" i="6"/>
  <c r="L43" i="6" s="1"/>
  <c r="K58" i="1"/>
  <c r="E58" i="1"/>
  <c r="G58" i="1"/>
  <c r="L19" i="6"/>
  <c r="L47" i="6" s="1"/>
  <c r="I8" i="6"/>
  <c r="I36" i="6" s="1"/>
  <c r="I14" i="6"/>
  <c r="I42" i="6" s="1"/>
  <c r="E18" i="6"/>
  <c r="E46" i="6" s="1"/>
  <c r="I20" i="6"/>
  <c r="I48" i="6" s="1"/>
  <c r="E10" i="6"/>
  <c r="E38" i="6" s="1"/>
  <c r="L7" i="6"/>
  <c r="L35" i="6" s="1"/>
  <c r="F58" i="1"/>
  <c r="L11" i="6"/>
  <c r="L39" i="6" s="1"/>
  <c r="L14" i="6"/>
  <c r="L42" i="6" s="1"/>
  <c r="E16" i="6"/>
  <c r="E44" i="6" s="1"/>
  <c r="I17" i="6"/>
  <c r="I45" i="6" s="1"/>
  <c r="I6" i="6"/>
  <c r="I34" i="6" s="1"/>
  <c r="E51" i="6"/>
  <c r="I12" i="6"/>
  <c r="I40" i="6" s="1"/>
  <c r="E49" i="6"/>
  <c r="I51" i="6"/>
  <c r="L16" i="6"/>
  <c r="L44" i="6" s="1"/>
  <c r="L12" i="6"/>
  <c r="L40" i="6" s="1"/>
  <c r="L13" i="6"/>
  <c r="L41" i="6" s="1"/>
  <c r="I24" i="6"/>
  <c r="I52" i="6" s="1"/>
  <c r="I15" i="6"/>
  <c r="I43" i="6" s="1"/>
  <c r="I9" i="6"/>
  <c r="I37" i="6" s="1"/>
  <c r="E15" i="6"/>
  <c r="E43" i="6" s="1"/>
  <c r="E13" i="6"/>
  <c r="E41" i="6" s="1"/>
  <c r="E5" i="6"/>
  <c r="E24" i="6"/>
  <c r="E9" i="6"/>
  <c r="E19" i="6"/>
  <c r="E47" i="6" s="1"/>
  <c r="E20" i="6"/>
  <c r="E8" i="6"/>
  <c r="E36" i="6" s="1"/>
  <c r="E17" i="6"/>
  <c r="E45" i="6" s="1"/>
  <c r="E12" i="6"/>
  <c r="E40" i="6" s="1"/>
  <c r="E11" i="6"/>
  <c r="E14" i="6"/>
  <c r="I7" i="6"/>
  <c r="I35" i="6" s="1"/>
  <c r="I25" i="6"/>
  <c r="I18" i="6"/>
  <c r="I46" i="6" s="1"/>
  <c r="I10" i="6"/>
  <c r="I38" i="6" s="1"/>
  <c r="I11" i="6"/>
  <c r="I39" i="6" s="1"/>
  <c r="G19" i="6"/>
  <c r="G47" i="6" s="1"/>
  <c r="G15" i="6"/>
  <c r="G43" i="6" s="1"/>
  <c r="G11" i="6"/>
  <c r="G39" i="6" s="1"/>
  <c r="G7" i="6"/>
  <c r="G35" i="6" s="1"/>
  <c r="G50" i="6"/>
  <c r="G18" i="6"/>
  <c r="G46" i="6" s="1"/>
  <c r="G14" i="6"/>
  <c r="G42" i="6" s="1"/>
  <c r="G10" i="6"/>
  <c r="G38" i="6" s="1"/>
  <c r="G6" i="6"/>
  <c r="G34" i="6" s="1"/>
  <c r="G24" i="6"/>
  <c r="G52" i="6" s="1"/>
  <c r="G49" i="6"/>
  <c r="G17" i="6"/>
  <c r="G45" i="6" s="1"/>
  <c r="G13" i="6"/>
  <c r="G41" i="6" s="1"/>
  <c r="G9" i="6"/>
  <c r="G37" i="6" s="1"/>
  <c r="G20" i="6"/>
  <c r="G48" i="6" s="1"/>
  <c r="G25" i="6"/>
  <c r="G16" i="6"/>
  <c r="G44" i="6" s="1"/>
  <c r="G8" i="6"/>
  <c r="G36" i="6" s="1"/>
  <c r="G12" i="6"/>
  <c r="G40" i="6" s="1"/>
  <c r="M18" i="6"/>
  <c r="M46" i="6" s="1"/>
  <c r="M19" i="6"/>
  <c r="M47" i="6" s="1"/>
  <c r="M11" i="6"/>
  <c r="M39" i="6" s="1"/>
  <c r="M16" i="6"/>
  <c r="M44" i="6" s="1"/>
  <c r="M50" i="6"/>
  <c r="M10" i="6"/>
  <c r="M38" i="6" s="1"/>
  <c r="M25" i="6"/>
  <c r="M53" i="6" s="1"/>
  <c r="M17" i="6"/>
  <c r="M45" i="6" s="1"/>
  <c r="M9" i="6"/>
  <c r="M37" i="6" s="1"/>
  <c r="M8" i="6"/>
  <c r="M36" i="6" s="1"/>
  <c r="M14" i="6"/>
  <c r="M42" i="6" s="1"/>
  <c r="M12" i="6"/>
  <c r="M40" i="6" s="1"/>
  <c r="M51" i="6"/>
  <c r="M7" i="6"/>
  <c r="M35" i="6" s="1"/>
  <c r="M6" i="6"/>
  <c r="M34" i="6" s="1"/>
  <c r="M15" i="6"/>
  <c r="M43" i="6" s="1"/>
  <c r="M13" i="6"/>
  <c r="M41" i="6" s="1"/>
  <c r="M49" i="6"/>
  <c r="M20" i="6"/>
  <c r="M48" i="6" s="1"/>
  <c r="M24" i="6"/>
  <c r="M52" i="6" s="1"/>
  <c r="L51" i="6"/>
  <c r="L17" i="6"/>
  <c r="L45" i="6" s="1"/>
  <c r="L9" i="6"/>
  <c r="L37" i="6" s="1"/>
  <c r="L10" i="6"/>
  <c r="L38" i="6" s="1"/>
  <c r="L24" i="6"/>
  <c r="L20" i="6"/>
  <c r="L48" i="6" s="1"/>
  <c r="J50" i="6"/>
  <c r="J51" i="6"/>
  <c r="J15" i="6"/>
  <c r="J43" i="6" s="1"/>
  <c r="J7" i="6"/>
  <c r="J11" i="6"/>
  <c r="J39" i="6" s="1"/>
  <c r="J20" i="6"/>
  <c r="J48" i="6" s="1"/>
  <c r="J12" i="6"/>
  <c r="J40" i="6" s="1"/>
  <c r="J25" i="6"/>
  <c r="J19" i="6"/>
  <c r="J47" i="6" s="1"/>
  <c r="J24" i="6"/>
  <c r="J52" i="6" s="1"/>
  <c r="J16" i="6"/>
  <c r="J44" i="6" s="1"/>
  <c r="J8" i="6"/>
  <c r="J36" i="6" s="1"/>
  <c r="S25" i="6"/>
  <c r="S19" i="6"/>
  <c r="S15" i="6"/>
  <c r="S11" i="6"/>
  <c r="S7" i="6"/>
  <c r="S18" i="6"/>
  <c r="S14" i="6"/>
  <c r="S10" i="6"/>
  <c r="S6" i="6"/>
  <c r="S17" i="6"/>
  <c r="S13" i="6"/>
  <c r="S9" i="6"/>
  <c r="S24" i="6"/>
  <c r="S8" i="6"/>
  <c r="S20" i="6"/>
  <c r="S16" i="6"/>
  <c r="S12" i="6"/>
  <c r="T13" i="6"/>
  <c r="T20" i="6"/>
  <c r="T18" i="6"/>
  <c r="T25" i="6"/>
  <c r="T19" i="6"/>
  <c r="T11" i="6"/>
  <c r="T12" i="6"/>
  <c r="T16" i="6"/>
  <c r="T24" i="6"/>
  <c r="T17" i="6"/>
  <c r="T9" i="6"/>
  <c r="T14" i="6"/>
  <c r="T10" i="6"/>
  <c r="T15" i="6"/>
  <c r="T8" i="6"/>
  <c r="T7" i="6"/>
  <c r="T6" i="6"/>
  <c r="H9" i="6"/>
  <c r="H37" i="6" s="1"/>
  <c r="H11" i="6"/>
  <c r="H39" i="6" s="1"/>
  <c r="H20" i="6"/>
  <c r="H48" i="6" s="1"/>
  <c r="H15" i="6"/>
  <c r="H43" i="6" s="1"/>
  <c r="H12" i="6"/>
  <c r="H40" i="6" s="1"/>
  <c r="O50" i="6"/>
  <c r="O51" i="6"/>
  <c r="O7" i="6"/>
  <c r="O35" i="6" s="1"/>
  <c r="O19" i="6"/>
  <c r="O47" i="6" s="1"/>
  <c r="O15" i="6"/>
  <c r="O43" i="6" s="1"/>
  <c r="O11" i="6"/>
  <c r="O39" i="6" s="1"/>
  <c r="H58" i="1"/>
  <c r="X23" i="6"/>
  <c r="X51" i="6" s="1"/>
  <c r="X25" i="6"/>
  <c r="X53" i="6" s="1"/>
  <c r="X11" i="6"/>
  <c r="X39" i="6" s="1"/>
  <c r="X20" i="6"/>
  <c r="X48" i="6" s="1"/>
  <c r="X17" i="6"/>
  <c r="X45" i="6" s="1"/>
  <c r="X12" i="6"/>
  <c r="X40" i="6" s="1"/>
  <c r="X21" i="6"/>
  <c r="X49" i="6" s="1"/>
  <c r="V24" i="6"/>
  <c r="V17" i="6"/>
  <c r="V13" i="6"/>
  <c r="V23" i="6"/>
  <c r="V9" i="6"/>
  <c r="V5" i="6"/>
  <c r="V21" i="6"/>
  <c r="I58" i="1"/>
  <c r="R18" i="6"/>
  <c r="R14" i="6"/>
  <c r="R10" i="6"/>
  <c r="R6" i="6"/>
  <c r="R17" i="6"/>
  <c r="R13" i="6"/>
  <c r="R9" i="6"/>
  <c r="R24" i="6"/>
  <c r="R15" i="6"/>
  <c r="R7" i="6"/>
  <c r="R20" i="6"/>
  <c r="R12" i="6"/>
  <c r="R25" i="6"/>
  <c r="R8" i="6"/>
  <c r="R19" i="6"/>
  <c r="R11" i="6"/>
  <c r="R16" i="6"/>
  <c r="F25" i="6"/>
  <c r="F17" i="6"/>
  <c r="F45" i="6" s="1"/>
  <c r="F13" i="6"/>
  <c r="F41" i="6" s="1"/>
  <c r="F24" i="6"/>
  <c r="F52" i="6" s="1"/>
  <c r="F9" i="6"/>
  <c r="F37" i="6" s="1"/>
  <c r="F33" i="6"/>
  <c r="U8" i="6"/>
  <c r="U15" i="6"/>
  <c r="U14" i="6"/>
  <c r="U9" i="6"/>
  <c r="U18" i="6"/>
  <c r="U24" i="6"/>
  <c r="U10" i="6"/>
  <c r="U17" i="6"/>
  <c r="U16" i="6"/>
  <c r="U7" i="6"/>
  <c r="P25" i="6"/>
  <c r="P53" i="6" s="1"/>
  <c r="P16" i="6"/>
  <c r="P44" i="6" s="1"/>
  <c r="P8" i="6"/>
  <c r="P36" i="6" s="1"/>
  <c r="P9" i="6"/>
  <c r="P37" i="6" s="1"/>
  <c r="P11" i="6"/>
  <c r="P39" i="6" s="1"/>
  <c r="P50" i="6"/>
  <c r="P14" i="6"/>
  <c r="P42" i="6" s="1"/>
  <c r="P6" i="6"/>
  <c r="P51" i="6"/>
  <c r="P13" i="6"/>
  <c r="P41" i="6" s="1"/>
  <c r="P49" i="6"/>
  <c r="P20" i="6"/>
  <c r="P48" i="6" s="1"/>
  <c r="P12" i="6"/>
  <c r="P40" i="6" s="1"/>
  <c r="P24" i="6"/>
  <c r="P52" i="6" s="1"/>
  <c r="P15" i="6"/>
  <c r="P43" i="6" s="1"/>
  <c r="P19" i="6"/>
  <c r="P47" i="6" s="1"/>
  <c r="P18" i="6"/>
  <c r="P46" i="6" s="1"/>
  <c r="P7" i="6"/>
  <c r="P35" i="6" s="1"/>
  <c r="P10" i="6"/>
  <c r="P38" i="6" s="1"/>
  <c r="P17" i="6"/>
  <c r="P45" i="6" s="1"/>
  <c r="W22" i="6"/>
  <c r="W18" i="6"/>
  <c r="W14" i="6"/>
  <c r="W10" i="6"/>
  <c r="W6" i="6"/>
  <c r="W21" i="6"/>
  <c r="W17" i="6"/>
  <c r="W13" i="6"/>
  <c r="W9" i="6"/>
  <c r="W5" i="6"/>
  <c r="W24" i="6"/>
  <c r="W20" i="6"/>
  <c r="W16" i="6"/>
  <c r="W12" i="6"/>
  <c r="W8" i="6"/>
  <c r="W23" i="6"/>
  <c r="W25" i="6"/>
  <c r="W7" i="6"/>
  <c r="W19" i="6"/>
  <c r="W11" i="6"/>
  <c r="W15" i="6"/>
  <c r="N50" i="6"/>
  <c r="N18" i="6"/>
  <c r="N46" i="6" s="1"/>
  <c r="N14" i="6"/>
  <c r="N42" i="6" s="1"/>
  <c r="N10" i="6"/>
  <c r="N38" i="6" s="1"/>
  <c r="N6" i="6"/>
  <c r="N34" i="6" s="1"/>
  <c r="N24" i="6"/>
  <c r="N52" i="6" s="1"/>
  <c r="N49" i="6"/>
  <c r="N17" i="6"/>
  <c r="N45" i="6" s="1"/>
  <c r="N13" i="6"/>
  <c r="N41" i="6" s="1"/>
  <c r="N9" i="6"/>
  <c r="N37" i="6" s="1"/>
  <c r="N25" i="6"/>
  <c r="N53" i="6" s="1"/>
  <c r="N20" i="6"/>
  <c r="N48" i="6" s="1"/>
  <c r="N16" i="6"/>
  <c r="N44" i="6" s="1"/>
  <c r="N12" i="6"/>
  <c r="N40" i="6" s="1"/>
  <c r="N8" i="6"/>
  <c r="N36" i="6" s="1"/>
  <c r="N51" i="6"/>
  <c r="N7" i="6"/>
  <c r="N35" i="6" s="1"/>
  <c r="N19" i="6"/>
  <c r="N47" i="6" s="1"/>
  <c r="N15" i="6"/>
  <c r="N43" i="6" s="1"/>
  <c r="N11" i="6"/>
  <c r="N39" i="6" s="1"/>
  <c r="K25" i="6"/>
  <c r="K20" i="6"/>
  <c r="K48" i="6" s="1"/>
  <c r="K16" i="6"/>
  <c r="K44" i="6" s="1"/>
  <c r="K12" i="6"/>
  <c r="K40" i="6" s="1"/>
  <c r="K8" i="6"/>
  <c r="K36" i="6" s="1"/>
  <c r="K51" i="6"/>
  <c r="K19" i="6"/>
  <c r="K47" i="6" s="1"/>
  <c r="K15" i="6"/>
  <c r="K43" i="6" s="1"/>
  <c r="K11" i="6"/>
  <c r="K39" i="6" s="1"/>
  <c r="K7" i="6"/>
  <c r="K35" i="6" s="1"/>
  <c r="K50" i="6"/>
  <c r="K18" i="6"/>
  <c r="K46" i="6" s="1"/>
  <c r="K14" i="6"/>
  <c r="K42" i="6" s="1"/>
  <c r="K10" i="6"/>
  <c r="K38" i="6" s="1"/>
  <c r="K6" i="6"/>
  <c r="K34" i="6" s="1"/>
  <c r="K17" i="6"/>
  <c r="K45" i="6" s="1"/>
  <c r="K13" i="6"/>
  <c r="K41" i="6" s="1"/>
  <c r="K24" i="6"/>
  <c r="K52" i="6" s="1"/>
  <c r="K9" i="6"/>
  <c r="K37" i="6" s="1"/>
  <c r="K49" i="6"/>
  <c r="Q50" i="6"/>
  <c r="Q14" i="6"/>
  <c r="Q42" i="6" s="1"/>
  <c r="Q6" i="6"/>
  <c r="Q34" i="6" s="1"/>
  <c r="Q49" i="6"/>
  <c r="Q19" i="6"/>
  <c r="Q47" i="6" s="1"/>
  <c r="Q20" i="6"/>
  <c r="Q48" i="6" s="1"/>
  <c r="Q12" i="6"/>
  <c r="Q40" i="6" s="1"/>
  <c r="Q51" i="6"/>
  <c r="Q13" i="6"/>
  <c r="Q41" i="6" s="1"/>
  <c r="Q9" i="6"/>
  <c r="Q37" i="6" s="1"/>
  <c r="Q11" i="6"/>
  <c r="Q39" i="6" s="1"/>
  <c r="Q25" i="6"/>
  <c r="Q53" i="6" s="1"/>
  <c r="Q18" i="6"/>
  <c r="Q46" i="6" s="1"/>
  <c r="Q10" i="6"/>
  <c r="Q38" i="6" s="1"/>
  <c r="Q15" i="6"/>
  <c r="Q43" i="6" s="1"/>
  <c r="Q7" i="6"/>
  <c r="Q35" i="6" s="1"/>
  <c r="Q8" i="6"/>
  <c r="Q36" i="6" s="1"/>
  <c r="Q24" i="6"/>
  <c r="Q52" i="6" s="1"/>
  <c r="Q17" i="6"/>
  <c r="Q45" i="6" s="1"/>
  <c r="Q16" i="6"/>
  <c r="Q44" i="6" s="1"/>
  <c r="O33" i="6"/>
  <c r="C42" i="6"/>
  <c r="C34" i="6"/>
  <c r="F51" i="6"/>
  <c r="C47" i="6" a="1"/>
  <c r="C41" i="6" a="1"/>
  <c r="H56" i="6" a="1"/>
  <c r="C51" i="6" a="1"/>
  <c r="C50" i="6" a="1"/>
  <c r="F56" i="6" a="1"/>
  <c r="B36" i="6" a="1"/>
  <c r="J29" i="6" a="1"/>
  <c r="F29" i="6" a="1"/>
  <c r="B43" i="6" a="1"/>
  <c r="G29" i="6" a="1"/>
  <c r="C46" i="6" a="1"/>
  <c r="C44" i="6" a="1"/>
  <c r="C43" i="6" a="1"/>
  <c r="I29" i="6" a="1"/>
  <c r="K29" i="6" a="1"/>
  <c r="B40" i="6" a="1"/>
  <c r="L56" i="6" a="1"/>
  <c r="B34" i="6" a="1"/>
  <c r="C40" i="6" a="1"/>
  <c r="B38" i="6" a="1"/>
  <c r="C45" i="6" a="1"/>
  <c r="L29" i="6" a="1"/>
  <c r="K55" i="6" l="1"/>
  <c r="L55" i="6"/>
  <c r="E29" i="6"/>
  <c r="U25" i="6"/>
  <c r="U28" i="6" s="1"/>
  <c r="U29" i="6" s="1"/>
  <c r="O25" i="6"/>
  <c r="O53" i="6" s="1"/>
  <c r="H25" i="6"/>
  <c r="H28" i="6" s="1"/>
  <c r="AR106" i="1"/>
  <c r="L28" i="6"/>
  <c r="Y17" i="6"/>
  <c r="D19" i="7" s="1"/>
  <c r="Y5" i="6"/>
  <c r="D7" i="7" s="1"/>
  <c r="H51" i="4"/>
  <c r="Y19" i="6"/>
  <c r="D21" i="7" s="1"/>
  <c r="C43" i="6"/>
  <c r="X28" i="6"/>
  <c r="X29" i="6" s="1"/>
  <c r="Y7" i="6"/>
  <c r="D9" i="7" s="1"/>
  <c r="Y12" i="6"/>
  <c r="D14" i="7" s="1"/>
  <c r="V28" i="6"/>
  <c r="V29" i="6" s="1"/>
  <c r="F28" i="6"/>
  <c r="Y13" i="6"/>
  <c r="D15" i="7" s="1"/>
  <c r="Y23" i="6"/>
  <c r="Y8" i="6"/>
  <c r="D10" i="7" s="1"/>
  <c r="B34" i="6"/>
  <c r="G8" i="7" s="1"/>
  <c r="H8" i="7" s="1"/>
  <c r="C50" i="6"/>
  <c r="C47" i="6"/>
  <c r="B38" i="6"/>
  <c r="G12" i="7" s="1"/>
  <c r="H12" i="7" s="1"/>
  <c r="F56" i="6"/>
  <c r="F29" i="6"/>
  <c r="G29" i="6"/>
  <c r="C41" i="6"/>
  <c r="B36" i="6"/>
  <c r="G10" i="7" s="1"/>
  <c r="H10" i="7" s="1"/>
  <c r="K29" i="6"/>
  <c r="H56" i="6"/>
  <c r="J29" i="6"/>
  <c r="L56" i="6"/>
  <c r="C45" i="6"/>
  <c r="B40" i="6"/>
  <c r="G14" i="7" s="1"/>
  <c r="H14" i="7" s="1"/>
  <c r="C46" i="6"/>
  <c r="B43" i="6"/>
  <c r="G17" i="7" s="1"/>
  <c r="H17" i="7" s="1"/>
  <c r="C40" i="6"/>
  <c r="L29" i="6"/>
  <c r="I29" i="6"/>
  <c r="Y15" i="6"/>
  <c r="D17" i="7" s="1"/>
  <c r="F49" i="6"/>
  <c r="Y21" i="6"/>
  <c r="D23" i="7" s="1"/>
  <c r="R28" i="6"/>
  <c r="R29" i="6" s="1"/>
  <c r="H49" i="6"/>
  <c r="T28" i="6"/>
  <c r="T29" i="6" s="1"/>
  <c r="M28" i="6"/>
  <c r="M33" i="6"/>
  <c r="Y11" i="6"/>
  <c r="D13" i="7" s="1"/>
  <c r="E39" i="6"/>
  <c r="E48" i="6"/>
  <c r="Y20" i="6"/>
  <c r="D22" i="7" s="1"/>
  <c r="E28" i="6"/>
  <c r="E33" i="6"/>
  <c r="K28" i="6"/>
  <c r="K33" i="6"/>
  <c r="N33" i="6"/>
  <c r="N28" i="6"/>
  <c r="P28" i="6"/>
  <c r="P29" i="6" s="1"/>
  <c r="P33" i="6"/>
  <c r="F53" i="6"/>
  <c r="G53" i="6"/>
  <c r="Y16" i="6"/>
  <c r="D18" i="7" s="1"/>
  <c r="Y24" i="6"/>
  <c r="Y18" i="6"/>
  <c r="D20" i="7" s="1"/>
  <c r="Y10" i="6"/>
  <c r="D12" i="7" s="1"/>
  <c r="Q28" i="6"/>
  <c r="Q29" i="6" s="1"/>
  <c r="Q33" i="6"/>
  <c r="K53" i="6"/>
  <c r="P34" i="6"/>
  <c r="Y6" i="6"/>
  <c r="D8" i="7" s="1"/>
  <c r="J53" i="6"/>
  <c r="J35" i="6"/>
  <c r="J28" i="6"/>
  <c r="I28" i="6"/>
  <c r="I33" i="6"/>
  <c r="E42" i="6"/>
  <c r="Y14" i="6"/>
  <c r="D16" i="7" s="1"/>
  <c r="E37" i="6"/>
  <c r="Y9" i="6"/>
  <c r="D11" i="7" s="1"/>
  <c r="W28" i="6"/>
  <c r="W29" i="6" s="1"/>
  <c r="Y22" i="6"/>
  <c r="D24" i="7" s="1"/>
  <c r="S28" i="6"/>
  <c r="S29" i="6" s="1"/>
  <c r="L52" i="6"/>
  <c r="G33" i="6"/>
  <c r="G28" i="6"/>
  <c r="I53" i="6"/>
  <c r="E52" i="6"/>
  <c r="C44" i="6"/>
  <c r="C51" i="6"/>
  <c r="B37" i="6" a="1"/>
  <c r="B35" i="6" a="1"/>
  <c r="B48" i="6" a="1"/>
  <c r="I56" i="6" a="1"/>
  <c r="K56" i="6" a="1"/>
  <c r="C49" i="6" a="1"/>
  <c r="E56" i="6" a="1"/>
  <c r="B42" i="6" a="1"/>
  <c r="B39" i="6" a="1"/>
  <c r="G56" i="6" a="1"/>
  <c r="H29" i="6" a="1"/>
  <c r="C52" i="6" a="1"/>
  <c r="B33" i="6" a="1"/>
  <c r="J56" i="6" a="1"/>
  <c r="L67" i="6" l="1"/>
  <c r="L61" i="6"/>
  <c r="L70" i="6"/>
  <c r="L65" i="6"/>
  <c r="L76" i="6"/>
  <c r="L68" i="6"/>
  <c r="L77" i="6"/>
  <c r="L62" i="6"/>
  <c r="L72" i="6"/>
  <c r="L73" i="6"/>
  <c r="L63" i="6"/>
  <c r="L69" i="6"/>
  <c r="L64" i="6"/>
  <c r="L74" i="6"/>
  <c r="L71" i="6"/>
  <c r="L66" i="6"/>
  <c r="L59" i="6"/>
  <c r="L60" i="6"/>
  <c r="L75" i="6"/>
  <c r="F61" i="6"/>
  <c r="F66" i="6"/>
  <c r="F60" i="6"/>
  <c r="F65" i="6"/>
  <c r="F72" i="6"/>
  <c r="F75" i="6"/>
  <c r="F63" i="6"/>
  <c r="F76" i="6"/>
  <c r="F69" i="6"/>
  <c r="F62" i="6"/>
  <c r="F77" i="6"/>
  <c r="F71" i="6"/>
  <c r="F64" i="6"/>
  <c r="F74" i="6"/>
  <c r="F70" i="6"/>
  <c r="F73" i="6"/>
  <c r="F59" i="6"/>
  <c r="F67" i="6"/>
  <c r="F68" i="6"/>
  <c r="H66" i="6"/>
  <c r="H65" i="6"/>
  <c r="H74" i="6"/>
  <c r="H67" i="6"/>
  <c r="H72" i="6"/>
  <c r="H77" i="6"/>
  <c r="H61" i="6"/>
  <c r="H71" i="6"/>
  <c r="H68" i="6"/>
  <c r="H62" i="6"/>
  <c r="H63" i="6"/>
  <c r="H76" i="6"/>
  <c r="H75" i="6"/>
  <c r="H69" i="6"/>
  <c r="H64" i="6"/>
  <c r="H70" i="6"/>
  <c r="H73" i="6"/>
  <c r="H59" i="6"/>
  <c r="O28" i="6"/>
  <c r="Y25" i="6"/>
  <c r="Y28" i="6" s="1"/>
  <c r="Y29" i="6" s="1"/>
  <c r="Z29" i="6" s="1"/>
  <c r="H29" i="6"/>
  <c r="H53" i="6"/>
  <c r="D31" i="7"/>
  <c r="G56" i="6"/>
  <c r="I56" i="6"/>
  <c r="B33" i="6"/>
  <c r="G7" i="7" s="1"/>
  <c r="H7" i="7" s="1"/>
  <c r="I7" i="7" s="1"/>
  <c r="K56" i="6"/>
  <c r="C52" i="6"/>
  <c r="B37" i="6"/>
  <c r="G11" i="7" s="1"/>
  <c r="H11" i="7" s="1"/>
  <c r="E56" i="6"/>
  <c r="B48" i="6"/>
  <c r="G22" i="7" s="1"/>
  <c r="H22" i="7" s="1"/>
  <c r="B39" i="6"/>
  <c r="G13" i="7" s="1"/>
  <c r="H13" i="7" s="1"/>
  <c r="B42" i="6"/>
  <c r="G16" i="7" s="1"/>
  <c r="H16" i="7" s="1"/>
  <c r="B35" i="6"/>
  <c r="J56" i="6"/>
  <c r="C49" i="6"/>
  <c r="C53" i="6" a="1"/>
  <c r="H81" i="6" l="1"/>
  <c r="F81" i="6"/>
  <c r="I66" i="6"/>
  <c r="I65" i="6"/>
  <c r="I72" i="6"/>
  <c r="I70" i="6"/>
  <c r="I77" i="6"/>
  <c r="I73" i="6"/>
  <c r="I68" i="6"/>
  <c r="I69" i="6"/>
  <c r="I60" i="6"/>
  <c r="I61" i="6"/>
  <c r="I63" i="6"/>
  <c r="I76" i="6"/>
  <c r="I75" i="6"/>
  <c r="I62" i="6"/>
  <c r="I74" i="6"/>
  <c r="I64" i="6"/>
  <c r="I67" i="6"/>
  <c r="I71" i="6"/>
  <c r="I59" i="6"/>
  <c r="G59" i="6"/>
  <c r="G69" i="6"/>
  <c r="G74" i="6"/>
  <c r="G71" i="6"/>
  <c r="G72" i="6"/>
  <c r="G73" i="6"/>
  <c r="G77" i="6"/>
  <c r="G67" i="6"/>
  <c r="G64" i="6"/>
  <c r="G68" i="6"/>
  <c r="G62" i="6"/>
  <c r="G75" i="6"/>
  <c r="G63" i="6"/>
  <c r="G70" i="6"/>
  <c r="G61" i="6"/>
  <c r="G65" i="6"/>
  <c r="G76" i="6"/>
  <c r="G60" i="6"/>
  <c r="G66" i="6"/>
  <c r="J74" i="6"/>
  <c r="J64" i="6"/>
  <c r="J67" i="6"/>
  <c r="J62" i="6"/>
  <c r="J61" i="6"/>
  <c r="J63" i="6"/>
  <c r="J73" i="6"/>
  <c r="J75" i="6"/>
  <c r="J69" i="6"/>
  <c r="J66" i="6"/>
  <c r="J76" i="6"/>
  <c r="J65" i="6"/>
  <c r="J72" i="6"/>
  <c r="J68" i="6"/>
  <c r="J77" i="6"/>
  <c r="J70" i="6"/>
  <c r="J59" i="6"/>
  <c r="J71" i="6"/>
  <c r="J60" i="6"/>
  <c r="K71" i="6"/>
  <c r="K59" i="6"/>
  <c r="K72" i="6"/>
  <c r="K67" i="6"/>
  <c r="K74" i="6"/>
  <c r="K63" i="6"/>
  <c r="K62" i="6"/>
  <c r="K68" i="6"/>
  <c r="K66" i="6"/>
  <c r="K76" i="6"/>
  <c r="K60" i="6"/>
  <c r="K75" i="6"/>
  <c r="K77" i="6"/>
  <c r="K69" i="6"/>
  <c r="K70" i="6"/>
  <c r="K61" i="6"/>
  <c r="K73" i="6"/>
  <c r="K64" i="6"/>
  <c r="K65" i="6"/>
  <c r="L81" i="6"/>
  <c r="E69" i="6"/>
  <c r="E74" i="6"/>
  <c r="E71" i="6"/>
  <c r="E63" i="6"/>
  <c r="E76" i="6"/>
  <c r="E65" i="6"/>
  <c r="E72" i="6"/>
  <c r="E61" i="6"/>
  <c r="E64" i="6"/>
  <c r="E66" i="6"/>
  <c r="E75" i="6"/>
  <c r="E67" i="6"/>
  <c r="E68" i="6"/>
  <c r="E60" i="6"/>
  <c r="E73" i="6"/>
  <c r="E62" i="6"/>
  <c r="E70" i="6"/>
  <c r="E77" i="6"/>
  <c r="E59" i="6"/>
  <c r="C53" i="6"/>
  <c r="F7" i="7"/>
  <c r="J7" i="7"/>
  <c r="D41" i="7" s="1"/>
  <c r="G9" i="7"/>
  <c r="B56" i="6"/>
  <c r="B66" i="6" l="1"/>
  <c r="E14" i="7" s="1"/>
  <c r="F14" i="7" s="1"/>
  <c r="B74" i="6"/>
  <c r="E22" i="7" s="1"/>
  <c r="F22" i="7" s="1"/>
  <c r="B59" i="6"/>
  <c r="B73" i="6"/>
  <c r="E21" i="7" s="1"/>
  <c r="J21" i="7" s="1"/>
  <c r="B75" i="6"/>
  <c r="E23" i="7" s="1"/>
  <c r="J23" i="7" s="1"/>
  <c r="B72" i="6"/>
  <c r="E20" i="7" s="1"/>
  <c r="I20" i="7" s="1"/>
  <c r="B71" i="6"/>
  <c r="E19" i="7" s="1"/>
  <c r="J19" i="7" s="1"/>
  <c r="B70" i="6"/>
  <c r="E18" i="7" s="1"/>
  <c r="I18" i="7" s="1"/>
  <c r="B68" i="6"/>
  <c r="E16" i="7" s="1"/>
  <c r="J16" i="7" s="1"/>
  <c r="L16" i="7" s="1"/>
  <c r="B64" i="6"/>
  <c r="E12" i="7" s="1"/>
  <c r="J12" i="7" s="1"/>
  <c r="B76" i="6"/>
  <c r="E24" i="7" s="1"/>
  <c r="F24" i="7" s="1"/>
  <c r="B69" i="6"/>
  <c r="E17" i="7" s="1"/>
  <c r="I17" i="7" s="1"/>
  <c r="B67" i="6"/>
  <c r="E15" i="7" s="1"/>
  <c r="I15" i="7" s="1"/>
  <c r="B61" i="6"/>
  <c r="E9" i="7" s="1"/>
  <c r="G81" i="6"/>
  <c r="B60" i="6"/>
  <c r="E8" i="7" s="1"/>
  <c r="J8" i="7" s="1"/>
  <c r="B65" i="6"/>
  <c r="E13" i="7" s="1"/>
  <c r="K81" i="6"/>
  <c r="J81" i="6"/>
  <c r="I81" i="6"/>
  <c r="B62" i="6"/>
  <c r="E10" i="7" s="1"/>
  <c r="F10" i="7" s="1"/>
  <c r="B63" i="6"/>
  <c r="E11" i="7" s="1"/>
  <c r="E81" i="6"/>
  <c r="B77" i="6"/>
  <c r="L7" i="7"/>
  <c r="H9" i="7"/>
  <c r="G31" i="7"/>
  <c r="G41" i="7"/>
  <c r="J24" i="7" l="1"/>
  <c r="L24" i="7" s="1"/>
  <c r="F17" i="7"/>
  <c r="I8" i="7"/>
  <c r="I12" i="7"/>
  <c r="F20" i="7"/>
  <c r="I19" i="7"/>
  <c r="J14" i="7"/>
  <c r="D48" i="7" s="1"/>
  <c r="G48" i="7" s="1"/>
  <c r="F12" i="7"/>
  <c r="I14" i="7"/>
  <c r="J20" i="7"/>
  <c r="D54" i="7" s="1"/>
  <c r="G54" i="7" s="1"/>
  <c r="F23" i="7"/>
  <c r="F15" i="7"/>
  <c r="F8" i="7"/>
  <c r="I23" i="7"/>
  <c r="J15" i="7"/>
  <c r="D49" i="7" s="1"/>
  <c r="G49" i="7" s="1"/>
  <c r="I24" i="7"/>
  <c r="F19" i="7"/>
  <c r="I22" i="7"/>
  <c r="J22" i="7"/>
  <c r="D50" i="7"/>
  <c r="G50" i="7" s="1"/>
  <c r="F21" i="7"/>
  <c r="J17" i="7"/>
  <c r="D51" i="7" s="1"/>
  <c r="G51" i="7" s="1"/>
  <c r="F18" i="7"/>
  <c r="I21" i="7"/>
  <c r="J18" i="7"/>
  <c r="D52" i="7" s="1"/>
  <c r="G52" i="7" s="1"/>
  <c r="I10" i="7"/>
  <c r="E31" i="7"/>
  <c r="J10" i="7"/>
  <c r="D44" i="7" s="1"/>
  <c r="G44" i="7" s="1"/>
  <c r="F16" i="7"/>
  <c r="I16" i="7"/>
  <c r="B81" i="6"/>
  <c r="Y75" i="6" s="1"/>
  <c r="I13" i="7"/>
  <c r="J13" i="7"/>
  <c r="F13" i="7"/>
  <c r="F11" i="7"/>
  <c r="I11" i="7"/>
  <c r="J11" i="7"/>
  <c r="L17" i="7"/>
  <c r="D42" i="7"/>
  <c r="G42" i="7" s="1"/>
  <c r="L8" i="7"/>
  <c r="L19" i="7"/>
  <c r="D53" i="7"/>
  <c r="G53" i="7" s="1"/>
  <c r="D57" i="7"/>
  <c r="G57" i="7" s="1"/>
  <c r="L23" i="7"/>
  <c r="D58" i="7"/>
  <c r="G58" i="7" s="1"/>
  <c r="L12" i="7"/>
  <c r="D46" i="7"/>
  <c r="G46" i="7" s="1"/>
  <c r="D55" i="7"/>
  <c r="G55" i="7" s="1"/>
  <c r="L21" i="7"/>
  <c r="F9" i="7"/>
  <c r="I9" i="7"/>
  <c r="J9" i="7"/>
  <c r="H31" i="7"/>
  <c r="L18" i="7" l="1"/>
  <c r="L15" i="7"/>
  <c r="L14" i="7"/>
  <c r="L20" i="7"/>
  <c r="L10" i="7"/>
  <c r="Y60" i="6"/>
  <c r="I31" i="7"/>
  <c r="Y70" i="6"/>
  <c r="Y67" i="6"/>
  <c r="Y62" i="6"/>
  <c r="L22" i="7"/>
  <c r="D56" i="7"/>
  <c r="G56" i="7" s="1"/>
  <c r="Y68" i="6"/>
  <c r="Y77" i="6"/>
  <c r="Y73" i="6"/>
  <c r="Y65" i="6"/>
  <c r="Y71" i="6"/>
  <c r="F31" i="7"/>
  <c r="Y64" i="6"/>
  <c r="Y69" i="6"/>
  <c r="Y61" i="6"/>
  <c r="Y72" i="6"/>
  <c r="Y76" i="6"/>
  <c r="Y74" i="6"/>
  <c r="Y63" i="6"/>
  <c r="Y59" i="6"/>
  <c r="Y66" i="6"/>
  <c r="D45" i="7"/>
  <c r="G45" i="7" s="1"/>
  <c r="L11" i="7"/>
  <c r="L13" i="7"/>
  <c r="D47" i="7"/>
  <c r="G47" i="7" s="1"/>
  <c r="L9" i="7"/>
  <c r="D43" i="7"/>
  <c r="J31" i="7"/>
  <c r="Y81" i="6" l="1"/>
  <c r="L31" i="7"/>
  <c r="G43" i="7"/>
  <c r="D60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<sst xmlns="http://schemas.openxmlformats.org/spreadsheetml/2006/main" count="448" uniqueCount="68">
  <si>
    <t>NOM</t>
  </si>
  <si>
    <t>FCT</t>
  </si>
  <si>
    <t>OP</t>
  </si>
  <si>
    <t>AGT</t>
  </si>
  <si>
    <t>NON gréviste</t>
  </si>
  <si>
    <t>taux horaire</t>
  </si>
  <si>
    <t>taux horaire moyen</t>
  </si>
  <si>
    <t>gréviste 8h</t>
  </si>
  <si>
    <t>absent</t>
  </si>
  <si>
    <t>gréve 1 h</t>
  </si>
  <si>
    <t xml:space="preserve">total taux horaire </t>
  </si>
  <si>
    <t>%</t>
  </si>
  <si>
    <t>rembourssement</t>
  </si>
  <si>
    <t>nb agent</t>
  </si>
  <si>
    <t>Contrôle</t>
  </si>
  <si>
    <t>(ligne à supprimer une fois fonction validée)</t>
  </si>
  <si>
    <t>Répartition NON grévistes selon taux horaire en %</t>
  </si>
  <si>
    <t>Répartition NON grévistes selon taux horaire en €</t>
  </si>
  <si>
    <t>Param fonction : noms As Range, tauxH As Range, journée As Range, nom As String, couleur As Range [, Optional totalARepartir]</t>
  </si>
  <si>
    <t>calcule Perte jounaliére par agent géve 8H (M - AM)</t>
  </si>
  <si>
    <t>HMT</t>
  </si>
  <si>
    <t>nuit</t>
  </si>
  <si>
    <t>APPUYER SUR F9 POUR METTRE à JOUR LES TABLEAUX</t>
  </si>
  <si>
    <t>Matin</t>
  </si>
  <si>
    <t>perte à rembourser</t>
  </si>
  <si>
    <t>à répartir</t>
  </si>
  <si>
    <t>AM</t>
  </si>
  <si>
    <t>repartition des taux horaire des grévistes</t>
  </si>
  <si>
    <t>total</t>
  </si>
  <si>
    <t>pour le calcul</t>
  </si>
  <si>
    <t xml:space="preserve">synthése gréve </t>
  </si>
  <si>
    <t>perte réelle par agent avant cagnotte (NET)</t>
  </si>
  <si>
    <t>à rembourser à l'agent (brut)</t>
  </si>
  <si>
    <t>TH moyen</t>
  </si>
  <si>
    <t>à injecter dans la cagnotte (NET)</t>
  </si>
  <si>
    <t>taux de conversion passage NET à BRUT</t>
  </si>
  <si>
    <t>perte par agent sur paye (NET)</t>
  </si>
  <si>
    <t>participation à la perte collective(NET)</t>
  </si>
  <si>
    <t>à rembourser à l'agent (NET) avant injection dans cagnotte</t>
  </si>
  <si>
    <t xml:space="preserve">distribution cagnotte </t>
  </si>
  <si>
    <t>montant cagnotte syndicat</t>
  </si>
  <si>
    <t>verif</t>
  </si>
  <si>
    <t>redristribution</t>
  </si>
  <si>
    <t>perte si gréviste tous les jours (net)</t>
  </si>
  <si>
    <t>perte fin de gréve</t>
  </si>
  <si>
    <t xml:space="preserve">a donner à l'agent </t>
  </si>
  <si>
    <t>effort collectif</t>
  </si>
  <si>
    <t>tableau perte collective (coût de la journée de gréve répartie par agent en fonction du taux horaire)</t>
  </si>
  <si>
    <t>perte journée de gréve</t>
  </si>
  <si>
    <t>don pour la caisse</t>
  </si>
  <si>
    <t>total perte/jour(brut)</t>
  </si>
  <si>
    <t>pourcentage de perte</t>
  </si>
  <si>
    <t xml:space="preserve">% perte finale </t>
  </si>
  <si>
    <t/>
  </si>
  <si>
    <t>op</t>
  </si>
  <si>
    <t>pt</t>
  </si>
  <si>
    <t>agt</t>
  </si>
  <si>
    <t>ce</t>
  </si>
  <si>
    <t>des</t>
  </si>
  <si>
    <t>ced</t>
  </si>
  <si>
    <t>nom</t>
  </si>
  <si>
    <t>date</t>
  </si>
  <si>
    <t>TH</t>
  </si>
  <si>
    <t>poste</t>
  </si>
  <si>
    <t>quart</t>
  </si>
  <si>
    <t>gréviste</t>
  </si>
  <si>
    <t>Non gréviste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</si>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</sst>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u/>
      <sz val="8"/>
      <color rgb="FFFF0000"/>
      <name val="Calibri"/>
      <family val="2"/>
      <scheme val="minor"/>
    </font>
    <font>
      <sz val="8"/>
      <color rgb="FF00B0F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5">
    <xf numFmtId="0" fontId="0" fillId="0" borderId="0" xfId="0"/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164" fontId="6" fillId="0" borderId="15" xfId="0" applyNumberFormat="1" applyFont="1" applyBorder="1" applyAlignment="1">
      <alignment horizontal="center"/>
    </xf>
    <xf numFmtId="0" fontId="5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0" borderId="7" xfId="0" applyFont="1" applyBorder="1"/>
    <xf numFmtId="0" fontId="5" fillId="2" borderId="1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0" fontId="5" fillId="8" borderId="25" xfId="0" applyFont="1" applyFill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1" xfId="0" applyFont="1" applyBorder="1"/>
    <xf numFmtId="0" fontId="5" fillId="0" borderId="13" xfId="0" applyFont="1" applyBorder="1" applyAlignment="1">
      <alignment horizontal="center" vertical="center"/>
    </xf>
    <xf numFmtId="2" fontId="5" fillId="5" borderId="38" xfId="0" applyNumberFormat="1" applyFont="1" applyFill="1" applyBorder="1" applyAlignment="1">
      <alignment horizontal="center"/>
    </xf>
    <xf numFmtId="0" fontId="5" fillId="0" borderId="38" xfId="0" applyFont="1" applyBorder="1"/>
    <xf numFmtId="2" fontId="5" fillId="0" borderId="38" xfId="0" applyNumberFormat="1" applyFont="1" applyBorder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2" fontId="5" fillId="9" borderId="0" xfId="0" applyNumberFormat="1" applyFont="1" applyFill="1" applyAlignment="1">
      <alignment horizontal="center"/>
    </xf>
    <xf numFmtId="14" fontId="5" fillId="2" borderId="29" xfId="0" applyNumberFormat="1" applyFont="1" applyFill="1" applyBorder="1" applyAlignment="1">
      <alignment horizontal="center"/>
    </xf>
    <xf numFmtId="14" fontId="5" fillId="2" borderId="8" xfId="0" applyNumberFormat="1" applyFont="1" applyFill="1" applyBorder="1" applyAlignment="1">
      <alignment horizontal="center"/>
    </xf>
    <xf numFmtId="14" fontId="5" fillId="2" borderId="12" xfId="0" applyNumberFormat="1" applyFont="1" applyFill="1" applyBorder="1" applyAlignment="1">
      <alignment horizontal="center"/>
    </xf>
    <xf numFmtId="14" fontId="5" fillId="2" borderId="30" xfId="0" applyNumberFormat="1" applyFont="1" applyFill="1" applyBorder="1" applyAlignment="1">
      <alignment horizontal="center"/>
    </xf>
    <xf numFmtId="14" fontId="5" fillId="0" borderId="0" xfId="0" applyNumberFormat="1" applyFont="1"/>
    <xf numFmtId="2" fontId="6" fillId="3" borderId="29" xfId="0" applyNumberFormat="1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11" borderId="8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0" borderId="8" xfId="0" applyFont="1" applyBorder="1"/>
    <xf numFmtId="0" fontId="5" fillId="0" borderId="30" xfId="0" applyFont="1" applyBorder="1"/>
    <xf numFmtId="2" fontId="5" fillId="5" borderId="20" xfId="0" applyNumberFormat="1" applyFont="1" applyFill="1" applyBorder="1" applyAlignment="1">
      <alignment horizontal="center"/>
    </xf>
    <xf numFmtId="0" fontId="5" fillId="5" borderId="21" xfId="0" applyFont="1" applyFill="1" applyBorder="1" applyAlignment="1">
      <alignment horizontal="center"/>
    </xf>
    <xf numFmtId="0" fontId="5" fillId="5" borderId="22" xfId="0" applyFont="1" applyFill="1" applyBorder="1" applyAlignment="1">
      <alignment horizontal="center"/>
    </xf>
    <xf numFmtId="164" fontId="6" fillId="0" borderId="21" xfId="0" applyNumberFormat="1" applyFont="1" applyBorder="1" applyAlignment="1">
      <alignment horizontal="center"/>
    </xf>
    <xf numFmtId="164" fontId="2" fillId="5" borderId="38" xfId="0" applyNumberFormat="1" applyFont="1" applyFill="1" applyBorder="1" applyAlignment="1">
      <alignment horizontal="center"/>
    </xf>
    <xf numFmtId="0" fontId="5" fillId="6" borderId="38" xfId="0" applyFont="1" applyFill="1" applyBorder="1"/>
    <xf numFmtId="0" fontId="5" fillId="0" borderId="26" xfId="0" applyFont="1" applyBorder="1"/>
    <xf numFmtId="164" fontId="6" fillId="0" borderId="0" xfId="0" applyNumberFormat="1" applyFont="1" applyAlignment="1">
      <alignment horizontal="left"/>
    </xf>
    <xf numFmtId="0" fontId="5" fillId="6" borderId="23" xfId="0" applyFont="1" applyFill="1" applyBorder="1" applyAlignment="1">
      <alignment horizontal="center"/>
    </xf>
    <xf numFmtId="164" fontId="5" fillId="2" borderId="34" xfId="0" applyNumberFormat="1" applyFont="1" applyFill="1" applyBorder="1" applyAlignment="1">
      <alignment horizontal="center"/>
    </xf>
    <xf numFmtId="14" fontId="5" fillId="2" borderId="35" xfId="0" applyNumberFormat="1" applyFont="1" applyFill="1" applyBorder="1" applyAlignment="1">
      <alignment horizontal="center"/>
    </xf>
    <xf numFmtId="14" fontId="5" fillId="2" borderId="36" xfId="0" applyNumberFormat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10" fontId="5" fillId="0" borderId="38" xfId="0" applyNumberFormat="1" applyFont="1" applyBorder="1" applyAlignment="1">
      <alignment horizontal="center"/>
    </xf>
    <xf numFmtId="10" fontId="5" fillId="0" borderId="39" xfId="0" applyNumberFormat="1" applyFont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64" fontId="5" fillId="0" borderId="40" xfId="0" applyNumberFormat="1" applyFont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10" fillId="0" borderId="0" xfId="0" applyFont="1"/>
    <xf numFmtId="0" fontId="5" fillId="0" borderId="0" xfId="0" quotePrefix="1" applyFont="1"/>
    <xf numFmtId="2" fontId="5" fillId="0" borderId="41" xfId="0" applyNumberFormat="1" applyFont="1" applyBorder="1" applyAlignment="1">
      <alignment horizontal="center"/>
    </xf>
    <xf numFmtId="2" fontId="5" fillId="0" borderId="42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10" fontId="5" fillId="0" borderId="63" xfId="0" applyNumberFormat="1" applyFont="1" applyBorder="1" applyAlignment="1">
      <alignment horizontal="center"/>
    </xf>
    <xf numFmtId="2" fontId="5" fillId="0" borderId="62" xfId="0" applyNumberFormat="1" applyFont="1" applyBorder="1" applyAlignment="1">
      <alignment horizontal="center"/>
    </xf>
    <xf numFmtId="10" fontId="5" fillId="0" borderId="15" xfId="0" applyNumberFormat="1" applyFont="1" applyBorder="1" applyAlignment="1">
      <alignment horizontal="center"/>
    </xf>
    <xf numFmtId="2" fontId="5" fillId="0" borderId="19" xfId="0" applyNumberFormat="1" applyFont="1" applyBorder="1" applyAlignment="1">
      <alignment horizontal="center"/>
    </xf>
    <xf numFmtId="10" fontId="5" fillId="0" borderId="24" xfId="0" applyNumberFormat="1" applyFont="1" applyBorder="1" applyAlignment="1">
      <alignment horizontal="center"/>
    </xf>
    <xf numFmtId="2" fontId="5" fillId="0" borderId="58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 vertical="center"/>
    </xf>
    <xf numFmtId="0" fontId="5" fillId="5" borderId="38" xfId="0" applyFont="1" applyFill="1" applyBorder="1"/>
    <xf numFmtId="0" fontId="3" fillId="2" borderId="25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2" fontId="4" fillId="0" borderId="51" xfId="0" applyNumberFormat="1" applyFont="1" applyBorder="1" applyAlignment="1">
      <alignment horizontal="center"/>
    </xf>
    <xf numFmtId="2" fontId="4" fillId="0" borderId="38" xfId="0" applyNumberFormat="1" applyFont="1" applyBorder="1" applyAlignment="1">
      <alignment horizontal="center"/>
    </xf>
    <xf numFmtId="2" fontId="4" fillId="0" borderId="26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3" fillId="5" borderId="0" xfId="0" applyNumberFormat="1" applyFont="1" applyFill="1" applyAlignment="1">
      <alignment horizontal="center"/>
    </xf>
    <xf numFmtId="164" fontId="4" fillId="5" borderId="0" xfId="0" applyNumberFormat="1" applyFont="1" applyFill="1" applyAlignment="1">
      <alignment horizontal="center"/>
    </xf>
    <xf numFmtId="4" fontId="4" fillId="0" borderId="50" xfId="0" applyNumberFormat="1" applyFont="1" applyBorder="1" applyAlignment="1">
      <alignment horizontal="center"/>
    </xf>
    <xf numFmtId="2" fontId="4" fillId="2" borderId="46" xfId="0" applyNumberFormat="1" applyFont="1" applyFill="1" applyBorder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2" fontId="4" fillId="2" borderId="69" xfId="0" applyNumberFormat="1" applyFont="1" applyFill="1" applyBorder="1" applyAlignment="1">
      <alignment horizontal="center"/>
    </xf>
    <xf numFmtId="2" fontId="4" fillId="2" borderId="68" xfId="0" applyNumberFormat="1" applyFont="1" applyFill="1" applyBorder="1" applyAlignment="1">
      <alignment horizontal="center"/>
    </xf>
    <xf numFmtId="164" fontId="4" fillId="2" borderId="8" xfId="0" applyNumberFormat="1" applyFont="1" applyFill="1" applyBorder="1" applyAlignment="1">
      <alignment horizontal="center"/>
    </xf>
    <xf numFmtId="4" fontId="4" fillId="2" borderId="30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5" fillId="0" borderId="29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4" fontId="5" fillId="2" borderId="25" xfId="0" applyNumberFormat="1" applyFont="1" applyFill="1" applyBorder="1" applyAlignment="1">
      <alignment horizontal="center" vertical="center"/>
    </xf>
    <xf numFmtId="2" fontId="5" fillId="0" borderId="23" xfId="0" applyNumberFormat="1" applyFont="1" applyBorder="1" applyAlignment="1">
      <alignment horizontal="center" vertical="center"/>
    </xf>
    <xf numFmtId="164" fontId="5" fillId="0" borderId="5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164" fontId="5" fillId="2" borderId="43" xfId="0" applyNumberFormat="1" applyFont="1" applyFill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164" fontId="5" fillId="0" borderId="60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164" fontId="5" fillId="0" borderId="31" xfId="0" applyNumberFormat="1" applyFont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2" fontId="5" fillId="5" borderId="2" xfId="0" applyNumberFormat="1" applyFont="1" applyFill="1" applyBorder="1" applyAlignment="1">
      <alignment horizontal="center" vertical="center"/>
    </xf>
    <xf numFmtId="2" fontId="5" fillId="5" borderId="5" xfId="0" applyNumberFormat="1" applyFont="1" applyFill="1" applyBorder="1" applyAlignment="1">
      <alignment horizontal="center" vertical="center"/>
    </xf>
    <xf numFmtId="2" fontId="5" fillId="5" borderId="37" xfId="0" applyNumberFormat="1" applyFont="1" applyFill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64" fontId="5" fillId="0" borderId="45" xfId="0" applyNumberFormat="1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2" fontId="5" fillId="0" borderId="16" xfId="0" applyNumberFormat="1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2" fontId="5" fillId="0" borderId="2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4" borderId="25" xfId="0" applyNumberFormat="1" applyFont="1" applyFill="1" applyBorder="1" applyAlignment="1">
      <alignment horizontal="center" vertical="center"/>
    </xf>
    <xf numFmtId="2" fontId="5" fillId="4" borderId="24" xfId="0" applyNumberFormat="1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5" fillId="8" borderId="8" xfId="0" applyNumberFormat="1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30" xfId="0" applyFont="1" applyFill="1" applyBorder="1" applyAlignment="1">
      <alignment horizontal="center" vertical="center"/>
    </xf>
    <xf numFmtId="164" fontId="6" fillId="6" borderId="9" xfId="0" applyNumberFormat="1" applyFont="1" applyFill="1" applyBorder="1" applyAlignment="1">
      <alignment horizontal="center" vertical="center"/>
    </xf>
    <xf numFmtId="164" fontId="5" fillId="8" borderId="51" xfId="0" applyNumberFormat="1" applyFont="1" applyFill="1" applyBorder="1" applyAlignment="1">
      <alignment horizontal="center" vertical="center"/>
    </xf>
    <xf numFmtId="2" fontId="5" fillId="6" borderId="51" xfId="0" applyNumberFormat="1" applyFont="1" applyFill="1" applyBorder="1" applyAlignment="1">
      <alignment horizontal="center" vertical="center"/>
    </xf>
    <xf numFmtId="2" fontId="5" fillId="5" borderId="51" xfId="0" applyNumberFormat="1" applyFont="1" applyFill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164" fontId="5" fillId="8" borderId="38" xfId="0" applyNumberFormat="1" applyFont="1" applyFill="1" applyBorder="1" applyAlignment="1">
      <alignment horizontal="center" vertical="center"/>
    </xf>
    <xf numFmtId="2" fontId="5" fillId="6" borderId="38" xfId="0" applyNumberFormat="1" applyFont="1" applyFill="1" applyBorder="1" applyAlignment="1">
      <alignment horizontal="center" vertical="center"/>
    </xf>
    <xf numFmtId="2" fontId="5" fillId="5" borderId="38" xfId="0" applyNumberFormat="1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2" fontId="5" fillId="0" borderId="38" xfId="0" applyNumberFormat="1" applyFont="1" applyBorder="1" applyAlignment="1">
      <alignment horizontal="center" vertical="center"/>
    </xf>
    <xf numFmtId="164" fontId="5" fillId="8" borderId="26" xfId="0" applyNumberFormat="1" applyFont="1" applyFill="1" applyBorder="1" applyAlignment="1">
      <alignment horizontal="center" vertical="center"/>
    </xf>
    <xf numFmtId="2" fontId="5" fillId="0" borderId="26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164" fontId="6" fillId="5" borderId="53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2" fontId="5" fillId="6" borderId="29" xfId="0" applyNumberFormat="1" applyFont="1" applyFill="1" applyBorder="1" applyAlignment="1">
      <alignment horizontal="center" vertical="center"/>
    </xf>
    <xf numFmtId="2" fontId="5" fillId="6" borderId="8" xfId="0" applyNumberFormat="1" applyFont="1" applyFill="1" applyBorder="1" applyAlignment="1">
      <alignment horizontal="center" vertical="center"/>
    </xf>
    <xf numFmtId="2" fontId="5" fillId="6" borderId="30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4" fontId="5" fillId="2" borderId="38" xfId="0" applyNumberFormat="1" applyFont="1" applyFill="1" applyBorder="1" applyAlignment="1">
      <alignment horizontal="center" vertical="center"/>
    </xf>
    <xf numFmtId="164" fontId="5" fillId="0" borderId="33" xfId="0" applyNumberFormat="1" applyFont="1" applyBorder="1" applyAlignment="1">
      <alignment horizontal="center" vertical="center"/>
    </xf>
    <xf numFmtId="164" fontId="5" fillId="0" borderId="64" xfId="0" applyNumberFormat="1" applyFont="1" applyBorder="1" applyAlignment="1">
      <alignment horizontal="center" vertical="center"/>
    </xf>
    <xf numFmtId="164" fontId="5" fillId="2" borderId="23" xfId="0" applyNumberFormat="1" applyFont="1" applyFill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/>
    </xf>
    <xf numFmtId="164" fontId="5" fillId="0" borderId="57" xfId="0" applyNumberFormat="1" applyFont="1" applyBorder="1" applyAlignment="1">
      <alignment horizontal="center" vertical="center"/>
    </xf>
    <xf numFmtId="164" fontId="5" fillId="0" borderId="38" xfId="0" applyNumberFormat="1" applyFont="1" applyBorder="1" applyAlignment="1">
      <alignment horizontal="center" vertical="center"/>
    </xf>
    <xf numFmtId="164" fontId="6" fillId="0" borderId="38" xfId="0" applyNumberFormat="1" applyFont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164" fontId="5" fillId="2" borderId="16" xfId="0" applyNumberFormat="1" applyFont="1" applyFill="1" applyBorder="1" applyAlignment="1">
      <alignment horizontal="center" vertical="center"/>
    </xf>
    <xf numFmtId="164" fontId="8" fillId="2" borderId="42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2" fontId="4" fillId="2" borderId="25" xfId="0" applyNumberFormat="1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2" fontId="5" fillId="4" borderId="38" xfId="0" applyNumberFormat="1" applyFont="1" applyFill="1" applyBorder="1" applyAlignment="1">
      <alignment horizontal="center" vertical="center"/>
    </xf>
    <xf numFmtId="2" fontId="4" fillId="2" borderId="71" xfId="0" applyNumberFormat="1" applyFont="1" applyFill="1" applyBorder="1" applyAlignment="1">
      <alignment horizontal="center"/>
    </xf>
    <xf numFmtId="164" fontId="12" fillId="0" borderId="7" xfId="0" applyNumberFormat="1" applyFont="1" applyBorder="1" applyAlignment="1">
      <alignment horizontal="center"/>
    </xf>
    <xf numFmtId="164" fontId="12" fillId="0" borderId="2" xfId="0" applyNumberFormat="1" applyFont="1" applyBorder="1" applyAlignment="1">
      <alignment horizontal="center"/>
    </xf>
    <xf numFmtId="164" fontId="12" fillId="0" borderId="57" xfId="0" applyNumberFormat="1" applyFont="1" applyBorder="1" applyAlignment="1">
      <alignment horizontal="center"/>
    </xf>
    <xf numFmtId="164" fontId="4" fillId="2" borderId="54" xfId="0" applyNumberFormat="1" applyFont="1" applyFill="1" applyBorder="1" applyAlignment="1">
      <alignment horizontal="center"/>
    </xf>
    <xf numFmtId="164" fontId="5" fillId="5" borderId="61" xfId="0" applyNumberFormat="1" applyFont="1" applyFill="1" applyBorder="1" applyAlignment="1">
      <alignment horizontal="center" vertical="center"/>
    </xf>
    <xf numFmtId="164" fontId="12" fillId="0" borderId="38" xfId="0" applyNumberFormat="1" applyFont="1" applyBorder="1" applyAlignment="1">
      <alignment horizontal="center"/>
    </xf>
    <xf numFmtId="2" fontId="4" fillId="0" borderId="33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4" fillId="0" borderId="3" xfId="0" applyNumberFormat="1" applyFont="1" applyBorder="1" applyAlignment="1">
      <alignment horizontal="center"/>
    </xf>
    <xf numFmtId="0" fontId="4" fillId="2" borderId="2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wrapText="1" shrinkToFit="1"/>
    </xf>
    <xf numFmtId="164" fontId="6" fillId="8" borderId="1" xfId="0" applyNumberFormat="1" applyFont="1" applyFill="1" applyBorder="1" applyAlignment="1">
      <alignment horizontal="center" vertical="center" wrapText="1"/>
    </xf>
    <xf numFmtId="2" fontId="5" fillId="4" borderId="7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2" fontId="5" fillId="6" borderId="28" xfId="0" applyNumberFormat="1" applyFont="1" applyFill="1" applyBorder="1" applyAlignment="1">
      <alignment horizontal="center" vertical="center" wrapText="1"/>
    </xf>
    <xf numFmtId="2" fontId="5" fillId="3" borderId="28" xfId="0" applyNumberFormat="1" applyFont="1" applyFill="1" applyBorder="1" applyAlignment="1">
      <alignment horizontal="center" vertical="center" wrapText="1"/>
    </xf>
    <xf numFmtId="164" fontId="6" fillId="2" borderId="24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164" fontId="4" fillId="0" borderId="0" xfId="0" applyNumberFormat="1" applyFont="1" applyAlignment="1">
      <alignment horizontal="center"/>
    </xf>
    <xf numFmtId="2" fontId="4" fillId="2" borderId="0" xfId="0" applyNumberFormat="1" applyFont="1" applyFill="1" applyAlignment="1">
      <alignment horizontal="center"/>
    </xf>
    <xf numFmtId="164" fontId="4" fillId="0" borderId="66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4" fillId="0" borderId="67" xfId="0" applyNumberFormat="1" applyFont="1" applyBorder="1" applyAlignment="1">
      <alignment horizontal="center"/>
    </xf>
    <xf numFmtId="2" fontId="4" fillId="12" borderId="5" xfId="0" applyNumberFormat="1" applyFont="1" applyFill="1" applyBorder="1" applyAlignment="1">
      <alignment horizontal="center"/>
    </xf>
    <xf numFmtId="2" fontId="4" fillId="13" borderId="32" xfId="0" applyNumberFormat="1" applyFont="1" applyFill="1" applyBorder="1" applyAlignment="1">
      <alignment horizontal="center"/>
    </xf>
    <xf numFmtId="2" fontId="4" fillId="13" borderId="13" xfId="0" applyNumberFormat="1" applyFont="1" applyFill="1" applyBorder="1" applyAlignment="1">
      <alignment horizontal="center"/>
    </xf>
    <xf numFmtId="2" fontId="4" fillId="13" borderId="14" xfId="0" applyNumberFormat="1" applyFont="1" applyFill="1" applyBorder="1" applyAlignment="1">
      <alignment horizontal="center"/>
    </xf>
    <xf numFmtId="164" fontId="4" fillId="13" borderId="64" xfId="0" applyNumberFormat="1" applyFont="1" applyFill="1" applyBorder="1" applyAlignment="1">
      <alignment horizontal="center"/>
    </xf>
    <xf numFmtId="164" fontId="4" fillId="13" borderId="60" xfId="0" applyNumberFormat="1" applyFont="1" applyFill="1" applyBorder="1" applyAlignment="1">
      <alignment horizontal="center"/>
    </xf>
    <xf numFmtId="164" fontId="4" fillId="13" borderId="72" xfId="0" applyNumberFormat="1" applyFont="1" applyFill="1" applyBorder="1" applyAlignment="1">
      <alignment horizontal="center"/>
    </xf>
    <xf numFmtId="2" fontId="4" fillId="14" borderId="23" xfId="0" quotePrefix="1" applyNumberFormat="1" applyFont="1" applyFill="1" applyBorder="1" applyAlignment="1">
      <alignment horizontal="center"/>
    </xf>
    <xf numFmtId="2" fontId="4" fillId="14" borderId="5" xfId="0" quotePrefix="1" applyNumberFormat="1" applyFont="1" applyFill="1" applyBorder="1" applyAlignment="1">
      <alignment horizontal="center"/>
    </xf>
    <xf numFmtId="0" fontId="5" fillId="0" borderId="59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2" fontId="4" fillId="0" borderId="57" xfId="0" applyNumberFormat="1" applyFont="1" applyBorder="1" applyAlignment="1">
      <alignment horizontal="center"/>
    </xf>
    <xf numFmtId="2" fontId="4" fillId="13" borderId="27" xfId="0" applyNumberFormat="1" applyFont="1" applyFill="1" applyBorder="1" applyAlignment="1">
      <alignment horizontal="center"/>
    </xf>
    <xf numFmtId="164" fontId="4" fillId="0" borderId="17" xfId="0" applyNumberFormat="1" applyFont="1" applyBorder="1" applyAlignment="1">
      <alignment horizontal="center"/>
    </xf>
    <xf numFmtId="164" fontId="4" fillId="13" borderId="61" xfId="0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59" xfId="0" applyFont="1" applyBorder="1" applyAlignment="1">
      <alignment horizontal="center"/>
    </xf>
    <xf numFmtId="0" fontId="5" fillId="0" borderId="60" xfId="0" applyFont="1" applyBorder="1" applyAlignment="1">
      <alignment horizontal="center"/>
    </xf>
    <xf numFmtId="0" fontId="5" fillId="0" borderId="61" xfId="0" applyFont="1" applyBorder="1" applyAlignment="1">
      <alignment horizontal="center"/>
    </xf>
    <xf numFmtId="164" fontId="2" fillId="5" borderId="2" xfId="0" applyNumberFormat="1" applyFont="1" applyFill="1" applyBorder="1" applyAlignment="1">
      <alignment horizontal="center"/>
    </xf>
    <xf numFmtId="164" fontId="5" fillId="2" borderId="63" xfId="0" applyNumberFormat="1" applyFont="1" applyFill="1" applyBorder="1" applyAlignment="1">
      <alignment horizontal="center"/>
    </xf>
    <xf numFmtId="164" fontId="5" fillId="2" borderId="23" xfId="0" applyNumberFormat="1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/>
    </xf>
    <xf numFmtId="164" fontId="2" fillId="2" borderId="5" xfId="0" applyNumberFormat="1" applyFont="1" applyFill="1" applyBorder="1" applyAlignment="1">
      <alignment horizontal="center"/>
    </xf>
    <xf numFmtId="164" fontId="5" fillId="2" borderId="6" xfId="0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5" fillId="2" borderId="24" xfId="0" applyFont="1" applyFill="1" applyBorder="1" applyAlignment="1">
      <alignment horizontal="center" vertical="center" wrapText="1"/>
    </xf>
    <xf numFmtId="164" fontId="5" fillId="2" borderId="24" xfId="0" applyNumberFormat="1" applyFont="1" applyFill="1" applyBorder="1" applyAlignment="1">
      <alignment horizontal="center" vertical="center"/>
    </xf>
    <xf numFmtId="2" fontId="5" fillId="4" borderId="29" xfId="0" applyNumberFormat="1" applyFont="1" applyFill="1" applyBorder="1" applyAlignment="1">
      <alignment horizontal="center" vertical="center"/>
    </xf>
    <xf numFmtId="2" fontId="5" fillId="4" borderId="12" xfId="0" applyNumberFormat="1" applyFont="1" applyFill="1" applyBorder="1" applyAlignment="1">
      <alignment horizontal="center" vertical="center"/>
    </xf>
    <xf numFmtId="164" fontId="6" fillId="4" borderId="8" xfId="0" applyNumberFormat="1" applyFont="1" applyFill="1" applyBorder="1" applyAlignment="1">
      <alignment horizontal="center" vertical="center"/>
    </xf>
    <xf numFmtId="2" fontId="5" fillId="4" borderId="30" xfId="0" applyNumberFormat="1" applyFont="1" applyFill="1" applyBorder="1" applyAlignment="1">
      <alignment horizontal="center" vertical="center"/>
    </xf>
    <xf numFmtId="164" fontId="6" fillId="3" borderId="66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2" fontId="4" fillId="0" borderId="59" xfId="0" applyNumberFormat="1" applyFont="1" applyBorder="1" applyAlignment="1">
      <alignment horizontal="center"/>
    </xf>
    <xf numFmtId="2" fontId="4" fillId="0" borderId="60" xfId="0" applyNumberFormat="1" applyFont="1" applyBorder="1" applyAlignment="1">
      <alignment horizontal="center"/>
    </xf>
    <xf numFmtId="2" fontId="4" fillId="0" borderId="61" xfId="0" applyNumberFormat="1" applyFont="1" applyBorder="1" applyAlignment="1">
      <alignment horizontal="center"/>
    </xf>
    <xf numFmtId="0" fontId="4" fillId="2" borderId="46" xfId="0" applyFont="1" applyFill="1" applyBorder="1" applyAlignment="1">
      <alignment horizontal="center"/>
    </xf>
    <xf numFmtId="14" fontId="5" fillId="2" borderId="29" xfId="0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164" fontId="2" fillId="0" borderId="38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15" borderId="65" xfId="0" applyFont="1" applyFill="1" applyBorder="1"/>
    <xf numFmtId="0" fontId="5" fillId="15" borderId="64" xfId="0" applyFont="1" applyFill="1" applyBorder="1"/>
    <xf numFmtId="0" fontId="5" fillId="0" borderId="6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50" xfId="0" applyFont="1" applyBorder="1"/>
    <xf numFmtId="0" fontId="5" fillId="15" borderId="39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9" xfId="0" applyFont="1" applyBorder="1"/>
    <xf numFmtId="0" fontId="5" fillId="0" borderId="41" xfId="0" applyFont="1" applyBorder="1"/>
    <xf numFmtId="0" fontId="5" fillId="15" borderId="42" xfId="0" applyFont="1" applyFill="1" applyBorder="1" applyAlignment="1">
      <alignment horizontal="center"/>
    </xf>
    <xf numFmtId="0" fontId="5" fillId="0" borderId="23" xfId="0" applyFont="1" applyBorder="1"/>
    <xf numFmtId="0" fontId="5" fillId="0" borderId="51" xfId="0" applyFont="1" applyBorder="1" applyAlignment="1">
      <alignment horizontal="center"/>
    </xf>
    <xf numFmtId="0" fontId="5" fillId="0" borderId="6" xfId="0" applyFont="1" applyBorder="1"/>
    <xf numFmtId="0" fontId="5" fillId="0" borderId="3" xfId="0" applyFont="1" applyBorder="1"/>
    <xf numFmtId="0" fontId="5" fillId="0" borderId="41" xfId="0" applyFont="1" applyBorder="1" applyAlignment="1">
      <alignment horizontal="center"/>
    </xf>
    <xf numFmtId="0" fontId="5" fillId="0" borderId="42" xfId="0" applyFont="1" applyBorder="1"/>
    <xf numFmtId="2" fontId="5" fillId="0" borderId="1" xfId="0" applyNumberFormat="1" applyFont="1" applyBorder="1" applyAlignment="1">
      <alignment horizontal="center"/>
    </xf>
    <xf numFmtId="0" fontId="5" fillId="0" borderId="25" xfId="0" applyFont="1" applyBorder="1"/>
    <xf numFmtId="0" fontId="5" fillId="0" borderId="11" xfId="0" applyFont="1" applyBorder="1"/>
    <xf numFmtId="0" fontId="5" fillId="0" borderId="65" xfId="0" applyFont="1" applyBorder="1" applyAlignment="1">
      <alignment horizontal="center"/>
    </xf>
    <xf numFmtId="2" fontId="5" fillId="6" borderId="12" xfId="0" applyNumberFormat="1" applyFont="1" applyFill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2" fontId="5" fillId="4" borderId="25" xfId="0" applyNumberFormat="1" applyFont="1" applyFill="1" applyBorder="1" applyAlignment="1">
      <alignment horizontal="center" vertical="center"/>
    </xf>
    <xf numFmtId="14" fontId="5" fillId="8" borderId="8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2" fontId="5" fillId="0" borderId="60" xfId="0" applyNumberFormat="1" applyFont="1" applyBorder="1" applyAlignment="1">
      <alignment horizontal="center" vertical="center"/>
    </xf>
    <xf numFmtId="2" fontId="5" fillId="0" borderId="64" xfId="0" applyNumberFormat="1" applyFont="1" applyBorder="1" applyAlignment="1">
      <alignment horizontal="center"/>
    </xf>
    <xf numFmtId="2" fontId="5" fillId="0" borderId="72" xfId="0" applyNumberFormat="1" applyFont="1" applyBorder="1" applyAlignment="1">
      <alignment horizontal="center"/>
    </xf>
    <xf numFmtId="165" fontId="2" fillId="6" borderId="5" xfId="0" applyNumberFormat="1" applyFont="1" applyFill="1" applyBorder="1" applyAlignment="1">
      <alignment horizontal="center" vertical="center"/>
    </xf>
    <xf numFmtId="165" fontId="2" fillId="5" borderId="38" xfId="0" applyNumberFormat="1" applyFont="1" applyFill="1" applyBorder="1" applyAlignment="1">
      <alignment horizontal="center" vertical="center"/>
    </xf>
    <xf numFmtId="165" fontId="5" fillId="4" borderId="5" xfId="0" applyNumberFormat="1" applyFont="1" applyFill="1" applyBorder="1" applyAlignment="1">
      <alignment horizontal="center" vertical="center"/>
    </xf>
    <xf numFmtId="165" fontId="5" fillId="6" borderId="5" xfId="0" applyNumberFormat="1" applyFont="1" applyFill="1" applyBorder="1" applyAlignment="1">
      <alignment horizontal="center" vertical="center"/>
    </xf>
    <xf numFmtId="165" fontId="5" fillId="4" borderId="60" xfId="0" applyNumberFormat="1" applyFont="1" applyFill="1" applyBorder="1" applyAlignment="1">
      <alignment horizontal="center" vertical="center"/>
    </xf>
    <xf numFmtId="165" fontId="5" fillId="6" borderId="60" xfId="0" applyNumberFormat="1" applyFont="1" applyFill="1" applyBorder="1" applyAlignment="1">
      <alignment horizontal="center" vertical="center"/>
    </xf>
    <xf numFmtId="165" fontId="5" fillId="5" borderId="60" xfId="0" applyNumberFormat="1" applyFont="1" applyFill="1" applyBorder="1" applyAlignment="1">
      <alignment horizontal="center" vertical="center"/>
    </xf>
    <xf numFmtId="165" fontId="5" fillId="5" borderId="5" xfId="0" applyNumberFormat="1" applyFont="1" applyFill="1" applyBorder="1" applyAlignment="1">
      <alignment horizontal="center" vertical="center"/>
    </xf>
    <xf numFmtId="165" fontId="5" fillId="5" borderId="2" xfId="0" applyNumberFormat="1" applyFont="1" applyFill="1" applyBorder="1" applyAlignment="1">
      <alignment horizontal="center" vertical="center"/>
    </xf>
    <xf numFmtId="165" fontId="5" fillId="5" borderId="37" xfId="0" applyNumberFormat="1" applyFont="1" applyFill="1" applyBorder="1" applyAlignment="1">
      <alignment horizontal="center" vertical="center"/>
    </xf>
    <xf numFmtId="0" fontId="5" fillId="4" borderId="6" xfId="0" applyFont="1" applyFill="1" applyBorder="1"/>
    <xf numFmtId="0" fontId="5" fillId="6" borderId="23" xfId="0" applyFont="1" applyFill="1" applyBorder="1"/>
    <xf numFmtId="2" fontId="5" fillId="0" borderId="37" xfId="0" applyNumberFormat="1" applyFont="1" applyBorder="1" applyAlignment="1">
      <alignment horizontal="center"/>
    </xf>
    <xf numFmtId="2" fontId="5" fillId="0" borderId="39" xfId="0" applyNumberFormat="1" applyFont="1" applyBorder="1" applyAlignment="1">
      <alignment horizontal="center"/>
    </xf>
    <xf numFmtId="2" fontId="5" fillId="0" borderId="29" xfId="0" applyNumberFormat="1" applyFont="1" applyBorder="1" applyAlignment="1">
      <alignment horizontal="center"/>
    </xf>
    <xf numFmtId="2" fontId="5" fillId="0" borderId="30" xfId="0" applyNumberFormat="1" applyFont="1" applyBorder="1" applyAlignment="1">
      <alignment horizontal="center"/>
    </xf>
    <xf numFmtId="2" fontId="5" fillId="0" borderId="49" xfId="0" applyNumberFormat="1" applyFont="1" applyBorder="1" applyAlignment="1">
      <alignment horizontal="center"/>
    </xf>
    <xf numFmtId="2" fontId="5" fillId="0" borderId="50" xfId="0" applyNumberFormat="1" applyFont="1" applyBorder="1" applyAlignment="1">
      <alignment horizontal="center"/>
    </xf>
    <xf numFmtId="2" fontId="5" fillId="0" borderId="47" xfId="0" applyNumberFormat="1" applyFont="1" applyBorder="1" applyAlignment="1">
      <alignment horizontal="center"/>
    </xf>
    <xf numFmtId="2" fontId="5" fillId="0" borderId="48" xfId="0" applyNumberFormat="1" applyFont="1" applyBorder="1" applyAlignment="1">
      <alignment horizontal="center"/>
    </xf>
    <xf numFmtId="164" fontId="4" fillId="0" borderId="37" xfId="0" applyNumberFormat="1" applyFont="1" applyBorder="1" applyAlignment="1">
      <alignment horizontal="center"/>
    </xf>
    <xf numFmtId="164" fontId="4" fillId="0" borderId="39" xfId="0" applyNumberFormat="1" applyFont="1" applyBorder="1" applyAlignment="1">
      <alignment horizontal="center"/>
    </xf>
    <xf numFmtId="2" fontId="4" fillId="2" borderId="25" xfId="0" applyNumberFormat="1" applyFont="1" applyFill="1" applyBorder="1" applyAlignment="1">
      <alignment horizontal="center"/>
    </xf>
    <xf numFmtId="2" fontId="4" fillId="2" borderId="11" xfId="0" applyNumberFormat="1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1" fillId="2" borderId="70" xfId="0" applyFont="1" applyFill="1" applyBorder="1" applyAlignment="1">
      <alignment horizontal="center" vertical="center"/>
    </xf>
    <xf numFmtId="0" fontId="11" fillId="2" borderId="62" xfId="0" applyFont="1" applyFill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/>
    </xf>
    <xf numFmtId="0" fontId="11" fillId="2" borderId="58" xfId="0" applyFont="1" applyFill="1" applyBorder="1" applyAlignment="1">
      <alignment horizontal="center" vertical="center"/>
    </xf>
    <xf numFmtId="0" fontId="14" fillId="0" borderId="70" xfId="0" applyFont="1" applyBorder="1" applyAlignment="1">
      <alignment horizontal="center" vertical="center"/>
    </xf>
    <xf numFmtId="0" fontId="14" fillId="0" borderId="62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" fillId="2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164" fontId="4" fillId="0" borderId="49" xfId="0" applyNumberFormat="1" applyFont="1" applyBorder="1" applyAlignment="1">
      <alignment horizontal="center"/>
    </xf>
    <xf numFmtId="164" fontId="4" fillId="0" borderId="50" xfId="0" applyNumberFormat="1" applyFont="1" applyBorder="1" applyAlignment="1">
      <alignment horizontal="center"/>
    </xf>
    <xf numFmtId="0" fontId="5" fillId="0" borderId="34" xfId="0" applyFont="1" applyBorder="1" applyAlignment="1">
      <alignment horizontal="center" wrapText="1"/>
    </xf>
    <xf numFmtId="0" fontId="5" fillId="0" borderId="36" xfId="0" applyFont="1" applyBorder="1" applyAlignment="1">
      <alignment horizontal="center" wrapText="1"/>
    </xf>
    <xf numFmtId="0" fontId="5" fillId="0" borderId="40" xfId="0" applyFont="1" applyBorder="1" applyAlignment="1">
      <alignment horizontal="center" wrapText="1"/>
    </xf>
    <xf numFmtId="0" fontId="5" fillId="0" borderId="42" xfId="0" applyFont="1" applyBorder="1" applyAlignment="1">
      <alignment horizontal="center" wrapText="1"/>
    </xf>
    <xf numFmtId="0" fontId="4" fillId="3" borderId="66" xfId="0" applyFont="1" applyFill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" fillId="2" borderId="65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0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0" borderId="50" xfId="0" applyFont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15" fillId="0" borderId="56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</cellXfs>
  <cellStyles count="1">
    <cellStyle name="Normal" xfId="0" builtinId="0"/>
  </cellStyles>
  <dxfs count="34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9F492-2F41-4C24-AF50-095EEEC22849}">
  <sheetPr codeName="Feuil2"/>
  <dimension ref="B2:U60"/>
  <sheetViews>
    <sheetView workbookViewId="0">
      <selection activeCell="D25" sqref="D25"/>
    </sheetView>
  </sheetViews>
  <sheetFormatPr baseColWidth="10" defaultColWidth="10.81640625" defaultRowHeight="13" x14ac:dyDescent="0.3"/>
  <cols>
    <col min="1" max="1" width="4.453125" style="75" customWidth="1"/>
    <col min="2" max="2" width="10.81640625" style="75"/>
    <col min="3" max="3" width="12.1796875" style="75" customWidth="1"/>
    <col min="4" max="4" width="12.54296875" style="75" customWidth="1"/>
    <col min="5" max="5" width="10.81640625" style="75" customWidth="1"/>
    <col min="6" max="11" width="10.81640625" style="75"/>
    <col min="12" max="12" width="11.81640625" style="75" customWidth="1"/>
    <col min="13" max="13" width="3.1796875" style="75" customWidth="1"/>
    <col min="14" max="16384" width="10.81640625" style="75"/>
  </cols>
  <sheetData>
    <row r="2" spans="2:21" x14ac:dyDescent="0.3">
      <c r="E2" s="339" t="s">
        <v>30</v>
      </c>
      <c r="F2" s="339"/>
      <c r="G2" s="339"/>
      <c r="H2" s="339"/>
      <c r="I2" s="339"/>
    </row>
    <row r="3" spans="2:21" ht="13.5" thickBot="1" x14ac:dyDescent="0.35"/>
    <row r="4" spans="2:21" s="79" customFormat="1" ht="16.5" customHeight="1" x14ac:dyDescent="0.3">
      <c r="C4" s="340" t="s">
        <v>36</v>
      </c>
      <c r="D4" s="343" t="s">
        <v>37</v>
      </c>
      <c r="E4" s="346" t="s">
        <v>29</v>
      </c>
      <c r="F4" s="346" t="s">
        <v>34</v>
      </c>
      <c r="G4" s="330" t="s">
        <v>32</v>
      </c>
      <c r="H4" s="336" t="s">
        <v>38</v>
      </c>
      <c r="I4" s="336" t="s">
        <v>45</v>
      </c>
      <c r="J4" s="333" t="s">
        <v>31</v>
      </c>
      <c r="K4" s="327" t="s">
        <v>43</v>
      </c>
      <c r="L4" s="330" t="s">
        <v>51</v>
      </c>
      <c r="M4" s="326"/>
    </row>
    <row r="5" spans="2:21" s="79" customFormat="1" ht="16.5" customHeight="1" x14ac:dyDescent="0.3">
      <c r="C5" s="341"/>
      <c r="D5" s="344"/>
      <c r="E5" s="347"/>
      <c r="F5" s="347"/>
      <c r="G5" s="331"/>
      <c r="H5" s="337"/>
      <c r="I5" s="337"/>
      <c r="J5" s="334"/>
      <c r="K5" s="328"/>
      <c r="L5" s="331"/>
      <c r="M5" s="326"/>
    </row>
    <row r="6" spans="2:21" s="79" customFormat="1" ht="16.5" customHeight="1" thickBot="1" x14ac:dyDescent="0.35">
      <c r="C6" s="342"/>
      <c r="D6" s="345"/>
      <c r="E6" s="348"/>
      <c r="F6" s="348"/>
      <c r="G6" s="349"/>
      <c r="H6" s="338"/>
      <c r="I6" s="338"/>
      <c r="J6" s="335"/>
      <c r="K6" s="329"/>
      <c r="L6" s="332"/>
      <c r="M6" s="326"/>
    </row>
    <row r="7" spans="2:21" ht="13.5" thickBot="1" x14ac:dyDescent="0.35">
      <c r="B7" s="185">
        <f>gréve!D87</f>
        <v>1</v>
      </c>
      <c r="C7" s="182">
        <f ca="1">gréve!AP5*P$8</f>
        <v>0</v>
      </c>
      <c r="D7" s="76">
        <f ca="1">'à rembourser'!Y5*P$8</f>
        <v>263.63932806328279</v>
      </c>
      <c r="E7" s="204">
        <f ca="1">'à rembourser'!C33*P$8</f>
        <v>0</v>
      </c>
      <c r="F7" s="203" t="str">
        <f t="shared" ref="F7:F24" ca="1" si="0">IF((E7-H7)&lt;0,"",(E7-H7))</f>
        <v/>
      </c>
      <c r="G7" s="200">
        <f ca="1">'à rembourser'!B33</f>
        <v>298.29083992089659</v>
      </c>
      <c r="H7" s="207">
        <f ca="1">G7*P$8</f>
        <v>238.63267193671729</v>
      </c>
      <c r="I7" s="210">
        <f t="shared" ref="I7:I24" ca="1" si="1">IF((H7-E7)&lt;0,"",(H7-E7))</f>
        <v>238.63267193671729</v>
      </c>
      <c r="J7" s="176">
        <f ca="1">C7+E7-H7</f>
        <v>-238.63267193671729</v>
      </c>
      <c r="K7" s="76">
        <f>gréve!V5*P$8</f>
        <v>502.27200000000005</v>
      </c>
      <c r="L7" s="82">
        <f ca="1">(J7*100)/K7</f>
        <v>-47.510646011865532</v>
      </c>
      <c r="M7" s="80"/>
      <c r="U7" s="181">
        <v>191.06094630877936</v>
      </c>
    </row>
    <row r="8" spans="2:21" x14ac:dyDescent="0.3">
      <c r="B8" s="186">
        <f>gréve!D88</f>
        <v>2</v>
      </c>
      <c r="C8" s="182">
        <f ca="1">gréve!AP6*P$8</f>
        <v>0</v>
      </c>
      <c r="D8" s="77">
        <f ca="1">'à rembourser'!Y6*P$8</f>
        <v>303.14491544891234</v>
      </c>
      <c r="E8" s="205">
        <f ca="1">'à rembourser'!B60*P$8</f>
        <v>0</v>
      </c>
      <c r="F8" s="203" t="str">
        <f t="shared" ca="1" si="0"/>
        <v/>
      </c>
      <c r="G8" s="201">
        <f ca="1">'à rembourser'!B34</f>
        <v>325.6920427158866</v>
      </c>
      <c r="H8" s="208">
        <f t="shared" ref="H8:H24" ca="1" si="2">G8*P$8</f>
        <v>260.55363417270928</v>
      </c>
      <c r="I8" s="211">
        <f t="shared" ca="1" si="1"/>
        <v>260.55363417270928</v>
      </c>
      <c r="J8" s="177">
        <f ca="1">C8+E8-H8</f>
        <v>-260.55363417270928</v>
      </c>
      <c r="K8" s="76">
        <f>gréve!V6*P$8</f>
        <v>577.53599999999994</v>
      </c>
      <c r="L8" s="82">
        <f t="shared" ref="L8:L24" ca="1" si="3">(J8*100)/K8</f>
        <v>-45.114700065919578</v>
      </c>
      <c r="M8" s="80"/>
      <c r="N8" s="320" t="s">
        <v>35</v>
      </c>
      <c r="O8" s="321"/>
      <c r="P8" s="324">
        <v>0.8</v>
      </c>
      <c r="U8" s="181">
        <v>225.45471542013149</v>
      </c>
    </row>
    <row r="9" spans="2:21" ht="13.5" thickBot="1" x14ac:dyDescent="0.35">
      <c r="B9" s="186">
        <f>gréve!D89</f>
        <v>3</v>
      </c>
      <c r="C9" s="183">
        <f ca="1">gréve!AP7*P$8</f>
        <v>0</v>
      </c>
      <c r="D9" s="77">
        <f ca="1">'à rembourser'!Y7*P$8</f>
        <v>328.7429236018458</v>
      </c>
      <c r="E9" s="205">
        <f ca="1">'à rembourser'!B61*P$8</f>
        <v>0</v>
      </c>
      <c r="F9" s="203" t="str">
        <f t="shared" ca="1" si="0"/>
        <v/>
      </c>
      <c r="G9" s="201">
        <f ca="1">'à rembourser'!B35</f>
        <v>371.95134549769261</v>
      </c>
      <c r="H9" s="208">
        <f t="shared" ca="1" si="2"/>
        <v>297.56107639815411</v>
      </c>
      <c r="I9" s="211">
        <f t="shared" ca="1" si="1"/>
        <v>297.56107639815411</v>
      </c>
      <c r="J9" s="177">
        <f t="shared" ref="J9:J24" ca="1" si="4">C9+E9-H9</f>
        <v>-297.56107639815411</v>
      </c>
      <c r="K9" s="76">
        <f>gréve!V7*P$8</f>
        <v>626.30399999999986</v>
      </c>
      <c r="L9" s="82">
        <f t="shared" ca="1" si="3"/>
        <v>-47.510646011865511</v>
      </c>
      <c r="M9" s="80"/>
      <c r="N9" s="322"/>
      <c r="O9" s="323"/>
      <c r="P9" s="325"/>
      <c r="U9" s="181">
        <v>238.2418986464977</v>
      </c>
    </row>
    <row r="10" spans="2:21" x14ac:dyDescent="0.3">
      <c r="B10" s="186">
        <f>gréve!D90</f>
        <v>4</v>
      </c>
      <c r="C10" s="183">
        <f ca="1">gréve!AP8*P$8</f>
        <v>0</v>
      </c>
      <c r="D10" s="77">
        <f ca="1">'à rembourser'!Y8*P$8</f>
        <v>300.32308777851023</v>
      </c>
      <c r="E10" s="205">
        <f ca="1">'à rembourser'!B62*P$8</f>
        <v>0</v>
      </c>
      <c r="F10" s="203" t="str">
        <f t="shared" ca="1" si="0"/>
        <v/>
      </c>
      <c r="G10" s="201">
        <f ca="1">'à rembourser'!B36</f>
        <v>339.79614027686222</v>
      </c>
      <c r="H10" s="208">
        <f t="shared" ca="1" si="2"/>
        <v>271.8369122214898</v>
      </c>
      <c r="I10" s="211">
        <f t="shared" ca="1" si="1"/>
        <v>271.8369122214898</v>
      </c>
      <c r="J10" s="177">
        <f t="shared" ca="1" si="4"/>
        <v>-271.8369122214898</v>
      </c>
      <c r="K10" s="76">
        <f>gréve!V8*P$8</f>
        <v>572.1600000000002</v>
      </c>
      <c r="L10" s="82">
        <f t="shared" ca="1" si="3"/>
        <v>-47.510646011865511</v>
      </c>
      <c r="M10" s="80"/>
      <c r="U10" s="181">
        <v>217.64587920495507</v>
      </c>
    </row>
    <row r="11" spans="2:21" x14ac:dyDescent="0.3">
      <c r="B11" s="186">
        <f>gréve!D91</f>
        <v>5</v>
      </c>
      <c r="C11" s="183">
        <f ca="1">gréve!AP9*P$8</f>
        <v>0</v>
      </c>
      <c r="D11" s="77">
        <f ca="1">'à rembourser'!Y9*P$8</f>
        <v>259.20502743836522</v>
      </c>
      <c r="E11" s="205">
        <f ca="1">'à rembourser'!B63*P$8</f>
        <v>0</v>
      </c>
      <c r="F11" s="203" t="str">
        <f t="shared" ca="1" si="0"/>
        <v/>
      </c>
      <c r="G11" s="201">
        <f ca="1">'à rembourser'!B37</f>
        <v>293.27371570204343</v>
      </c>
      <c r="H11" s="208">
        <f t="shared" ca="1" si="2"/>
        <v>234.61897256163476</v>
      </c>
      <c r="I11" s="211">
        <f t="shared" ca="1" si="1"/>
        <v>234.61897256163476</v>
      </c>
      <c r="J11" s="177">
        <f t="shared" ca="1" si="4"/>
        <v>-234.61897256163476</v>
      </c>
      <c r="K11" s="76">
        <f>gréve!V9*P$8</f>
        <v>493.8239999999999</v>
      </c>
      <c r="L11" s="82">
        <f t="shared" ca="1" si="3"/>
        <v>-47.510646011865525</v>
      </c>
      <c r="M11" s="80"/>
      <c r="U11" s="181">
        <v>187.84738299165906</v>
      </c>
    </row>
    <row r="12" spans="2:21" x14ac:dyDescent="0.3">
      <c r="B12" s="186">
        <f>gréve!D92</f>
        <v>6</v>
      </c>
      <c r="C12" s="183">
        <f ca="1">gréve!AP10*P$8</f>
        <v>0</v>
      </c>
      <c r="D12" s="77">
        <f ca="1">'à rembourser'!Y10*P$8</f>
        <v>289.03577709690177</v>
      </c>
      <c r="E12" s="205">
        <f ca="1">'à rembourser'!B64*P$8</f>
        <v>0</v>
      </c>
      <c r="F12" s="203" t="str">
        <f t="shared" ca="1" si="0"/>
        <v/>
      </c>
      <c r="G12" s="201">
        <f ca="1">'à rembourser'!B38</f>
        <v>327.0252786288728</v>
      </c>
      <c r="H12" s="208">
        <f t="shared" ca="1" si="2"/>
        <v>261.62022290309824</v>
      </c>
      <c r="I12" s="211">
        <f t="shared" ca="1" si="1"/>
        <v>261.62022290309824</v>
      </c>
      <c r="J12" s="177">
        <f t="shared" ca="1" si="4"/>
        <v>-261.62022290309824</v>
      </c>
      <c r="K12" s="76">
        <f>gréve!V10*P$8</f>
        <v>550.65600000000006</v>
      </c>
      <c r="L12" s="82">
        <f t="shared" ca="1" si="3"/>
        <v>-47.510646011865525</v>
      </c>
      <c r="M12" s="80"/>
      <c r="U12" s="181">
        <v>209.46589985228547</v>
      </c>
    </row>
    <row r="13" spans="2:21" x14ac:dyDescent="0.3">
      <c r="B13" s="186">
        <f>gréve!D93</f>
        <v>7</v>
      </c>
      <c r="C13" s="183">
        <f ca="1">gréve!AP11*P$8</f>
        <v>0</v>
      </c>
      <c r="D13" s="77">
        <f ca="1">'à rembourser'!Y11*P$8</f>
        <v>362.80641476598555</v>
      </c>
      <c r="E13" s="205">
        <f ca="1">'à rembourser'!B65*P$8</f>
        <v>0</v>
      </c>
      <c r="F13" s="203" t="str">
        <f t="shared" ca="1" si="0"/>
        <v/>
      </c>
      <c r="G13" s="201">
        <f ca="1">'à rembourser'!B39</f>
        <v>410.49198154251815</v>
      </c>
      <c r="H13" s="208">
        <f t="shared" ca="1" si="2"/>
        <v>328.39358523401455</v>
      </c>
      <c r="I13" s="211">
        <f t="shared" ca="1" si="1"/>
        <v>328.39358523401455</v>
      </c>
      <c r="J13" s="177">
        <f t="shared" ca="1" si="4"/>
        <v>-328.39358523401455</v>
      </c>
      <c r="K13" s="76">
        <f>gréve!V11*P$8</f>
        <v>691.19999999999993</v>
      </c>
      <c r="L13" s="82">
        <f t="shared" ca="1" si="3"/>
        <v>-47.510646011865532</v>
      </c>
      <c r="M13" s="80"/>
      <c r="U13" s="181">
        <v>262.92790776437516</v>
      </c>
    </row>
    <row r="14" spans="2:21" x14ac:dyDescent="0.3">
      <c r="B14" s="186">
        <f>gréve!D94</f>
        <v>8</v>
      </c>
      <c r="C14" s="183">
        <f ca="1">gréve!AP12*P$8</f>
        <v>0</v>
      </c>
      <c r="D14" s="77">
        <f ca="1">'à rembourser'!Y12*P$8</f>
        <v>428.31312854317741</v>
      </c>
      <c r="E14" s="205">
        <f ca="1">'à rembourser'!B66*P$8</f>
        <v>0</v>
      </c>
      <c r="F14" s="203" t="str">
        <f ca="1">IF((E14-H14)&lt;0,"",(E14-H14))</f>
        <v/>
      </c>
      <c r="G14" s="201">
        <f ca="1">'à rembourser'!B40</f>
        <v>177.04093605800921</v>
      </c>
      <c r="H14" s="208">
        <f t="shared" ca="1" si="2"/>
        <v>141.63274884640737</v>
      </c>
      <c r="I14" s="211">
        <f t="shared" ca="1" si="1"/>
        <v>141.63274884640737</v>
      </c>
      <c r="J14" s="177">
        <f t="shared" ca="1" si="4"/>
        <v>-141.63274884640737</v>
      </c>
      <c r="K14" s="76">
        <f>gréve!V12*P$8</f>
        <v>816</v>
      </c>
      <c r="L14" s="82">
        <f t="shared" ca="1" si="3"/>
        <v>-17.3569545154911</v>
      </c>
      <c r="M14" s="80"/>
      <c r="U14" s="181">
        <v>296.81902910399816</v>
      </c>
    </row>
    <row r="15" spans="2:21" x14ac:dyDescent="0.3">
      <c r="B15" s="186">
        <f>gréve!D95</f>
        <v>9</v>
      </c>
      <c r="C15" s="183">
        <f ca="1">gréve!AP13*P$8</f>
        <v>0</v>
      </c>
      <c r="D15" s="77">
        <f ca="1">'à rembourser'!Y13*P$8</f>
        <v>463.38441530388928</v>
      </c>
      <c r="E15" s="205">
        <f ca="1">'à rembourser'!B67*P$8</f>
        <v>0</v>
      </c>
      <c r="F15" s="203">
        <f t="shared" ca="1" si="0"/>
        <v>0</v>
      </c>
      <c r="G15" s="201">
        <f ca="1">'à rembourser'!B41</f>
        <v>0</v>
      </c>
      <c r="H15" s="208">
        <f t="shared" ca="1" si="2"/>
        <v>0</v>
      </c>
      <c r="I15" s="211">
        <f t="shared" ca="1" si="1"/>
        <v>0</v>
      </c>
      <c r="J15" s="177">
        <f t="shared" ca="1" si="4"/>
        <v>0</v>
      </c>
      <c r="K15" s="76">
        <f>gréve!V13*P$8</f>
        <v>882.8159999999998</v>
      </c>
      <c r="L15" s="82">
        <f t="shared" ca="1" si="3"/>
        <v>0</v>
      </c>
      <c r="M15" s="80"/>
      <c r="U15" s="181">
        <v>311.57915031525852</v>
      </c>
    </row>
    <row r="16" spans="2:21" x14ac:dyDescent="0.3">
      <c r="B16" s="186">
        <f>gréve!D96</f>
        <v>10</v>
      </c>
      <c r="C16" s="183">
        <f ca="1">gréve!AP14*P$8</f>
        <v>0</v>
      </c>
      <c r="D16" s="77">
        <f ca="1">'à rembourser'!Y14*P$8</f>
        <v>403.72291598681613</v>
      </c>
      <c r="E16" s="205">
        <f ca="1">'à rembourser'!B68*P$8</f>
        <v>0</v>
      </c>
      <c r="F16" s="203" t="str">
        <f t="shared" ca="1" si="0"/>
        <v/>
      </c>
      <c r="G16" s="201">
        <f ca="1">'à rembourser'!B42</f>
        <v>433.75077231377719</v>
      </c>
      <c r="H16" s="208">
        <f t="shared" ca="1" si="2"/>
        <v>347.00061785102179</v>
      </c>
      <c r="I16" s="211">
        <f t="shared" ca="1" si="1"/>
        <v>347.00061785102179</v>
      </c>
      <c r="J16" s="177">
        <f t="shared" ca="1" si="4"/>
        <v>-347.00061785102179</v>
      </c>
      <c r="K16" s="76">
        <f>gréve!V14*P$8</f>
        <v>769.15200000000004</v>
      </c>
      <c r="L16" s="82">
        <f t="shared" ca="1" si="3"/>
        <v>-45.114700065919585</v>
      </c>
      <c r="M16" s="80"/>
      <c r="U16" s="181">
        <v>271.46282648171501</v>
      </c>
    </row>
    <row r="17" spans="2:21" x14ac:dyDescent="0.3">
      <c r="B17" s="186">
        <f>gréve!D97</f>
        <v>11</v>
      </c>
      <c r="C17" s="183">
        <f ca="1">gréve!AP15*P$8</f>
        <v>0</v>
      </c>
      <c r="D17" s="77">
        <f ca="1">'à rembourser'!Y15*P$8</f>
        <v>403.72291598681613</v>
      </c>
      <c r="E17" s="205">
        <f ca="1">'à rembourser'!B69*P$8</f>
        <v>0</v>
      </c>
      <c r="F17" s="203" t="str">
        <f t="shared" ca="1" si="0"/>
        <v/>
      </c>
      <c r="G17" s="201">
        <f ca="1">'à rembourser'!B43</f>
        <v>312.94523422544495</v>
      </c>
      <c r="H17" s="208">
        <f t="shared" ca="1" si="2"/>
        <v>250.35618738035598</v>
      </c>
      <c r="I17" s="211">
        <f t="shared" ca="1" si="1"/>
        <v>250.35618738035598</v>
      </c>
      <c r="J17" s="177">
        <f t="shared" ca="1" si="4"/>
        <v>-250.35618738035598</v>
      </c>
      <c r="K17" s="76">
        <f>gréve!V15*P$8</f>
        <v>769.15200000000004</v>
      </c>
      <c r="L17" s="82">
        <f t="shared" ca="1" si="3"/>
        <v>-32.549637442320368</v>
      </c>
      <c r="M17" s="80"/>
      <c r="U17" s="181">
        <v>284.26503455466576</v>
      </c>
    </row>
    <row r="18" spans="2:21" x14ac:dyDescent="0.3">
      <c r="B18" s="186">
        <f>gréve!D98</f>
        <v>12</v>
      </c>
      <c r="C18" s="183">
        <f ca="1">gréve!AP16*P$8</f>
        <v>0</v>
      </c>
      <c r="D18" s="77">
        <f ca="1">'à rembourser'!Y16*P$8</f>
        <v>474.67172598549769</v>
      </c>
      <c r="E18" s="205">
        <f ca="1">'à rembourser'!B70*P$8</f>
        <v>0</v>
      </c>
      <c r="F18" s="203">
        <f t="shared" ca="1" si="0"/>
        <v>0</v>
      </c>
      <c r="G18" s="201">
        <f ca="1">'à rembourser'!B44</f>
        <v>0</v>
      </c>
      <c r="H18" s="208">
        <f t="shared" ca="1" si="2"/>
        <v>0</v>
      </c>
      <c r="I18" s="211">
        <f t="shared" ca="1" si="1"/>
        <v>0</v>
      </c>
      <c r="J18" s="177">
        <f t="shared" ca="1" si="4"/>
        <v>0</v>
      </c>
      <c r="K18" s="76">
        <f>gréve!V16*P$8</f>
        <v>904.32000000000016</v>
      </c>
      <c r="L18" s="82">
        <f t="shared" ca="1" si="3"/>
        <v>0</v>
      </c>
      <c r="M18" s="80"/>
      <c r="U18" s="181">
        <v>319.16872509457761</v>
      </c>
    </row>
    <row r="19" spans="2:21" x14ac:dyDescent="0.3">
      <c r="B19" s="186">
        <f>gréve!D99</f>
        <v>13</v>
      </c>
      <c r="C19" s="183">
        <f ca="1">gréve!AP17*P$8</f>
        <v>0</v>
      </c>
      <c r="D19" s="77">
        <f ca="1">'à rembourser'!Y17*P$8</f>
        <v>523.24747374027697</v>
      </c>
      <c r="E19" s="205">
        <f ca="1">'à rembourser'!B71*P$8</f>
        <v>0</v>
      </c>
      <c r="F19" s="203">
        <f t="shared" ca="1" si="0"/>
        <v>0</v>
      </c>
      <c r="G19" s="201">
        <f ca="1">'à rembourser'!B45</f>
        <v>0</v>
      </c>
      <c r="H19" s="208">
        <f t="shared" ca="1" si="2"/>
        <v>0</v>
      </c>
      <c r="I19" s="211">
        <f t="shared" ca="1" si="1"/>
        <v>0</v>
      </c>
      <c r="J19" s="177">
        <f t="shared" ca="1" si="4"/>
        <v>0</v>
      </c>
      <c r="K19" s="76">
        <f>gréve!V17*P$8</f>
        <v>996.86400000000015</v>
      </c>
      <c r="L19" s="82">
        <f t="shared" ca="1" si="3"/>
        <v>0</v>
      </c>
      <c r="M19" s="80"/>
      <c r="U19" s="181">
        <v>351.8310022698613</v>
      </c>
    </row>
    <row r="20" spans="2:21" x14ac:dyDescent="0.3">
      <c r="B20" s="186">
        <f>gréve!D100</f>
        <v>14</v>
      </c>
      <c r="C20" s="183">
        <f ca="1">gréve!AP18*P$8</f>
        <v>0</v>
      </c>
      <c r="D20" s="77">
        <f ca="1">'à rembourser'!Y18*P$8</f>
        <v>509.54145362689525</v>
      </c>
      <c r="E20" s="205">
        <f ca="1">'à rembourser'!B72*P$8</f>
        <v>0</v>
      </c>
      <c r="F20" s="203">
        <f t="shared" ca="1" si="0"/>
        <v>0</v>
      </c>
      <c r="G20" s="201">
        <f ca="1">'à rembourser'!B46</f>
        <v>0</v>
      </c>
      <c r="H20" s="208">
        <f t="shared" ca="1" si="2"/>
        <v>0</v>
      </c>
      <c r="I20" s="211">
        <f t="shared" ca="1" si="1"/>
        <v>0</v>
      </c>
      <c r="J20" s="177">
        <f t="shared" ca="1" si="4"/>
        <v>0</v>
      </c>
      <c r="K20" s="76">
        <f>gréve!V18*P$8</f>
        <v>970.75199999999995</v>
      </c>
      <c r="L20" s="82">
        <f t="shared" ca="1" si="3"/>
        <v>0</v>
      </c>
      <c r="M20" s="80"/>
      <c r="U20" s="181">
        <v>342.61509003783101</v>
      </c>
    </row>
    <row r="21" spans="2:21" x14ac:dyDescent="0.3">
      <c r="B21" s="186">
        <f>gréve!D101</f>
        <v>15</v>
      </c>
      <c r="C21" s="183">
        <f ca="1">gréve!AP19*P$8</f>
        <v>0</v>
      </c>
      <c r="D21" s="77">
        <f ca="1">'à rembourser'!Y19*P$8</f>
        <v>477.29199453658543</v>
      </c>
      <c r="E21" s="205">
        <f ca="1">'à rembourser'!B73*P$8</f>
        <v>0</v>
      </c>
      <c r="F21" s="203">
        <f t="shared" ca="1" si="0"/>
        <v>0</v>
      </c>
      <c r="G21" s="201">
        <f ca="1">'à rembourser'!B47</f>
        <v>0</v>
      </c>
      <c r="H21" s="208">
        <f t="shared" ca="1" si="2"/>
        <v>0</v>
      </c>
      <c r="I21" s="211">
        <f t="shared" ca="1" si="1"/>
        <v>0</v>
      </c>
      <c r="J21" s="177">
        <f t="shared" ca="1" si="4"/>
        <v>0</v>
      </c>
      <c r="K21" s="76">
        <f>gréve!V19*P$8</f>
        <v>909.3119999999999</v>
      </c>
      <c r="L21" s="82">
        <f t="shared" ca="1" si="3"/>
        <v>0</v>
      </c>
      <c r="M21" s="80"/>
      <c r="U21" s="181">
        <v>320.93059066834803</v>
      </c>
    </row>
    <row r="22" spans="2:21" x14ac:dyDescent="0.3">
      <c r="B22" s="186">
        <f>gréve!D102</f>
        <v>16</v>
      </c>
      <c r="C22" s="183">
        <f ca="1">gréve!AP20*P$8</f>
        <v>0</v>
      </c>
      <c r="D22" s="77">
        <f ca="1">'à rembourser'!Y20*P$8</f>
        <v>308.58701167040215</v>
      </c>
      <c r="E22" s="205">
        <f ca="1">'à rembourser'!B74*P$8</f>
        <v>0</v>
      </c>
      <c r="F22" s="203" t="str">
        <f t="shared" ca="1" si="0"/>
        <v/>
      </c>
      <c r="G22" s="201">
        <f ca="1">'à rembourser'!B48</f>
        <v>349.1462354119974</v>
      </c>
      <c r="H22" s="208">
        <f t="shared" ca="1" si="2"/>
        <v>279.3169883295979</v>
      </c>
      <c r="I22" s="211">
        <f t="shared" ca="1" si="1"/>
        <v>279.3169883295979</v>
      </c>
      <c r="J22" s="177">
        <f t="shared" ca="1" si="4"/>
        <v>-279.3169883295979</v>
      </c>
      <c r="K22" s="76">
        <f>gréve!V20*P$8</f>
        <v>587.90400000000011</v>
      </c>
      <c r="L22" s="82">
        <f t="shared" ca="1" si="3"/>
        <v>-47.510646011865518</v>
      </c>
      <c r="M22" s="80"/>
      <c r="U22" s="181">
        <v>223.63479265958802</v>
      </c>
    </row>
    <row r="23" spans="2:21" x14ac:dyDescent="0.3">
      <c r="B23" s="186">
        <f>gréve!D103</f>
        <v>17</v>
      </c>
      <c r="C23" s="183">
        <f ca="1">gréve!AP21*P$8</f>
        <v>0</v>
      </c>
      <c r="D23" s="77">
        <f ca="1">'à rembourser'!Y21*P$8</f>
        <v>518.27297877389594</v>
      </c>
      <c r="E23" s="205">
        <f ca="1">'à rembourser'!B75*P$8</f>
        <v>0</v>
      </c>
      <c r="F23" s="203">
        <f t="shared" ca="1" si="0"/>
        <v>0</v>
      </c>
      <c r="G23" s="201">
        <f ca="1">'à rembourser'!B49</f>
        <v>0</v>
      </c>
      <c r="H23" s="208">
        <f t="shared" ca="1" si="2"/>
        <v>0</v>
      </c>
      <c r="I23" s="211">
        <f t="shared" ca="1" si="1"/>
        <v>0</v>
      </c>
      <c r="J23" s="177">
        <f t="shared" ca="1" si="4"/>
        <v>0</v>
      </c>
      <c r="K23" s="76">
        <f>gréve!V21*P$8</f>
        <v>1075.1999999999998</v>
      </c>
      <c r="L23" s="82">
        <f t="shared" ca="1" si="3"/>
        <v>0</v>
      </c>
      <c r="M23" s="80"/>
      <c r="U23" s="181">
        <v>379.47873896595212</v>
      </c>
    </row>
    <row r="24" spans="2:21" x14ac:dyDescent="0.3">
      <c r="B24" s="186">
        <f>gréve!D104</f>
        <v>18</v>
      </c>
      <c r="C24" s="183">
        <f ca="1">gréve!AP22*P$8</f>
        <v>0</v>
      </c>
      <c r="D24" s="77">
        <f ca="1">'à rembourser'!Y22*P$8</f>
        <v>423.87882791825973</v>
      </c>
      <c r="E24" s="205">
        <f ca="1">'à rembourser'!B76*P$8</f>
        <v>0</v>
      </c>
      <c r="F24" s="203">
        <f t="shared" ca="1" si="0"/>
        <v>0</v>
      </c>
      <c r="G24" s="201">
        <f ca="1">'à rembourser'!B50</f>
        <v>0</v>
      </c>
      <c r="H24" s="208">
        <f t="shared" ca="1" si="2"/>
        <v>0</v>
      </c>
      <c r="I24" s="211">
        <f t="shared" ca="1" si="1"/>
        <v>0</v>
      </c>
      <c r="J24" s="177">
        <f t="shared" ca="1" si="4"/>
        <v>0</v>
      </c>
      <c r="K24" s="76">
        <f>gréve!V22*P$8</f>
        <v>807.55200000000013</v>
      </c>
      <c r="L24" s="82">
        <f t="shared" ca="1" si="3"/>
        <v>0</v>
      </c>
      <c r="M24" s="80"/>
      <c r="U24" s="181">
        <v>285.01563858764183</v>
      </c>
    </row>
    <row r="25" spans="2:21" x14ac:dyDescent="0.3">
      <c r="B25" s="186">
        <f>gréve!D105</f>
        <v>19</v>
      </c>
      <c r="C25" s="221">
        <v>0</v>
      </c>
      <c r="D25" s="78">
        <v>443.51958511799603</v>
      </c>
      <c r="E25" s="222">
        <v>443.51958511799614</v>
      </c>
      <c r="F25" s="203">
        <v>443.51958511799614</v>
      </c>
      <c r="G25" s="223">
        <v>0</v>
      </c>
      <c r="H25" s="224">
        <v>0</v>
      </c>
      <c r="I25" s="211" t="s">
        <v>53</v>
      </c>
      <c r="J25" s="178">
        <v>443.51958511799614</v>
      </c>
      <c r="K25" s="76">
        <v>1060.2240000000002</v>
      </c>
      <c r="L25" s="82">
        <v>41.832630191166785</v>
      </c>
      <c r="M25" s="80"/>
      <c r="U25" s="181"/>
    </row>
    <row r="26" spans="2:21" x14ac:dyDescent="0.3">
      <c r="B26" s="220"/>
      <c r="C26" s="221"/>
      <c r="D26" s="78"/>
      <c r="E26" s="222"/>
      <c r="F26" s="203"/>
      <c r="G26" s="223"/>
      <c r="H26" s="224"/>
      <c r="I26" s="211"/>
      <c r="J26" s="178"/>
      <c r="K26" s="76"/>
      <c r="L26" s="82"/>
      <c r="M26" s="80"/>
      <c r="U26" s="181"/>
    </row>
    <row r="27" spans="2:21" x14ac:dyDescent="0.3">
      <c r="B27" s="220"/>
      <c r="C27" s="221"/>
      <c r="D27" s="78"/>
      <c r="E27" s="222"/>
      <c r="F27" s="203"/>
      <c r="G27" s="223"/>
      <c r="H27" s="224"/>
      <c r="I27" s="211"/>
      <c r="J27" s="178"/>
      <c r="K27" s="76"/>
      <c r="L27" s="82"/>
      <c r="M27" s="80"/>
      <c r="U27" s="181"/>
    </row>
    <row r="28" spans="2:21" x14ac:dyDescent="0.3">
      <c r="B28" s="220"/>
      <c r="C28" s="221"/>
      <c r="D28" s="78"/>
      <c r="E28" s="222"/>
      <c r="F28" s="203"/>
      <c r="G28" s="223"/>
      <c r="H28" s="224"/>
      <c r="I28" s="211"/>
      <c r="J28" s="178"/>
      <c r="K28" s="76"/>
      <c r="L28" s="82"/>
      <c r="M28" s="80"/>
      <c r="U28" s="181"/>
    </row>
    <row r="29" spans="2:21" x14ac:dyDescent="0.3">
      <c r="B29" s="220"/>
      <c r="C29" s="221"/>
      <c r="D29" s="78"/>
      <c r="E29" s="222"/>
      <c r="F29" s="203"/>
      <c r="G29" s="223"/>
      <c r="H29" s="224"/>
      <c r="I29" s="211"/>
      <c r="J29" s="178"/>
      <c r="K29" s="76"/>
      <c r="L29" s="82"/>
      <c r="M29" s="80"/>
      <c r="U29" s="181"/>
    </row>
    <row r="30" spans="2:21" ht="13.5" thickBot="1" x14ac:dyDescent="0.35">
      <c r="B30" s="187"/>
      <c r="C30" s="184"/>
      <c r="D30" s="78"/>
      <c r="E30" s="206"/>
      <c r="F30" s="203"/>
      <c r="G30" s="202"/>
      <c r="H30" s="209"/>
      <c r="I30" s="211"/>
      <c r="J30" s="178"/>
      <c r="K30" s="76"/>
      <c r="L30" s="82"/>
      <c r="M30" s="80"/>
      <c r="U30" s="181">
        <v>393.03155107187899</v>
      </c>
    </row>
    <row r="31" spans="2:21" ht="13.5" thickBot="1" x14ac:dyDescent="0.35">
      <c r="C31" s="83">
        <f t="shared" ref="C31:K31" ca="1" si="5">SUM(C7:C30)</f>
        <v>0</v>
      </c>
      <c r="D31" s="84">
        <f t="shared" ca="1" si="5"/>
        <v>7485.0519013843123</v>
      </c>
      <c r="E31" s="85">
        <f t="shared" ca="1" si="5"/>
        <v>443.51958511799614</v>
      </c>
      <c r="F31" s="85">
        <f t="shared" ca="1" si="5"/>
        <v>443.51958511799614</v>
      </c>
      <c r="G31" s="86">
        <f t="shared" ca="1" si="5"/>
        <v>3639.4045222940013</v>
      </c>
      <c r="H31" s="175">
        <f t="shared" ca="1" si="5"/>
        <v>2911.5236178352011</v>
      </c>
      <c r="I31" s="84">
        <f t="shared" ca="1" si="5"/>
        <v>2911.5236178352011</v>
      </c>
      <c r="J31" s="179">
        <f t="shared" ca="1" si="5"/>
        <v>-2468.0040327172051</v>
      </c>
      <c r="K31" s="87">
        <f t="shared" si="5"/>
        <v>14563.199999999999</v>
      </c>
      <c r="L31" s="88">
        <f ca="1">AVERAGE(L7:L30)</f>
        <v>-22.677783367449603</v>
      </c>
      <c r="M31" s="81"/>
    </row>
    <row r="34" spans="2:8" ht="13.5" thickBot="1" x14ac:dyDescent="0.35"/>
    <row r="35" spans="2:8" ht="13.5" thickBot="1" x14ac:dyDescent="0.35">
      <c r="B35" s="306" t="s">
        <v>39</v>
      </c>
      <c r="C35" s="307"/>
    </row>
    <row r="36" spans="2:8" ht="13.5" thickBot="1" x14ac:dyDescent="0.35"/>
    <row r="37" spans="2:8" ht="23.5" x14ac:dyDescent="0.3">
      <c r="B37" s="308" t="s">
        <v>40</v>
      </c>
      <c r="C37" s="309"/>
      <c r="D37" s="312">
        <v>3000</v>
      </c>
      <c r="E37" s="313"/>
      <c r="F37" s="196"/>
    </row>
    <row r="38" spans="2:8" ht="24" thickBot="1" x14ac:dyDescent="0.35">
      <c r="B38" s="310"/>
      <c r="C38" s="311"/>
      <c r="D38" s="314"/>
      <c r="E38" s="315"/>
      <c r="F38" s="196"/>
    </row>
    <row r="39" spans="2:8" ht="13.5" thickBot="1" x14ac:dyDescent="0.35"/>
    <row r="40" spans="2:8" ht="13.5" thickBot="1" x14ac:dyDescent="0.35">
      <c r="C40" s="173" t="s">
        <v>42</v>
      </c>
      <c r="D40" s="316" t="s">
        <v>44</v>
      </c>
      <c r="E40" s="317"/>
      <c r="F40" s="197"/>
      <c r="G40" s="350" t="s">
        <v>52</v>
      </c>
      <c r="H40" s="351"/>
    </row>
    <row r="41" spans="2:8" x14ac:dyDescent="0.3">
      <c r="B41" s="185">
        <f>gréve!B5</f>
        <v>1</v>
      </c>
      <c r="C41" s="245">
        <f>D$37*(Données!G29)/100</f>
        <v>103.46736980883323</v>
      </c>
      <c r="D41" s="318">
        <f t="shared" ref="D41:D57" ca="1" si="6">J7-C41</f>
        <v>-342.10004174555053</v>
      </c>
      <c r="E41" s="319"/>
      <c r="F41" s="198"/>
      <c r="G41" s="318">
        <f t="shared" ref="G41:G58" ca="1" si="7">(D41*100)/K7</f>
        <v>-68.110514172709316</v>
      </c>
      <c r="H41" s="352"/>
    </row>
    <row r="42" spans="2:8" x14ac:dyDescent="0.3">
      <c r="B42" s="186">
        <f>gréve!B6</f>
        <v>2</v>
      </c>
      <c r="C42" s="246">
        <f>D$37*(Données!G30)/100</f>
        <v>118.97165458141068</v>
      </c>
      <c r="D42" s="302">
        <f t="shared" ca="1" si="6"/>
        <v>-379.52528875411997</v>
      </c>
      <c r="E42" s="303"/>
      <c r="F42" s="198"/>
      <c r="G42" s="318">
        <f t="shared" ca="1" si="7"/>
        <v>-65.714568226763362</v>
      </c>
      <c r="H42" s="352"/>
    </row>
    <row r="43" spans="2:8" x14ac:dyDescent="0.3">
      <c r="B43" s="186">
        <f>gréve!B7</f>
        <v>3</v>
      </c>
      <c r="C43" s="246">
        <f>D$37*(Données!G31)/100</f>
        <v>129.01779828609097</v>
      </c>
      <c r="D43" s="302">
        <f t="shared" ca="1" si="6"/>
        <v>-426.57887468424508</v>
      </c>
      <c r="E43" s="303"/>
      <c r="F43" s="198"/>
      <c r="G43" s="318">
        <f t="shared" ca="1" si="7"/>
        <v>-68.110514172709287</v>
      </c>
      <c r="H43" s="352"/>
    </row>
    <row r="44" spans="2:8" x14ac:dyDescent="0.3">
      <c r="B44" s="186">
        <f>gréve!B8</f>
        <v>4</v>
      </c>
      <c r="C44" s="246">
        <f>D$37*(Données!G32)/100</f>
        <v>117.86420566908372</v>
      </c>
      <c r="D44" s="302">
        <f t="shared" ca="1" si="6"/>
        <v>-389.70111789057353</v>
      </c>
      <c r="E44" s="303"/>
      <c r="F44" s="198"/>
      <c r="G44" s="318">
        <f t="shared" ca="1" si="7"/>
        <v>-68.110514172709273</v>
      </c>
      <c r="H44" s="352"/>
    </row>
    <row r="45" spans="2:8" x14ac:dyDescent="0.3">
      <c r="B45" s="186">
        <f>gréve!B9</f>
        <v>5</v>
      </c>
      <c r="C45" s="246">
        <f>D$37*(Données!G33)/100</f>
        <v>101.72709294660514</v>
      </c>
      <c r="D45" s="302">
        <f t="shared" ca="1" si="6"/>
        <v>-336.34606550823992</v>
      </c>
      <c r="E45" s="303"/>
      <c r="F45" s="198"/>
      <c r="G45" s="318">
        <f t="shared" ca="1" si="7"/>
        <v>-68.110514172709301</v>
      </c>
      <c r="H45" s="352"/>
    </row>
    <row r="46" spans="2:8" x14ac:dyDescent="0.3">
      <c r="B46" s="186">
        <f>gréve!B10</f>
        <v>6</v>
      </c>
      <c r="C46" s="246">
        <f>D$37*(Données!G34)/100</f>
        <v>113.43441001977585</v>
      </c>
      <c r="D46" s="302">
        <f t="shared" ca="1" si="6"/>
        <v>-375.05463292287408</v>
      </c>
      <c r="E46" s="303"/>
      <c r="F46" s="198"/>
      <c r="G46" s="318">
        <f t="shared" ca="1" si="7"/>
        <v>-68.110514172709287</v>
      </c>
      <c r="H46" s="352"/>
    </row>
    <row r="47" spans="2:8" x14ac:dyDescent="0.3">
      <c r="B47" s="186">
        <f>gréve!B11</f>
        <v>7</v>
      </c>
      <c r="C47" s="246">
        <f>D$37*(Données!G35)/100</f>
        <v>142.38628872775212</v>
      </c>
      <c r="D47" s="302">
        <f t="shared" ca="1" si="6"/>
        <v>-470.77987396176667</v>
      </c>
      <c r="E47" s="303"/>
      <c r="F47" s="198"/>
      <c r="G47" s="318">
        <f t="shared" ca="1" si="7"/>
        <v>-68.110514172709301</v>
      </c>
      <c r="H47" s="352"/>
    </row>
    <row r="48" spans="2:8" x14ac:dyDescent="0.3">
      <c r="B48" s="186">
        <f>gréve!B12</f>
        <v>8</v>
      </c>
      <c r="C48" s="246">
        <f>D$37*(Données!G36)/100</f>
        <v>168.09492419248517</v>
      </c>
      <c r="D48" s="302">
        <f t="shared" ca="1" si="6"/>
        <v>-309.72767303889253</v>
      </c>
      <c r="E48" s="303"/>
      <c r="F48" s="198"/>
      <c r="G48" s="318">
        <f t="shared" ca="1" si="7"/>
        <v>-37.956822676334866</v>
      </c>
      <c r="H48" s="352"/>
    </row>
    <row r="49" spans="2:8" x14ac:dyDescent="0.3">
      <c r="B49" s="186">
        <f>gréve!B13</f>
        <v>9</v>
      </c>
      <c r="C49" s="246">
        <f>D$37*(Données!G37)/100</f>
        <v>181.85893210283456</v>
      </c>
      <c r="D49" s="302">
        <f t="shared" ca="1" si="6"/>
        <v>-181.85893210283456</v>
      </c>
      <c r="E49" s="303"/>
      <c r="F49" s="198"/>
      <c r="G49" s="318">
        <f t="shared" ca="1" si="7"/>
        <v>-20.599868160843776</v>
      </c>
      <c r="H49" s="352"/>
    </row>
    <row r="50" spans="2:8" x14ac:dyDescent="0.3">
      <c r="B50" s="186">
        <f>gréve!B14</f>
        <v>10</v>
      </c>
      <c r="C50" s="246">
        <f>D$37*(Données!G38)/100</f>
        <v>158.44429795649307</v>
      </c>
      <c r="D50" s="302">
        <f t="shared" ca="1" si="6"/>
        <v>-505.44491580751486</v>
      </c>
      <c r="E50" s="303"/>
      <c r="F50" s="198"/>
      <c r="G50" s="318">
        <f t="shared" ca="1" si="7"/>
        <v>-65.714568226763348</v>
      </c>
      <c r="H50" s="352"/>
    </row>
    <row r="51" spans="2:8" x14ac:dyDescent="0.3">
      <c r="B51" s="186">
        <f>gréve!B15</f>
        <v>11</v>
      </c>
      <c r="C51" s="246">
        <f>D$37*(Données!G39)/100</f>
        <v>158.44429795649307</v>
      </c>
      <c r="D51" s="302">
        <f t="shared" ca="1" si="6"/>
        <v>-408.80048533684908</v>
      </c>
      <c r="E51" s="303"/>
      <c r="F51" s="198"/>
      <c r="G51" s="318">
        <f t="shared" ca="1" si="7"/>
        <v>-53.149505603164144</v>
      </c>
      <c r="H51" s="352"/>
    </row>
    <row r="52" spans="2:8" x14ac:dyDescent="0.3">
      <c r="B52" s="186">
        <f>gréve!B16</f>
        <v>12</v>
      </c>
      <c r="C52" s="246">
        <f>D$37*(Données!G40)/100</f>
        <v>186.28872775214239</v>
      </c>
      <c r="D52" s="302">
        <f t="shared" ca="1" si="6"/>
        <v>-186.28872775214239</v>
      </c>
      <c r="E52" s="303"/>
      <c r="F52" s="198"/>
      <c r="G52" s="318">
        <f t="shared" ca="1" si="7"/>
        <v>-20.599868160843769</v>
      </c>
      <c r="H52" s="352"/>
    </row>
    <row r="53" spans="2:8" x14ac:dyDescent="0.3">
      <c r="B53" s="186">
        <f>gréve!B17</f>
        <v>13</v>
      </c>
      <c r="C53" s="246">
        <f>D$37*(Données!G41)/100</f>
        <v>205.35266974291363</v>
      </c>
      <c r="D53" s="302">
        <f t="shared" ca="1" si="6"/>
        <v>-205.35266974291363</v>
      </c>
      <c r="E53" s="303"/>
      <c r="F53" s="198"/>
      <c r="G53" s="318">
        <f t="shared" ca="1" si="7"/>
        <v>-20.599868160843766</v>
      </c>
      <c r="H53" s="352"/>
    </row>
    <row r="54" spans="2:8" x14ac:dyDescent="0.3">
      <c r="B54" s="186">
        <f>gréve!B18</f>
        <v>14</v>
      </c>
      <c r="C54" s="246">
        <f>D$37*(Données!G42)/100</f>
        <v>199.97363216875411</v>
      </c>
      <c r="D54" s="302">
        <f t="shared" ca="1" si="6"/>
        <v>-199.97363216875411</v>
      </c>
      <c r="E54" s="303"/>
      <c r="F54" s="198"/>
      <c r="G54" s="318">
        <f t="shared" ca="1" si="7"/>
        <v>-20.599868160843773</v>
      </c>
      <c r="H54" s="352"/>
    </row>
    <row r="55" spans="2:8" x14ac:dyDescent="0.3">
      <c r="B55" s="186">
        <f>gréve!B19</f>
        <v>15</v>
      </c>
      <c r="C55" s="246">
        <f>D$37*(Données!G43)/100</f>
        <v>187.3170731707317</v>
      </c>
      <c r="D55" s="302">
        <f t="shared" ca="1" si="6"/>
        <v>-187.3170731707317</v>
      </c>
      <c r="E55" s="303"/>
      <c r="F55" s="198"/>
      <c r="G55" s="318">
        <f t="shared" ca="1" si="7"/>
        <v>-20.599868160843773</v>
      </c>
      <c r="H55" s="352"/>
    </row>
    <row r="56" spans="2:8" x14ac:dyDescent="0.3">
      <c r="B56" s="186">
        <f>gréve!B20</f>
        <v>16</v>
      </c>
      <c r="C56" s="246">
        <f>D$37*(Données!G44)/100</f>
        <v>121.10744891232696</v>
      </c>
      <c r="D56" s="302">
        <f t="shared" ca="1" si="6"/>
        <v>-400.42443724192486</v>
      </c>
      <c r="E56" s="303"/>
      <c r="F56" s="198"/>
      <c r="G56" s="318">
        <f t="shared" ca="1" si="7"/>
        <v>-68.110514172709287</v>
      </c>
      <c r="H56" s="352"/>
    </row>
    <row r="57" spans="2:8" x14ac:dyDescent="0.3">
      <c r="B57" s="186">
        <f>gréve!B21</f>
        <v>17</v>
      </c>
      <c r="C57" s="246">
        <f>D$37*(Données!G45)/100</f>
        <v>221.48978246539224</v>
      </c>
      <c r="D57" s="302">
        <f t="shared" ca="1" si="6"/>
        <v>-221.48978246539224</v>
      </c>
      <c r="E57" s="303"/>
      <c r="F57" s="198"/>
      <c r="G57" s="318">
        <f t="shared" ca="1" si="7"/>
        <v>-20.599868160843776</v>
      </c>
      <c r="H57" s="352"/>
    </row>
    <row r="58" spans="2:8" x14ac:dyDescent="0.3">
      <c r="B58" s="186">
        <f>gréve!B22</f>
        <v>18</v>
      </c>
      <c r="C58" s="246">
        <f>D$37*(Données!G48)/100</f>
        <v>0</v>
      </c>
      <c r="D58" s="302">
        <f ca="1">J24-C58</f>
        <v>0</v>
      </c>
      <c r="E58" s="303"/>
      <c r="F58" s="198"/>
      <c r="G58" s="318">
        <f t="shared" ca="1" si="7"/>
        <v>0</v>
      </c>
      <c r="H58" s="352"/>
    </row>
    <row r="59" spans="2:8" ht="13.5" thickBot="1" x14ac:dyDescent="0.35">
      <c r="B59" s="187">
        <f>gréve!B23</f>
        <v>19</v>
      </c>
      <c r="C59" s="247">
        <f>D$37*(Données!G49)/100</f>
        <v>0</v>
      </c>
      <c r="D59" s="302">
        <f>J25-C59</f>
        <v>443.51958511799614</v>
      </c>
      <c r="E59" s="303"/>
      <c r="F59" s="198"/>
      <c r="G59" s="318">
        <f>(D59*100)/K25</f>
        <v>41.832630191166785</v>
      </c>
      <c r="H59" s="352"/>
    </row>
    <row r="60" spans="2:8" ht="15.75" customHeight="1" thickBot="1" x14ac:dyDescent="0.35">
      <c r="B60" s="248" t="s">
        <v>41</v>
      </c>
      <c r="C60" s="172">
        <f>SUM(C41:C59)</f>
        <v>2615.2406064601191</v>
      </c>
      <c r="D60" s="304">
        <f ca="1">SUM(D41:D59)</f>
        <v>-5083.2446391773237</v>
      </c>
      <c r="E60" s="305"/>
      <c r="F60" s="199"/>
      <c r="G60" s="353"/>
      <c r="H60" s="354"/>
    </row>
  </sheetData>
  <mergeCells count="59">
    <mergeCell ref="G60:H60"/>
    <mergeCell ref="G55:H55"/>
    <mergeCell ref="G56:H56"/>
    <mergeCell ref="G57:H57"/>
    <mergeCell ref="G58:H58"/>
    <mergeCell ref="G59:H59"/>
    <mergeCell ref="G50:H50"/>
    <mergeCell ref="G51:H51"/>
    <mergeCell ref="G52:H52"/>
    <mergeCell ref="G53:H53"/>
    <mergeCell ref="G54:H54"/>
    <mergeCell ref="G45:H45"/>
    <mergeCell ref="G46:H46"/>
    <mergeCell ref="G47:H47"/>
    <mergeCell ref="G48:H48"/>
    <mergeCell ref="G49:H49"/>
    <mergeCell ref="G40:H40"/>
    <mergeCell ref="G41:H41"/>
    <mergeCell ref="G42:H42"/>
    <mergeCell ref="G43:H43"/>
    <mergeCell ref="G44:H44"/>
    <mergeCell ref="J4:J6"/>
    <mergeCell ref="H4:H6"/>
    <mergeCell ref="E2:I2"/>
    <mergeCell ref="C4:C6"/>
    <mergeCell ref="D4:D6"/>
    <mergeCell ref="E4:E6"/>
    <mergeCell ref="G4:G6"/>
    <mergeCell ref="I4:I6"/>
    <mergeCell ref="F4:F6"/>
    <mergeCell ref="N8:O9"/>
    <mergeCell ref="P8:P9"/>
    <mergeCell ref="M4:M6"/>
    <mergeCell ref="K4:K6"/>
    <mergeCell ref="L4:L6"/>
    <mergeCell ref="B35:C35"/>
    <mergeCell ref="B37:C38"/>
    <mergeCell ref="D37:E38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7:E57"/>
    <mergeCell ref="D58:E58"/>
    <mergeCell ref="D59:E59"/>
    <mergeCell ref="D60:E60"/>
    <mergeCell ref="D52:E52"/>
    <mergeCell ref="D53:E53"/>
    <mergeCell ref="D54:E54"/>
    <mergeCell ref="D55:E55"/>
    <mergeCell ref="D56:E56"/>
  </mergeCells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BEE16-E3C5-4462-8D5E-4F19C208215D}">
  <sheetPr codeName="Feuil3"/>
  <dimension ref="A1:BC51"/>
  <sheetViews>
    <sheetView workbookViewId="0">
      <selection activeCell="E11" sqref="E11"/>
    </sheetView>
  </sheetViews>
  <sheetFormatPr baseColWidth="10" defaultColWidth="9.1796875" defaultRowHeight="10.5" x14ac:dyDescent="0.25"/>
  <cols>
    <col min="1" max="3" width="9.1796875" style="5"/>
    <col min="4" max="6" width="9.1796875" style="1"/>
    <col min="7" max="8" width="9.1796875" style="3"/>
    <col min="9" max="16384" width="9.1796875" style="5"/>
  </cols>
  <sheetData>
    <row r="1" spans="1:55" ht="11" thickBot="1" x14ac:dyDescent="0.3">
      <c r="B1" s="252" t="s">
        <v>62</v>
      </c>
      <c r="C1" s="252" t="s">
        <v>63</v>
      </c>
      <c r="D1" s="252" t="s">
        <v>61</v>
      </c>
      <c r="E1" s="27">
        <v>45083</v>
      </c>
      <c r="F1" s="28">
        <v>45089</v>
      </c>
      <c r="G1" s="28">
        <v>45090</v>
      </c>
      <c r="H1" s="28">
        <v>45091</v>
      </c>
      <c r="I1" s="28">
        <v>45092</v>
      </c>
      <c r="J1" s="28">
        <v>45093</v>
      </c>
      <c r="K1" s="28">
        <v>45094</v>
      </c>
      <c r="L1" s="28">
        <v>45095</v>
      </c>
      <c r="M1" s="28">
        <v>45096</v>
      </c>
      <c r="N1" s="28">
        <v>45097</v>
      </c>
      <c r="O1" s="28">
        <v>45098</v>
      </c>
      <c r="P1" s="28">
        <v>45099</v>
      </c>
      <c r="Q1" s="28">
        <v>45100</v>
      </c>
      <c r="R1" s="28">
        <v>45101</v>
      </c>
      <c r="S1" s="28">
        <v>45102</v>
      </c>
      <c r="T1" s="28">
        <v>45103</v>
      </c>
      <c r="U1" s="28">
        <v>45104</v>
      </c>
      <c r="V1" s="28">
        <v>45105</v>
      </c>
      <c r="W1" s="28">
        <v>45106</v>
      </c>
      <c r="X1" s="28">
        <v>45107</v>
      </c>
      <c r="Y1" s="28">
        <v>45108</v>
      </c>
      <c r="Z1" s="28">
        <v>45109</v>
      </c>
      <c r="AA1" s="28">
        <v>45110</v>
      </c>
      <c r="AB1" s="28">
        <v>45111</v>
      </c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7"/>
    </row>
    <row r="2" spans="1:55" ht="11" thickBot="1" x14ac:dyDescent="0.3">
      <c r="A2" s="252" t="s">
        <v>60</v>
      </c>
      <c r="B2" s="253"/>
      <c r="C2" s="254"/>
      <c r="D2" s="255" t="s">
        <v>64</v>
      </c>
      <c r="E2" s="256">
        <v>9.25</v>
      </c>
      <c r="F2" s="256">
        <v>7.75</v>
      </c>
      <c r="G2" s="256">
        <v>7.75</v>
      </c>
      <c r="H2" s="256">
        <v>7.75</v>
      </c>
      <c r="I2" s="256">
        <v>7.75</v>
      </c>
      <c r="J2" s="256">
        <v>9.25</v>
      </c>
      <c r="K2" s="256">
        <v>9.25</v>
      </c>
      <c r="L2" s="256">
        <v>9.25</v>
      </c>
      <c r="M2" s="256">
        <v>1</v>
      </c>
      <c r="N2" s="256">
        <v>1</v>
      </c>
      <c r="O2" s="256">
        <v>1</v>
      </c>
      <c r="P2" s="256">
        <v>1</v>
      </c>
      <c r="Q2" s="256">
        <v>1</v>
      </c>
      <c r="R2" s="256">
        <v>1</v>
      </c>
      <c r="S2" s="256">
        <v>1</v>
      </c>
      <c r="T2" s="256">
        <v>1</v>
      </c>
      <c r="U2" s="256">
        <v>1</v>
      </c>
      <c r="V2" s="256"/>
      <c r="W2" s="256"/>
      <c r="X2" s="256"/>
      <c r="Y2" s="256"/>
      <c r="Z2" s="256"/>
      <c r="AA2" s="256"/>
      <c r="AB2" s="256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257"/>
    </row>
    <row r="3" spans="1:55" x14ac:dyDescent="0.25">
      <c r="A3" s="11">
        <v>1</v>
      </c>
      <c r="B3" s="232">
        <v>13.08</v>
      </c>
      <c r="C3" s="226" t="s">
        <v>3</v>
      </c>
      <c r="D3" s="258"/>
      <c r="E3" s="259" t="s">
        <v>65</v>
      </c>
      <c r="F3" s="259" t="s">
        <v>65</v>
      </c>
      <c r="G3" s="259" t="s">
        <v>65</v>
      </c>
      <c r="H3" s="259" t="s">
        <v>66</v>
      </c>
      <c r="I3" s="259" t="s">
        <v>66</v>
      </c>
      <c r="J3" s="259" t="s">
        <v>65</v>
      </c>
      <c r="K3" s="259" t="s">
        <v>65</v>
      </c>
      <c r="L3" s="259" t="s">
        <v>65</v>
      </c>
      <c r="M3" s="259" t="s">
        <v>65</v>
      </c>
      <c r="N3" s="259" t="s">
        <v>65</v>
      </c>
      <c r="O3" s="259" t="s">
        <v>65</v>
      </c>
      <c r="P3" s="259" t="s">
        <v>65</v>
      </c>
      <c r="Q3" s="259" t="s">
        <v>65</v>
      </c>
      <c r="R3" s="259" t="s">
        <v>65</v>
      </c>
      <c r="S3" s="259" t="s">
        <v>65</v>
      </c>
      <c r="T3" s="259" t="s">
        <v>65</v>
      </c>
      <c r="U3" s="259"/>
      <c r="V3" s="259"/>
      <c r="W3" s="259"/>
      <c r="X3" s="259"/>
      <c r="Y3" s="259"/>
      <c r="Z3" s="259"/>
      <c r="AA3" s="259"/>
      <c r="AB3" s="259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60"/>
    </row>
    <row r="4" spans="1:55" x14ac:dyDescent="0.25">
      <c r="A4" s="12">
        <v>2</v>
      </c>
      <c r="B4" s="232">
        <v>15.04</v>
      </c>
      <c r="C4" s="226" t="s">
        <v>3</v>
      </c>
      <c r="D4" s="258"/>
      <c r="E4" s="259" t="s">
        <v>66</v>
      </c>
      <c r="F4" s="259" t="s">
        <v>65</v>
      </c>
      <c r="G4" s="259" t="s">
        <v>65</v>
      </c>
      <c r="H4" s="259" t="s">
        <v>65</v>
      </c>
      <c r="I4" s="259" t="s">
        <v>65</v>
      </c>
      <c r="J4" s="259" t="s">
        <v>65</v>
      </c>
      <c r="K4" s="259" t="s">
        <v>65</v>
      </c>
      <c r="L4" s="259" t="s">
        <v>65</v>
      </c>
      <c r="M4" s="259" t="s">
        <v>65</v>
      </c>
      <c r="N4" s="259" t="s">
        <v>65</v>
      </c>
      <c r="O4" s="259" t="s">
        <v>65</v>
      </c>
      <c r="P4" s="259" t="s">
        <v>65</v>
      </c>
      <c r="Q4" s="259" t="s">
        <v>65</v>
      </c>
      <c r="R4" s="259" t="s">
        <v>65</v>
      </c>
      <c r="S4" s="259" t="s">
        <v>65</v>
      </c>
      <c r="T4" s="259" t="s">
        <v>65</v>
      </c>
      <c r="U4" s="259"/>
      <c r="V4" s="259"/>
      <c r="W4" s="259"/>
      <c r="X4" s="259"/>
      <c r="Y4" s="259"/>
      <c r="Z4" s="259"/>
      <c r="AA4" s="259"/>
      <c r="AB4" s="259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60"/>
    </row>
    <row r="5" spans="1:55" x14ac:dyDescent="0.25">
      <c r="A5" s="11">
        <v>3</v>
      </c>
      <c r="B5" s="232">
        <v>16.309999999999999</v>
      </c>
      <c r="C5" s="226" t="s">
        <v>3</v>
      </c>
      <c r="D5" s="258"/>
      <c r="E5" s="259" t="s">
        <v>66</v>
      </c>
      <c r="F5" s="259" t="s">
        <v>65</v>
      </c>
      <c r="G5" s="259" t="s">
        <v>65</v>
      </c>
      <c r="H5" s="259" t="s">
        <v>65</v>
      </c>
      <c r="I5" s="259" t="s">
        <v>65</v>
      </c>
      <c r="J5" s="259" t="s">
        <v>65</v>
      </c>
      <c r="K5" s="259" t="s">
        <v>65</v>
      </c>
      <c r="L5" s="259" t="s">
        <v>65</v>
      </c>
      <c r="M5" s="259" t="s">
        <v>65</v>
      </c>
      <c r="N5" s="259" t="s">
        <v>65</v>
      </c>
      <c r="O5" s="259" t="s">
        <v>65</v>
      </c>
      <c r="P5" s="259" t="s">
        <v>65</v>
      </c>
      <c r="Q5" s="259" t="s">
        <v>65</v>
      </c>
      <c r="R5" s="259" t="s">
        <v>65</v>
      </c>
      <c r="S5" s="259" t="s">
        <v>65</v>
      </c>
      <c r="T5" s="259" t="s">
        <v>65</v>
      </c>
      <c r="U5" s="259"/>
      <c r="V5" s="259"/>
      <c r="W5" s="259"/>
      <c r="X5" s="259"/>
      <c r="Y5" s="259"/>
      <c r="Z5" s="259"/>
      <c r="AA5" s="259"/>
      <c r="AB5" s="259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60"/>
    </row>
    <row r="6" spans="1:55" x14ac:dyDescent="0.25">
      <c r="A6" s="12">
        <v>4</v>
      </c>
      <c r="B6" s="232">
        <v>14.9</v>
      </c>
      <c r="C6" s="226" t="s">
        <v>3</v>
      </c>
      <c r="D6" s="258"/>
      <c r="E6" s="259" t="s">
        <v>66</v>
      </c>
      <c r="F6" s="259" t="s">
        <v>65</v>
      </c>
      <c r="G6" s="259" t="s">
        <v>65</v>
      </c>
      <c r="H6" s="259" t="s">
        <v>65</v>
      </c>
      <c r="I6" s="259" t="s">
        <v>65</v>
      </c>
      <c r="J6" s="259" t="s">
        <v>65</v>
      </c>
      <c r="K6" s="259" t="s">
        <v>65</v>
      </c>
      <c r="L6" s="259" t="s">
        <v>65</v>
      </c>
      <c r="M6" s="259" t="s">
        <v>65</v>
      </c>
      <c r="N6" s="259" t="s">
        <v>65</v>
      </c>
      <c r="O6" s="259" t="s">
        <v>65</v>
      </c>
      <c r="P6" s="259" t="s">
        <v>65</v>
      </c>
      <c r="Q6" s="259" t="s">
        <v>65</v>
      </c>
      <c r="R6" s="259" t="s">
        <v>65</v>
      </c>
      <c r="S6" s="259" t="s">
        <v>65</v>
      </c>
      <c r="T6" s="259" t="s">
        <v>65</v>
      </c>
      <c r="U6" s="259"/>
      <c r="V6" s="259"/>
      <c r="W6" s="259"/>
      <c r="X6" s="259"/>
      <c r="Y6" s="259"/>
      <c r="Z6" s="259"/>
      <c r="AA6" s="259"/>
      <c r="AB6" s="259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60"/>
    </row>
    <row r="7" spans="1:55" x14ac:dyDescent="0.25">
      <c r="A7" s="11">
        <v>5</v>
      </c>
      <c r="B7" s="232">
        <v>12.86</v>
      </c>
      <c r="C7" s="226" t="s">
        <v>3</v>
      </c>
      <c r="D7" s="258"/>
      <c r="E7" s="259" t="s">
        <v>66</v>
      </c>
      <c r="F7" s="259" t="s">
        <v>65</v>
      </c>
      <c r="G7" s="259" t="s">
        <v>65</v>
      </c>
      <c r="H7" s="259" t="s">
        <v>65</v>
      </c>
      <c r="I7" s="259" t="s">
        <v>65</v>
      </c>
      <c r="J7" s="259" t="s">
        <v>65</v>
      </c>
      <c r="K7" s="259" t="s">
        <v>65</v>
      </c>
      <c r="L7" s="259" t="s">
        <v>65</v>
      </c>
      <c r="M7" s="259" t="s">
        <v>65</v>
      </c>
      <c r="N7" s="259" t="s">
        <v>65</v>
      </c>
      <c r="O7" s="259" t="s">
        <v>65</v>
      </c>
      <c r="P7" s="259" t="s">
        <v>65</v>
      </c>
      <c r="Q7" s="259" t="s">
        <v>65</v>
      </c>
      <c r="R7" s="259" t="s">
        <v>65</v>
      </c>
      <c r="S7" s="259" t="s">
        <v>65</v>
      </c>
      <c r="T7" s="259" t="s">
        <v>65</v>
      </c>
      <c r="U7" s="259"/>
      <c r="V7" s="259"/>
      <c r="W7" s="259"/>
      <c r="X7" s="259"/>
      <c r="Y7" s="259"/>
      <c r="Z7" s="259"/>
      <c r="AA7" s="259"/>
      <c r="AB7" s="259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60"/>
    </row>
    <row r="8" spans="1:55" x14ac:dyDescent="0.25">
      <c r="A8" s="12">
        <v>6</v>
      </c>
      <c r="B8" s="232">
        <v>14.34</v>
      </c>
      <c r="C8" s="226" t="s">
        <v>3</v>
      </c>
      <c r="D8" s="258"/>
      <c r="E8" s="259" t="s">
        <v>65</v>
      </c>
      <c r="F8" s="259" t="s">
        <v>65</v>
      </c>
      <c r="G8" s="259" t="s">
        <v>65</v>
      </c>
      <c r="H8" s="259" t="s">
        <v>65</v>
      </c>
      <c r="I8" s="259" t="s">
        <v>65</v>
      </c>
      <c r="J8" s="259" t="s">
        <v>65</v>
      </c>
      <c r="K8" s="259" t="s">
        <v>65</v>
      </c>
      <c r="L8" s="259" t="s">
        <v>65</v>
      </c>
      <c r="M8" s="259" t="s">
        <v>65</v>
      </c>
      <c r="N8" s="259" t="s">
        <v>65</v>
      </c>
      <c r="O8" s="259" t="s">
        <v>65</v>
      </c>
      <c r="P8" s="259" t="s">
        <v>65</v>
      </c>
      <c r="Q8" s="259" t="s">
        <v>65</v>
      </c>
      <c r="R8" s="259" t="s">
        <v>65</v>
      </c>
      <c r="S8" s="259" t="s">
        <v>65</v>
      </c>
      <c r="T8" s="259" t="s">
        <v>65</v>
      </c>
      <c r="U8" s="259"/>
      <c r="V8" s="259"/>
      <c r="W8" s="259"/>
      <c r="X8" s="259"/>
      <c r="Y8" s="259"/>
      <c r="Z8" s="259"/>
      <c r="AA8" s="259"/>
      <c r="AB8" s="259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60"/>
    </row>
    <row r="9" spans="1:55" x14ac:dyDescent="0.25">
      <c r="A9" s="11">
        <v>7</v>
      </c>
      <c r="B9" s="233">
        <v>18</v>
      </c>
      <c r="C9" s="227" t="s">
        <v>20</v>
      </c>
      <c r="D9" s="258"/>
      <c r="E9" s="259" t="s">
        <v>66</v>
      </c>
      <c r="F9" s="259" t="s">
        <v>65</v>
      </c>
      <c r="G9" s="259" t="s">
        <v>65</v>
      </c>
      <c r="H9" s="259" t="s">
        <v>65</v>
      </c>
      <c r="I9" s="259" t="s">
        <v>65</v>
      </c>
      <c r="J9" s="259" t="s">
        <v>65</v>
      </c>
      <c r="K9" s="259" t="s">
        <v>65</v>
      </c>
      <c r="L9" s="259" t="s">
        <v>65</v>
      </c>
      <c r="M9" s="259" t="s">
        <v>65</v>
      </c>
      <c r="N9" s="259" t="s">
        <v>65</v>
      </c>
      <c r="O9" s="259" t="s">
        <v>65</v>
      </c>
      <c r="P9" s="259" t="s">
        <v>65</v>
      </c>
      <c r="Q9" s="259" t="s">
        <v>65</v>
      </c>
      <c r="R9" s="259" t="s">
        <v>65</v>
      </c>
      <c r="S9" s="259" t="s">
        <v>65</v>
      </c>
      <c r="T9" s="259" t="s">
        <v>65</v>
      </c>
      <c r="U9" s="259"/>
      <c r="V9" s="259"/>
      <c r="W9" s="259"/>
      <c r="X9" s="259"/>
      <c r="Y9" s="259"/>
      <c r="Z9" s="259"/>
      <c r="AA9" s="259"/>
      <c r="AB9" s="259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60"/>
    </row>
    <row r="10" spans="1:55" x14ac:dyDescent="0.25">
      <c r="A10" s="12">
        <v>8</v>
      </c>
      <c r="B10" s="232">
        <v>21.25</v>
      </c>
      <c r="C10" s="227" t="s">
        <v>2</v>
      </c>
      <c r="D10" s="258"/>
      <c r="E10" s="259" t="s">
        <v>66</v>
      </c>
      <c r="F10" s="259" t="s">
        <v>65</v>
      </c>
      <c r="G10" s="259" t="s">
        <v>65</v>
      </c>
      <c r="H10" s="259" t="s">
        <v>65</v>
      </c>
      <c r="I10" s="259" t="s">
        <v>65</v>
      </c>
      <c r="J10" s="259" t="s">
        <v>65</v>
      </c>
      <c r="K10" s="259" t="s">
        <v>65</v>
      </c>
      <c r="L10" s="259" t="s">
        <v>65</v>
      </c>
      <c r="M10" s="259" t="s">
        <v>65</v>
      </c>
      <c r="N10" s="259" t="s">
        <v>65</v>
      </c>
      <c r="O10" s="259" t="s">
        <v>65</v>
      </c>
      <c r="P10" s="259" t="s">
        <v>65</v>
      </c>
      <c r="Q10" s="259" t="s">
        <v>65</v>
      </c>
      <c r="R10" s="259" t="s">
        <v>65</v>
      </c>
      <c r="S10" s="259" t="s">
        <v>65</v>
      </c>
      <c r="T10" s="259" t="s">
        <v>65</v>
      </c>
      <c r="U10" s="259"/>
      <c r="V10" s="259"/>
      <c r="W10" s="259"/>
      <c r="X10" s="259"/>
      <c r="Y10" s="259"/>
      <c r="Z10" s="259"/>
      <c r="AA10" s="259"/>
      <c r="AB10" s="259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60"/>
    </row>
    <row r="11" spans="1:55" x14ac:dyDescent="0.25">
      <c r="A11" s="11">
        <v>9</v>
      </c>
      <c r="B11" s="232">
        <v>22.99</v>
      </c>
      <c r="C11" s="227" t="s">
        <v>2</v>
      </c>
      <c r="D11" s="258"/>
      <c r="E11" s="259" t="s">
        <v>65</v>
      </c>
      <c r="F11" s="259" t="s">
        <v>65</v>
      </c>
      <c r="G11" s="259" t="s">
        <v>65</v>
      </c>
      <c r="H11" s="259" t="s">
        <v>65</v>
      </c>
      <c r="I11" s="259" t="s">
        <v>65</v>
      </c>
      <c r="J11" s="259" t="s">
        <v>65</v>
      </c>
      <c r="K11" s="259" t="s">
        <v>65</v>
      </c>
      <c r="L11" s="259" t="s">
        <v>65</v>
      </c>
      <c r="M11" s="259" t="s">
        <v>65</v>
      </c>
      <c r="N11" s="259" t="s">
        <v>65</v>
      </c>
      <c r="O11" s="259" t="s">
        <v>65</v>
      </c>
      <c r="P11" s="259" t="s">
        <v>65</v>
      </c>
      <c r="Q11" s="259" t="s">
        <v>65</v>
      </c>
      <c r="R11" s="259" t="s">
        <v>65</v>
      </c>
      <c r="S11" s="259" t="s">
        <v>65</v>
      </c>
      <c r="T11" s="259" t="s">
        <v>65</v>
      </c>
      <c r="U11" s="259"/>
      <c r="V11" s="259"/>
      <c r="W11" s="259"/>
      <c r="X11" s="259"/>
      <c r="Y11" s="259"/>
      <c r="Z11" s="259"/>
      <c r="AA11" s="259"/>
      <c r="AB11" s="259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60"/>
    </row>
    <row r="12" spans="1:55" x14ac:dyDescent="0.25">
      <c r="A12" s="12">
        <v>10</v>
      </c>
      <c r="B12" s="232">
        <v>20.03</v>
      </c>
      <c r="C12" s="227" t="s">
        <v>2</v>
      </c>
      <c r="D12" s="258"/>
      <c r="E12" s="259" t="s">
        <v>66</v>
      </c>
      <c r="F12" s="259" t="s">
        <v>65</v>
      </c>
      <c r="G12" s="259" t="s">
        <v>65</v>
      </c>
      <c r="H12" s="259" t="s">
        <v>65</v>
      </c>
      <c r="I12" s="259" t="s">
        <v>65</v>
      </c>
      <c r="J12" s="259" t="s">
        <v>65</v>
      </c>
      <c r="K12" s="259" t="s">
        <v>65</v>
      </c>
      <c r="L12" s="259" t="s">
        <v>65</v>
      </c>
      <c r="M12" s="259" t="s">
        <v>65</v>
      </c>
      <c r="N12" s="259" t="s">
        <v>65</v>
      </c>
      <c r="O12" s="259" t="s">
        <v>65</v>
      </c>
      <c r="P12" s="259" t="s">
        <v>65</v>
      </c>
      <c r="Q12" s="259" t="s">
        <v>65</v>
      </c>
      <c r="R12" s="259" t="s">
        <v>65</v>
      </c>
      <c r="S12" s="259" t="s">
        <v>65</v>
      </c>
      <c r="T12" s="259" t="s">
        <v>65</v>
      </c>
      <c r="U12" s="259"/>
      <c r="V12" s="259"/>
      <c r="W12" s="259"/>
      <c r="X12" s="259"/>
      <c r="Y12" s="259"/>
      <c r="Z12" s="259"/>
      <c r="AA12" s="259"/>
      <c r="AB12" s="259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60"/>
    </row>
    <row r="13" spans="1:55" x14ac:dyDescent="0.25">
      <c r="A13" s="11">
        <v>11</v>
      </c>
      <c r="B13" s="232">
        <v>20.03</v>
      </c>
      <c r="C13" s="227" t="s">
        <v>2</v>
      </c>
      <c r="D13" s="258"/>
      <c r="E13" s="259" t="s">
        <v>66</v>
      </c>
      <c r="F13" s="259" t="s">
        <v>65</v>
      </c>
      <c r="G13" s="259" t="s">
        <v>65</v>
      </c>
      <c r="H13" s="259" t="s">
        <v>65</v>
      </c>
      <c r="I13" s="259" t="s">
        <v>65</v>
      </c>
      <c r="J13" s="259" t="s">
        <v>65</v>
      </c>
      <c r="K13" s="259" t="s">
        <v>65</v>
      </c>
      <c r="L13" s="259" t="s">
        <v>65</v>
      </c>
      <c r="M13" s="259" t="s">
        <v>65</v>
      </c>
      <c r="N13" s="259" t="s">
        <v>65</v>
      </c>
      <c r="O13" s="259" t="s">
        <v>65</v>
      </c>
      <c r="P13" s="259" t="s">
        <v>65</v>
      </c>
      <c r="Q13" s="259" t="s">
        <v>65</v>
      </c>
      <c r="R13" s="259" t="s">
        <v>65</v>
      </c>
      <c r="S13" s="259" t="s">
        <v>65</v>
      </c>
      <c r="T13" s="259" t="s">
        <v>65</v>
      </c>
      <c r="U13" s="259"/>
      <c r="V13" s="259"/>
      <c r="W13" s="259"/>
      <c r="X13" s="259"/>
      <c r="Y13" s="259"/>
      <c r="Z13" s="259"/>
      <c r="AA13" s="259"/>
      <c r="AB13" s="259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60"/>
    </row>
    <row r="14" spans="1:55" x14ac:dyDescent="0.25">
      <c r="A14" s="12">
        <v>12</v>
      </c>
      <c r="B14" s="232">
        <v>23.55</v>
      </c>
      <c r="C14" s="227" t="s">
        <v>2</v>
      </c>
      <c r="D14" s="258"/>
      <c r="E14" s="259" t="s">
        <v>65</v>
      </c>
      <c r="F14" s="259" t="s">
        <v>65</v>
      </c>
      <c r="G14" s="259" t="s">
        <v>66</v>
      </c>
      <c r="H14" s="259" t="s">
        <v>66</v>
      </c>
      <c r="I14" s="259" t="s">
        <v>66</v>
      </c>
      <c r="J14" s="259" t="s">
        <v>66</v>
      </c>
      <c r="K14" s="259" t="s">
        <v>66</v>
      </c>
      <c r="L14" s="259" t="s">
        <v>66</v>
      </c>
      <c r="M14" s="259" t="s">
        <v>66</v>
      </c>
      <c r="N14" s="259" t="s">
        <v>66</v>
      </c>
      <c r="O14" s="259" t="s">
        <v>66</v>
      </c>
      <c r="P14" s="259" t="s">
        <v>66</v>
      </c>
      <c r="Q14" s="259" t="s">
        <v>66</v>
      </c>
      <c r="R14" s="259" t="s">
        <v>66</v>
      </c>
      <c r="S14" s="259" t="s">
        <v>66</v>
      </c>
      <c r="T14" s="259" t="s">
        <v>66</v>
      </c>
      <c r="U14" s="259"/>
      <c r="V14" s="259"/>
      <c r="W14" s="259"/>
      <c r="X14" s="259"/>
      <c r="Y14" s="259"/>
      <c r="Z14" s="259"/>
      <c r="AA14" s="259"/>
      <c r="AB14" s="259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60"/>
    </row>
    <row r="15" spans="1:55" x14ac:dyDescent="0.25">
      <c r="A15" s="11">
        <v>13</v>
      </c>
      <c r="B15" s="232">
        <v>25.96</v>
      </c>
      <c r="C15" s="227" t="s">
        <v>54</v>
      </c>
      <c r="D15" s="258"/>
      <c r="E15" s="259" t="s">
        <v>65</v>
      </c>
      <c r="F15" s="259" t="s">
        <v>65</v>
      </c>
      <c r="G15" s="259" t="s">
        <v>66</v>
      </c>
      <c r="H15" s="259" t="s">
        <v>66</v>
      </c>
      <c r="I15" s="259" t="s">
        <v>66</v>
      </c>
      <c r="J15" s="259" t="s">
        <v>66</v>
      </c>
      <c r="K15" s="259" t="s">
        <v>66</v>
      </c>
      <c r="L15" s="259" t="s">
        <v>66</v>
      </c>
      <c r="M15" s="259" t="s">
        <v>66</v>
      </c>
      <c r="N15" s="259" t="s">
        <v>66</v>
      </c>
      <c r="O15" s="259" t="s">
        <v>66</v>
      </c>
      <c r="P15" s="259" t="s">
        <v>66</v>
      </c>
      <c r="Q15" s="259" t="s">
        <v>66</v>
      </c>
      <c r="R15" s="259" t="s">
        <v>66</v>
      </c>
      <c r="S15" s="259" t="s">
        <v>66</v>
      </c>
      <c r="T15" s="259" t="s">
        <v>66</v>
      </c>
      <c r="U15" s="259"/>
      <c r="V15" s="259"/>
      <c r="W15" s="259"/>
      <c r="X15" s="259"/>
      <c r="Y15" s="259"/>
      <c r="Z15" s="259"/>
      <c r="AA15" s="259"/>
      <c r="AB15" s="259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60"/>
    </row>
    <row r="16" spans="1:55" x14ac:dyDescent="0.25">
      <c r="A16" s="12">
        <v>14</v>
      </c>
      <c r="B16" s="232">
        <v>25.28</v>
      </c>
      <c r="C16" s="227" t="s">
        <v>55</v>
      </c>
      <c r="D16" s="258"/>
      <c r="E16" s="259" t="s">
        <v>66</v>
      </c>
      <c r="F16" s="259" t="s">
        <v>66</v>
      </c>
      <c r="G16" s="259" t="s">
        <v>66</v>
      </c>
      <c r="H16" s="259" t="s">
        <v>66</v>
      </c>
      <c r="I16" s="259" t="s">
        <v>66</v>
      </c>
      <c r="J16" s="259" t="s">
        <v>66</v>
      </c>
      <c r="K16" s="259" t="s">
        <v>66</v>
      </c>
      <c r="L16" s="259" t="s">
        <v>66</v>
      </c>
      <c r="M16" s="259" t="s">
        <v>66</v>
      </c>
      <c r="N16" s="259" t="s">
        <v>66</v>
      </c>
      <c r="O16" s="259" t="s">
        <v>66</v>
      </c>
      <c r="P16" s="259" t="s">
        <v>66</v>
      </c>
      <c r="Q16" s="259" t="s">
        <v>66</v>
      </c>
      <c r="R16" s="259" t="s">
        <v>66</v>
      </c>
      <c r="S16" s="259" t="s">
        <v>66</v>
      </c>
      <c r="T16" s="259" t="s">
        <v>66</v>
      </c>
      <c r="U16" s="259"/>
      <c r="V16" s="259"/>
      <c r="W16" s="259"/>
      <c r="X16" s="259"/>
      <c r="Y16" s="259"/>
      <c r="Z16" s="259"/>
      <c r="AA16" s="259"/>
      <c r="AB16" s="259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60"/>
    </row>
    <row r="17" spans="1:55" x14ac:dyDescent="0.25">
      <c r="A17" s="11">
        <v>15</v>
      </c>
      <c r="B17" s="232">
        <v>23.68</v>
      </c>
      <c r="C17" s="227" t="s">
        <v>55</v>
      </c>
      <c r="D17" s="258"/>
      <c r="E17" s="259" t="s">
        <v>65</v>
      </c>
      <c r="F17" s="259" t="s">
        <v>65</v>
      </c>
      <c r="G17" s="259" t="s">
        <v>66</v>
      </c>
      <c r="H17" s="259" t="s">
        <v>66</v>
      </c>
      <c r="I17" s="259" t="s">
        <v>66</v>
      </c>
      <c r="J17" s="259" t="s">
        <v>66</v>
      </c>
      <c r="K17" s="259" t="s">
        <v>66</v>
      </c>
      <c r="L17" s="259" t="s">
        <v>66</v>
      </c>
      <c r="M17" s="259" t="s">
        <v>66</v>
      </c>
      <c r="N17" s="259" t="s">
        <v>66</v>
      </c>
      <c r="O17" s="259" t="s">
        <v>66</v>
      </c>
      <c r="P17" s="259" t="s">
        <v>66</v>
      </c>
      <c r="Q17" s="259" t="s">
        <v>66</v>
      </c>
      <c r="R17" s="259" t="s">
        <v>66</v>
      </c>
      <c r="S17" s="259" t="s">
        <v>66</v>
      </c>
      <c r="T17" s="259" t="s">
        <v>66</v>
      </c>
      <c r="U17" s="259"/>
      <c r="V17" s="259"/>
      <c r="W17" s="259"/>
      <c r="X17" s="259"/>
      <c r="Y17" s="259"/>
      <c r="Z17" s="259"/>
      <c r="AA17" s="259"/>
      <c r="AB17" s="259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60"/>
    </row>
    <row r="18" spans="1:55" x14ac:dyDescent="0.25">
      <c r="A18" s="12">
        <v>16</v>
      </c>
      <c r="B18" s="232">
        <v>15.31</v>
      </c>
      <c r="C18" s="227" t="s">
        <v>56</v>
      </c>
      <c r="D18" s="258"/>
      <c r="E18" s="259" t="s">
        <v>66</v>
      </c>
      <c r="F18" s="259" t="s">
        <v>66</v>
      </c>
      <c r="G18" s="259" t="s">
        <v>66</v>
      </c>
      <c r="H18" s="259" t="s">
        <v>66</v>
      </c>
      <c r="I18" s="259" t="s">
        <v>66</v>
      </c>
      <c r="J18" s="259" t="s">
        <v>66</v>
      </c>
      <c r="K18" s="259" t="s">
        <v>66</v>
      </c>
      <c r="L18" s="259" t="s">
        <v>66</v>
      </c>
      <c r="M18" s="259" t="s">
        <v>66</v>
      </c>
      <c r="N18" s="259" t="s">
        <v>66</v>
      </c>
      <c r="O18" s="259" t="s">
        <v>66</v>
      </c>
      <c r="P18" s="259" t="s">
        <v>66</v>
      </c>
      <c r="Q18" s="259" t="s">
        <v>66</v>
      </c>
      <c r="R18" s="259" t="s">
        <v>66</v>
      </c>
      <c r="S18" s="259" t="s">
        <v>66</v>
      </c>
      <c r="T18" s="259" t="s">
        <v>66</v>
      </c>
      <c r="U18" s="259"/>
      <c r="V18" s="259"/>
      <c r="W18" s="259"/>
      <c r="X18" s="259"/>
      <c r="Y18" s="259"/>
      <c r="Z18" s="259"/>
      <c r="AA18" s="259"/>
      <c r="AB18" s="259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60"/>
    </row>
    <row r="19" spans="1:55" x14ac:dyDescent="0.25">
      <c r="A19" s="11">
        <v>17</v>
      </c>
      <c r="B19" s="232">
        <v>28</v>
      </c>
      <c r="C19" s="227" t="s">
        <v>57</v>
      </c>
      <c r="D19" s="258"/>
      <c r="E19" s="259" t="s">
        <v>66</v>
      </c>
      <c r="F19" s="259" t="s">
        <v>65</v>
      </c>
      <c r="G19" s="259" t="s">
        <v>66</v>
      </c>
      <c r="H19" s="259" t="s">
        <v>66</v>
      </c>
      <c r="I19" s="259" t="s">
        <v>66</v>
      </c>
      <c r="J19" s="259" t="s">
        <v>65</v>
      </c>
      <c r="K19" s="259" t="s">
        <v>66</v>
      </c>
      <c r="L19" s="259" t="s">
        <v>66</v>
      </c>
      <c r="M19" s="259" t="s">
        <v>66</v>
      </c>
      <c r="N19" s="259" t="s">
        <v>66</v>
      </c>
      <c r="O19" s="259" t="s">
        <v>66</v>
      </c>
      <c r="P19" s="259" t="s">
        <v>66</v>
      </c>
      <c r="Q19" s="259" t="s">
        <v>66</v>
      </c>
      <c r="R19" s="259" t="s">
        <v>66</v>
      </c>
      <c r="S19" s="259" t="s">
        <v>66</v>
      </c>
      <c r="T19" s="259" t="s">
        <v>66</v>
      </c>
      <c r="U19" s="259"/>
      <c r="V19" s="259"/>
      <c r="W19" s="259"/>
      <c r="X19" s="259"/>
      <c r="Y19" s="259"/>
      <c r="Z19" s="259"/>
      <c r="AA19" s="259"/>
      <c r="AB19" s="259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60"/>
    </row>
    <row r="20" spans="1:55" x14ac:dyDescent="0.25">
      <c r="A20" s="12">
        <v>18</v>
      </c>
      <c r="B20" s="232">
        <v>21.03</v>
      </c>
      <c r="C20" s="227" t="s">
        <v>58</v>
      </c>
      <c r="D20" s="258"/>
      <c r="E20" s="259" t="s">
        <v>65</v>
      </c>
      <c r="F20" s="259" t="s">
        <v>66</v>
      </c>
      <c r="G20" s="259" t="s">
        <v>66</v>
      </c>
      <c r="H20" s="259" t="s">
        <v>66</v>
      </c>
      <c r="I20" s="259" t="s">
        <v>66</v>
      </c>
      <c r="J20" s="259" t="s">
        <v>66</v>
      </c>
      <c r="K20" s="259" t="s">
        <v>66</v>
      </c>
      <c r="L20" s="259" t="s">
        <v>66</v>
      </c>
      <c r="M20" s="259" t="s">
        <v>66</v>
      </c>
      <c r="N20" s="259" t="s">
        <v>66</v>
      </c>
      <c r="O20" s="259" t="s">
        <v>66</v>
      </c>
      <c r="P20" s="259" t="s">
        <v>66</v>
      </c>
      <c r="Q20" s="259" t="s">
        <v>66</v>
      </c>
      <c r="R20" s="259" t="s">
        <v>66</v>
      </c>
      <c r="S20" s="259" t="s">
        <v>66</v>
      </c>
      <c r="T20" s="259" t="s">
        <v>66</v>
      </c>
      <c r="U20" s="259"/>
      <c r="V20" s="259"/>
      <c r="W20" s="259"/>
      <c r="X20" s="259"/>
      <c r="Y20" s="259"/>
      <c r="Z20" s="259"/>
      <c r="AA20" s="259"/>
      <c r="AB20" s="259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60"/>
    </row>
    <row r="21" spans="1:55" x14ac:dyDescent="0.25">
      <c r="A21" s="11">
        <v>19</v>
      </c>
      <c r="B21" s="232">
        <v>27.61</v>
      </c>
      <c r="C21" s="227" t="s">
        <v>59</v>
      </c>
      <c r="D21" s="258"/>
      <c r="E21" s="259" t="s">
        <v>65</v>
      </c>
      <c r="F21" s="259" t="s">
        <v>66</v>
      </c>
      <c r="G21" s="259" t="s">
        <v>66</v>
      </c>
      <c r="H21" s="259" t="s">
        <v>66</v>
      </c>
      <c r="I21" s="259" t="s">
        <v>66</v>
      </c>
      <c r="J21" s="259" t="s">
        <v>66</v>
      </c>
      <c r="K21" s="259" t="s">
        <v>66</v>
      </c>
      <c r="L21" s="259" t="s">
        <v>66</v>
      </c>
      <c r="M21" s="259" t="s">
        <v>66</v>
      </c>
      <c r="N21" s="259" t="s">
        <v>66</v>
      </c>
      <c r="O21" s="259" t="s">
        <v>66</v>
      </c>
      <c r="P21" s="259" t="s">
        <v>66</v>
      </c>
      <c r="Q21" s="259" t="s">
        <v>66</v>
      </c>
      <c r="R21" s="259" t="s">
        <v>66</v>
      </c>
      <c r="S21" s="259" t="s">
        <v>66</v>
      </c>
      <c r="T21" s="259" t="s">
        <v>66</v>
      </c>
      <c r="U21" s="259"/>
      <c r="V21" s="259"/>
      <c r="W21" s="259"/>
      <c r="X21" s="259"/>
      <c r="Y21" s="259"/>
      <c r="Z21" s="259"/>
      <c r="AA21" s="259"/>
      <c r="AB21" s="259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60"/>
    </row>
    <row r="22" spans="1:55" x14ac:dyDescent="0.25">
      <c r="A22" s="11">
        <v>20</v>
      </c>
      <c r="B22" s="232"/>
      <c r="C22" s="227"/>
      <c r="D22" s="258"/>
      <c r="E22" s="259" t="s">
        <v>65</v>
      </c>
      <c r="F22" s="259" t="s">
        <v>66</v>
      </c>
      <c r="G22" s="259" t="s">
        <v>66</v>
      </c>
      <c r="H22" s="259" t="s">
        <v>66</v>
      </c>
      <c r="I22" s="259" t="s">
        <v>66</v>
      </c>
      <c r="J22" s="259" t="s">
        <v>66</v>
      </c>
      <c r="K22" s="259" t="s">
        <v>66</v>
      </c>
      <c r="L22" s="259" t="s">
        <v>66</v>
      </c>
      <c r="M22" s="259" t="s">
        <v>66</v>
      </c>
      <c r="N22" s="259" t="s">
        <v>66</v>
      </c>
      <c r="O22" s="259" t="s">
        <v>66</v>
      </c>
      <c r="P22" s="259" t="s">
        <v>66</v>
      </c>
      <c r="Q22" s="259" t="s">
        <v>66</v>
      </c>
      <c r="R22" s="259" t="s">
        <v>66</v>
      </c>
      <c r="S22" s="259" t="s">
        <v>66</v>
      </c>
      <c r="T22" s="259" t="s">
        <v>66</v>
      </c>
      <c r="U22" s="259"/>
      <c r="V22" s="259"/>
      <c r="W22" s="259"/>
      <c r="X22" s="259"/>
      <c r="Y22" s="259"/>
      <c r="Z22" s="259"/>
      <c r="AA22" s="259"/>
      <c r="AB22" s="259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60"/>
    </row>
    <row r="23" spans="1:55" ht="11" thickBot="1" x14ac:dyDescent="0.3">
      <c r="A23" s="11">
        <v>21</v>
      </c>
      <c r="B23" s="232"/>
      <c r="C23" s="227"/>
      <c r="D23" s="262"/>
      <c r="E23" s="259" t="s">
        <v>65</v>
      </c>
      <c r="F23" s="259" t="s">
        <v>66</v>
      </c>
      <c r="G23" s="259" t="s">
        <v>66</v>
      </c>
      <c r="H23" s="259" t="s">
        <v>66</v>
      </c>
      <c r="I23" s="259" t="s">
        <v>66</v>
      </c>
      <c r="J23" s="259" t="s">
        <v>66</v>
      </c>
      <c r="K23" s="259" t="s">
        <v>66</v>
      </c>
      <c r="L23" s="259" t="s">
        <v>66</v>
      </c>
      <c r="M23" s="259" t="s">
        <v>66</v>
      </c>
      <c r="N23" s="259" t="s">
        <v>66</v>
      </c>
      <c r="O23" s="259" t="s">
        <v>66</v>
      </c>
      <c r="P23" s="259" t="s">
        <v>66</v>
      </c>
      <c r="Q23" s="259" t="s">
        <v>66</v>
      </c>
      <c r="R23" s="259" t="s">
        <v>66</v>
      </c>
      <c r="S23" s="259" t="s">
        <v>66</v>
      </c>
      <c r="T23" s="259" t="s">
        <v>66</v>
      </c>
      <c r="U23" s="259"/>
      <c r="V23" s="259"/>
      <c r="W23" s="259"/>
      <c r="X23" s="259"/>
      <c r="Y23" s="259"/>
      <c r="Z23" s="259"/>
      <c r="AA23" s="259"/>
      <c r="AB23" s="259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60"/>
    </row>
    <row r="24" spans="1:55" x14ac:dyDescent="0.25">
      <c r="A24" s="263" t="s">
        <v>61</v>
      </c>
      <c r="B24" s="8"/>
      <c r="C24" s="17"/>
      <c r="D24" s="264"/>
      <c r="E24" s="259"/>
      <c r="F24" s="259"/>
      <c r="G24" s="259"/>
      <c r="H24" s="259"/>
      <c r="I24" s="259"/>
      <c r="J24" s="259"/>
      <c r="K24" s="259"/>
      <c r="L24" s="259"/>
      <c r="M24" s="259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59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60"/>
    </row>
    <row r="25" spans="1:55" ht="11" thickBot="1" x14ac:dyDescent="0.3">
      <c r="A25" s="265" t="s">
        <v>60</v>
      </c>
      <c r="B25" s="266"/>
      <c r="C25" s="261"/>
      <c r="D25" s="267"/>
      <c r="E25" s="259"/>
      <c r="F25" s="259"/>
      <c r="G25" s="259"/>
      <c r="H25" s="259"/>
      <c r="I25" s="259"/>
      <c r="J25" s="259"/>
      <c r="K25" s="259"/>
      <c r="L25" s="259"/>
      <c r="M25" s="259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59"/>
      <c r="AC25" s="261"/>
      <c r="AD25" s="261"/>
      <c r="AE25" s="261"/>
      <c r="AF25" s="261"/>
      <c r="AG25" s="261"/>
      <c r="AH25" s="261"/>
      <c r="AI25" s="261"/>
      <c r="AJ25" s="261"/>
      <c r="AK25" s="261"/>
      <c r="AL25" s="261"/>
      <c r="AM25" s="261"/>
      <c r="AN25" s="261"/>
      <c r="AO25" s="261"/>
      <c r="AP25" s="261"/>
      <c r="AQ25" s="261"/>
      <c r="AR25" s="261"/>
      <c r="AS25" s="261"/>
      <c r="AT25" s="261"/>
      <c r="AU25" s="261"/>
      <c r="AV25" s="261"/>
      <c r="AW25" s="261"/>
      <c r="AX25" s="261"/>
      <c r="AY25" s="261"/>
      <c r="AZ25" s="261"/>
      <c r="BA25" s="261"/>
      <c r="BB25" s="261"/>
      <c r="BC25" s="268"/>
    </row>
    <row r="27" spans="1:55" ht="11" thickBot="1" x14ac:dyDescent="0.3"/>
    <row r="28" spans="1:55" ht="11" thickBot="1" x14ac:dyDescent="0.3">
      <c r="G28" s="72" t="s">
        <v>11</v>
      </c>
      <c r="H28" s="296" t="s">
        <v>12</v>
      </c>
      <c r="I28" s="297"/>
    </row>
    <row r="29" spans="1:55" ht="11" thickBot="1" x14ac:dyDescent="0.3">
      <c r="A29" s="270" t="s">
        <v>10</v>
      </c>
      <c r="B29" s="271">
        <f>SUM(gréve!D5:D30)</f>
        <v>379.25</v>
      </c>
      <c r="D29" s="272">
        <f>gréve!B5</f>
        <v>1</v>
      </c>
      <c r="E29" s="55"/>
      <c r="F29" s="255">
        <f>gréve!D5</f>
        <v>13.08</v>
      </c>
      <c r="G29" s="280">
        <f>F29*100/$B$29</f>
        <v>3.4489123269611075</v>
      </c>
      <c r="H29" s="298">
        <f ca="1" xml:space="preserve"> ((gréve!$E$32/gréve!$B$30)*Données!G29)/100</f>
        <v>1.281655236839627</v>
      </c>
      <c r="I29" s="299"/>
    </row>
    <row r="30" spans="1:55" ht="11" thickBot="1" x14ac:dyDescent="0.3">
      <c r="D30" s="272">
        <f>gréve!B6</f>
        <v>2</v>
      </c>
      <c r="E30" s="10"/>
      <c r="F30" s="255">
        <f>gréve!D6</f>
        <v>15.04</v>
      </c>
      <c r="G30" s="280">
        <f t="shared" ref="G30:G49" si="0">F30*100/$B$29</f>
        <v>3.9657218193803558</v>
      </c>
      <c r="H30" s="294">
        <f ca="1" xml:space="preserve"> ((gréve!$E$32/gréve!$B$30)*Données!G30)/100</f>
        <v>1.4737075506168187</v>
      </c>
      <c r="I30" s="295"/>
    </row>
    <row r="31" spans="1:55" ht="11" thickBot="1" x14ac:dyDescent="0.3">
      <c r="D31" s="272">
        <f>gréve!B7</f>
        <v>3</v>
      </c>
      <c r="E31" s="10"/>
      <c r="F31" s="255">
        <f>gréve!D7</f>
        <v>16.309999999999999</v>
      </c>
      <c r="G31" s="280">
        <f t="shared" si="0"/>
        <v>4.3005932762030321</v>
      </c>
      <c r="H31" s="294">
        <f ca="1" xml:space="preserve"> ((gréve!$E$32/gréve!$B$30)*Données!G31)/100</f>
        <v>1.5981496110744891</v>
      </c>
      <c r="I31" s="295"/>
    </row>
    <row r="32" spans="1:55" ht="11" thickBot="1" x14ac:dyDescent="0.3">
      <c r="B32" s="293" t="s">
        <v>65</v>
      </c>
      <c r="D32" s="272">
        <f>gréve!B8</f>
        <v>4</v>
      </c>
      <c r="E32" s="10"/>
      <c r="F32" s="255">
        <f>gréve!D8</f>
        <v>14.9</v>
      </c>
      <c r="G32" s="280">
        <f t="shared" si="0"/>
        <v>3.928806855636124</v>
      </c>
      <c r="H32" s="294">
        <f ca="1" xml:space="preserve"> ((gréve!$E$32/gréve!$B$30)*Données!G32)/100</f>
        <v>1.4599895282041624</v>
      </c>
      <c r="I32" s="295"/>
    </row>
    <row r="33" spans="2:9" ht="11" thickBot="1" x14ac:dyDescent="0.3">
      <c r="B33" s="292" t="s">
        <v>66</v>
      </c>
      <c r="D33" s="272">
        <f>gréve!B9</f>
        <v>5</v>
      </c>
      <c r="E33" s="10"/>
      <c r="F33" s="255">
        <f>gréve!D9</f>
        <v>12.86</v>
      </c>
      <c r="G33" s="280">
        <f t="shared" si="0"/>
        <v>3.3909030982201713</v>
      </c>
      <c r="H33" s="294">
        <f ca="1" xml:space="preserve"> ((gréve!$E$32/gréve!$B$30)*Données!G33)/100</f>
        <v>1.260098344476881</v>
      </c>
      <c r="I33" s="295"/>
    </row>
    <row r="34" spans="2:9" ht="11" thickBot="1" x14ac:dyDescent="0.3">
      <c r="D34" s="272">
        <f>gréve!B10</f>
        <v>6</v>
      </c>
      <c r="E34" s="10"/>
      <c r="F34" s="255">
        <f>gréve!D10</f>
        <v>14.34</v>
      </c>
      <c r="G34" s="280">
        <f t="shared" si="0"/>
        <v>3.7811470006591956</v>
      </c>
      <c r="H34" s="294">
        <f ca="1" xml:space="preserve"> ((gréve!$E$32/gréve!$B$30)*Données!G34)/100</f>
        <v>1.4051174385535361</v>
      </c>
      <c r="I34" s="295"/>
    </row>
    <row r="35" spans="2:9" ht="11" thickBot="1" x14ac:dyDescent="0.3">
      <c r="D35" s="272">
        <f>gréve!B11</f>
        <v>7</v>
      </c>
      <c r="E35" s="10"/>
      <c r="F35" s="255">
        <f>gréve!D11</f>
        <v>18</v>
      </c>
      <c r="G35" s="280">
        <f t="shared" si="0"/>
        <v>4.7462096242584044</v>
      </c>
      <c r="H35" s="294">
        <f ca="1" xml:space="preserve"> ((gréve!$E$32/gréve!$B$30)*Données!G35)/100</f>
        <v>1.763745738770129</v>
      </c>
      <c r="I35" s="295"/>
    </row>
    <row r="36" spans="2:9" ht="11" thickBot="1" x14ac:dyDescent="0.3">
      <c r="D36" s="272">
        <f>gréve!B12</f>
        <v>8</v>
      </c>
      <c r="E36" s="10"/>
      <c r="F36" s="255">
        <f>gréve!D12</f>
        <v>21.25</v>
      </c>
      <c r="G36" s="280">
        <f t="shared" si="0"/>
        <v>5.6031641397495058</v>
      </c>
      <c r="H36" s="294">
        <f ca="1" xml:space="preserve"> ((gréve!$E$32/gréve!$B$30)*Données!G36)/100</f>
        <v>2.0821998304925136</v>
      </c>
      <c r="I36" s="295"/>
    </row>
    <row r="37" spans="2:9" ht="11" thickBot="1" x14ac:dyDescent="0.3">
      <c r="D37" s="272">
        <f>gréve!B13</f>
        <v>9</v>
      </c>
      <c r="E37" s="10"/>
      <c r="F37" s="255">
        <f>gréve!D13</f>
        <v>22.99</v>
      </c>
      <c r="G37" s="280">
        <f t="shared" si="0"/>
        <v>6.0619644034278179</v>
      </c>
      <c r="H37" s="294">
        <f ca="1" xml:space="preserve"> ((gréve!$E$32/gréve!$B$30)*Données!G37)/100</f>
        <v>2.252695251906959</v>
      </c>
      <c r="I37" s="295"/>
    </row>
    <row r="38" spans="2:9" ht="11" thickBot="1" x14ac:dyDescent="0.3">
      <c r="D38" s="272">
        <f>gréve!B14</f>
        <v>10</v>
      </c>
      <c r="E38" s="10"/>
      <c r="F38" s="255">
        <f>gréve!D14</f>
        <v>20.03</v>
      </c>
      <c r="G38" s="280">
        <f t="shared" si="0"/>
        <v>5.2814765985497694</v>
      </c>
      <c r="H38" s="294">
        <f ca="1" xml:space="preserve"> ((gréve!$E$32/gréve!$B$30)*Données!G38)/100</f>
        <v>1.9626570637536491</v>
      </c>
      <c r="I38" s="295"/>
    </row>
    <row r="39" spans="2:9" ht="11" thickBot="1" x14ac:dyDescent="0.3">
      <c r="D39" s="272">
        <f>gréve!B15</f>
        <v>11</v>
      </c>
      <c r="E39" s="10"/>
      <c r="F39" s="255">
        <f>gréve!D15</f>
        <v>20.03</v>
      </c>
      <c r="G39" s="280">
        <f t="shared" si="0"/>
        <v>5.2814765985497694</v>
      </c>
      <c r="H39" s="294">
        <f ca="1" xml:space="preserve"> ((gréve!$E$32/gréve!$B$30)*Données!G39)/100</f>
        <v>1.9626570637536491</v>
      </c>
      <c r="I39" s="295"/>
    </row>
    <row r="40" spans="2:9" ht="11" thickBot="1" x14ac:dyDescent="0.3">
      <c r="D40" s="272">
        <f>gréve!B16</f>
        <v>12</v>
      </c>
      <c r="E40" s="10"/>
      <c r="F40" s="255">
        <f>gréve!D16</f>
        <v>23.55</v>
      </c>
      <c r="G40" s="280">
        <f t="shared" si="0"/>
        <v>6.2096242584047463</v>
      </c>
      <c r="H40" s="294">
        <f ca="1" xml:space="preserve"> ((gréve!$E$32/gréve!$B$30)*Données!G40)/100</f>
        <v>2.3075673415575855</v>
      </c>
      <c r="I40" s="295"/>
    </row>
    <row r="41" spans="2:9" ht="11" thickBot="1" x14ac:dyDescent="0.3">
      <c r="D41" s="272">
        <f>gréve!B17</f>
        <v>13</v>
      </c>
      <c r="E41" s="10"/>
      <c r="F41" s="255">
        <f>gréve!D17</f>
        <v>25.96</v>
      </c>
      <c r="G41" s="280">
        <f t="shared" si="0"/>
        <v>6.8450889914304547</v>
      </c>
      <c r="H41" s="294">
        <f ca="1" xml:space="preserve"> ((gréve!$E$32/gréve!$B$30)*Données!G41)/100</f>
        <v>2.5437132988040303</v>
      </c>
      <c r="I41" s="295"/>
    </row>
    <row r="42" spans="2:9" ht="11" thickBot="1" x14ac:dyDescent="0.3">
      <c r="D42" s="272">
        <f>gréve!B18</f>
        <v>14</v>
      </c>
      <c r="E42" s="10"/>
      <c r="F42" s="255">
        <f>gréve!D18</f>
        <v>25.28</v>
      </c>
      <c r="G42" s="280">
        <f t="shared" si="0"/>
        <v>6.6657877389584703</v>
      </c>
      <c r="H42" s="294">
        <f ca="1" xml:space="preserve"> ((gréve!$E$32/gréve!$B$30)*Données!G42)/100</f>
        <v>2.4770829042282698</v>
      </c>
      <c r="I42" s="295"/>
    </row>
    <row r="43" spans="2:9" ht="11" thickBot="1" x14ac:dyDescent="0.3">
      <c r="D43" s="272">
        <f>gréve!B19</f>
        <v>15</v>
      </c>
      <c r="E43" s="10"/>
      <c r="F43" s="255">
        <f>gréve!D19</f>
        <v>23.68</v>
      </c>
      <c r="G43" s="280">
        <f t="shared" si="0"/>
        <v>6.2439024390243905</v>
      </c>
      <c r="H43" s="294">
        <f ca="1" xml:space="preserve"> ((gréve!$E$32/gréve!$B$30)*Données!G43)/100</f>
        <v>2.3203055052264809</v>
      </c>
      <c r="I43" s="295"/>
    </row>
    <row r="44" spans="2:9" ht="11" thickBot="1" x14ac:dyDescent="0.3">
      <c r="D44" s="272">
        <f>gréve!B20</f>
        <v>16</v>
      </c>
      <c r="E44" s="10"/>
      <c r="F44" s="255">
        <f>gréve!D20</f>
        <v>15.31</v>
      </c>
      <c r="G44" s="280">
        <f t="shared" si="0"/>
        <v>4.0369149637442323</v>
      </c>
      <c r="H44" s="294">
        <f ca="1" xml:space="preserve"> ((gréve!$E$32/gréve!$B$30)*Données!G44)/100</f>
        <v>1.5001637366983709</v>
      </c>
      <c r="I44" s="295"/>
    </row>
    <row r="45" spans="2:9" ht="11" thickBot="1" x14ac:dyDescent="0.3">
      <c r="D45" s="272">
        <f>gréve!B21</f>
        <v>17</v>
      </c>
      <c r="E45" s="10"/>
      <c r="F45" s="255">
        <f>gréve!D21</f>
        <v>28</v>
      </c>
      <c r="G45" s="280">
        <f t="shared" si="0"/>
        <v>7.3829927488464078</v>
      </c>
      <c r="H45" s="294">
        <f ca="1" xml:space="preserve"> ((gréve!$E$32/gréve!$B$30)*Données!G45)/100</f>
        <v>2.7436044825313122</v>
      </c>
      <c r="I45" s="295"/>
    </row>
    <row r="46" spans="2:9" ht="11" thickBot="1" x14ac:dyDescent="0.3">
      <c r="D46" s="272">
        <f>gréve!B22</f>
        <v>18</v>
      </c>
      <c r="E46" s="10"/>
      <c r="F46" s="255">
        <f>gréve!D22</f>
        <v>21.03</v>
      </c>
      <c r="G46" s="280">
        <f t="shared" si="0"/>
        <v>5.5451549110085692</v>
      </c>
      <c r="H46" s="294">
        <f ca="1" xml:space="preserve"> ((gréve!$E$32/gréve!$B$30)*Données!G46)/100</f>
        <v>2.0606429381297673</v>
      </c>
      <c r="I46" s="295"/>
    </row>
    <row r="47" spans="2:9" ht="11" thickBot="1" x14ac:dyDescent="0.3">
      <c r="D47" s="272">
        <f>gréve!B23</f>
        <v>19</v>
      </c>
      <c r="E47" s="10"/>
      <c r="F47" s="255">
        <f>gréve!D23</f>
        <v>27.61</v>
      </c>
      <c r="G47" s="280">
        <f t="shared" si="0"/>
        <v>7.2801582069874753</v>
      </c>
      <c r="H47" s="294">
        <f ca="1" xml:space="preserve"> ((gréve!$E$32/gréve!$B$30)*Données!G47)/100</f>
        <v>2.7053899915246258</v>
      </c>
      <c r="I47" s="295"/>
    </row>
    <row r="48" spans="2:9" ht="11" thickBot="1" x14ac:dyDescent="0.3">
      <c r="D48" s="272">
        <f>gréve!B24</f>
        <v>20</v>
      </c>
      <c r="E48" s="10"/>
      <c r="F48" s="255">
        <f>gréve!D24</f>
        <v>0</v>
      </c>
      <c r="G48" s="280">
        <f t="shared" si="0"/>
        <v>0</v>
      </c>
      <c r="H48" s="294">
        <f ca="1" xml:space="preserve"> ((gréve!$E$32/gréve!$B$30)*Données!G48)/100</f>
        <v>0</v>
      </c>
      <c r="I48" s="295"/>
    </row>
    <row r="49" spans="4:9" ht="11" thickBot="1" x14ac:dyDescent="0.3">
      <c r="D49" s="272">
        <f>gréve!B25</f>
        <v>21</v>
      </c>
      <c r="E49" s="10"/>
      <c r="F49" s="255">
        <f>gréve!D25</f>
        <v>0</v>
      </c>
      <c r="G49" s="280">
        <f t="shared" si="0"/>
        <v>0</v>
      </c>
      <c r="H49" s="294">
        <f ca="1" xml:space="preserve"> ((gréve!$E$32/gréve!$B$30)*Données!G49)/100</f>
        <v>0</v>
      </c>
      <c r="I49" s="295"/>
    </row>
    <row r="50" spans="4:9" ht="11" thickBot="1" x14ac:dyDescent="0.3">
      <c r="D50" s="252">
        <f>gréve!B26</f>
        <v>0</v>
      </c>
      <c r="E50" s="56"/>
      <c r="F50" s="252">
        <f>gréve!D26</f>
        <v>0</v>
      </c>
      <c r="G50" s="281">
        <f t="shared" ref="G50" si="1">F50*100/$B$29</f>
        <v>0</v>
      </c>
      <c r="H50" s="300">
        <f ca="1" xml:space="preserve"> ((gréve!$E$32/gréve!$B$30)*Données!G50)/100</f>
        <v>0</v>
      </c>
      <c r="I50" s="301"/>
    </row>
    <row r="51" spans="4:9" ht="11" thickBot="1" x14ac:dyDescent="0.3">
      <c r="G51" s="269">
        <f>SUM(G29:G50)</f>
        <v>100.00000000000001</v>
      </c>
      <c r="H51" s="296">
        <f ca="1">SUM(H29:H50)</f>
        <v>37.161142857142856</v>
      </c>
      <c r="I51" s="297"/>
    </row>
  </sheetData>
  <mergeCells count="24">
    <mergeCell ref="H51:I51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H39:I39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</mergeCells>
  <conditionalFormatting sqref="E3:U23">
    <cfRule type="cellIs" dxfId="5" priority="2" operator="equal">
      <formula>$B$32</formula>
    </cfRule>
    <cfRule type="cellIs" dxfId="6" priority="1" operator="equal">
      <formula>$B$33</formula>
    </cfRule>
  </conditionalFormatting>
  <dataValidations count="2">
    <dataValidation type="list" allowBlank="1" showInputMessage="1" showErrorMessage="1" sqref="E2:U2" xr:uid="{AC133896-00EF-4940-93C8-DDCB5F0D1461}">
      <formula1>quart</formula1>
    </dataValidation>
    <dataValidation type="list" allowBlank="1" showInputMessage="1" showErrorMessage="1" sqref="E3:AB23" xr:uid="{345C2BDA-594F-4A9E-BEDA-C1959C8C33E2}">
      <formula1>$B$31:$B$33</formula1>
    </dataValidation>
  </dataValidations>
  <pageMargins left="0.7" right="0.7" top="0.75" bottom="0.75" header="0.3" footer="0.3"/>
  <pageSetup paperSize="9" orientation="portrait" verticalDpi="598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0763D-0641-4829-873F-5D669FFD3DD0}">
  <sheetPr codeName="Feuil5"/>
  <dimension ref="A1:Z1731"/>
  <sheetViews>
    <sheetView topLeftCell="A2" zoomScaleNormal="100" workbookViewId="0">
      <selection activeCell="L32" sqref="L32"/>
    </sheetView>
  </sheetViews>
  <sheetFormatPr baseColWidth="10" defaultColWidth="9.81640625" defaultRowHeight="9.65" customHeight="1" x14ac:dyDescent="0.35"/>
  <cols>
    <col min="1" max="3" width="9.81640625" style="89"/>
    <col min="4" max="4" width="9.81640625" style="90"/>
    <col min="5" max="5" width="9.81640625" style="72"/>
    <col min="6" max="6" width="9.81640625" style="90"/>
    <col min="7" max="11" width="9.81640625" style="89"/>
    <col min="12" max="12" width="9.81640625" style="91"/>
    <col min="13" max="16384" width="9.81640625" style="89"/>
  </cols>
  <sheetData>
    <row r="1" spans="2:25" ht="30" customHeight="1" thickBot="1" x14ac:dyDescent="0.4">
      <c r="E1" s="355" t="s">
        <v>47</v>
      </c>
      <c r="F1" s="355"/>
      <c r="G1" s="355"/>
      <c r="H1" s="355"/>
      <c r="I1" s="355"/>
      <c r="J1" s="355"/>
      <c r="K1" s="355"/>
      <c r="L1" s="355"/>
      <c r="M1" s="355"/>
      <c r="N1" s="355"/>
      <c r="O1" s="355"/>
    </row>
    <row r="2" spans="2:25" s="92" customFormat="1" ht="9.65" customHeight="1" thickBot="1" x14ac:dyDescent="0.4">
      <c r="E2" s="93">
        <f>Données!E1</f>
        <v>45083</v>
      </c>
      <c r="F2" s="93">
        <f>Données!F1</f>
        <v>45089</v>
      </c>
      <c r="G2" s="93">
        <f>Données!G1</f>
        <v>45090</v>
      </c>
      <c r="H2" s="93">
        <f>Données!H1</f>
        <v>45091</v>
      </c>
      <c r="I2" s="93">
        <f>Données!I1</f>
        <v>45092</v>
      </c>
      <c r="J2" s="93">
        <f>Données!J1</f>
        <v>45093</v>
      </c>
      <c r="K2" s="93">
        <f>Données!K1</f>
        <v>45094</v>
      </c>
      <c r="L2" s="93">
        <f>Données!L1</f>
        <v>45095</v>
      </c>
      <c r="M2" s="93">
        <f>Données!M1</f>
        <v>45096</v>
      </c>
      <c r="N2" s="93">
        <f>Données!N1</f>
        <v>45097</v>
      </c>
      <c r="O2" s="93">
        <f>Données!O1</f>
        <v>45098</v>
      </c>
      <c r="P2" s="93">
        <f>Données!P1</f>
        <v>45099</v>
      </c>
      <c r="Q2" s="93">
        <f>Données!Q1</f>
        <v>45100</v>
      </c>
      <c r="R2" s="93">
        <f>Données!R1</f>
        <v>45101</v>
      </c>
      <c r="S2" s="93">
        <f>Données!S1</f>
        <v>45102</v>
      </c>
      <c r="T2" s="93">
        <f>Données!T1</f>
        <v>45103</v>
      </c>
      <c r="U2" s="93">
        <f>Données!U1</f>
        <v>45104</v>
      </c>
      <c r="V2" s="93">
        <f>Données!V1</f>
        <v>45105</v>
      </c>
      <c r="W2" s="93">
        <f>Données!W1</f>
        <v>45106</v>
      </c>
      <c r="X2" s="93">
        <f>gréve!X2</f>
        <v>0</v>
      </c>
      <c r="Y2" s="94"/>
    </row>
    <row r="3" spans="2:25" ht="9.65" customHeight="1" thickBot="1" x14ac:dyDescent="0.4">
      <c r="B3" s="95" t="s">
        <v>0</v>
      </c>
      <c r="C3" s="96" t="s">
        <v>1</v>
      </c>
      <c r="D3" s="97" t="s">
        <v>5</v>
      </c>
      <c r="E3" s="98"/>
      <c r="F3" s="99"/>
      <c r="G3" s="11"/>
      <c r="H3" s="215"/>
      <c r="I3" s="212"/>
      <c r="J3" s="11"/>
      <c r="K3" s="215"/>
      <c r="L3" s="217"/>
      <c r="M3" s="212"/>
      <c r="N3" s="11"/>
      <c r="O3" s="101"/>
      <c r="P3" s="102"/>
      <c r="Q3" s="103"/>
      <c r="R3" s="103"/>
      <c r="S3" s="103"/>
      <c r="T3" s="103"/>
      <c r="U3" s="103"/>
      <c r="V3" s="103"/>
      <c r="W3" s="103"/>
      <c r="X3" s="103"/>
      <c r="Y3" s="11"/>
    </row>
    <row r="4" spans="2:25" ht="9.65" customHeight="1" x14ac:dyDescent="0.35">
      <c r="B4" s="104"/>
      <c r="C4" s="105"/>
      <c r="D4" s="106"/>
      <c r="E4" s="107"/>
      <c r="F4" s="108"/>
      <c r="G4" s="12"/>
      <c r="H4" s="12"/>
      <c r="I4" s="213"/>
      <c r="J4" s="12"/>
      <c r="K4" s="12"/>
      <c r="L4" s="218"/>
      <c r="M4" s="213"/>
      <c r="N4" s="12"/>
      <c r="O4" s="110"/>
      <c r="P4" s="111"/>
      <c r="Q4" s="23"/>
      <c r="R4" s="23"/>
      <c r="S4" s="23"/>
      <c r="T4" s="23"/>
      <c r="U4" s="23"/>
      <c r="V4" s="23"/>
      <c r="W4" s="23"/>
      <c r="X4" s="23"/>
      <c r="Y4" s="12"/>
    </row>
    <row r="5" spans="2:25" ht="9.65" customHeight="1" x14ac:dyDescent="0.35">
      <c r="B5" s="11">
        <f>gréve!B5</f>
        <v>1</v>
      </c>
      <c r="C5" s="100" t="str">
        <f>gréve!C5</f>
        <v>AGT</v>
      </c>
      <c r="D5" s="112">
        <f>gréve!D5</f>
        <v>13.08</v>
      </c>
      <c r="E5" s="282">
        <f ca="1">gréve!E$32*(Données!$G29/100)</f>
        <v>26.914759973632169</v>
      </c>
      <c r="F5" s="282">
        <f ca="1">gréve!F$32*(Données!$G29/100)</f>
        <v>55.589292972972977</v>
      </c>
      <c r="G5" s="282">
        <f ca="1">gréve!G$32*(Données!$G29/100)</f>
        <v>36.114043823335528</v>
      </c>
      <c r="H5" s="282">
        <f ca="1">gréve!H$32*(Données!$G29/100)</f>
        <v>36.114043823335528</v>
      </c>
      <c r="I5" s="282">
        <f ca="1">gréve!I$32*(Données!$G29/100)</f>
        <v>36.114043823335528</v>
      </c>
      <c r="J5" s="282">
        <f ca="1">gréve!J$32*(Données!$G29/100)</f>
        <v>50.424201872116022</v>
      </c>
      <c r="K5" s="282">
        <f ca="1">gréve!K$32*(Données!$G29/100)</f>
        <v>44.139386895187869</v>
      </c>
      <c r="L5" s="282">
        <f ca="1">gréve!L$32*(Données!$G29/100)</f>
        <v>44.139386895187869</v>
      </c>
      <c r="M5" s="282">
        <f ca="1">gréve!M$32*(Données!$G29/100)</f>
        <v>0</v>
      </c>
      <c r="N5" s="282">
        <f ca="1">gréve!N$32*(Données!$G29/100)</f>
        <v>0</v>
      </c>
      <c r="O5" s="282">
        <f ca="1">gréve!O$32*(Données!$G29/100)</f>
        <v>0</v>
      </c>
      <c r="P5" s="282">
        <f ca="1">gréve!P$32*(Données!$G29/100)</f>
        <v>0</v>
      </c>
      <c r="Q5" s="282">
        <f ca="1">gréve!Q$32*(Données!$G29/100)</f>
        <v>0</v>
      </c>
      <c r="R5" s="282">
        <f ca="1">gréve!R$32*(Données!$G29/100)</f>
        <v>0</v>
      </c>
      <c r="S5" s="282">
        <f ca="1">gréve!S$32*(Données!$G29/100)</f>
        <v>0</v>
      </c>
      <c r="T5" s="282">
        <f ca="1">gréve!T$32*(Données!$G29/100)</f>
        <v>0</v>
      </c>
      <c r="U5" s="282">
        <f ca="1">gréve!U$32*(Données!$G29/100)</f>
        <v>0</v>
      </c>
      <c r="V5" s="283">
        <f ca="1">gréve!V$32*(Données!$G29/100)</f>
        <v>0</v>
      </c>
      <c r="W5" s="283">
        <f ca="1">gréve!W$32*(Données!$G29/100)</f>
        <v>0</v>
      </c>
      <c r="X5" s="283">
        <f ca="1">gréve!X$32*(Données!$G29/100)</f>
        <v>0</v>
      </c>
      <c r="Y5" s="284">
        <f ca="1">SUM(E5:X5)</f>
        <v>329.54916007910344</v>
      </c>
    </row>
    <row r="6" spans="2:25" ht="9.65" customHeight="1" x14ac:dyDescent="0.35">
      <c r="B6" s="11">
        <f>gréve!B6</f>
        <v>2</v>
      </c>
      <c r="C6" s="100" t="str">
        <f>gréve!C6</f>
        <v>AGT</v>
      </c>
      <c r="D6" s="112">
        <f>gréve!D6</f>
        <v>15.04</v>
      </c>
      <c r="E6" s="285">
        <f ca="1">gréve!E$32*(Données!$G30/100)</f>
        <v>30.947858562953197</v>
      </c>
      <c r="F6" s="286">
        <f ca="1">gréve!F$32*(Données!$G30/100)</f>
        <v>63.919187027027029</v>
      </c>
      <c r="G6" s="285">
        <f ca="1">gréve!G$32*(Données!$G30/100)</f>
        <v>41.525628371786418</v>
      </c>
      <c r="H6" s="285">
        <f ca="1">gréve!H$32*(Données!$G30/100)</f>
        <v>41.525628371786418</v>
      </c>
      <c r="I6" s="287">
        <f ca="1">gréve!I$32*(Données!$G30/100)</f>
        <v>41.525628371786418</v>
      </c>
      <c r="J6" s="285">
        <f ca="1">gréve!J$32*(Données!$G30/100)</f>
        <v>57.98012203032301</v>
      </c>
      <c r="K6" s="285">
        <f ca="1">gréve!K$32*(Données!$G30/100)</f>
        <v>50.753545787738958</v>
      </c>
      <c r="L6" s="285">
        <f ca="1">gréve!L$32*(Données!$G30/100)</f>
        <v>50.753545787738958</v>
      </c>
      <c r="M6" s="288">
        <f ca="1">gréve!M$32*(Données!$G30/100)</f>
        <v>0</v>
      </c>
      <c r="N6" s="289">
        <f ca="1">gréve!N$32*(Données!$G30/100)</f>
        <v>0</v>
      </c>
      <c r="O6" s="290">
        <f ca="1">gréve!O$32*(Données!$G30/100)</f>
        <v>0</v>
      </c>
      <c r="P6" s="291">
        <f ca="1">gréve!P$32*(Données!$G30/100)</f>
        <v>0</v>
      </c>
      <c r="Q6" s="291">
        <f ca="1">gréve!Q$32*(Données!$G30/100)</f>
        <v>0</v>
      </c>
      <c r="R6" s="291">
        <f ca="1">gréve!R$32*(Données!$G30/100)</f>
        <v>0</v>
      </c>
      <c r="S6" s="291">
        <f ca="1">gréve!S$32*(Données!$G30/100)</f>
        <v>0</v>
      </c>
      <c r="T6" s="291">
        <f ca="1">gréve!T$32*(Données!$G30/100)</f>
        <v>0</v>
      </c>
      <c r="U6" s="291">
        <f ca="1">gréve!U$32*(Données!$G30/100)</f>
        <v>0</v>
      </c>
      <c r="V6" s="291">
        <f ca="1">gréve!V$32*(Données!$G30/100)</f>
        <v>0</v>
      </c>
      <c r="W6" s="291">
        <f ca="1">gréve!W$32*(Données!$G30/100)</f>
        <v>0</v>
      </c>
      <c r="X6" s="291">
        <f ca="1">gréve!X$32*(Données!$G30/100)</f>
        <v>0</v>
      </c>
      <c r="Y6" s="284">
        <f t="shared" ref="Y6:Y25" ca="1" si="0">SUM(E6:X6)</f>
        <v>378.93114431114043</v>
      </c>
    </row>
    <row r="7" spans="2:25" ht="9.65" customHeight="1" x14ac:dyDescent="0.35">
      <c r="B7" s="11">
        <f>gréve!B7</f>
        <v>3</v>
      </c>
      <c r="C7" s="100" t="str">
        <f>gréve!C7</f>
        <v>AGT</v>
      </c>
      <c r="D7" s="112">
        <f>gréve!D7</f>
        <v>16.309999999999999</v>
      </c>
      <c r="E7" s="285">
        <f ca="1">gréve!E$32*(Données!$G31/100)</f>
        <v>33.561141832564275</v>
      </c>
      <c r="F7" s="287">
        <f ca="1">gréve!F$32*(Données!$G31/100)</f>
        <v>69.316618378378394</v>
      </c>
      <c r="G7" s="285">
        <f ca="1">gréve!G$32*(Données!$G31/100)</f>
        <v>45.032114278180622</v>
      </c>
      <c r="H7" s="285">
        <f ca="1">gréve!H$32*(Données!$G31/100)</f>
        <v>45.032114278180622</v>
      </c>
      <c r="I7" s="287">
        <f ca="1">gréve!I$32*(Données!$G31/100)</f>
        <v>45.032114278180622</v>
      </c>
      <c r="J7" s="285">
        <f ca="1">gréve!J$32*(Données!$G31/100)</f>
        <v>62.876049887936723</v>
      </c>
      <c r="K7" s="285">
        <f ca="1">gréve!K$32*(Données!$G31/100)</f>
        <v>55.039250784442984</v>
      </c>
      <c r="L7" s="285">
        <f ca="1">gréve!L$32*(Données!$G31/100)</f>
        <v>55.039250784442984</v>
      </c>
      <c r="M7" s="288">
        <f ca="1">gréve!M$32*(Données!$G31/100)</f>
        <v>0</v>
      </c>
      <c r="N7" s="289">
        <f ca="1">gréve!N$32*(Données!$G31/100)</f>
        <v>0</v>
      </c>
      <c r="O7" s="290">
        <f ca="1">gréve!O$32*(Données!$G31/100)</f>
        <v>0</v>
      </c>
      <c r="P7" s="291">
        <f ca="1">gréve!P$32*(Données!$G31/100)</f>
        <v>0</v>
      </c>
      <c r="Q7" s="291">
        <f ca="1">gréve!Q$32*(Données!$G31/100)</f>
        <v>0</v>
      </c>
      <c r="R7" s="291">
        <f ca="1">gréve!R$32*(Données!$G31/100)</f>
        <v>0</v>
      </c>
      <c r="S7" s="291">
        <f ca="1">gréve!S$32*(Données!$G31/100)</f>
        <v>0</v>
      </c>
      <c r="T7" s="291">
        <f ca="1">gréve!T$32*(Données!$G31/100)</f>
        <v>0</v>
      </c>
      <c r="U7" s="291">
        <f ca="1">gréve!U$32*(Données!$G31/100)</f>
        <v>0</v>
      </c>
      <c r="V7" s="291">
        <f ca="1">gréve!V$32*(Données!$G31/100)</f>
        <v>0</v>
      </c>
      <c r="W7" s="291">
        <f ca="1">gréve!W$32*(Données!$G31/100)</f>
        <v>0</v>
      </c>
      <c r="X7" s="291">
        <f ca="1">gréve!X$32*(Données!$G31/100)</f>
        <v>0</v>
      </c>
      <c r="Y7" s="284">
        <f t="shared" ca="1" si="0"/>
        <v>410.92865450230721</v>
      </c>
    </row>
    <row r="8" spans="2:25" ht="9.65" customHeight="1" x14ac:dyDescent="0.35">
      <c r="B8" s="11">
        <f>gréve!B8</f>
        <v>4</v>
      </c>
      <c r="C8" s="100" t="str">
        <f>gréve!C8</f>
        <v>AGT</v>
      </c>
      <c r="D8" s="112">
        <f>gréve!D8</f>
        <v>14.9</v>
      </c>
      <c r="E8" s="285">
        <f ca="1">gréve!E$32*(Données!$G32/100)</f>
        <v>30.659780092287409</v>
      </c>
      <c r="F8" s="287">
        <f ca="1">gréve!F$32*(Données!$G32/100)</f>
        <v>63.324194594594594</v>
      </c>
      <c r="G8" s="285">
        <f ca="1">gréve!G$32*(Données!$G32/100)</f>
        <v>41.139086618325642</v>
      </c>
      <c r="H8" s="285">
        <f ca="1">gréve!H$32*(Données!$G32/100)</f>
        <v>41.139086618325642</v>
      </c>
      <c r="I8" s="287">
        <f ca="1">gréve!I$32*(Données!$G32/100)</f>
        <v>41.139086618325642</v>
      </c>
      <c r="J8" s="285">
        <f ca="1">gréve!J$32*(Données!$G32/100)</f>
        <v>57.44041344759394</v>
      </c>
      <c r="K8" s="285">
        <f ca="1">gréve!K$32*(Données!$G32/100)</f>
        <v>50.281105866842452</v>
      </c>
      <c r="L8" s="285">
        <f ca="1">gréve!L$32*(Données!$G32/100)</f>
        <v>50.281105866842452</v>
      </c>
      <c r="M8" s="288">
        <f ca="1">gréve!M$32*(Données!$G32/100)</f>
        <v>0</v>
      </c>
      <c r="N8" s="289">
        <f ca="1">gréve!N$32*(Données!$G32/100)</f>
        <v>0</v>
      </c>
      <c r="O8" s="290">
        <f ca="1">gréve!O$32*(Données!$G32/100)</f>
        <v>0</v>
      </c>
      <c r="P8" s="291">
        <f ca="1">gréve!P$32*(Données!$G32/100)</f>
        <v>0</v>
      </c>
      <c r="Q8" s="291">
        <f ca="1">gréve!Q$32*(Données!$G32/100)</f>
        <v>0</v>
      </c>
      <c r="R8" s="291">
        <f ca="1">gréve!R$32*(Données!$G32/100)</f>
        <v>0</v>
      </c>
      <c r="S8" s="291">
        <f ca="1">gréve!S$32*(Données!$G32/100)</f>
        <v>0</v>
      </c>
      <c r="T8" s="291">
        <f ca="1">gréve!T$32*(Données!$G32/100)</f>
        <v>0</v>
      </c>
      <c r="U8" s="291">
        <f ca="1">gréve!U$32*(Données!$G32/100)</f>
        <v>0</v>
      </c>
      <c r="V8" s="291">
        <f ca="1">gréve!V$32*(Données!$G32/100)</f>
        <v>0</v>
      </c>
      <c r="W8" s="291">
        <f ca="1">gréve!W$32*(Données!$G32/100)</f>
        <v>0</v>
      </c>
      <c r="X8" s="291">
        <f ca="1">gréve!X$32*(Données!$G32/100)</f>
        <v>0</v>
      </c>
      <c r="Y8" s="284">
        <f t="shared" ca="1" si="0"/>
        <v>375.40385972313777</v>
      </c>
    </row>
    <row r="9" spans="2:25" ht="9.65" customHeight="1" x14ac:dyDescent="0.35">
      <c r="B9" s="11">
        <f>gréve!B9</f>
        <v>5</v>
      </c>
      <c r="C9" s="100" t="str">
        <f>gréve!C9</f>
        <v>AGT</v>
      </c>
      <c r="D9" s="112">
        <f>gréve!D9</f>
        <v>12.86</v>
      </c>
      <c r="E9" s="285">
        <f ca="1">gréve!E$32*(Données!$G33/100)</f>
        <v>26.462065234014503</v>
      </c>
      <c r="F9" s="287">
        <f ca="1">gréve!F$32*(Données!$G33/100)</f>
        <v>54.654304864864869</v>
      </c>
      <c r="G9" s="285">
        <f ca="1">gréve!G$32*(Données!$G33/100)</f>
        <v>35.506621067897171</v>
      </c>
      <c r="H9" s="285">
        <f ca="1">gréve!H$32*(Données!$G33/100)</f>
        <v>35.506621067897171</v>
      </c>
      <c r="I9" s="287">
        <f ca="1">gréve!I$32*(Données!$G33/100)</f>
        <v>35.506621067897171</v>
      </c>
      <c r="J9" s="285">
        <f ca="1">gréve!J$32*(Données!$G33/100)</f>
        <v>49.57608838497034</v>
      </c>
      <c r="K9" s="285">
        <f ca="1">gréve!K$32*(Données!$G33/100)</f>
        <v>43.396981305207653</v>
      </c>
      <c r="L9" s="285">
        <f ca="1">gréve!L$32*(Données!$G33/100)</f>
        <v>43.396981305207653</v>
      </c>
      <c r="M9" s="288">
        <f ca="1">gréve!M$32*(Données!$G33/100)</f>
        <v>0</v>
      </c>
      <c r="N9" s="289">
        <f ca="1">gréve!N$32*(Données!$G33/100)</f>
        <v>0</v>
      </c>
      <c r="O9" s="290">
        <f ca="1">gréve!O$32*(Données!$G33/100)</f>
        <v>0</v>
      </c>
      <c r="P9" s="291">
        <f ca="1">gréve!P$32*(Données!$G33/100)</f>
        <v>0</v>
      </c>
      <c r="Q9" s="291">
        <f ca="1">gréve!Q$32*(Données!$G33/100)</f>
        <v>0</v>
      </c>
      <c r="R9" s="291">
        <f ca="1">gréve!R$32*(Données!$G33/100)</f>
        <v>0</v>
      </c>
      <c r="S9" s="291">
        <f ca="1">gréve!S$32*(Données!$G33/100)</f>
        <v>0</v>
      </c>
      <c r="T9" s="291">
        <f ca="1">gréve!T$32*(Données!$G33/100)</f>
        <v>0</v>
      </c>
      <c r="U9" s="291">
        <f ca="1">gréve!U$32*(Données!$G33/100)</f>
        <v>0</v>
      </c>
      <c r="V9" s="291">
        <f ca="1">gréve!V$32*(Données!$G33/100)</f>
        <v>0</v>
      </c>
      <c r="W9" s="291">
        <f ca="1">gréve!W$32*(Données!$G33/100)</f>
        <v>0</v>
      </c>
      <c r="X9" s="291">
        <f ca="1">gréve!X$32*(Données!$G33/100)</f>
        <v>0</v>
      </c>
      <c r="Y9" s="284">
        <f t="shared" ca="1" si="0"/>
        <v>324.00628429795654</v>
      </c>
    </row>
    <row r="10" spans="2:25" ht="9.65" customHeight="1" x14ac:dyDescent="0.35">
      <c r="B10" s="11">
        <f>gréve!B10</f>
        <v>6</v>
      </c>
      <c r="C10" s="100" t="str">
        <f>gréve!C10</f>
        <v>AGT</v>
      </c>
      <c r="D10" s="112">
        <f>gréve!D10</f>
        <v>14.34</v>
      </c>
      <c r="E10" s="285">
        <f ca="1">gréve!E$32*(Données!$G34/100)</f>
        <v>29.507466209624258</v>
      </c>
      <c r="F10" s="287">
        <f ca="1">gréve!F$32*(Données!$G34/100)</f>
        <v>60.944224864864864</v>
      </c>
      <c r="G10" s="285">
        <f ca="1">gréve!G$32*(Données!$G34/100)</f>
        <v>39.592919604482532</v>
      </c>
      <c r="H10" s="285">
        <f ca="1">gréve!H$32*(Données!$G34/100)</f>
        <v>39.592919604482532</v>
      </c>
      <c r="I10" s="287">
        <f ca="1">gréve!I$32*(Données!$G34/100)</f>
        <v>39.592919604482532</v>
      </c>
      <c r="J10" s="285">
        <f ca="1">gréve!J$32*(Données!$G34/100)</f>
        <v>55.281579116677655</v>
      </c>
      <c r="K10" s="285">
        <f ca="1">gréve!K$32*(Données!$G34/100)</f>
        <v>48.391346183256424</v>
      </c>
      <c r="L10" s="285">
        <f ca="1">gréve!L$32*(Données!$G34/100)</f>
        <v>48.391346183256424</v>
      </c>
      <c r="M10" s="288">
        <f ca="1">gréve!M$32*(Données!$G34/100)</f>
        <v>0</v>
      </c>
      <c r="N10" s="289">
        <f ca="1">gréve!N$32*(Données!$G34/100)</f>
        <v>0</v>
      </c>
      <c r="O10" s="290">
        <f ca="1">gréve!O$32*(Données!$G34/100)</f>
        <v>0</v>
      </c>
      <c r="P10" s="291">
        <f ca="1">gréve!P$32*(Données!$G34/100)</f>
        <v>0</v>
      </c>
      <c r="Q10" s="291">
        <f ca="1">gréve!Q$32*(Données!$G34/100)</f>
        <v>0</v>
      </c>
      <c r="R10" s="291">
        <f ca="1">gréve!R$32*(Données!$G34/100)</f>
        <v>0</v>
      </c>
      <c r="S10" s="291">
        <f ca="1">gréve!S$32*(Données!$G34/100)</f>
        <v>0</v>
      </c>
      <c r="T10" s="291">
        <f ca="1">gréve!T$32*(Données!$G34/100)</f>
        <v>0</v>
      </c>
      <c r="U10" s="291">
        <f ca="1">gréve!U$32*(Données!$G34/100)</f>
        <v>0</v>
      </c>
      <c r="V10" s="291">
        <f ca="1">gréve!V$32*(Données!$G34/100)</f>
        <v>0</v>
      </c>
      <c r="W10" s="291">
        <f ca="1">gréve!W$32*(Données!$G34/100)</f>
        <v>0</v>
      </c>
      <c r="X10" s="291">
        <f ca="1">gréve!X$32*(Données!$G34/100)</f>
        <v>0</v>
      </c>
      <c r="Y10" s="284">
        <f t="shared" ca="1" si="0"/>
        <v>361.2947213711272</v>
      </c>
    </row>
    <row r="11" spans="2:25" ht="9.65" customHeight="1" x14ac:dyDescent="0.35">
      <c r="B11" s="11">
        <f>gréve!B11</f>
        <v>7</v>
      </c>
      <c r="C11" s="100" t="str">
        <f>gréve!C11</f>
        <v>HMT</v>
      </c>
      <c r="D11" s="112">
        <f>gréve!D11</f>
        <v>18</v>
      </c>
      <c r="E11" s="285">
        <f ca="1">gréve!E$32*(Données!$G35/100)</f>
        <v>37.038660514172712</v>
      </c>
      <c r="F11" s="287">
        <f ca="1">gréve!F$32*(Données!$G35/100)</f>
        <v>76.499027027027026</v>
      </c>
      <c r="G11" s="285">
        <f ca="1">gréve!G$32*(Données!$G35/100)</f>
        <v>49.698225444957153</v>
      </c>
      <c r="H11" s="285">
        <f ca="1">gréve!H$32*(Données!$G35/100)</f>
        <v>49.698225444957153</v>
      </c>
      <c r="I11" s="287">
        <f ca="1">gréve!I$32*(Données!$G35/100)</f>
        <v>49.698225444957153</v>
      </c>
      <c r="J11" s="285">
        <f ca="1">gréve!J$32*(Données!$G35/100)</f>
        <v>69.391103493737646</v>
      </c>
      <c r="K11" s="285">
        <f ca="1">gréve!K$32*(Données!$G35/100)</f>
        <v>60.74227554383652</v>
      </c>
      <c r="L11" s="285">
        <f ca="1">gréve!L$32*(Données!$G35/100)</f>
        <v>60.74227554383652</v>
      </c>
      <c r="M11" s="288">
        <f ca="1">gréve!M$32*(Données!$G35/100)</f>
        <v>0</v>
      </c>
      <c r="N11" s="289">
        <f ca="1">gréve!N$32*(Données!$G35/100)</f>
        <v>0</v>
      </c>
      <c r="O11" s="290">
        <f ca="1">gréve!O$32*(Données!$G35/100)</f>
        <v>0</v>
      </c>
      <c r="P11" s="291">
        <f ca="1">gréve!P$32*(Données!$G35/100)</f>
        <v>0</v>
      </c>
      <c r="Q11" s="291">
        <f ca="1">gréve!Q$32*(Données!$G35/100)</f>
        <v>0</v>
      </c>
      <c r="R11" s="291">
        <f ca="1">gréve!R$32*(Données!$G35/100)</f>
        <v>0</v>
      </c>
      <c r="S11" s="291">
        <f ca="1">gréve!S$32*(Données!$G35/100)</f>
        <v>0</v>
      </c>
      <c r="T11" s="291">
        <f ca="1">gréve!T$32*(Données!$G35/100)</f>
        <v>0</v>
      </c>
      <c r="U11" s="291">
        <f ca="1">gréve!U$32*(Données!$G35/100)</f>
        <v>0</v>
      </c>
      <c r="V11" s="291">
        <f ca="1">gréve!V$32*(Données!$G35/100)</f>
        <v>0</v>
      </c>
      <c r="W11" s="291">
        <f ca="1">gréve!W$32*(Données!$G35/100)</f>
        <v>0</v>
      </c>
      <c r="X11" s="291">
        <f ca="1">gréve!X$32*(Données!$G35/100)</f>
        <v>0</v>
      </c>
      <c r="Y11" s="284">
        <f t="shared" ca="1" si="0"/>
        <v>453.50801845748191</v>
      </c>
    </row>
    <row r="12" spans="2:25" ht="9.65" customHeight="1" x14ac:dyDescent="0.35">
      <c r="B12" s="11">
        <f>gréve!B12</f>
        <v>8</v>
      </c>
      <c r="C12" s="100" t="str">
        <f>gréve!C12</f>
        <v>OP</v>
      </c>
      <c r="D12" s="112">
        <f>gréve!D12</f>
        <v>21.25</v>
      </c>
      <c r="E12" s="285">
        <f ca="1">gréve!E$32*(Données!$G36/100)</f>
        <v>43.726196440342783</v>
      </c>
      <c r="F12" s="287">
        <f ca="1">gréve!F$32*(Données!$G36/100)</f>
        <v>90.311351351351362</v>
      </c>
      <c r="G12" s="285">
        <f ca="1">gréve!G$32*(Données!$G36/100)</f>
        <v>58.67151615029664</v>
      </c>
      <c r="H12" s="284">
        <f ca="1">gréve!H$32*(Données!$G36/100)</f>
        <v>58.67151615029664</v>
      </c>
      <c r="I12" s="286">
        <f ca="1">gréve!I$32*(Données!$G36/100)</f>
        <v>58.67151615029664</v>
      </c>
      <c r="J12" s="284">
        <f ca="1">gréve!J$32*(Données!$G36/100)</f>
        <v>81.920052735662509</v>
      </c>
      <c r="K12" s="284">
        <f ca="1">gréve!K$32*(Données!$G36/100)</f>
        <v>71.709630850362558</v>
      </c>
      <c r="L12" s="284">
        <f ca="1">gréve!L$32*(Données!$G36/100)</f>
        <v>71.709630850362558</v>
      </c>
      <c r="M12" s="288">
        <f ca="1">gréve!M$32*(Données!$G36/100)</f>
        <v>0</v>
      </c>
      <c r="N12" s="289">
        <f ca="1">gréve!N$32*(Données!$G36/100)</f>
        <v>0</v>
      </c>
      <c r="O12" s="290">
        <f ca="1">gréve!O$32*(Données!$G36/100)</f>
        <v>0</v>
      </c>
      <c r="P12" s="291">
        <f ca="1">gréve!P$32*(Données!$G36/100)</f>
        <v>0</v>
      </c>
      <c r="Q12" s="291">
        <f ca="1">gréve!Q$32*(Données!$G36/100)</f>
        <v>0</v>
      </c>
      <c r="R12" s="291">
        <f ca="1">gréve!R$32*(Données!$G36/100)</f>
        <v>0</v>
      </c>
      <c r="S12" s="291">
        <f ca="1">gréve!S$32*(Données!$G36/100)</f>
        <v>0</v>
      </c>
      <c r="T12" s="291">
        <f ca="1">gréve!T$32*(Données!$G36/100)</f>
        <v>0</v>
      </c>
      <c r="U12" s="291">
        <f ca="1">gréve!U$32*(Données!$G36/100)</f>
        <v>0</v>
      </c>
      <c r="V12" s="291">
        <f ca="1">gréve!V$32*(Données!$G36/100)</f>
        <v>0</v>
      </c>
      <c r="W12" s="291">
        <f ca="1">gréve!W$32*(Données!$G36/100)</f>
        <v>0</v>
      </c>
      <c r="X12" s="291">
        <f ca="1">gréve!X$32*(Données!$G36/100)</f>
        <v>0</v>
      </c>
      <c r="Y12" s="284">
        <f t="shared" ca="1" si="0"/>
        <v>535.39141067897174</v>
      </c>
    </row>
    <row r="13" spans="2:25" ht="9.65" customHeight="1" x14ac:dyDescent="0.35">
      <c r="B13" s="11">
        <f>gréve!B13</f>
        <v>9</v>
      </c>
      <c r="C13" s="100" t="str">
        <f>gréve!C13</f>
        <v>OP</v>
      </c>
      <c r="D13" s="112">
        <f>gréve!D13</f>
        <v>22.99</v>
      </c>
      <c r="E13" s="284">
        <f ca="1">gréve!E$32*(Données!$G37/100)</f>
        <v>47.306600290046141</v>
      </c>
      <c r="F13" s="286">
        <f ca="1">gréve!F$32*(Données!$G37/100)</f>
        <v>97.706257297297299</v>
      </c>
      <c r="G13" s="284">
        <f ca="1">gréve!G$32*(Données!$G37/100)</f>
        <v>63.475677943309165</v>
      </c>
      <c r="H13" s="284">
        <f ca="1">gréve!H$32*(Données!$G37/100)</f>
        <v>63.475677943309165</v>
      </c>
      <c r="I13" s="286">
        <f ca="1">gréve!I$32*(Données!$G37/100)</f>
        <v>63.475677943309165</v>
      </c>
      <c r="J13" s="284">
        <f ca="1">gréve!J$32*(Données!$G37/100)</f>
        <v>88.6278594067238</v>
      </c>
      <c r="K13" s="284">
        <f ca="1">gréve!K$32*(Données!$G37/100)</f>
        <v>77.581384152933424</v>
      </c>
      <c r="L13" s="284">
        <f ca="1">gréve!L$32*(Données!$G37/100)</f>
        <v>77.581384152933424</v>
      </c>
      <c r="M13" s="288">
        <f ca="1">gréve!M$32*(Données!$G37/100)</f>
        <v>0</v>
      </c>
      <c r="N13" s="289">
        <f ca="1">gréve!N$32*(Données!$G37/100)</f>
        <v>0</v>
      </c>
      <c r="O13" s="290">
        <f ca="1">gréve!O$32*(Données!$G37/100)</f>
        <v>0</v>
      </c>
      <c r="P13" s="291">
        <f ca="1">gréve!P$32*(Données!$G37/100)</f>
        <v>0</v>
      </c>
      <c r="Q13" s="291">
        <f ca="1">gréve!Q$32*(Données!$G37/100)</f>
        <v>0</v>
      </c>
      <c r="R13" s="291">
        <f ca="1">gréve!R$32*(Données!$G37/100)</f>
        <v>0</v>
      </c>
      <c r="S13" s="291">
        <f ca="1">gréve!S$32*(Données!$G37/100)</f>
        <v>0</v>
      </c>
      <c r="T13" s="291">
        <f ca="1">gréve!T$32*(Données!$G37/100)</f>
        <v>0</v>
      </c>
      <c r="U13" s="291">
        <f ca="1">gréve!U$32*(Données!$G37/100)</f>
        <v>0</v>
      </c>
      <c r="V13" s="291">
        <f ca="1">gréve!V$32*(Données!$G37/100)</f>
        <v>0</v>
      </c>
      <c r="W13" s="291">
        <f ca="1">gréve!W$32*(Données!$G37/100)</f>
        <v>0</v>
      </c>
      <c r="X13" s="291">
        <f ca="1">gréve!X$32*(Données!$G37/100)</f>
        <v>0</v>
      </c>
      <c r="Y13" s="284">
        <f t="shared" ca="1" si="0"/>
        <v>579.23051912986159</v>
      </c>
    </row>
    <row r="14" spans="2:25" ht="9.65" customHeight="1" x14ac:dyDescent="0.35">
      <c r="B14" s="11">
        <f>gréve!B14</f>
        <v>10</v>
      </c>
      <c r="C14" s="100" t="str">
        <f>gréve!C14</f>
        <v>OP</v>
      </c>
      <c r="D14" s="112">
        <f>gréve!D14</f>
        <v>20.03</v>
      </c>
      <c r="E14" s="285">
        <f ca="1">gréve!E$32*(Données!$G38/100)</f>
        <v>41.215798338826637</v>
      </c>
      <c r="F14" s="286">
        <f ca="1">gréve!F$32*(Données!$G38/100)</f>
        <v>85.126417297297309</v>
      </c>
      <c r="G14" s="285">
        <f ca="1">gréve!G$32*(Données!$G38/100)</f>
        <v>55.303080870138437</v>
      </c>
      <c r="H14" s="285">
        <f ca="1">gréve!H$32*(Données!$G38/100)</f>
        <v>55.303080870138437</v>
      </c>
      <c r="I14" s="287">
        <f ca="1">gréve!I$32*(Données!$G38/100)</f>
        <v>55.303080870138437</v>
      </c>
      <c r="J14" s="285">
        <f ca="1">gréve!J$32*(Données!$G38/100)</f>
        <v>77.216877943309171</v>
      </c>
      <c r="K14" s="285">
        <f ca="1">gréve!K$32*(Données!$G38/100)</f>
        <v>67.592654396835869</v>
      </c>
      <c r="L14" s="285">
        <f ca="1">gréve!L$32*(Données!$G38/100)</f>
        <v>67.592654396835869</v>
      </c>
      <c r="M14" s="288">
        <f ca="1">gréve!M$32*(Données!$G38/100)</f>
        <v>0</v>
      </c>
      <c r="N14" s="289">
        <f ca="1">gréve!N$32*(Données!$G38/100)</f>
        <v>0</v>
      </c>
      <c r="O14" s="290">
        <f ca="1">gréve!O$32*(Données!$G38/100)</f>
        <v>0</v>
      </c>
      <c r="P14" s="291">
        <f ca="1">gréve!P$32*(Données!$G38/100)</f>
        <v>0</v>
      </c>
      <c r="Q14" s="291">
        <f ca="1">gréve!Q$32*(Données!$G38/100)</f>
        <v>0</v>
      </c>
      <c r="R14" s="291">
        <f ca="1">gréve!R$32*(Données!$G38/100)</f>
        <v>0</v>
      </c>
      <c r="S14" s="291">
        <f ca="1">gréve!S$32*(Données!$G38/100)</f>
        <v>0</v>
      </c>
      <c r="T14" s="291">
        <f ca="1">gréve!T$32*(Données!$G38/100)</f>
        <v>0</v>
      </c>
      <c r="U14" s="291">
        <f ca="1">gréve!U$32*(Données!$G38/100)</f>
        <v>0</v>
      </c>
      <c r="V14" s="291">
        <f ca="1">gréve!V$32*(Données!$G38/100)</f>
        <v>0</v>
      </c>
      <c r="W14" s="291">
        <f ca="1">gréve!W$32*(Données!$G38/100)</f>
        <v>0</v>
      </c>
      <c r="X14" s="291">
        <f ca="1">gréve!X$32*(Données!$G38/100)</f>
        <v>0</v>
      </c>
      <c r="Y14" s="284">
        <f t="shared" ca="1" si="0"/>
        <v>504.65364498352017</v>
      </c>
    </row>
    <row r="15" spans="2:25" ht="9.65" customHeight="1" x14ac:dyDescent="0.35">
      <c r="B15" s="11">
        <f>gréve!B15</f>
        <v>11</v>
      </c>
      <c r="C15" s="100" t="str">
        <f>gréve!C15</f>
        <v>OP</v>
      </c>
      <c r="D15" s="112">
        <f>gréve!D15</f>
        <v>20.03</v>
      </c>
      <c r="E15" s="284">
        <f ca="1">gréve!E$32*(Données!$G39/100)</f>
        <v>41.215798338826637</v>
      </c>
      <c r="F15" s="287">
        <f ca="1">gréve!F$32*(Données!$G39/100)</f>
        <v>85.126417297297309</v>
      </c>
      <c r="G15" s="285">
        <f ca="1">gréve!G$32*(Données!$G39/100)</f>
        <v>55.303080870138437</v>
      </c>
      <c r="H15" s="285">
        <f ca="1">gréve!H$32*(Données!$G39/100)</f>
        <v>55.303080870138437</v>
      </c>
      <c r="I15" s="286">
        <f ca="1">gréve!I$32*(Données!$G39/100)</f>
        <v>55.303080870138437</v>
      </c>
      <c r="J15" s="285">
        <f ca="1">gréve!J$32*(Données!$G39/100)</f>
        <v>77.216877943309171</v>
      </c>
      <c r="K15" s="285">
        <f ca="1">gréve!K$32*(Données!$G39/100)</f>
        <v>67.592654396835869</v>
      </c>
      <c r="L15" s="285">
        <f ca="1">gréve!L$32*(Données!$G39/100)</f>
        <v>67.592654396835869</v>
      </c>
      <c r="M15" s="288">
        <f ca="1">gréve!M$32*(Données!$G39/100)</f>
        <v>0</v>
      </c>
      <c r="N15" s="289">
        <f ca="1">gréve!N$32*(Données!$G39/100)</f>
        <v>0</v>
      </c>
      <c r="O15" s="290">
        <f ca="1">gréve!O$32*(Données!$G39/100)</f>
        <v>0</v>
      </c>
      <c r="P15" s="291">
        <f ca="1">gréve!P$32*(Données!$G39/100)</f>
        <v>0</v>
      </c>
      <c r="Q15" s="291">
        <f ca="1">gréve!Q$32*(Données!$G39/100)</f>
        <v>0</v>
      </c>
      <c r="R15" s="291">
        <f ca="1">gréve!R$32*(Données!$G39/100)</f>
        <v>0</v>
      </c>
      <c r="S15" s="291">
        <f ca="1">gréve!S$32*(Données!$G39/100)</f>
        <v>0</v>
      </c>
      <c r="T15" s="291">
        <f ca="1">gréve!T$32*(Données!$G39/100)</f>
        <v>0</v>
      </c>
      <c r="U15" s="291">
        <f ca="1">gréve!U$32*(Données!$G39/100)</f>
        <v>0</v>
      </c>
      <c r="V15" s="291">
        <f ca="1">gréve!V$32*(Données!$G39/100)</f>
        <v>0</v>
      </c>
      <c r="W15" s="291">
        <f ca="1">gréve!W$32*(Données!$G39/100)</f>
        <v>0</v>
      </c>
      <c r="X15" s="291">
        <f ca="1">gréve!X$32*(Données!$G39/100)</f>
        <v>0</v>
      </c>
      <c r="Y15" s="284">
        <f t="shared" ca="1" si="0"/>
        <v>504.65364498352017</v>
      </c>
    </row>
    <row r="16" spans="2:25" ht="9.65" customHeight="1" x14ac:dyDescent="0.35">
      <c r="B16" s="11">
        <f>gréve!B16</f>
        <v>12</v>
      </c>
      <c r="C16" s="100" t="str">
        <f>gréve!C16</f>
        <v>OP</v>
      </c>
      <c r="D16" s="112">
        <f>gréve!D16</f>
        <v>23.55</v>
      </c>
      <c r="E16" s="284">
        <f ca="1">gréve!E$32*(Données!$G40/100)</f>
        <v>48.458914172709299</v>
      </c>
      <c r="F16" s="286">
        <f ca="1">gréve!F$32*(Données!$G40/100)</f>
        <v>100.08622702702704</v>
      </c>
      <c r="G16" s="284">
        <f ca="1">gréve!G$32*(Données!$G40/100)</f>
        <v>65.021844957152283</v>
      </c>
      <c r="H16" s="284">
        <f ca="1">gréve!H$32*(Données!$G40/100)</f>
        <v>65.021844957152283</v>
      </c>
      <c r="I16" s="286">
        <f ca="1">gréve!I$32*(Données!$G40/100)</f>
        <v>65.021844957152283</v>
      </c>
      <c r="J16" s="284">
        <f ca="1">gréve!J$32*(Données!$G40/100)</f>
        <v>90.786693737640093</v>
      </c>
      <c r="K16" s="284">
        <f ca="1">gréve!K$32*(Données!$G40/100)</f>
        <v>79.47114383651946</v>
      </c>
      <c r="L16" s="284">
        <f ca="1">gréve!L$32*(Données!$G40/100)</f>
        <v>79.47114383651946</v>
      </c>
      <c r="M16" s="288">
        <f ca="1">gréve!M$32*(Données!$G40/100)</f>
        <v>0</v>
      </c>
      <c r="N16" s="289">
        <f ca="1">gréve!N$32*(Données!$G40/100)</f>
        <v>0</v>
      </c>
      <c r="O16" s="290">
        <f ca="1">gréve!O$32*(Données!$G40/100)</f>
        <v>0</v>
      </c>
      <c r="P16" s="291">
        <f ca="1">gréve!P$32*(Données!$G40/100)</f>
        <v>0</v>
      </c>
      <c r="Q16" s="291">
        <f ca="1">gréve!Q$32*(Données!$G40/100)</f>
        <v>0</v>
      </c>
      <c r="R16" s="291">
        <f ca="1">gréve!R$32*(Données!$G40/100)</f>
        <v>0</v>
      </c>
      <c r="S16" s="291">
        <f ca="1">gréve!S$32*(Données!$G40/100)</f>
        <v>0</v>
      </c>
      <c r="T16" s="291">
        <f ca="1">gréve!T$32*(Données!$G40/100)</f>
        <v>0</v>
      </c>
      <c r="U16" s="291">
        <f ca="1">gréve!U$32*(Données!$G40/100)</f>
        <v>0</v>
      </c>
      <c r="V16" s="291">
        <f ca="1">gréve!V$32*(Données!$G40/100)</f>
        <v>0</v>
      </c>
      <c r="W16" s="291">
        <f ca="1">gréve!W$32*(Données!$G40/100)</f>
        <v>0</v>
      </c>
      <c r="X16" s="291">
        <f ca="1">gréve!X$32*(Données!$G40/100)</f>
        <v>0</v>
      </c>
      <c r="Y16" s="284">
        <f t="shared" ca="1" si="0"/>
        <v>593.33965748187211</v>
      </c>
    </row>
    <row r="17" spans="1:26" ht="9.65" customHeight="1" x14ac:dyDescent="0.35">
      <c r="B17" s="11">
        <f>gréve!B17</f>
        <v>13</v>
      </c>
      <c r="C17" s="100" t="str">
        <f>gréve!C17</f>
        <v>op</v>
      </c>
      <c r="D17" s="112">
        <f>gréve!D17</f>
        <v>25.96</v>
      </c>
      <c r="E17" s="284">
        <f ca="1">gréve!E$32*(Données!$G41/100)</f>
        <v>53.417979274884644</v>
      </c>
      <c r="F17" s="286">
        <f ca="1">gréve!F$32*(Données!$G41/100)</f>
        <v>110.32859675675677</v>
      </c>
      <c r="G17" s="284">
        <f ca="1">gréve!G$32*(Données!$G41/100)</f>
        <v>71.675885141727093</v>
      </c>
      <c r="H17" s="284">
        <f ca="1">gréve!H$32*(Données!$G41/100)</f>
        <v>71.675885141727093</v>
      </c>
      <c r="I17" s="286">
        <f ca="1">gréve!I$32*(Données!$G41/100)</f>
        <v>71.675885141727093</v>
      </c>
      <c r="J17" s="284">
        <f ca="1">gréve!J$32*(Données!$G41/100)</f>
        <v>100.07739148319052</v>
      </c>
      <c r="K17" s="284">
        <f ca="1">gréve!K$32*(Données!$G41/100)</f>
        <v>87.603859617666444</v>
      </c>
      <c r="L17" s="284">
        <f ca="1">gréve!L$32*(Données!$G41/100)</f>
        <v>87.603859617666444</v>
      </c>
      <c r="M17" s="288">
        <f ca="1">gréve!M$32*(Données!$G41/100)</f>
        <v>0</v>
      </c>
      <c r="N17" s="289">
        <f ca="1">gréve!N$32*(Données!$G41/100)</f>
        <v>0</v>
      </c>
      <c r="O17" s="290">
        <f ca="1">gréve!O$32*(Données!$G41/100)</f>
        <v>0</v>
      </c>
      <c r="P17" s="291">
        <f ca="1">gréve!P$32*(Données!$G41/100)</f>
        <v>0</v>
      </c>
      <c r="Q17" s="291">
        <f ca="1">gréve!Q$32*(Données!$G41/100)</f>
        <v>0</v>
      </c>
      <c r="R17" s="291">
        <f ca="1">gréve!R$32*(Données!$G41/100)</f>
        <v>0</v>
      </c>
      <c r="S17" s="291">
        <f ca="1">gréve!S$32*(Données!$G41/100)</f>
        <v>0</v>
      </c>
      <c r="T17" s="291">
        <f ca="1">gréve!T$32*(Données!$G41/100)</f>
        <v>0</v>
      </c>
      <c r="U17" s="291">
        <f ca="1">gréve!U$32*(Données!$G41/100)</f>
        <v>0</v>
      </c>
      <c r="V17" s="291">
        <f ca="1">gréve!V$32*(Données!$G41/100)</f>
        <v>0</v>
      </c>
      <c r="W17" s="291">
        <f ca="1">gréve!W$32*(Données!$G41/100)</f>
        <v>0</v>
      </c>
      <c r="X17" s="291">
        <f ca="1">gréve!X$32*(Données!$G41/100)</f>
        <v>0</v>
      </c>
      <c r="Y17" s="284">
        <f t="shared" ca="1" si="0"/>
        <v>654.05934217534616</v>
      </c>
    </row>
    <row r="18" spans="1:26" ht="9.65" customHeight="1" x14ac:dyDescent="0.35">
      <c r="B18" s="11">
        <f>gréve!B18</f>
        <v>14</v>
      </c>
      <c r="C18" s="100" t="str">
        <f>gréve!C18</f>
        <v>pt</v>
      </c>
      <c r="D18" s="112">
        <f>gréve!D18</f>
        <v>25.28</v>
      </c>
      <c r="E18" s="284">
        <f ca="1">gréve!E$32*(Données!$G42/100)</f>
        <v>52.018740988793667</v>
      </c>
      <c r="F18" s="286">
        <f ca="1">gréve!F$32*(Données!$G42/100)</f>
        <v>107.43863351351352</v>
      </c>
      <c r="G18" s="284">
        <f ca="1">gréve!G$32*(Données!$G42/100)</f>
        <v>69.798396624917601</v>
      </c>
      <c r="H18" s="284">
        <f ca="1">gréve!H$32*(Données!$G42/100)</f>
        <v>69.798396624917601</v>
      </c>
      <c r="I18" s="286">
        <f ca="1">gréve!I$32*(Données!$G42/100)</f>
        <v>69.798396624917601</v>
      </c>
      <c r="J18" s="284">
        <f ca="1">gréve!J$32*(Données!$G42/100)</f>
        <v>97.455949795649317</v>
      </c>
      <c r="K18" s="284">
        <f ca="1">gréve!K$32*(Données!$G42/100)</f>
        <v>85.309151430454847</v>
      </c>
      <c r="L18" s="284">
        <f ca="1">gréve!L$32*(Données!$G42/100)</f>
        <v>85.309151430454847</v>
      </c>
      <c r="M18" s="288">
        <f ca="1">gréve!M$32*(Données!$G42/100)</f>
        <v>0</v>
      </c>
      <c r="N18" s="289">
        <f ca="1">gréve!N$32*(Données!$G42/100)</f>
        <v>0</v>
      </c>
      <c r="O18" s="290">
        <f ca="1">gréve!O$32*(Données!$G42/100)</f>
        <v>0</v>
      </c>
      <c r="P18" s="291">
        <f ca="1">gréve!P$32*(Données!$G42/100)</f>
        <v>0</v>
      </c>
      <c r="Q18" s="291">
        <f ca="1">gréve!Q$32*(Données!$G42/100)</f>
        <v>0</v>
      </c>
      <c r="R18" s="291">
        <f ca="1">gréve!R$32*(Données!$G42/100)</f>
        <v>0</v>
      </c>
      <c r="S18" s="291">
        <f ca="1">gréve!S$32*(Données!$G42/100)</f>
        <v>0</v>
      </c>
      <c r="T18" s="291">
        <f ca="1">gréve!T$32*(Données!$G42/100)</f>
        <v>0</v>
      </c>
      <c r="U18" s="291">
        <f ca="1">gréve!U$32*(Données!$G42/100)</f>
        <v>0</v>
      </c>
      <c r="V18" s="291">
        <f ca="1">gréve!V$32*(Données!$G42/100)</f>
        <v>0</v>
      </c>
      <c r="W18" s="291">
        <f ca="1">gréve!W$32*(Données!$G42/100)</f>
        <v>0</v>
      </c>
      <c r="X18" s="291">
        <f ca="1">gréve!X$32*(Données!$G42/100)</f>
        <v>0</v>
      </c>
      <c r="Y18" s="284">
        <f t="shared" ca="1" si="0"/>
        <v>636.92681703361905</v>
      </c>
    </row>
    <row r="19" spans="1:26" ht="9.65" customHeight="1" x14ac:dyDescent="0.35">
      <c r="B19" s="11">
        <f>gréve!B19</f>
        <v>15</v>
      </c>
      <c r="C19" s="100" t="str">
        <f>gréve!C19</f>
        <v>pt</v>
      </c>
      <c r="D19" s="112">
        <f>gréve!D19</f>
        <v>23.68</v>
      </c>
      <c r="E19" s="284">
        <f ca="1">gréve!E$32*(Données!$G43/100)</f>
        <v>48.726415609756096</v>
      </c>
      <c r="F19" s="286">
        <f ca="1">gréve!F$32*(Données!$G43/100)</f>
        <v>100.63872000000001</v>
      </c>
      <c r="G19" s="284">
        <f ca="1">gréve!G$32*(Données!$G43/100)</f>
        <v>65.380776585365851</v>
      </c>
      <c r="H19" s="284">
        <f ca="1">gréve!H$32*(Données!$G43/100)</f>
        <v>65.380776585365851</v>
      </c>
      <c r="I19" s="286">
        <f ca="1">gréve!I$32*(Données!$G43/100)</f>
        <v>65.380776585365851</v>
      </c>
      <c r="J19" s="284">
        <f ca="1">gréve!J$32*(Données!$G43/100)</f>
        <v>91.287851707317088</v>
      </c>
      <c r="K19" s="284">
        <f ca="1">gréve!K$32*(Données!$G43/100)</f>
        <v>79.909838048780486</v>
      </c>
      <c r="L19" s="284">
        <f ca="1">gréve!L$32*(Données!$G43/100)</f>
        <v>79.909838048780486</v>
      </c>
      <c r="M19" s="288">
        <f ca="1">gréve!M$32*(Données!$G43/100)</f>
        <v>0</v>
      </c>
      <c r="N19" s="289">
        <f ca="1">gréve!N$32*(Données!$G43/100)</f>
        <v>0</v>
      </c>
      <c r="O19" s="290">
        <f ca="1">gréve!O$32*(Données!$G43/100)</f>
        <v>0</v>
      </c>
      <c r="P19" s="291">
        <f ca="1">gréve!P$32*(Données!$G43/100)</f>
        <v>0</v>
      </c>
      <c r="Q19" s="291">
        <f ca="1">gréve!Q$32*(Données!$G43/100)</f>
        <v>0</v>
      </c>
      <c r="R19" s="291">
        <f ca="1">gréve!R$32*(Données!$G43/100)</f>
        <v>0</v>
      </c>
      <c r="S19" s="291">
        <f ca="1">gréve!S$32*(Données!$G43/100)</f>
        <v>0</v>
      </c>
      <c r="T19" s="291">
        <f ca="1">gréve!T$32*(Données!$G43/100)</f>
        <v>0</v>
      </c>
      <c r="U19" s="291">
        <f ca="1">gréve!U$32*(Données!$G43/100)</f>
        <v>0</v>
      </c>
      <c r="V19" s="291">
        <f ca="1">gréve!V$32*(Données!$G43/100)</f>
        <v>0</v>
      </c>
      <c r="W19" s="291">
        <f ca="1">gréve!W$32*(Données!$G43/100)</f>
        <v>0</v>
      </c>
      <c r="X19" s="291">
        <f ca="1">gréve!X$32*(Données!$G43/100)</f>
        <v>0</v>
      </c>
      <c r="Y19" s="284">
        <f t="shared" ca="1" si="0"/>
        <v>596.61499317073174</v>
      </c>
    </row>
    <row r="20" spans="1:26" ht="9.65" customHeight="1" x14ac:dyDescent="0.35">
      <c r="B20" s="11">
        <f>gréve!B20</f>
        <v>16</v>
      </c>
      <c r="C20" s="100" t="str">
        <f>gréve!C20</f>
        <v>agt</v>
      </c>
      <c r="D20" s="112">
        <f>gréve!D20</f>
        <v>15.31</v>
      </c>
      <c r="E20" s="285">
        <f ca="1">gréve!E$32*(Données!$G44/100)</f>
        <v>31.503438470665788</v>
      </c>
      <c r="F20" s="287">
        <f ca="1">gréve!F$32*(Données!$G44/100)</f>
        <v>65.066672432432441</v>
      </c>
      <c r="G20" s="285">
        <f ca="1">gréve!G$32*(Données!$G44/100)</f>
        <v>42.271101753460783</v>
      </c>
      <c r="H20" s="285">
        <f ca="1">gréve!H$32*(Données!$G44/100)</f>
        <v>42.271101753460783</v>
      </c>
      <c r="I20" s="287">
        <f ca="1">gréve!I$32*(Données!$G44/100)</f>
        <v>42.271101753460783</v>
      </c>
      <c r="J20" s="285">
        <f ca="1">gréve!J$32*(Données!$G44/100)</f>
        <v>59.020988582729075</v>
      </c>
      <c r="K20" s="285">
        <f ca="1">gréve!K$32*(Données!$G44/100)</f>
        <v>51.664679920896511</v>
      </c>
      <c r="L20" s="285">
        <f ca="1">gréve!L$32*(Données!$G44/100)</f>
        <v>51.664679920896511</v>
      </c>
      <c r="M20" s="288">
        <f ca="1">gréve!M$32*(Données!$G44/100)</f>
        <v>0</v>
      </c>
      <c r="N20" s="289">
        <f ca="1">gréve!N$32*(Données!$G44/100)</f>
        <v>0</v>
      </c>
      <c r="O20" s="290">
        <f ca="1">gréve!O$32*(Données!$G44/100)</f>
        <v>0</v>
      </c>
      <c r="P20" s="291">
        <f ca="1">gréve!P$32*(Données!$G44/100)</f>
        <v>0</v>
      </c>
      <c r="Q20" s="291">
        <f ca="1">gréve!Q$32*(Données!$G44/100)</f>
        <v>0</v>
      </c>
      <c r="R20" s="291">
        <f ca="1">gréve!R$32*(Données!$G44/100)</f>
        <v>0</v>
      </c>
      <c r="S20" s="291">
        <f ca="1">gréve!S$32*(Données!$G44/100)</f>
        <v>0</v>
      </c>
      <c r="T20" s="291">
        <f ca="1">gréve!T$32*(Données!$G44/100)</f>
        <v>0</v>
      </c>
      <c r="U20" s="291">
        <f ca="1">gréve!U$32*(Données!$G44/100)</f>
        <v>0</v>
      </c>
      <c r="V20" s="291">
        <f ca="1">gréve!V$32*(Données!$G44/100)</f>
        <v>0</v>
      </c>
      <c r="W20" s="291">
        <f ca="1">gréve!W$32*(Données!$G44/100)</f>
        <v>0</v>
      </c>
      <c r="X20" s="291">
        <f ca="1">gréve!X$32*(Données!$G44/100)</f>
        <v>0</v>
      </c>
      <c r="Y20" s="284">
        <f t="shared" ca="1" si="0"/>
        <v>385.73376458800266</v>
      </c>
    </row>
    <row r="21" spans="1:26" ht="9.65" customHeight="1" x14ac:dyDescent="0.35">
      <c r="B21" s="11">
        <f>gréve!B21</f>
        <v>17</v>
      </c>
      <c r="C21" s="100" t="str">
        <f>gréve!C21</f>
        <v>ce</v>
      </c>
      <c r="D21" s="112">
        <f>gréve!D21</f>
        <v>28</v>
      </c>
      <c r="E21" s="284" t="s">
        <v>67</v>
      </c>
      <c r="F21" s="284">
        <f ca="1">gréve!F$32*(Données!$G45/100)</f>
        <v>118.9984864864865</v>
      </c>
      <c r="G21" s="284">
        <f ca="1">gréve!G$32*(Données!$G45/100)</f>
        <v>77.308350692155571</v>
      </c>
      <c r="H21" s="284">
        <f ca="1">gréve!H$32*(Données!$G45/100)</f>
        <v>77.308350692155571</v>
      </c>
      <c r="I21" s="284">
        <f ca="1">gréve!I$32*(Données!$G45/100)</f>
        <v>77.308350692155571</v>
      </c>
      <c r="J21" s="284">
        <f ca="1">gréve!J$32*(Données!$G45/100)</f>
        <v>107.94171654581413</v>
      </c>
      <c r="K21" s="284">
        <f ca="1">gréve!K$32*(Données!$G45/100)</f>
        <v>94.487984179301264</v>
      </c>
      <c r="L21" s="284">
        <f ca="1">gréve!L$32*(Données!$G45/100)</f>
        <v>94.487984179301264</v>
      </c>
      <c r="M21" s="284">
        <f ca="1">gréve!M$32*(Données!$G45/100)</f>
        <v>0</v>
      </c>
      <c r="N21" s="284">
        <f ca="1">gréve!N$32*(Données!$G45/100)</f>
        <v>0</v>
      </c>
      <c r="O21" s="284">
        <f ca="1">gréve!O$32*(Données!$G45/100)</f>
        <v>0</v>
      </c>
      <c r="P21" s="284">
        <f ca="1">gréve!P$32*(Données!$G45/100)</f>
        <v>0</v>
      </c>
      <c r="Q21" s="284">
        <f ca="1">gréve!Q$32*(Données!$G45/100)</f>
        <v>0</v>
      </c>
      <c r="R21" s="284">
        <f ca="1">gréve!R$32*(Données!$G45/100)</f>
        <v>0</v>
      </c>
      <c r="S21" s="284">
        <f ca="1">gréve!S$32*(Données!$G45/100)</f>
        <v>0</v>
      </c>
      <c r="T21" s="284">
        <f ca="1">gréve!T$32*(Données!$G45/100)</f>
        <v>0</v>
      </c>
      <c r="U21" s="284">
        <f ca="1">gréve!U$32*(Données!$G45/100)</f>
        <v>0</v>
      </c>
      <c r="V21" s="291">
        <f ca="1">gréve!V$32*(Données!$G45/100)</f>
        <v>0</v>
      </c>
      <c r="W21" s="291">
        <f ca="1">gréve!W$32*(Données!$G45/100)</f>
        <v>0</v>
      </c>
      <c r="X21" s="291">
        <f ca="1">gréve!X$32*(Données!$G45/100)</f>
        <v>0</v>
      </c>
      <c r="Y21" s="284">
        <f t="shared" ca="1" si="0"/>
        <v>647.8412234673699</v>
      </c>
    </row>
    <row r="22" spans="1:26" ht="9.65" customHeight="1" x14ac:dyDescent="0.35">
      <c r="B22" s="11">
        <f>gréve!B22</f>
        <v>18</v>
      </c>
      <c r="C22" s="100" t="str">
        <f>gréve!C22</f>
        <v>des</v>
      </c>
      <c r="D22" s="112">
        <f>gréve!D22</f>
        <v>21.03</v>
      </c>
      <c r="E22" s="284">
        <f ca="1">gréve!E$32*(Données!$G46/100)</f>
        <v>43.273501700725113</v>
      </c>
      <c r="F22" s="284">
        <f ca="1">gréve!F$32*(Données!$G46/100)</f>
        <v>89.376363243243247</v>
      </c>
      <c r="G22" s="284">
        <f ca="1">gréve!G$32*(Données!$G46/100)</f>
        <v>58.064093394858276</v>
      </c>
      <c r="H22" s="284">
        <f ca="1">gréve!H$32*(Données!$G46/100)</f>
        <v>58.064093394858276</v>
      </c>
      <c r="I22" s="284">
        <f ca="1">gréve!I$32*(Données!$G46/100)</f>
        <v>58.064093394858276</v>
      </c>
      <c r="J22" s="284">
        <f ca="1">gréve!J$32*(Données!$G46/100)</f>
        <v>81.071939248516813</v>
      </c>
      <c r="K22" s="284">
        <f ca="1">gréve!K$32*(Données!$G46/100)</f>
        <v>70.967225260382335</v>
      </c>
      <c r="L22" s="284">
        <f ca="1">gréve!L$32*(Données!$G46/100)</f>
        <v>70.967225260382335</v>
      </c>
      <c r="M22" s="284">
        <f ca="1">gréve!M$32*(Données!$G46/100)</f>
        <v>0</v>
      </c>
      <c r="N22" s="284">
        <f ca="1">gréve!N$32*(Données!$G46/100)</f>
        <v>0</v>
      </c>
      <c r="O22" s="284">
        <f ca="1">gréve!O$32*(Données!$G46/100)</f>
        <v>0</v>
      </c>
      <c r="P22" s="284">
        <f ca="1">gréve!P$32*(Données!$G46/100)</f>
        <v>0</v>
      </c>
      <c r="Q22" s="284">
        <f ca="1">gréve!Q$32*(Données!$G46/100)</f>
        <v>0</v>
      </c>
      <c r="R22" s="284">
        <f ca="1">gréve!R$32*(Données!$G46/100)</f>
        <v>0</v>
      </c>
      <c r="S22" s="284">
        <f ca="1">gréve!S$32*(Données!$G46/100)</f>
        <v>0</v>
      </c>
      <c r="T22" s="284">
        <f ca="1">gréve!T$32*(Données!$G46/100)</f>
        <v>0</v>
      </c>
      <c r="U22" s="284">
        <f ca="1">gréve!U$32*(Données!$G46/100)</f>
        <v>0</v>
      </c>
      <c r="V22" s="291">
        <f ca="1">gréve!V$32*(Données!$G48/100)</f>
        <v>0</v>
      </c>
      <c r="W22" s="291">
        <f ca="1">gréve!W$32*(Données!$G48/100)</f>
        <v>0</v>
      </c>
      <c r="X22" s="291">
        <f ca="1">gréve!X$32*(Données!$G48/100)</f>
        <v>0</v>
      </c>
      <c r="Y22" s="284">
        <f t="shared" ca="1" si="0"/>
        <v>529.84853489782461</v>
      </c>
    </row>
    <row r="23" spans="1:26" ht="9.65" customHeight="1" x14ac:dyDescent="0.35">
      <c r="B23" s="11">
        <f>gréve!B23</f>
        <v>19</v>
      </c>
      <c r="C23" s="100" t="str">
        <f>gréve!C23</f>
        <v>ced</v>
      </c>
      <c r="D23" s="112">
        <f>gréve!D23</f>
        <v>27.61</v>
      </c>
      <c r="E23" s="284">
        <f ca="1">gréve!E$32*(Données!$G47/100)</f>
        <v>56.813189822017137</v>
      </c>
      <c r="F23" s="284">
        <f ca="1">gréve!F$32*(Données!$G47/100)</f>
        <v>117.34100756756757</v>
      </c>
      <c r="G23" s="284">
        <f ca="1">gréve!G$32*(Données!$G47/100)</f>
        <v>76.231555807514823</v>
      </c>
      <c r="H23" s="284">
        <f ca="1">gréve!H$32*(Données!$G47/100)</f>
        <v>76.231555807514823</v>
      </c>
      <c r="I23" s="284">
        <f ca="1">gréve!I$32*(Données!$G47/100)</f>
        <v>76.231555807514823</v>
      </c>
      <c r="J23" s="284">
        <f ca="1">gréve!J$32*(Données!$G47/100)</f>
        <v>106.43824263678313</v>
      </c>
      <c r="K23" s="284">
        <f ca="1">gréve!K$32*(Données!$G47/100)</f>
        <v>93.171901542518128</v>
      </c>
      <c r="L23" s="284">
        <f ca="1">gréve!L$32*(Données!$G47/100)</f>
        <v>93.171901542518128</v>
      </c>
      <c r="M23" s="284">
        <f ca="1">gréve!M$32*(Données!$G47/100)</f>
        <v>0</v>
      </c>
      <c r="N23" s="284">
        <f ca="1">gréve!N$32*(Données!$G47/100)</f>
        <v>0</v>
      </c>
      <c r="O23" s="284">
        <f ca="1">gréve!O$32*(Données!$G47/100)</f>
        <v>0</v>
      </c>
      <c r="P23" s="284">
        <f ca="1">gréve!P$32*(Données!$G47/100)</f>
        <v>0</v>
      </c>
      <c r="Q23" s="284">
        <f ca="1">gréve!Q$32*(Données!$G47/100)</f>
        <v>0</v>
      </c>
      <c r="R23" s="284">
        <f ca="1">gréve!R$32*(Données!$G47/100)</f>
        <v>0</v>
      </c>
      <c r="S23" s="284">
        <f ca="1">gréve!S$32*(Données!$G47/100)</f>
        <v>0</v>
      </c>
      <c r="T23" s="284">
        <f ca="1">gréve!T$32*(Données!$G47/100)</f>
        <v>0</v>
      </c>
      <c r="U23" s="284">
        <f ca="1">gréve!U$32*(Données!$G47/100)</f>
        <v>0</v>
      </c>
      <c r="V23" s="291">
        <f ca="1">gréve!V$32*(Données!$G49/100)</f>
        <v>0</v>
      </c>
      <c r="W23" s="291">
        <f ca="1">gréve!W$32*(Données!$G49/100)</f>
        <v>0</v>
      </c>
      <c r="X23" s="291">
        <f ca="1">gréve!X$32*(Données!$G49/100)</f>
        <v>0</v>
      </c>
      <c r="Y23" s="284">
        <f t="shared" ca="1" si="0"/>
        <v>695.63091053394851</v>
      </c>
    </row>
    <row r="24" spans="1:26" ht="9.65" customHeight="1" x14ac:dyDescent="0.35">
      <c r="B24" s="11">
        <f>gréve!B24</f>
        <v>20</v>
      </c>
      <c r="C24" s="109"/>
      <c r="D24" s="112">
        <f>gréve!D28</f>
        <v>0</v>
      </c>
      <c r="E24" s="284">
        <f ca="1">gréve!E$32*(Données!$G50/100)</f>
        <v>0</v>
      </c>
      <c r="F24" s="286">
        <f ca="1">gréve!F$32*(Données!$G50/100)</f>
        <v>0</v>
      </c>
      <c r="G24" s="284">
        <f ca="1">gréve!G$32*(Données!$G50/100)</f>
        <v>0</v>
      </c>
      <c r="H24" s="284">
        <f ca="1">gréve!H$32*(Données!$G50/100)</f>
        <v>0</v>
      </c>
      <c r="I24" s="286">
        <f ca="1">gréve!I$32*(Données!$G50/100)</f>
        <v>0</v>
      </c>
      <c r="J24" s="284">
        <f ca="1">gréve!J$32*(Données!$G50/100)</f>
        <v>0</v>
      </c>
      <c r="K24" s="284">
        <f ca="1">gréve!K$32*(Données!$G50/100)</f>
        <v>0</v>
      </c>
      <c r="L24" s="284">
        <f ca="1">gréve!L$32*(Données!$G50/100)</f>
        <v>0</v>
      </c>
      <c r="M24" s="288">
        <f ca="1">gréve!M$32*(Données!$G50/100)</f>
        <v>0</v>
      </c>
      <c r="N24" s="289">
        <f ca="1">gréve!N$32*(Données!$G50/100)</f>
        <v>0</v>
      </c>
      <c r="O24" s="290">
        <f ca="1">gréve!O$32*(Données!$G50/100)</f>
        <v>0</v>
      </c>
      <c r="P24" s="291">
        <f ca="1">gréve!P$32*(Données!$G50/100)</f>
        <v>0</v>
      </c>
      <c r="Q24" s="291">
        <f ca="1">gréve!Q$32*(Données!$G50/100)</f>
        <v>0</v>
      </c>
      <c r="R24" s="291">
        <f ca="1">gréve!R$32*(Données!$G50/100)</f>
        <v>0</v>
      </c>
      <c r="S24" s="291">
        <f ca="1">gréve!S$32*(Données!$G50/100)</f>
        <v>0</v>
      </c>
      <c r="T24" s="291">
        <f ca="1">gréve!T$32*(Données!$G50/100)</f>
        <v>0</v>
      </c>
      <c r="U24" s="291">
        <f ca="1">gréve!U$32*(Données!$G50/100)</f>
        <v>0</v>
      </c>
      <c r="V24" s="291">
        <f ca="1">gréve!V$32*(Données!$G50/100)</f>
        <v>0</v>
      </c>
      <c r="W24" s="291">
        <f ca="1">gréve!W$32*(Données!$G50/100)</f>
        <v>0</v>
      </c>
      <c r="X24" s="291">
        <f ca="1">gréve!X$32*(Données!$G50/100)</f>
        <v>0</v>
      </c>
      <c r="Y24" s="284">
        <f t="shared" ca="1" si="0"/>
        <v>0</v>
      </c>
    </row>
    <row r="25" spans="1:26" ht="9.65" customHeight="1" thickBot="1" x14ac:dyDescent="0.4">
      <c r="B25" s="278">
        <f>gréve!B25</f>
        <v>21</v>
      </c>
      <c r="C25" s="109"/>
      <c r="D25" s="112">
        <f>gréve!D29</f>
        <v>0</v>
      </c>
      <c r="E25" s="284">
        <f ca="1">gréve!E$32*(Données!$G51/100)</f>
        <v>780.38400000000024</v>
      </c>
      <c r="F25" s="286">
        <f ca="1">gréve!F$32*(Données!$G51/100)</f>
        <v>1611.7920000000006</v>
      </c>
      <c r="G25" s="284">
        <f ca="1">gréve!G$32*(Données!$G51/100)</f>
        <v>1047.1140000000003</v>
      </c>
      <c r="H25" s="284">
        <f ca="1">gréve!H$32*(Données!$G51/100)</f>
        <v>1047.1140000000003</v>
      </c>
      <c r="I25" s="286">
        <f ca="1">gréve!I$32*(Données!$G51/100)</f>
        <v>1047.1140000000003</v>
      </c>
      <c r="J25" s="284">
        <f ca="1">gréve!J$32*(Données!$G51/100)</f>
        <v>1462.0320000000004</v>
      </c>
      <c r="K25" s="284">
        <f ca="1">gréve!K$32*(Données!$G51/100)</f>
        <v>1279.8060000000003</v>
      </c>
      <c r="L25" s="284">
        <f ca="1">gréve!L$32*(Données!$G51/100)</f>
        <v>1279.8060000000003</v>
      </c>
      <c r="M25" s="288">
        <f ca="1">gréve!M$32*(Données!$G51/100)</f>
        <v>0</v>
      </c>
      <c r="N25" s="289">
        <f ca="1">gréve!N$32*(Données!$G51/100)</f>
        <v>0</v>
      </c>
      <c r="O25" s="290">
        <f ca="1">gréve!O$32*(Données!$G51/100)</f>
        <v>0</v>
      </c>
      <c r="P25" s="291">
        <f ca="1">gréve!P$32*(Données!$G51/100)</f>
        <v>0</v>
      </c>
      <c r="Q25" s="291">
        <f ca="1">gréve!Q$32*(Données!$G51/100)</f>
        <v>0</v>
      </c>
      <c r="R25" s="291">
        <f ca="1">gréve!R$32*(Données!$G51/100)</f>
        <v>0</v>
      </c>
      <c r="S25" s="291">
        <f ca="1">gréve!S$32*(Données!$G51/100)</f>
        <v>0</v>
      </c>
      <c r="T25" s="291">
        <f ca="1">gréve!T$32*(Données!$G51/100)</f>
        <v>0</v>
      </c>
      <c r="U25" s="291">
        <f ca="1">gréve!U$32*(Données!$G51/100)</f>
        <v>0</v>
      </c>
      <c r="V25" s="291">
        <f ca="1">gréve!V$32*(Données!$G51/100)</f>
        <v>0</v>
      </c>
      <c r="W25" s="291">
        <f ca="1">gréve!W$32*(Données!$G51/100)</f>
        <v>0</v>
      </c>
      <c r="X25" s="291">
        <f ca="1">gréve!X$32*(Données!$G51/100)</f>
        <v>0</v>
      </c>
      <c r="Y25" s="284">
        <f t="shared" ca="1" si="0"/>
        <v>9555.1620000000021</v>
      </c>
    </row>
    <row r="26" spans="1:26" ht="9.65" customHeight="1" thickBot="1" x14ac:dyDescent="0.4">
      <c r="A26" s="95" t="s">
        <v>13</v>
      </c>
      <c r="B26" s="95">
        <f>COUNTA(B5:B25)</f>
        <v>21</v>
      </c>
      <c r="C26" s="119"/>
      <c r="D26" s="120"/>
      <c r="E26" s="107"/>
      <c r="F26" s="279"/>
      <c r="G26" s="107"/>
      <c r="H26" s="107"/>
      <c r="I26" s="279"/>
      <c r="J26" s="107"/>
      <c r="K26" s="107"/>
      <c r="L26" s="107"/>
      <c r="M26" s="279"/>
      <c r="N26" s="115"/>
      <c r="O26" s="114"/>
      <c r="P26" s="116"/>
      <c r="Q26" s="116"/>
      <c r="R26" s="116"/>
      <c r="S26" s="116"/>
      <c r="T26" s="116"/>
      <c r="U26" s="116"/>
      <c r="V26" s="116"/>
      <c r="W26" s="116"/>
      <c r="X26" s="116"/>
      <c r="Y26" s="113"/>
    </row>
    <row r="27" spans="1:26" ht="9.65" customHeight="1" thickBot="1" x14ac:dyDescent="0.4">
      <c r="B27" s="95" t="s">
        <v>33</v>
      </c>
      <c r="C27" s="121"/>
      <c r="D27" s="97">
        <f>AVERAGE(D5:D26)</f>
        <v>18.05952380952381</v>
      </c>
      <c r="E27" s="122"/>
      <c r="F27" s="180"/>
      <c r="G27" s="118"/>
      <c r="H27" s="216"/>
      <c r="I27" s="214"/>
      <c r="J27" s="118"/>
      <c r="K27" s="216"/>
      <c r="L27" s="219"/>
      <c r="M27" s="214"/>
      <c r="N27" s="118"/>
      <c r="O27" s="123"/>
      <c r="P27" s="124"/>
      <c r="Q27" s="125"/>
      <c r="R27" s="214"/>
      <c r="S27" s="214"/>
      <c r="T27" s="214"/>
      <c r="U27" s="214"/>
      <c r="V27" s="214"/>
      <c r="W27" s="214"/>
      <c r="X27" s="214"/>
      <c r="Y27" s="118"/>
    </row>
    <row r="28" spans="1:26" ht="19.5" customHeight="1" thickBot="1" x14ac:dyDescent="0.3">
      <c r="D28" s="188" t="s">
        <v>48</v>
      </c>
      <c r="E28" s="126">
        <f ca="1">SUM(E5:E27)</f>
        <v>1503.1523058668427</v>
      </c>
      <c r="F28" s="127">
        <f ca="1">SUM(F5:F27)</f>
        <v>3223.5840000000003</v>
      </c>
      <c r="G28" s="126">
        <f t="shared" ref="G28:P29" ca="1" si="1">SUM(G5:G27)</f>
        <v>2094.2280000000001</v>
      </c>
      <c r="H28" s="128">
        <f t="shared" ca="1" si="1"/>
        <v>2094.2280000000001</v>
      </c>
      <c r="I28" s="129">
        <f t="shared" ca="1" si="1"/>
        <v>2094.2280000000001</v>
      </c>
      <c r="J28" s="126">
        <f t="shared" ca="1" si="1"/>
        <v>2924.0640000000008</v>
      </c>
      <c r="K28" s="128">
        <f t="shared" ca="1" si="1"/>
        <v>2559.6120000000001</v>
      </c>
      <c r="L28" s="126">
        <f t="shared" ca="1" si="1"/>
        <v>2559.6120000000001</v>
      </c>
      <c r="M28" s="129">
        <f t="shared" ca="1" si="1"/>
        <v>0</v>
      </c>
      <c r="N28" s="126">
        <f t="shared" ca="1" si="1"/>
        <v>0</v>
      </c>
      <c r="O28" s="128">
        <f t="shared" ca="1" si="1"/>
        <v>0</v>
      </c>
      <c r="P28" s="129">
        <f t="shared" ca="1" si="1"/>
        <v>0</v>
      </c>
      <c r="Q28" s="129">
        <f t="shared" ref="Q28:Y28" ca="1" si="2">SUM(Q5:Q27)</f>
        <v>0</v>
      </c>
      <c r="R28" s="129">
        <f t="shared" ca="1" si="2"/>
        <v>0</v>
      </c>
      <c r="S28" s="129">
        <f t="shared" ca="1" si="2"/>
        <v>0</v>
      </c>
      <c r="T28" s="129">
        <f t="shared" ca="1" si="2"/>
        <v>0</v>
      </c>
      <c r="U28" s="129">
        <f t="shared" ca="1" si="2"/>
        <v>0</v>
      </c>
      <c r="V28" s="129">
        <f t="shared" ca="1" si="2"/>
        <v>0</v>
      </c>
      <c r="W28" s="129">
        <f t="shared" ca="1" si="2"/>
        <v>0</v>
      </c>
      <c r="X28" s="129">
        <f t="shared" ca="1" si="2"/>
        <v>0</v>
      </c>
      <c r="Y28" s="129">
        <f t="shared" ca="1" si="2"/>
        <v>19052.708305866843</v>
      </c>
    </row>
    <row r="29" spans="1:26" ht="9.65" customHeight="1" thickBot="1" x14ac:dyDescent="0.4">
      <c r="D29" s="131" t="s">
        <v>46</v>
      </c>
      <c r="E29" s="132">
        <f ca="1">SUMIF(Données!E3:E23,Données!B33,('à rembourser'!E5:E25))</f>
        <v>368.34947881344766</v>
      </c>
      <c r="F29" s="132" cm="1">
        <f t="array" aca="1" ref="F29" ca="1">sommesiCouleur(F5:F25)</f>
        <v>2602.7518962162167</v>
      </c>
      <c r="G29" s="132" cm="1">
        <f t="array" aca="1" ref="G29" ca="1">sommesiCouleur(G5:G25)</f>
        <v>1594.0705811470009</v>
      </c>
      <c r="H29" s="132" cm="1">
        <f t="array" aca="1" ref="H29" ca="1">sommesiCouleur(H5:H25)</f>
        <v>1652.7420972972977</v>
      </c>
      <c r="I29" s="132" cm="1">
        <f t="array" aca="1" ref="I29" ca="1">sommesiCouleur(I5:I25)</f>
        <v>1708.045178167436</v>
      </c>
      <c r="J29" s="132" cm="1">
        <f t="array" aca="1" ref="J29" ca="1">sommesiCouleur(J5:J25)</f>
        <v>2307.639697297298</v>
      </c>
      <c r="K29" s="132" cm="1">
        <f t="array" aca="1" ref="K29" ca="1">sommesiCouleur(K5:K25)</f>
        <v>2020.0181189189191</v>
      </c>
      <c r="L29" s="132" cm="1">
        <f t="array" aca="1" ref="L29" ca="1">sommesiCouleur(L5:L25)</f>
        <v>2020.0181189189191</v>
      </c>
      <c r="M29" s="132" cm="1">
        <f t="array" aca="1" ref="M29" ca="1">sommesiCouleur(M5:M25)</f>
        <v>0</v>
      </c>
      <c r="N29" s="132" cm="1">
        <f t="array" aca="1" ref="N29" ca="1">sommesiCouleur(N5:N25)</f>
        <v>0</v>
      </c>
      <c r="O29" s="132" cm="1">
        <f t="array" aca="1" ref="O29" ca="1">sommesiCouleur(O5:O25)</f>
        <v>0</v>
      </c>
      <c r="P29" s="276">
        <f t="shared" ca="1" si="1"/>
        <v>0</v>
      </c>
      <c r="Q29" s="276">
        <f t="shared" ref="Q29:Y29" ca="1" si="3">SUM(Q6:Q28)</f>
        <v>0</v>
      </c>
      <c r="R29" s="276">
        <f t="shared" ca="1" si="3"/>
        <v>0</v>
      </c>
      <c r="S29" s="276">
        <f t="shared" ca="1" si="3"/>
        <v>0</v>
      </c>
      <c r="T29" s="276">
        <f t="shared" ca="1" si="3"/>
        <v>0</v>
      </c>
      <c r="U29" s="276">
        <f t="shared" ca="1" si="3"/>
        <v>0</v>
      </c>
      <c r="V29" s="276">
        <f t="shared" ca="1" si="3"/>
        <v>0</v>
      </c>
      <c r="W29" s="276">
        <f t="shared" ca="1" si="3"/>
        <v>0</v>
      </c>
      <c r="X29" s="276">
        <f t="shared" ca="1" si="3"/>
        <v>0</v>
      </c>
      <c r="Y29" s="129">
        <f t="shared" ca="1" si="3"/>
        <v>37775.867451654587</v>
      </c>
      <c r="Z29" s="90">
        <f ca="1">Y29*0.8</f>
        <v>30220.693961323672</v>
      </c>
    </row>
    <row r="30" spans="1:26" ht="9.65" customHeight="1" x14ac:dyDescent="0.35">
      <c r="L30" s="133"/>
    </row>
    <row r="31" spans="1:26" ht="13.5" customHeight="1" thickBot="1" x14ac:dyDescent="0.4">
      <c r="L31" s="133"/>
    </row>
    <row r="32" spans="1:26" ht="20.5" customHeight="1" thickBot="1" x14ac:dyDescent="0.4">
      <c r="A32" s="15"/>
      <c r="B32" s="189" t="s">
        <v>24</v>
      </c>
      <c r="C32" s="189" t="s">
        <v>49</v>
      </c>
      <c r="D32" s="134"/>
      <c r="E32" s="277">
        <f>E2</f>
        <v>45083</v>
      </c>
      <c r="F32" s="277">
        <f t="shared" ref="F32:W32" si="4">F2</f>
        <v>45089</v>
      </c>
      <c r="G32" s="277">
        <f t="shared" si="4"/>
        <v>45090</v>
      </c>
      <c r="H32" s="277">
        <f t="shared" si="4"/>
        <v>45091</v>
      </c>
      <c r="I32" s="277">
        <f t="shared" si="4"/>
        <v>45092</v>
      </c>
      <c r="J32" s="277">
        <f t="shared" si="4"/>
        <v>45093</v>
      </c>
      <c r="K32" s="277">
        <f t="shared" si="4"/>
        <v>45094</v>
      </c>
      <c r="L32" s="277">
        <f t="shared" si="4"/>
        <v>45095</v>
      </c>
      <c r="M32" s="277">
        <f t="shared" si="4"/>
        <v>45096</v>
      </c>
      <c r="N32" s="277">
        <f t="shared" si="4"/>
        <v>45097</v>
      </c>
      <c r="O32" s="277">
        <f t="shared" si="4"/>
        <v>45098</v>
      </c>
      <c r="P32" s="277">
        <f t="shared" si="4"/>
        <v>45099</v>
      </c>
      <c r="Q32" s="277">
        <f t="shared" si="4"/>
        <v>45100</v>
      </c>
      <c r="R32" s="277">
        <f t="shared" si="4"/>
        <v>45101</v>
      </c>
      <c r="S32" s="277">
        <f t="shared" si="4"/>
        <v>45102</v>
      </c>
      <c r="T32" s="277">
        <f t="shared" si="4"/>
        <v>45103</v>
      </c>
      <c r="U32" s="277">
        <f t="shared" si="4"/>
        <v>45104</v>
      </c>
      <c r="V32" s="277">
        <f t="shared" si="4"/>
        <v>45105</v>
      </c>
      <c r="W32" s="277">
        <f t="shared" si="4"/>
        <v>45106</v>
      </c>
      <c r="X32" s="135"/>
      <c r="Y32" s="136"/>
    </row>
    <row r="33" spans="1:25" ht="9.65" customHeight="1" x14ac:dyDescent="0.35">
      <c r="A33" s="16">
        <f>gréve!B5</f>
        <v>1</v>
      </c>
      <c r="B33" s="137" cm="1">
        <f t="array" aca="1" ref="B33" ca="1">sommesiCouleur(E33:X33)</f>
        <v>298.29083992089659</v>
      </c>
      <c r="C33" s="190" cm="1">
        <f t="array" aca="1" ref="C33" ca="1">sommesiCouleur(E33:X33)</f>
        <v>0</v>
      </c>
      <c r="D33" s="138"/>
      <c r="E33" s="139">
        <f ca="1">gréve!E5-'à rembourser'!E5</f>
        <v>59.413240026367831</v>
      </c>
      <c r="F33" s="139">
        <f ca="1">gréve!F5-'à rembourser'!F5</f>
        <v>15.042707027027028</v>
      </c>
      <c r="G33" s="139">
        <f ca="1">gréve!G5-'à rembourser'!G5</f>
        <v>34.517956176664477</v>
      </c>
      <c r="H33" s="139">
        <f ca="1">gréve!H5-'à rembourser'!H5</f>
        <v>34.517956176664477</v>
      </c>
      <c r="I33" s="139">
        <f ca="1">gréve!I5-'à rembourser'!I5</f>
        <v>34.517956176664477</v>
      </c>
      <c r="J33" s="139">
        <f ca="1">gréve!J5-'à rembourser'!J5</f>
        <v>35.903798127883981</v>
      </c>
      <c r="K33" s="139">
        <f ca="1">gréve!K5-'à rembourser'!K5</f>
        <v>42.188613104812134</v>
      </c>
      <c r="L33" s="139">
        <f ca="1">gréve!L5-'à rembourser'!L5</f>
        <v>42.188613104812134</v>
      </c>
      <c r="M33" s="140">
        <f ca="1">gréve!M5-'à rembourser'!M5</f>
        <v>0</v>
      </c>
      <c r="N33" s="140">
        <f ca="1">gréve!N5-'à rembourser'!N5</f>
        <v>0</v>
      </c>
      <c r="O33" s="140">
        <f ca="1">gréve!O5-'à rembourser'!O5</f>
        <v>0</v>
      </c>
      <c r="P33" s="140">
        <f ca="1">gréve!P5-'à rembourser'!P5</f>
        <v>0</v>
      </c>
      <c r="Q33" s="140">
        <f ca="1">gréve!Q5-'à rembourser'!Q5</f>
        <v>0</v>
      </c>
      <c r="R33" s="140"/>
      <c r="S33" s="140"/>
      <c r="T33" s="140"/>
      <c r="U33" s="140"/>
      <c r="V33" s="140"/>
      <c r="W33" s="140"/>
      <c r="X33" s="140">
        <f ca="1">gréve!R5-'à rembourser'!X5</f>
        <v>0</v>
      </c>
      <c r="Y33" s="141"/>
    </row>
    <row r="34" spans="1:25" ht="9.65" customHeight="1" x14ac:dyDescent="0.35">
      <c r="A34" s="16">
        <f>gréve!B6</f>
        <v>2</v>
      </c>
      <c r="B34" s="137" cm="1">
        <f t="array" aca="1" ref="B34" ca="1">sommesiCouleur(E34:X34)</f>
        <v>325.6920427158866</v>
      </c>
      <c r="C34" s="190" cm="1">
        <f t="array" aca="1" ref="C34" ca="1">sommesiCouleur(E34:X34)</f>
        <v>17.296812972972965</v>
      </c>
      <c r="D34" s="142"/>
      <c r="E34" s="143">
        <f ca="1">gréve!E6-'à rembourser'!E6</f>
        <v>68.316141437046795</v>
      </c>
      <c r="F34" s="174">
        <f ca="1">gréve!F6-'à rembourser'!F6</f>
        <v>17.296812972972965</v>
      </c>
      <c r="G34" s="143">
        <f ca="1">gréve!G6-'à rembourser'!G6</f>
        <v>39.690371628213576</v>
      </c>
      <c r="H34" s="143">
        <f ca="1">gréve!H6-'à rembourser'!H6</f>
        <v>39.690371628213576</v>
      </c>
      <c r="I34" s="143">
        <f ca="1">gréve!I6-'à rembourser'!I6</f>
        <v>39.690371628213576</v>
      </c>
      <c r="J34" s="143">
        <f ca="1">gréve!J6-'à rembourser'!J6</f>
        <v>41.283877969676986</v>
      </c>
      <c r="K34" s="143">
        <f ca="1">gréve!K6-'à rembourser'!K6</f>
        <v>48.510454212261038</v>
      </c>
      <c r="L34" s="143">
        <f ca="1">gréve!L6-'à rembourser'!L6</f>
        <v>48.510454212261038</v>
      </c>
      <c r="M34" s="144">
        <f ca="1">gréve!M6-'à rembourser'!M6</f>
        <v>0</v>
      </c>
      <c r="N34" s="144">
        <f ca="1">gréve!N6-'à rembourser'!N6</f>
        <v>0</v>
      </c>
      <c r="O34" s="144">
        <f ca="1">gréve!O6-'à rembourser'!O6</f>
        <v>0</v>
      </c>
      <c r="P34" s="144">
        <f ca="1">gréve!P6-'à rembourser'!P6</f>
        <v>0</v>
      </c>
      <c r="Q34" s="144">
        <f ca="1">gréve!Q6-'à rembourser'!Q6</f>
        <v>0</v>
      </c>
      <c r="R34" s="144"/>
      <c r="S34" s="144"/>
      <c r="T34" s="144"/>
      <c r="U34" s="144"/>
      <c r="V34" s="144"/>
      <c r="W34" s="144"/>
      <c r="X34" s="144">
        <f ca="1">gréve!R6-'à rembourser'!X6</f>
        <v>0</v>
      </c>
      <c r="Y34" s="145"/>
    </row>
    <row r="35" spans="1:25" ht="9.65" customHeight="1" x14ac:dyDescent="0.35">
      <c r="A35" s="16">
        <f>gréve!B7</f>
        <v>3</v>
      </c>
      <c r="B35" s="137" cm="1">
        <f t="array" aca="1" ref="B35" ca="1">sommesiCouleur(E35:X35)</f>
        <v>371.95134549769261</v>
      </c>
      <c r="C35" s="190" cm="1">
        <f t="array" aca="1" ref="C35" ca="1">sommesiCouleur(E35:X35)</f>
        <v>0</v>
      </c>
      <c r="D35" s="142"/>
      <c r="E35" s="143">
        <f ca="1">gréve!E7-'à rembourser'!E7</f>
        <v>74.084858167435712</v>
      </c>
      <c r="F35" s="143">
        <f ca="1">gréve!F7-'à rembourser'!F7</f>
        <v>18.75738162162159</v>
      </c>
      <c r="G35" s="143">
        <f ca="1">gréve!G7-'à rembourser'!G7</f>
        <v>43.041885721819362</v>
      </c>
      <c r="H35" s="143">
        <f ca="1">gréve!H7-'à rembourser'!H7</f>
        <v>43.041885721819362</v>
      </c>
      <c r="I35" s="143">
        <f ca="1">gréve!I7-'à rembourser'!I7</f>
        <v>43.041885721819362</v>
      </c>
      <c r="J35" s="143">
        <f ca="1">gréve!J7-'à rembourser'!J7</f>
        <v>44.769950112063263</v>
      </c>
      <c r="K35" s="143">
        <f ca="1">gréve!K7-'à rembourser'!K7</f>
        <v>52.606749215557002</v>
      </c>
      <c r="L35" s="143">
        <f ca="1">gréve!L7-'à rembourser'!L7</f>
        <v>52.606749215557002</v>
      </c>
      <c r="M35" s="144">
        <f ca="1">gréve!M7-'à rembourser'!M7</f>
        <v>0</v>
      </c>
      <c r="N35" s="144">
        <f ca="1">gréve!N7-'à rembourser'!N7</f>
        <v>0</v>
      </c>
      <c r="O35" s="144">
        <f ca="1">gréve!O7-'à rembourser'!O7</f>
        <v>0</v>
      </c>
      <c r="P35" s="144">
        <f ca="1">gréve!P7-'à rembourser'!P7</f>
        <v>0</v>
      </c>
      <c r="Q35" s="144">
        <f ca="1">gréve!Q7-'à rembourser'!Q7</f>
        <v>0</v>
      </c>
      <c r="R35" s="144"/>
      <c r="S35" s="144"/>
      <c r="T35" s="144"/>
      <c r="U35" s="144"/>
      <c r="V35" s="144"/>
      <c r="W35" s="144"/>
      <c r="X35" s="144">
        <f ca="1">gréve!R7-'à rembourser'!X7</f>
        <v>0</v>
      </c>
      <c r="Y35" s="145"/>
    </row>
    <row r="36" spans="1:25" ht="9.65" customHeight="1" x14ac:dyDescent="0.35">
      <c r="A36" s="16">
        <f>gréve!B8</f>
        <v>4</v>
      </c>
      <c r="B36" s="137" cm="1">
        <f t="array" aca="1" ref="B36" ca="1">sommesiCouleur(E36:X36)</f>
        <v>339.79614027686222</v>
      </c>
      <c r="C36" s="190" cm="1">
        <f t="array" aca="1" ref="C36" ca="1">sommesiCouleur(E36:X36)</f>
        <v>0</v>
      </c>
      <c r="D36" s="142"/>
      <c r="E36" s="143">
        <f ca="1">gréve!E8-'à rembourser'!E8</f>
        <v>67.680219907712598</v>
      </c>
      <c r="F36" s="143">
        <f ca="1">gréve!F8-'à rembourser'!F8</f>
        <v>17.135805405405414</v>
      </c>
      <c r="G36" s="143">
        <f ca="1">gréve!G8-'à rembourser'!G8</f>
        <v>39.320913381674366</v>
      </c>
      <c r="H36" s="143">
        <f ca="1">gréve!H8-'à rembourser'!H8</f>
        <v>39.320913381674366</v>
      </c>
      <c r="I36" s="143">
        <f ca="1">gréve!I8-'à rembourser'!I8</f>
        <v>39.320913381674366</v>
      </c>
      <c r="J36" s="143">
        <f ca="1">gréve!J8-'à rembourser'!J8</f>
        <v>40.899586552406063</v>
      </c>
      <c r="K36" s="143">
        <f ca="1">gréve!K8-'à rembourser'!K8</f>
        <v>48.058894133157551</v>
      </c>
      <c r="L36" s="143">
        <f ca="1">gréve!L8-'à rembourser'!L8</f>
        <v>48.058894133157551</v>
      </c>
      <c r="M36" s="144">
        <f ca="1">gréve!M8-'à rembourser'!M8</f>
        <v>0</v>
      </c>
      <c r="N36" s="144">
        <f ca="1">gréve!N8-'à rembourser'!N8</f>
        <v>0</v>
      </c>
      <c r="O36" s="144">
        <f ca="1">gréve!O8-'à rembourser'!O8</f>
        <v>0</v>
      </c>
      <c r="P36" s="144">
        <f ca="1">gréve!P8-'à rembourser'!P8</f>
        <v>0</v>
      </c>
      <c r="Q36" s="144">
        <f ca="1">gréve!Q8-'à rembourser'!Q8</f>
        <v>0</v>
      </c>
      <c r="R36" s="144"/>
      <c r="S36" s="144"/>
      <c r="T36" s="144"/>
      <c r="U36" s="144"/>
      <c r="V36" s="144"/>
      <c r="W36" s="144"/>
      <c r="X36" s="144">
        <f ca="1">gréve!R8-'à rembourser'!X8</f>
        <v>0</v>
      </c>
      <c r="Y36" s="145"/>
    </row>
    <row r="37" spans="1:25" ht="9.65" customHeight="1" x14ac:dyDescent="0.35">
      <c r="A37" s="16">
        <f>gréve!B9</f>
        <v>5</v>
      </c>
      <c r="B37" s="137" cm="1">
        <f t="array" aca="1" ref="B37" ca="1">sommesiCouleur(E37:X37)</f>
        <v>293.27371570204343</v>
      </c>
      <c r="C37" s="190" cm="1">
        <f t="array" aca="1" ref="C37" ca="1">sommesiCouleur(E37:X37)</f>
        <v>0</v>
      </c>
      <c r="D37" s="142"/>
      <c r="E37" s="143">
        <f ca="1">gréve!E9-'à rembourser'!E9</f>
        <v>58.413934765985502</v>
      </c>
      <c r="F37" s="143">
        <f ca="1">gréve!F9-'à rembourser'!F9</f>
        <v>14.789695135135119</v>
      </c>
      <c r="G37" s="143">
        <f ca="1">gréve!G9-'à rembourser'!G9</f>
        <v>33.937378932102817</v>
      </c>
      <c r="H37" s="143">
        <f ca="1">gréve!H9-'à rembourser'!H9</f>
        <v>33.937378932102817</v>
      </c>
      <c r="I37" s="143">
        <f ca="1">gréve!I9-'à rembourser'!I9</f>
        <v>33.937378932102817</v>
      </c>
      <c r="J37" s="143">
        <f ca="1">gréve!J9-'à rembourser'!J9</f>
        <v>35.299911615029664</v>
      </c>
      <c r="K37" s="143">
        <f ca="1">gréve!K9-'à rembourser'!K9</f>
        <v>41.479018694792352</v>
      </c>
      <c r="L37" s="143">
        <f ca="1">gréve!L9-'à rembourser'!L9</f>
        <v>41.479018694792352</v>
      </c>
      <c r="M37" s="144">
        <f ca="1">gréve!M9-'à rembourser'!M9</f>
        <v>0</v>
      </c>
      <c r="N37" s="144">
        <f ca="1">gréve!N9-'à rembourser'!N9</f>
        <v>0</v>
      </c>
      <c r="O37" s="144">
        <f ca="1">gréve!O9-'à rembourser'!O9</f>
        <v>0</v>
      </c>
      <c r="P37" s="144">
        <f ca="1">gréve!P9-'à rembourser'!P9</f>
        <v>0</v>
      </c>
      <c r="Q37" s="144">
        <f ca="1">gréve!Q9-'à rembourser'!Q9</f>
        <v>0</v>
      </c>
      <c r="R37" s="144"/>
      <c r="S37" s="144"/>
      <c r="T37" s="144"/>
      <c r="U37" s="144"/>
      <c r="V37" s="144"/>
      <c r="W37" s="144"/>
      <c r="X37" s="144">
        <f ca="1">gréve!R9-'à rembourser'!X9</f>
        <v>0</v>
      </c>
      <c r="Y37" s="145"/>
    </row>
    <row r="38" spans="1:25" ht="9.65" customHeight="1" x14ac:dyDescent="0.35">
      <c r="A38" s="16">
        <f>gréve!B10</f>
        <v>6</v>
      </c>
      <c r="B38" s="137" cm="1">
        <f t="array" aca="1" ref="B38" ca="1">sommesiCouleur(E38:X38)</f>
        <v>327.0252786288728</v>
      </c>
      <c r="C38" s="190" cm="1">
        <f t="array" aca="1" ref="C38" ca="1">sommesiCouleur(E38:X38)</f>
        <v>0</v>
      </c>
      <c r="D38" s="142"/>
      <c r="E38" s="143">
        <f ca="1">gréve!E10-'à rembourser'!E10</f>
        <v>65.136533790375736</v>
      </c>
      <c r="F38" s="143">
        <f ca="1">gréve!F10-'à rembourser'!F10</f>
        <v>16.491775135135143</v>
      </c>
      <c r="G38" s="143">
        <f ca="1">gréve!G10-'à rembourser'!G10</f>
        <v>37.843080395517475</v>
      </c>
      <c r="H38" s="143">
        <f ca="1">gréve!H10-'à rembourser'!H10</f>
        <v>37.843080395517475</v>
      </c>
      <c r="I38" s="143">
        <f ca="1">gréve!I10-'à rembourser'!I10</f>
        <v>37.843080395517475</v>
      </c>
      <c r="J38" s="143">
        <f ca="1">gréve!J10-'à rembourser'!J10</f>
        <v>39.362420883322336</v>
      </c>
      <c r="K38" s="143">
        <f ca="1">gréve!K10-'à rembourser'!K10</f>
        <v>46.252653816743567</v>
      </c>
      <c r="L38" s="143">
        <f ca="1">gréve!L10-'à rembourser'!L10</f>
        <v>46.252653816743567</v>
      </c>
      <c r="M38" s="144">
        <f ca="1">gréve!M10-'à rembourser'!M10</f>
        <v>0</v>
      </c>
      <c r="N38" s="144">
        <f ca="1">gréve!N10-'à rembourser'!N10</f>
        <v>0</v>
      </c>
      <c r="O38" s="144">
        <f ca="1">gréve!O10-'à rembourser'!O10</f>
        <v>0</v>
      </c>
      <c r="P38" s="144">
        <f ca="1">gréve!P10-'à rembourser'!P10</f>
        <v>0</v>
      </c>
      <c r="Q38" s="144">
        <f ca="1">gréve!Q10-'à rembourser'!Q10</f>
        <v>0</v>
      </c>
      <c r="R38" s="144"/>
      <c r="S38" s="144"/>
      <c r="T38" s="144"/>
      <c r="U38" s="144"/>
      <c r="V38" s="144"/>
      <c r="W38" s="144"/>
      <c r="X38" s="144">
        <f ca="1">gréve!R10-'à rembourser'!X10</f>
        <v>0</v>
      </c>
      <c r="Y38" s="145"/>
    </row>
    <row r="39" spans="1:25" ht="9.65" customHeight="1" x14ac:dyDescent="0.35">
      <c r="A39" s="16">
        <f>gréve!B11</f>
        <v>7</v>
      </c>
      <c r="B39" s="137" cm="1">
        <f t="array" aca="1" ref="B39" ca="1">sommesiCouleur(E39:X39)</f>
        <v>410.49198154251815</v>
      </c>
      <c r="C39" s="190" cm="1">
        <f t="array" aca="1" ref="C39" ca="1">sommesiCouleur(E39:X39)</f>
        <v>0</v>
      </c>
      <c r="D39" s="142"/>
      <c r="E39" s="143">
        <f ca="1">gréve!E11-'à rembourser'!E11</f>
        <v>81.761339485827278</v>
      </c>
      <c r="F39" s="143">
        <f ca="1">gréve!F11-'à rembourser'!F11</f>
        <v>20.700972972972977</v>
      </c>
      <c r="G39" s="143">
        <f ca="1">gréve!G11-'à rembourser'!G11</f>
        <v>47.50177455504285</v>
      </c>
      <c r="H39" s="143">
        <f ca="1">gréve!H11-'à rembourser'!H11</f>
        <v>47.50177455504285</v>
      </c>
      <c r="I39" s="143">
        <f ca="1">gréve!I11-'à rembourser'!I11</f>
        <v>47.50177455504285</v>
      </c>
      <c r="J39" s="143">
        <f ca="1">gréve!J11-'à rembourser'!J11</f>
        <v>49.408896506262352</v>
      </c>
      <c r="K39" s="143">
        <f ca="1">gréve!K11-'à rembourser'!K11</f>
        <v>58.057724456163477</v>
      </c>
      <c r="L39" s="143">
        <f ca="1">gréve!L11-'à rembourser'!L11</f>
        <v>58.057724456163477</v>
      </c>
      <c r="M39" s="144">
        <f ca="1">gréve!M11-'à rembourser'!M11</f>
        <v>0</v>
      </c>
      <c r="N39" s="144">
        <f ca="1">gréve!N11-'à rembourser'!N11</f>
        <v>0</v>
      </c>
      <c r="O39" s="144">
        <f ca="1">gréve!O11-'à rembourser'!O11</f>
        <v>0</v>
      </c>
      <c r="P39" s="144">
        <f ca="1">gréve!P11-'à rembourser'!P11</f>
        <v>0</v>
      </c>
      <c r="Q39" s="144">
        <f ca="1">gréve!Q11-'à rembourser'!Q11</f>
        <v>0</v>
      </c>
      <c r="R39" s="144"/>
      <c r="S39" s="144"/>
      <c r="T39" s="144"/>
      <c r="U39" s="144"/>
      <c r="V39" s="144"/>
      <c r="W39" s="144"/>
      <c r="X39" s="144">
        <f ca="1">gréve!R11-'à rembourser'!X11</f>
        <v>0</v>
      </c>
      <c r="Y39" s="145"/>
    </row>
    <row r="40" spans="1:25" ht="9.65" customHeight="1" x14ac:dyDescent="0.35">
      <c r="A40" s="16">
        <f>gréve!B12</f>
        <v>8</v>
      </c>
      <c r="B40" s="137" cm="1">
        <f t="array" aca="1" ref="B40" ca="1">sommesiCouleur(E40:X40)</f>
        <v>177.04093605800921</v>
      </c>
      <c r="C40" s="190" cm="1">
        <f t="array" aca="1" ref="C40" ca="1">sommesiCouleur(E40:X40)</f>
        <v>307.56765326301911</v>
      </c>
      <c r="D40" s="142"/>
      <c r="E40" s="143">
        <f ca="1">gréve!E12-'à rembourser'!E12</f>
        <v>96.52380355965721</v>
      </c>
      <c r="F40" s="143">
        <f ca="1">gréve!F12-'à rembourser'!F12</f>
        <v>24.438648648648638</v>
      </c>
      <c r="G40" s="143">
        <f ca="1">gréve!G12-'à rembourser'!G12</f>
        <v>56.07848384970336</v>
      </c>
      <c r="H40" s="174">
        <f ca="1">gréve!H12-'à rembourser'!H12</f>
        <v>56.07848384970336</v>
      </c>
      <c r="I40" s="174">
        <f ca="1">gréve!I12-'à rembourser'!I12</f>
        <v>56.07848384970336</v>
      </c>
      <c r="J40" s="174">
        <f ca="1">gréve!J12-'à rembourser'!J12</f>
        <v>58.329947264337491</v>
      </c>
      <c r="K40" s="174">
        <f ca="1">gréve!K12-'à rembourser'!K12</f>
        <v>68.540369149637442</v>
      </c>
      <c r="L40" s="174">
        <f ca="1">gréve!L12-'à rembourser'!L12</f>
        <v>68.540369149637442</v>
      </c>
      <c r="M40" s="144">
        <f ca="1">gréve!M12-'à rembourser'!M12</f>
        <v>0</v>
      </c>
      <c r="N40" s="144">
        <f ca="1">gréve!N12-'à rembourser'!N12</f>
        <v>0</v>
      </c>
      <c r="O40" s="144">
        <f ca="1">gréve!O12-'à rembourser'!O12</f>
        <v>0</v>
      </c>
      <c r="P40" s="144">
        <f ca="1">gréve!P12-'à rembourser'!P12</f>
        <v>0</v>
      </c>
      <c r="Q40" s="144">
        <f ca="1">gréve!Q12-'à rembourser'!Q12</f>
        <v>0</v>
      </c>
      <c r="R40" s="144"/>
      <c r="S40" s="144"/>
      <c r="T40" s="144"/>
      <c r="U40" s="144"/>
      <c r="V40" s="144"/>
      <c r="W40" s="144"/>
      <c r="X40" s="144">
        <f ca="1">gréve!R12-'à rembourser'!X12</f>
        <v>0</v>
      </c>
      <c r="Y40" s="145"/>
    </row>
    <row r="41" spans="1:25" ht="9.65" customHeight="1" x14ac:dyDescent="0.35">
      <c r="A41" s="16">
        <f>gréve!B13</f>
        <v>9</v>
      </c>
      <c r="B41" s="137" cm="1">
        <f t="array" aca="1" ref="B41" ca="1">sommesiCouleur(E41:X41)</f>
        <v>0</v>
      </c>
      <c r="C41" s="190" cm="1">
        <f t="array" aca="1" ref="C41" ca="1">sommesiCouleur(E41:X41)</f>
        <v>524.28948087013828</v>
      </c>
      <c r="D41" s="142"/>
      <c r="E41" s="174">
        <f ca="1">gréve!E13-'à rembourser'!E13</f>
        <v>104.42739970995385</v>
      </c>
      <c r="F41" s="174">
        <f ca="1">gréve!F13-'à rembourser'!F13</f>
        <v>26.439742702702688</v>
      </c>
      <c r="G41" s="174">
        <f ca="1">gréve!G13-'à rembourser'!G13</f>
        <v>60.670322056690821</v>
      </c>
      <c r="H41" s="174">
        <f ca="1">gréve!H13-'à rembourser'!H13</f>
        <v>60.670322056690821</v>
      </c>
      <c r="I41" s="174">
        <f ca="1">gréve!I13-'à rembourser'!I13</f>
        <v>60.670322056690821</v>
      </c>
      <c r="J41" s="174">
        <f ca="1">gréve!J13-'à rembourser'!J13</f>
        <v>63.10614059327618</v>
      </c>
      <c r="K41" s="174">
        <f ca="1">gréve!K13-'à rembourser'!K13</f>
        <v>74.152615847066556</v>
      </c>
      <c r="L41" s="174">
        <f ca="1">gréve!L13-'à rembourser'!L13</f>
        <v>74.152615847066556</v>
      </c>
      <c r="M41" s="146">
        <f ca="1">gréve!M13-'à rembourser'!M13</f>
        <v>0</v>
      </c>
      <c r="N41" s="146">
        <f ca="1">gréve!N13-'à rembourser'!N13</f>
        <v>0</v>
      </c>
      <c r="O41" s="146">
        <f ca="1">gréve!O13-'à rembourser'!O13</f>
        <v>0</v>
      </c>
      <c r="P41" s="146">
        <f ca="1">gréve!P13-'à rembourser'!P13</f>
        <v>0</v>
      </c>
      <c r="Q41" s="146">
        <f ca="1">gréve!Q13-'à rembourser'!Q13</f>
        <v>0</v>
      </c>
      <c r="R41" s="146"/>
      <c r="S41" s="146"/>
      <c r="T41" s="146"/>
      <c r="U41" s="146"/>
      <c r="V41" s="146"/>
      <c r="W41" s="146"/>
      <c r="X41" s="146">
        <f ca="1">gréve!R13-'à rembourser'!X13</f>
        <v>0</v>
      </c>
      <c r="Y41" s="145"/>
    </row>
    <row r="42" spans="1:25" ht="9.65" customHeight="1" x14ac:dyDescent="0.35">
      <c r="A42" s="16">
        <f>gréve!B14</f>
        <v>10</v>
      </c>
      <c r="B42" s="137" cm="1">
        <f t="array" aca="1" ref="B42" ca="1">sommesiCouleur(E42:X42)</f>
        <v>433.75077231377719</v>
      </c>
      <c r="C42" s="190" cm="1">
        <f t="array" aca="1" ref="C42" ca="1">sommesiCouleur(E42:X42)</f>
        <v>23.035582702702698</v>
      </c>
      <c r="D42" s="142"/>
      <c r="E42" s="143">
        <f ca="1">gréve!E14-'à rembourser'!E14</f>
        <v>90.982201661173377</v>
      </c>
      <c r="F42" s="174">
        <f ca="1">gréve!F14-'à rembourser'!F14</f>
        <v>23.035582702702698</v>
      </c>
      <c r="G42" s="143">
        <f ca="1">gréve!G14-'à rembourser'!G14</f>
        <v>52.858919129861569</v>
      </c>
      <c r="H42" s="143">
        <f ca="1">gréve!H14-'à rembourser'!H14</f>
        <v>52.858919129861569</v>
      </c>
      <c r="I42" s="143">
        <f ca="1">gréve!I14-'à rembourser'!I14</f>
        <v>52.858919129861569</v>
      </c>
      <c r="J42" s="143">
        <f ca="1">gréve!J14-'à rembourser'!J14</f>
        <v>54.981122056690836</v>
      </c>
      <c r="K42" s="143">
        <f ca="1">gréve!K14-'à rembourser'!K14</f>
        <v>64.605345603164139</v>
      </c>
      <c r="L42" s="143">
        <f ca="1">gréve!L14-'à rembourser'!L14</f>
        <v>64.605345603164139</v>
      </c>
      <c r="M42" s="146">
        <f ca="1">gréve!M14-'à rembourser'!M14</f>
        <v>0</v>
      </c>
      <c r="N42" s="146">
        <f ca="1">gréve!N14-'à rembourser'!N14</f>
        <v>0</v>
      </c>
      <c r="O42" s="146">
        <f ca="1">gréve!O14-'à rembourser'!O14</f>
        <v>0</v>
      </c>
      <c r="P42" s="146">
        <f ca="1">gréve!P14-'à rembourser'!P14</f>
        <v>0</v>
      </c>
      <c r="Q42" s="146">
        <f ca="1">gréve!Q14-'à rembourser'!Q14</f>
        <v>0</v>
      </c>
      <c r="R42" s="146"/>
      <c r="S42" s="146"/>
      <c r="T42" s="146"/>
      <c r="U42" s="146"/>
      <c r="V42" s="146"/>
      <c r="W42" s="146"/>
      <c r="X42" s="146">
        <f ca="1">gréve!R14-'à rembourser'!X14</f>
        <v>0</v>
      </c>
      <c r="Y42" s="145"/>
    </row>
    <row r="43" spans="1:25" ht="9.65" customHeight="1" x14ac:dyDescent="0.35">
      <c r="A43" s="16">
        <f>gréve!B15</f>
        <v>11</v>
      </c>
      <c r="B43" s="137" cm="1">
        <f t="array" aca="1" ref="B43" ca="1">sommesiCouleur(E43:X43)</f>
        <v>312.94523422544495</v>
      </c>
      <c r="C43" s="190" cm="1">
        <f t="array" aca="1" ref="C43" ca="1">sommesiCouleur(E43:X43)</f>
        <v>143.84112079103494</v>
      </c>
      <c r="D43" s="142"/>
      <c r="E43" s="174">
        <f ca="1">gréve!E15-'à rembourser'!E15</f>
        <v>90.982201661173377</v>
      </c>
      <c r="F43" s="143">
        <f ca="1">gréve!F15-'à rembourser'!F15</f>
        <v>23.035582702702698</v>
      </c>
      <c r="G43" s="143">
        <f ca="1">gréve!G15-'à rembourser'!G15</f>
        <v>52.858919129861569</v>
      </c>
      <c r="H43" s="143">
        <f ca="1">gréve!H15-'à rembourser'!H15</f>
        <v>52.858919129861569</v>
      </c>
      <c r="I43" s="174">
        <f ca="1">gréve!I15-'à rembourser'!I15</f>
        <v>52.858919129861569</v>
      </c>
      <c r="J43" s="143">
        <f ca="1">gréve!J15-'à rembourser'!J15</f>
        <v>54.981122056690836</v>
      </c>
      <c r="K43" s="143">
        <f ca="1">gréve!K15-'à rembourser'!K15</f>
        <v>64.605345603164139</v>
      </c>
      <c r="L43" s="143">
        <f ca="1">gréve!L15-'à rembourser'!L15</f>
        <v>64.605345603164139</v>
      </c>
      <c r="M43" s="146">
        <f ca="1">gréve!M15-'à rembourser'!M15</f>
        <v>0</v>
      </c>
      <c r="N43" s="146">
        <f ca="1">gréve!N15-'à rembourser'!N15</f>
        <v>0</v>
      </c>
      <c r="O43" s="146">
        <f ca="1">gréve!O15-'à rembourser'!O15</f>
        <v>0</v>
      </c>
      <c r="P43" s="146">
        <f ca="1">gréve!P15-'à rembourser'!P15</f>
        <v>0</v>
      </c>
      <c r="Q43" s="146">
        <f ca="1">gréve!Q15-'à rembourser'!Q15</f>
        <v>0</v>
      </c>
      <c r="R43" s="146"/>
      <c r="S43" s="146"/>
      <c r="T43" s="146"/>
      <c r="U43" s="146"/>
      <c r="V43" s="146"/>
      <c r="W43" s="146"/>
      <c r="X43" s="146">
        <f ca="1">gréve!R15-'à rembourser'!X15</f>
        <v>0</v>
      </c>
      <c r="Y43" s="145"/>
    </row>
    <row r="44" spans="1:25" ht="9.65" customHeight="1" x14ac:dyDescent="0.35">
      <c r="A44" s="16">
        <f>gréve!B16</f>
        <v>12</v>
      </c>
      <c r="B44" s="137" cm="1">
        <f t="array" aca="1" ref="B44" ca="1">sommesiCouleur(E44:X44)</f>
        <v>0</v>
      </c>
      <c r="C44" s="190" cm="1">
        <f t="array" aca="1" ref="C44" ca="1">sommesiCouleur(E44:X44)</f>
        <v>537.06034251812787</v>
      </c>
      <c r="D44" s="142"/>
      <c r="E44" s="174">
        <f ca="1">gréve!E16-'à rembourser'!E16</f>
        <v>106.97108582729071</v>
      </c>
      <c r="F44" s="174">
        <f ca="1">gréve!F16-'à rembourser'!F16</f>
        <v>27.083772972972966</v>
      </c>
      <c r="G44" s="174">
        <f ca="1">gréve!G16-'à rembourser'!G16</f>
        <v>62.148155042847719</v>
      </c>
      <c r="H44" s="174">
        <f ca="1">gréve!H16-'à rembourser'!H16</f>
        <v>62.148155042847719</v>
      </c>
      <c r="I44" s="174">
        <f ca="1">gréve!I16-'à rembourser'!I16</f>
        <v>62.148155042847719</v>
      </c>
      <c r="J44" s="174">
        <f ca="1">gréve!J16-'à rembourser'!J16</f>
        <v>64.643306262359914</v>
      </c>
      <c r="K44" s="174">
        <f ca="1">gréve!K16-'à rembourser'!K16</f>
        <v>75.958856163480547</v>
      </c>
      <c r="L44" s="174">
        <f ca="1">gréve!L16-'à rembourser'!L16</f>
        <v>75.958856163480547</v>
      </c>
      <c r="M44" s="146">
        <f ca="1">gréve!M16-'à rembourser'!M16</f>
        <v>0</v>
      </c>
      <c r="N44" s="146">
        <f ca="1">gréve!N16-'à rembourser'!N16</f>
        <v>0</v>
      </c>
      <c r="O44" s="146">
        <f ca="1">gréve!O16-'à rembourser'!O16</f>
        <v>0</v>
      </c>
      <c r="P44" s="146">
        <f ca="1">gréve!P16-'à rembourser'!P16</f>
        <v>0</v>
      </c>
      <c r="Q44" s="146">
        <f ca="1">gréve!Q16-'à rembourser'!Q16</f>
        <v>0</v>
      </c>
      <c r="R44" s="146"/>
      <c r="S44" s="146"/>
      <c r="T44" s="146"/>
      <c r="U44" s="146"/>
      <c r="V44" s="146"/>
      <c r="W44" s="146"/>
      <c r="X44" s="146">
        <f ca="1">gréve!R16-'à rembourser'!X16</f>
        <v>0</v>
      </c>
      <c r="Y44" s="145"/>
    </row>
    <row r="45" spans="1:25" ht="9.65" customHeight="1" x14ac:dyDescent="0.35">
      <c r="A45" s="16">
        <f>gréve!B17</f>
        <v>13</v>
      </c>
      <c r="B45" s="137" cm="1">
        <f t="array" aca="1" ref="B45" ca="1">sommesiCouleur(E45:X45)</f>
        <v>0</v>
      </c>
      <c r="C45" s="190" cm="1">
        <f t="array" aca="1" ref="C45" ca="1">sommesiCouleur(E45:X45)</f>
        <v>592.02065782465411</v>
      </c>
      <c r="D45" s="142"/>
      <c r="E45" s="174">
        <f ca="1">gréve!E17-'à rembourser'!E17</f>
        <v>117.91802072511537</v>
      </c>
      <c r="F45" s="174">
        <f ca="1">gréve!F17-'à rembourser'!F17</f>
        <v>29.855403243243259</v>
      </c>
      <c r="G45" s="174">
        <f ca="1">gréve!G17-'à rembourser'!G17</f>
        <v>68.508114858272933</v>
      </c>
      <c r="H45" s="174">
        <f ca="1">gréve!H17-'à rembourser'!H17</f>
        <v>68.508114858272933</v>
      </c>
      <c r="I45" s="174">
        <f ca="1">gréve!I17-'à rembourser'!I17</f>
        <v>68.508114858272933</v>
      </c>
      <c r="J45" s="174">
        <f ca="1">gréve!J17-'à rembourser'!J17</f>
        <v>71.258608516809488</v>
      </c>
      <c r="K45" s="174">
        <f ca="1">gréve!K17-'à rembourser'!K17</f>
        <v>83.732140382333569</v>
      </c>
      <c r="L45" s="174">
        <f ca="1">gréve!L17-'à rembourser'!L17</f>
        <v>83.732140382333569</v>
      </c>
      <c r="M45" s="146">
        <f ca="1">gréve!M17-'à rembourser'!M17</f>
        <v>0</v>
      </c>
      <c r="N45" s="146">
        <f ca="1">gréve!N17-'à rembourser'!N17</f>
        <v>0</v>
      </c>
      <c r="O45" s="146">
        <f ca="1">gréve!O17-'à rembourser'!O17</f>
        <v>0</v>
      </c>
      <c r="P45" s="146">
        <f ca="1">gréve!P17-'à rembourser'!P17</f>
        <v>0</v>
      </c>
      <c r="Q45" s="146">
        <f ca="1">gréve!Q17-'à rembourser'!Q17</f>
        <v>0</v>
      </c>
      <c r="R45" s="146"/>
      <c r="S45" s="146"/>
      <c r="T45" s="146"/>
      <c r="U45" s="146"/>
      <c r="V45" s="146"/>
      <c r="W45" s="146"/>
      <c r="X45" s="146">
        <f ca="1">gréve!R17-'à rembourser'!X17</f>
        <v>0</v>
      </c>
      <c r="Y45" s="145"/>
    </row>
    <row r="46" spans="1:25" ht="9.65" customHeight="1" x14ac:dyDescent="0.35">
      <c r="A46" s="16">
        <f>gréve!B18</f>
        <v>14</v>
      </c>
      <c r="B46" s="137" cm="1">
        <f t="array" aca="1" ref="B46" ca="1">sommesiCouleur(E46:X46)</f>
        <v>0</v>
      </c>
      <c r="C46" s="190" cm="1">
        <f t="array" aca="1" ref="C46" ca="1">sommesiCouleur(E46:X46)</f>
        <v>576.51318296638112</v>
      </c>
      <c r="D46" s="142"/>
      <c r="E46" s="174">
        <f ca="1">gréve!E18-'à rembourser'!E18</f>
        <v>114.82925901120635</v>
      </c>
      <c r="F46" s="174">
        <f ca="1">gréve!F18-'à rembourser'!F18</f>
        <v>29.073366486486478</v>
      </c>
      <c r="G46" s="174">
        <f ca="1">gréve!G18-'à rembourser'!G18</f>
        <v>66.7136033750824</v>
      </c>
      <c r="H46" s="174">
        <f ca="1">gréve!H18-'à rembourser'!H18</f>
        <v>66.7136033750824</v>
      </c>
      <c r="I46" s="174">
        <f ca="1">gréve!I18-'à rembourser'!I18</f>
        <v>66.7136033750824</v>
      </c>
      <c r="J46" s="174">
        <f ca="1">gréve!J18-'à rembourser'!J18</f>
        <v>69.392050204350696</v>
      </c>
      <c r="K46" s="174">
        <f ca="1">gréve!K18-'à rembourser'!K18</f>
        <v>81.538848569545166</v>
      </c>
      <c r="L46" s="174">
        <f ca="1">gréve!L18-'à rembourser'!L18</f>
        <v>81.538848569545166</v>
      </c>
      <c r="M46" s="146">
        <f ca="1">gréve!M18-'à rembourser'!M18</f>
        <v>0</v>
      </c>
      <c r="N46" s="146">
        <f ca="1">gréve!N18-'à rembourser'!N18</f>
        <v>0</v>
      </c>
      <c r="O46" s="146">
        <f ca="1">gréve!O18-'à rembourser'!O18</f>
        <v>0</v>
      </c>
      <c r="P46" s="146">
        <f ca="1">gréve!P18-'à rembourser'!P18</f>
        <v>0</v>
      </c>
      <c r="Q46" s="146">
        <f ca="1">gréve!Q18-'à rembourser'!Q18</f>
        <v>0</v>
      </c>
      <c r="R46" s="146"/>
      <c r="S46" s="146"/>
      <c r="T46" s="146"/>
      <c r="U46" s="146"/>
      <c r="V46" s="146"/>
      <c r="W46" s="146"/>
      <c r="X46" s="146">
        <f ca="1">gréve!R18-'à rembourser'!X18</f>
        <v>0</v>
      </c>
      <c r="Y46" s="145"/>
    </row>
    <row r="47" spans="1:25" ht="9.65" customHeight="1" x14ac:dyDescent="0.35">
      <c r="A47" s="16">
        <f>gréve!B19</f>
        <v>15</v>
      </c>
      <c r="B47" s="137" cm="1">
        <f t="array" aca="1" ref="B47" ca="1">sommesiCouleur(E47:X47)</f>
        <v>0</v>
      </c>
      <c r="C47" s="190" cm="1">
        <f t="array" aca="1" ref="C47" ca="1">sommesiCouleur(E47:X47)</f>
        <v>540.02500682926825</v>
      </c>
      <c r="D47" s="142"/>
      <c r="E47" s="174">
        <f ca="1">gréve!E19-'à rembourser'!E19</f>
        <v>107.56158439024389</v>
      </c>
      <c r="F47" s="174">
        <f ca="1">gréve!F19-'à rembourser'!F19</f>
        <v>27.233279999999993</v>
      </c>
      <c r="G47" s="174">
        <f ca="1">gréve!G19-'à rembourser'!G19</f>
        <v>62.491223414634149</v>
      </c>
      <c r="H47" s="174">
        <f ca="1">gréve!H19-'à rembourser'!H19</f>
        <v>62.491223414634149</v>
      </c>
      <c r="I47" s="174">
        <f ca="1">gréve!I19-'à rembourser'!I19</f>
        <v>62.491223414634149</v>
      </c>
      <c r="J47" s="174">
        <f ca="1">gréve!J19-'à rembourser'!J19</f>
        <v>65.000148292682894</v>
      </c>
      <c r="K47" s="174">
        <f ca="1">gréve!K19-'à rembourser'!K19</f>
        <v>76.378161951219496</v>
      </c>
      <c r="L47" s="174">
        <f ca="1">gréve!L19-'à rembourser'!L19</f>
        <v>76.378161951219496</v>
      </c>
      <c r="M47" s="146">
        <f ca="1">gréve!M19-'à rembourser'!M19</f>
        <v>0</v>
      </c>
      <c r="N47" s="146">
        <f ca="1">gréve!N19-'à rembourser'!N19</f>
        <v>0</v>
      </c>
      <c r="O47" s="146">
        <f ca="1">gréve!O19-'à rembourser'!O19</f>
        <v>0</v>
      </c>
      <c r="P47" s="146">
        <f ca="1">gréve!P19-'à rembourser'!P19</f>
        <v>0</v>
      </c>
      <c r="Q47" s="146">
        <f ca="1">gréve!Q19-'à rembourser'!Q19</f>
        <v>0</v>
      </c>
      <c r="R47" s="146"/>
      <c r="S47" s="146"/>
      <c r="T47" s="146"/>
      <c r="U47" s="146"/>
      <c r="V47" s="146"/>
      <c r="W47" s="146"/>
      <c r="X47" s="146">
        <f ca="1">gréve!R19-'à rembourser'!X19</f>
        <v>0</v>
      </c>
      <c r="Y47" s="145"/>
    </row>
    <row r="48" spans="1:25" ht="9.65" customHeight="1" x14ac:dyDescent="0.35">
      <c r="A48" s="16">
        <f>gréve!B20</f>
        <v>16</v>
      </c>
      <c r="B48" s="137" cm="1">
        <f t="array" aca="1" ref="B48" ca="1">sommesiCouleur(E48:X48)</f>
        <v>349.1462354119974</v>
      </c>
      <c r="C48" s="190" cm="1">
        <f t="array" aca="1" ref="C48" ca="1">sommesiCouleur(E48:X48)</f>
        <v>0</v>
      </c>
      <c r="D48" s="142"/>
      <c r="E48" s="143">
        <f ca="1">gréve!E20-'à rembourser'!E20</f>
        <v>69.542561529334222</v>
      </c>
      <c r="F48" s="143">
        <f ca="1">gréve!F20-'à rembourser'!F20</f>
        <v>17.607327567567566</v>
      </c>
      <c r="G48" s="143">
        <f ca="1">gréve!G20-'à rembourser'!G20</f>
        <v>40.402898246539223</v>
      </c>
      <c r="H48" s="143">
        <f ca="1">gréve!H20-'à rembourser'!H20</f>
        <v>40.402898246539223</v>
      </c>
      <c r="I48" s="143">
        <f ca="1">gréve!I20-'à rembourser'!I20</f>
        <v>40.402898246539223</v>
      </c>
      <c r="J48" s="143">
        <f ca="1">gréve!J20-'à rembourser'!J20</f>
        <v>42.025011417270932</v>
      </c>
      <c r="K48" s="143">
        <f ca="1">gréve!K20-'à rembourser'!K20</f>
        <v>49.381320079103496</v>
      </c>
      <c r="L48" s="143">
        <f ca="1">gréve!L20-'à rembourser'!L20</f>
        <v>49.381320079103496</v>
      </c>
      <c r="M48" s="144">
        <f ca="1">gréve!M20-'à rembourser'!M20</f>
        <v>0</v>
      </c>
      <c r="N48" s="144">
        <f ca="1">gréve!N20-'à rembourser'!N20</f>
        <v>0</v>
      </c>
      <c r="O48" s="144">
        <f ca="1">gréve!O20-'à rembourser'!O20</f>
        <v>0</v>
      </c>
      <c r="P48" s="144">
        <f ca="1">gréve!P20-'à rembourser'!P20</f>
        <v>0</v>
      </c>
      <c r="Q48" s="144">
        <f ca="1">gréve!Q20-'à rembourser'!Q20</f>
        <v>0</v>
      </c>
      <c r="R48" s="144"/>
      <c r="S48" s="144"/>
      <c r="T48" s="144"/>
      <c r="U48" s="144"/>
      <c r="V48" s="144"/>
      <c r="W48" s="144"/>
      <c r="X48" s="144">
        <f ca="1">gréve!R20-'à rembourser'!X20</f>
        <v>0</v>
      </c>
      <c r="Y48" s="145"/>
    </row>
    <row r="49" spans="1:25" ht="9.65" customHeight="1" x14ac:dyDescent="0.35">
      <c r="A49" s="16">
        <f>gréve!B21</f>
        <v>17</v>
      </c>
      <c r="B49" s="137" cm="1">
        <f t="array" aca="1" ref="B49" ca="1">sommesiCouleur(E49:X49)</f>
        <v>0</v>
      </c>
      <c r="C49" s="190" t="e" cm="1">
        <f t="array" aca="1" ref="C49" ca="1">sommesiCouleur(E49:X49)</f>
        <v>#VALUE!</v>
      </c>
      <c r="D49" s="142"/>
      <c r="E49" s="174" t="e">
        <f>gréve!E21-'à rembourser'!E21</f>
        <v>#VALUE!</v>
      </c>
      <c r="F49" s="174">
        <f ca="1">gréve!F21-'à rembourser'!F21</f>
        <v>32.20151351351349</v>
      </c>
      <c r="G49" s="174">
        <f ca="1">gréve!G21-'à rembourser'!G21</f>
        <v>73.891649307844418</v>
      </c>
      <c r="H49" s="174">
        <f ca="1">gréve!H21-'à rembourser'!H21</f>
        <v>73.891649307844418</v>
      </c>
      <c r="I49" s="174">
        <f ca="1">gréve!I21-'à rembourser'!I21</f>
        <v>73.891649307844418</v>
      </c>
      <c r="J49" s="174">
        <f ca="1">gréve!J21-'à rembourser'!J21</f>
        <v>76.85828345418588</v>
      </c>
      <c r="K49" s="174">
        <f ca="1">gréve!K21-'à rembourser'!K21</f>
        <v>90.312015820698747</v>
      </c>
      <c r="L49" s="174">
        <f ca="1">gréve!L21-'à rembourser'!L21</f>
        <v>90.312015820698747</v>
      </c>
      <c r="M49" s="146">
        <f ca="1">gréve!M21-'à rembourser'!M21</f>
        <v>0</v>
      </c>
      <c r="N49" s="146">
        <f ca="1">gréve!N21-'à rembourser'!N21</f>
        <v>0</v>
      </c>
      <c r="O49" s="146">
        <f ca="1">gréve!O21-'à rembourser'!O21</f>
        <v>0</v>
      </c>
      <c r="P49" s="146">
        <f ca="1">gréve!P21-'à rembourser'!P21</f>
        <v>0</v>
      </c>
      <c r="Q49" s="146">
        <f ca="1">gréve!Q21-'à rembourser'!Q21</f>
        <v>0</v>
      </c>
      <c r="R49" s="146"/>
      <c r="S49" s="146"/>
      <c r="T49" s="146"/>
      <c r="U49" s="146"/>
      <c r="V49" s="146"/>
      <c r="W49" s="146"/>
      <c r="X49" s="146">
        <f ca="1">gréve!R21-'à rembourser'!X21</f>
        <v>0</v>
      </c>
      <c r="Y49" s="145"/>
    </row>
    <row r="50" spans="1:25" ht="9.65" customHeight="1" x14ac:dyDescent="0.35">
      <c r="A50" s="16">
        <f>gréve!B22</f>
        <v>18</v>
      </c>
      <c r="B50" s="137" cm="1">
        <f t="array" aca="1" ref="B50" ca="1">sommesiCouleur(E50:X50)</f>
        <v>0</v>
      </c>
      <c r="C50" s="190" cm="1">
        <f t="array" aca="1" ref="C50" ca="1">sommesiCouleur(E50:X50)</f>
        <v>479.59146510217539</v>
      </c>
      <c r="D50" s="142"/>
      <c r="E50" s="174">
        <f ca="1">gréve!E22-'à rembourser'!E22</f>
        <v>95.524498299274882</v>
      </c>
      <c r="F50" s="174">
        <f ca="1">gréve!F22-'à rembourser'!F22</f>
        <v>24.185636756756764</v>
      </c>
      <c r="G50" s="174">
        <f ca="1">gréve!G22-'à rembourser'!G22</f>
        <v>55.497906605141736</v>
      </c>
      <c r="H50" s="174">
        <f ca="1">gréve!H22-'à rembourser'!H22</f>
        <v>55.497906605141736</v>
      </c>
      <c r="I50" s="174">
        <f ca="1">gréve!I22-'à rembourser'!I22</f>
        <v>55.497906605141736</v>
      </c>
      <c r="J50" s="174">
        <f ca="1">gréve!J22-'à rembourser'!J22</f>
        <v>57.726060751483189</v>
      </c>
      <c r="K50" s="174">
        <f ca="1">gréve!K22-'à rembourser'!K22</f>
        <v>67.830774739617667</v>
      </c>
      <c r="L50" s="174">
        <f ca="1">gréve!L22-'à rembourser'!L22</f>
        <v>67.830774739617667</v>
      </c>
      <c r="M50" s="146">
        <f ca="1">gréve!M22-'à rembourser'!M22</f>
        <v>0</v>
      </c>
      <c r="N50" s="146">
        <f ca="1">gréve!N22-'à rembourser'!N22</f>
        <v>0</v>
      </c>
      <c r="O50" s="146">
        <f ca="1">gréve!O22-'à rembourser'!O22</f>
        <v>0</v>
      </c>
      <c r="P50" s="146">
        <f ca="1">gréve!P22-'à rembourser'!P22</f>
        <v>0</v>
      </c>
      <c r="Q50" s="146">
        <f ca="1">gréve!Q22-'à rembourser'!Q22</f>
        <v>0</v>
      </c>
      <c r="R50" s="146"/>
      <c r="S50" s="146"/>
      <c r="T50" s="146"/>
      <c r="U50" s="146"/>
      <c r="V50" s="146"/>
      <c r="W50" s="146"/>
      <c r="X50" s="146">
        <f ca="1">gréve!R22-'à rembourser'!X22</f>
        <v>0</v>
      </c>
      <c r="Y50" s="145"/>
    </row>
    <row r="51" spans="1:25" ht="9.65" customHeight="1" x14ac:dyDescent="0.35">
      <c r="A51" s="16">
        <f>gréve!B23</f>
        <v>19</v>
      </c>
      <c r="B51" s="137" cm="1">
        <f t="array" aca="1" ref="B51" ca="1">sommesiCouleur(E51:X51)</f>
        <v>0</v>
      </c>
      <c r="C51" s="190" cm="1">
        <f t="array" aca="1" ref="C51" ca="1">sommesiCouleur(E51:X51)</f>
        <v>629.64908946605146</v>
      </c>
      <c r="D51" s="142"/>
      <c r="E51" s="174">
        <f ca="1">gréve!E23-'à rembourser'!E23</f>
        <v>125.41281017798286</v>
      </c>
      <c r="F51" s="174">
        <f ca="1">gréve!F23-'à rembourser'!F23</f>
        <v>31.752992432432421</v>
      </c>
      <c r="G51" s="174">
        <f ca="1">gréve!G23-'à rembourser'!G23</f>
        <v>72.862444192485171</v>
      </c>
      <c r="H51" s="174">
        <f ca="1">gréve!H23-'à rembourser'!H23</f>
        <v>72.862444192485171</v>
      </c>
      <c r="I51" s="174">
        <f ca="1">gréve!I23-'à rembourser'!I23</f>
        <v>72.862444192485171</v>
      </c>
      <c r="J51" s="174">
        <f ca="1">gréve!J23-'à rembourser'!J23</f>
        <v>75.787757363216869</v>
      </c>
      <c r="K51" s="174">
        <f ca="1">gréve!K23-'à rembourser'!K23</f>
        <v>89.054098457481871</v>
      </c>
      <c r="L51" s="174">
        <f ca="1">gréve!L23-'à rembourser'!L23</f>
        <v>89.054098457481871</v>
      </c>
      <c r="M51" s="146">
        <f ca="1">gréve!M23-'à rembourser'!M23</f>
        <v>0</v>
      </c>
      <c r="N51" s="146">
        <f ca="1">gréve!N23-'à rembourser'!N23</f>
        <v>0</v>
      </c>
      <c r="O51" s="146">
        <f ca="1">gréve!O23-'à rembourser'!O23</f>
        <v>0</v>
      </c>
      <c r="P51" s="146">
        <f ca="1">gréve!P23-'à rembourser'!P23</f>
        <v>0</v>
      </c>
      <c r="Q51" s="146">
        <f ca="1">gréve!Q23-'à rembourser'!Q23</f>
        <v>0</v>
      </c>
      <c r="R51" s="146"/>
      <c r="S51" s="146"/>
      <c r="T51" s="146"/>
      <c r="U51" s="146"/>
      <c r="V51" s="146"/>
      <c r="W51" s="146"/>
      <c r="X51" s="146">
        <f ca="1">gréve!R23-'à rembourser'!X23</f>
        <v>0</v>
      </c>
      <c r="Y51" s="145"/>
    </row>
    <row r="52" spans="1:25" ht="9.65" customHeight="1" x14ac:dyDescent="0.35">
      <c r="A52" s="16">
        <f>gréve!B24</f>
        <v>20</v>
      </c>
      <c r="B52" s="137" cm="1">
        <f t="array" aca="1" ref="B52" ca="1">sommesiCouleur(E52:X52)</f>
        <v>0</v>
      </c>
      <c r="C52" s="190" cm="1">
        <f t="array" aca="1" ref="C52" ca="1">sommesiCouleur(E52:X52)</f>
        <v>0</v>
      </c>
      <c r="D52" s="142"/>
      <c r="E52" s="174">
        <f ca="1">gréve!E28-'à rembourser'!E24</f>
        <v>0</v>
      </c>
      <c r="F52" s="174">
        <f ca="1">gréve!F28-'à rembourser'!F24</f>
        <v>0</v>
      </c>
      <c r="G52" s="174">
        <f ca="1">gréve!G28-'à rembourser'!G24</f>
        <v>0</v>
      </c>
      <c r="H52" s="174">
        <f ca="1">gréve!H28-'à rembourser'!H24</f>
        <v>0</v>
      </c>
      <c r="I52" s="174">
        <f ca="1">gréve!I28-'à rembourser'!I24</f>
        <v>0</v>
      </c>
      <c r="J52" s="174">
        <f ca="1">gréve!J28-'à rembourser'!J24</f>
        <v>0</v>
      </c>
      <c r="K52" s="174">
        <f ca="1">gréve!K28-'à rembourser'!K24</f>
        <v>0</v>
      </c>
      <c r="L52" s="174">
        <f ca="1">gréve!L28-'à rembourser'!L24</f>
        <v>0</v>
      </c>
      <c r="M52" s="146">
        <f ca="1">gréve!M28-'à rembourser'!M24</f>
        <v>0</v>
      </c>
      <c r="N52" s="146">
        <f ca="1">gréve!N28-'à rembourser'!N24</f>
        <v>0</v>
      </c>
      <c r="O52" s="146">
        <f ca="1">gréve!O28-'à rembourser'!O24</f>
        <v>0</v>
      </c>
      <c r="P52" s="146">
        <f ca="1">gréve!P28-'à rembourser'!P24</f>
        <v>0</v>
      </c>
      <c r="Q52" s="146">
        <f ca="1">gréve!Q28-'à rembourser'!Q24</f>
        <v>0</v>
      </c>
      <c r="R52" s="146"/>
      <c r="S52" s="146"/>
      <c r="T52" s="146"/>
      <c r="U52" s="146"/>
      <c r="V52" s="146"/>
      <c r="W52" s="146"/>
      <c r="X52" s="146">
        <f ca="1">gréve!R28-'à rembourser'!X24</f>
        <v>0</v>
      </c>
      <c r="Y52" s="145"/>
    </row>
    <row r="53" spans="1:25" ht="9.65" customHeight="1" x14ac:dyDescent="0.35">
      <c r="A53" s="16">
        <f>gréve!B25</f>
        <v>21</v>
      </c>
      <c r="B53" s="137" cm="1">
        <f t="array" aca="1" ref="B53" ca="1">sommesiCouleur(E53:X53)</f>
        <v>0</v>
      </c>
      <c r="C53" s="190" cm="1">
        <f t="array" aca="1" ref="C53" ca="1">sommesiCouleur(E53:X53)</f>
        <v>-9555.1620000000021</v>
      </c>
      <c r="D53" s="142"/>
      <c r="E53" s="174">
        <f ca="1">gréve!E29-'à rembourser'!E25</f>
        <v>-780.38400000000024</v>
      </c>
      <c r="F53" s="174">
        <f ca="1">gréve!F29-'à rembourser'!F25</f>
        <v>-1611.7920000000006</v>
      </c>
      <c r="G53" s="174">
        <f ca="1">gréve!G29-'à rembourser'!G25</f>
        <v>-1047.1140000000003</v>
      </c>
      <c r="H53" s="174">
        <f ca="1">gréve!H29-'à rembourser'!H25</f>
        <v>-1047.1140000000003</v>
      </c>
      <c r="I53" s="174">
        <f ca="1">gréve!I29-'à rembourser'!I25</f>
        <v>-1047.1140000000003</v>
      </c>
      <c r="J53" s="174">
        <f ca="1">gréve!J29-'à rembourser'!J25</f>
        <v>-1462.0320000000004</v>
      </c>
      <c r="K53" s="174">
        <f ca="1">gréve!K29-'à rembourser'!K25</f>
        <v>-1279.8060000000003</v>
      </c>
      <c r="L53" s="174">
        <f ca="1">gréve!L29-'à rembourser'!L25</f>
        <v>-1279.8060000000003</v>
      </c>
      <c r="M53" s="146">
        <f ca="1">gréve!M29-'à rembourser'!M25</f>
        <v>0</v>
      </c>
      <c r="N53" s="146">
        <f ca="1">gréve!N29-'à rembourser'!N25</f>
        <v>0</v>
      </c>
      <c r="O53" s="146">
        <f ca="1">gréve!O29-'à rembourser'!O25</f>
        <v>0</v>
      </c>
      <c r="P53" s="146">
        <f ca="1">gréve!P29-'à rembourser'!P25</f>
        <v>0</v>
      </c>
      <c r="Q53" s="146">
        <f ca="1">gréve!Q29-'à rembourser'!Q25</f>
        <v>0</v>
      </c>
      <c r="R53" s="146"/>
      <c r="S53" s="146"/>
      <c r="T53" s="146"/>
      <c r="U53" s="146"/>
      <c r="V53" s="146"/>
      <c r="W53" s="146"/>
      <c r="X53" s="146">
        <f ca="1">gréve!R29-'à rembourser'!X25</f>
        <v>0</v>
      </c>
      <c r="Y53" s="145"/>
    </row>
    <row r="54" spans="1:25" ht="9.65" customHeight="1" x14ac:dyDescent="0.35">
      <c r="A54" s="16"/>
      <c r="B54" s="274"/>
      <c r="C54" s="275"/>
      <c r="D54" s="163"/>
      <c r="E54" s="146"/>
      <c r="F54" s="146"/>
      <c r="G54" s="146"/>
      <c r="H54" s="146"/>
      <c r="I54" s="146"/>
      <c r="J54" s="146"/>
      <c r="K54" s="146"/>
      <c r="L54" s="146"/>
      <c r="M54" s="146">
        <f>gréve!M30-'à rembourser'!M26</f>
        <v>0</v>
      </c>
      <c r="N54" s="146">
        <f>gréve!N30-'à rembourser'!N26</f>
        <v>0</v>
      </c>
      <c r="O54" s="146">
        <f>gréve!O30-'à rembourser'!O26</f>
        <v>0</v>
      </c>
      <c r="P54" s="146">
        <f>gréve!P30-'à rembourser'!P26</f>
        <v>0</v>
      </c>
      <c r="Q54" s="146">
        <f>gréve!Q30-'à rembourser'!Q26</f>
        <v>0</v>
      </c>
      <c r="R54" s="146"/>
      <c r="S54" s="146"/>
      <c r="T54" s="146"/>
      <c r="U54" s="146"/>
      <c r="V54" s="146"/>
      <c r="W54" s="146"/>
      <c r="X54" s="146">
        <f>gréve!R30-'à rembourser'!X26</f>
        <v>0</v>
      </c>
      <c r="Y54" s="145"/>
    </row>
    <row r="55" spans="1:25" ht="9.65" customHeight="1" thickBot="1" x14ac:dyDescent="0.4">
      <c r="A55" s="22"/>
      <c r="B55" s="137" cm="1">
        <f t="array" aca="1" ref="B55" ca="1">sommesiCouleur(E55:X55)</f>
        <v>0</v>
      </c>
      <c r="C55" s="190" cm="1">
        <f t="array" aca="1" ref="C55" ca="1">sommesiCouleur(E55:X55)</f>
        <v>0</v>
      </c>
      <c r="D55" s="147"/>
      <c r="E55" s="148">
        <f ca="1">gréve!E31-'à rembourser'!E27</f>
        <v>1429.4279999999999</v>
      </c>
      <c r="F55" s="148">
        <f ca="1">gréve!F31-'à rembourser'!F27</f>
        <v>196.23600000000002</v>
      </c>
      <c r="G55" s="148">
        <f ca="1">gréve!G31-'à rembourser'!G27</f>
        <v>760.91399999999999</v>
      </c>
      <c r="H55" s="148">
        <f ca="1">gréve!H31-'à rembourser'!H27</f>
        <v>848.98799999999983</v>
      </c>
      <c r="I55" s="148">
        <f ca="1">gréve!I31-'à rembourser'!I27</f>
        <v>848.98799999999983</v>
      </c>
      <c r="J55" s="148">
        <f ca="1">gréve!J31-'à rembourser'!J27</f>
        <v>747.78</v>
      </c>
      <c r="K55" s="148">
        <f ca="1">gréve!K31-'à rembourser'!K27</f>
        <v>930.00599999999997</v>
      </c>
      <c r="L55" s="148">
        <f ca="1">gréve!L31-'à rembourser'!L27</f>
        <v>930.00599999999997</v>
      </c>
      <c r="M55" s="148">
        <f ca="1">gréve!M31-'à rembourser'!M27</f>
        <v>0</v>
      </c>
      <c r="N55" s="148">
        <f ca="1">gréve!N31-'à rembourser'!N27</f>
        <v>0</v>
      </c>
      <c r="O55" s="148">
        <f ca="1">gréve!O31-'à rembourser'!O27</f>
        <v>0</v>
      </c>
      <c r="P55" s="148">
        <f ca="1">gréve!P31-'à rembourser'!P27</f>
        <v>0</v>
      </c>
      <c r="Q55" s="148">
        <f ca="1">gréve!Q31-'à rembourser'!Q27</f>
        <v>0</v>
      </c>
      <c r="R55" s="148"/>
      <c r="S55" s="148"/>
      <c r="T55" s="148"/>
      <c r="U55" s="148"/>
      <c r="V55" s="148"/>
      <c r="W55" s="148"/>
      <c r="X55" s="148">
        <f ca="1">gréve!R31-'à rembourser'!X27</f>
        <v>0</v>
      </c>
      <c r="Y55" s="145"/>
    </row>
    <row r="56" spans="1:25" ht="9.65" customHeight="1" thickBot="1" x14ac:dyDescent="0.4">
      <c r="A56" s="149"/>
      <c r="B56" s="150">
        <f ca="1">SUM(B34:B55)</f>
        <v>3341.1136823731049</v>
      </c>
      <c r="C56" s="130"/>
      <c r="D56" s="151" t="s">
        <v>25</v>
      </c>
      <c r="E56" s="152" cm="1">
        <f t="array" aca="1" ref="E56" ca="1">sommesiCouleur(E33:E55)</f>
        <v>731.85483433091633</v>
      </c>
      <c r="F56" s="153" cm="1">
        <f t="array" aca="1" ref="F56" ca="1">sommesiCouleur(F33:F55)</f>
        <v>167.99989621621614</v>
      </c>
      <c r="G56" s="153" cm="1">
        <f t="array" aca="1" ref="G56" ca="1">sommesiCouleur(G33:G55)</f>
        <v>478.05258114700069</v>
      </c>
      <c r="H56" s="153" cm="1">
        <f t="array" aca="1" ref="H56" ca="1">sommesiCouleur(H33:H55)</f>
        <v>421.97409729729731</v>
      </c>
      <c r="I56" s="153" cm="1">
        <f t="array" aca="1" ref="I56" ca="1">sommesiCouleur(I33:I55)</f>
        <v>369.11517816743572</v>
      </c>
      <c r="J56" s="153" cm="1">
        <f t="array" aca="1" ref="J56" ca="1">sommesiCouleur(J33:J55)</f>
        <v>438.91569729729724</v>
      </c>
      <c r="K56" s="153" cm="1">
        <f t="array" aca="1" ref="K56" ca="1">sommesiCouleur(K33:K55)</f>
        <v>515.74611891891891</v>
      </c>
      <c r="L56" s="153" cm="1">
        <f t="array" aca="1" ref="L56" ca="1">sommesiCouleur(L33:L55)</f>
        <v>515.74611891891891</v>
      </c>
      <c r="M56" s="153" cm="1">
        <f t="array" aca="1" ref="M56" ca="1">sommesiCouleur(M33:M55)</f>
        <v>0</v>
      </c>
      <c r="N56" s="153" cm="1">
        <f t="array" aca="1" ref="N56" ca="1">sommesiCouleur(N33:N55)</f>
        <v>0</v>
      </c>
      <c r="O56" s="153" cm="1">
        <f t="array" aca="1" ref="O56" ca="1">sommesiCouleur(O33:O55)</f>
        <v>0</v>
      </c>
      <c r="P56" s="153" cm="1">
        <f t="array" aca="1" ref="P56" ca="1">sommesiCouleur(P33:P55)</f>
        <v>0</v>
      </c>
      <c r="Q56" s="153" cm="1">
        <f t="array" aca="1" ref="Q56" ca="1">sommesiCouleur(Q33:Q55)</f>
        <v>0</v>
      </c>
      <c r="R56" s="273"/>
      <c r="S56" s="273"/>
      <c r="T56" s="273"/>
      <c r="U56" s="273"/>
      <c r="V56" s="273"/>
      <c r="W56" s="273"/>
      <c r="X56" s="154" cm="1">
        <f t="array" aca="1" ref="X56" ca="1">sommesiCouleur(X33:X55)</f>
        <v>0</v>
      </c>
    </row>
    <row r="57" spans="1:25" ht="9.65" customHeight="1" x14ac:dyDescent="0.35">
      <c r="L57" s="133"/>
    </row>
    <row r="58" spans="1:25" ht="9.65" customHeight="1" thickBot="1" x14ac:dyDescent="0.4">
      <c r="L58" s="133"/>
    </row>
    <row r="59" spans="1:25" ht="9.65" customHeight="1" x14ac:dyDescent="0.35">
      <c r="A59" s="215">
        <f>gréve!B5</f>
        <v>1</v>
      </c>
      <c r="B59" s="242">
        <f ca="1">SUM(E59:X59)</f>
        <v>0</v>
      </c>
      <c r="C59" s="155"/>
      <c r="D59" s="156"/>
      <c r="E59" s="157" t="str">
        <f ca="1">IF(gréve!E36="","",E$56*gréve!E36)</f>
        <v/>
      </c>
      <c r="F59" s="157" t="str">
        <f ca="1">IF(gréve!F36="","",F$56*gréve!F36)</f>
        <v/>
      </c>
      <c r="G59" s="157" t="str">
        <f ca="1">IF(gréve!G36="","",G$56*gréve!G36)</f>
        <v/>
      </c>
      <c r="H59" s="157" t="str">
        <f ca="1">IF(gréve!H36="","",H$56*gréve!H36)</f>
        <v/>
      </c>
      <c r="I59" s="157" t="str">
        <f ca="1">IF(gréve!I36="","",I$56*gréve!I36)</f>
        <v/>
      </c>
      <c r="J59" s="157" t="str">
        <f ca="1">IF(gréve!J36="","",J$56*gréve!J36)</f>
        <v/>
      </c>
      <c r="K59" s="157" t="str">
        <f ca="1">IF(gréve!K36="","",K$56*gréve!K36)</f>
        <v/>
      </c>
      <c r="L59" s="157" t="str">
        <f ca="1">IF(gréve!L36="","",L$56*gréve!L36)</f>
        <v/>
      </c>
      <c r="M59" s="157" t="str">
        <f ca="1">IF(gréve!M36="","",M$56*gréve!M36)</f>
        <v/>
      </c>
      <c r="N59" s="157" t="str">
        <f ca="1">IF(gréve!N36="","",N$56*gréve!N36)</f>
        <v/>
      </c>
      <c r="O59" s="157" t="str">
        <f ca="1">IF(gréve!O36="","",O$56*gréve!O36)</f>
        <v/>
      </c>
      <c r="P59" s="157" t="str">
        <f ca="1">IF(gréve!P36="","",P$56*gréve!P36)</f>
        <v/>
      </c>
      <c r="Q59" s="157" t="str">
        <f ca="1">IF(gréve!Q36="","",Q$56*gréve!Q36)</f>
        <v/>
      </c>
      <c r="R59" s="158"/>
      <c r="S59" s="158"/>
      <c r="T59" s="158"/>
      <c r="U59" s="158"/>
      <c r="V59" s="158"/>
      <c r="W59" s="158"/>
      <c r="X59" s="158" t="str">
        <f ca="1">IF(gréve!R36="","",X$56*gréve!R36)</f>
        <v/>
      </c>
      <c r="Y59" s="159" t="e">
        <f ca="1">SUM(B$81*(gréve!AR87/gréve!AR$106))</f>
        <v>#NAME?</v>
      </c>
    </row>
    <row r="60" spans="1:25" ht="9.65" customHeight="1" x14ac:dyDescent="0.35">
      <c r="A60" s="12">
        <f>gréve!B6</f>
        <v>2</v>
      </c>
      <c r="B60" s="243">
        <f t="shared" ref="B60:B78" ca="1" si="5">SUM(E60:X60)</f>
        <v>0</v>
      </c>
      <c r="C60" s="155"/>
      <c r="D60" s="156"/>
      <c r="E60" s="160" t="str">
        <f ca="1">IF(gréve!E37="","",E$56*gréve!E37)</f>
        <v/>
      </c>
      <c r="F60" s="160" t="str">
        <f ca="1">IF(gréve!F37="","",F$56*gréve!F37)</f>
        <v/>
      </c>
      <c r="G60" s="160" t="str">
        <f ca="1">IF(gréve!G37="","",G$56*gréve!G37)</f>
        <v/>
      </c>
      <c r="H60" s="160"/>
      <c r="I60" s="160" t="str">
        <f ca="1">IF(gréve!I37="","",I$56*gréve!I37)</f>
        <v/>
      </c>
      <c r="J60" s="160" t="str">
        <f ca="1">IF(gréve!J37="","",J$56*gréve!J37)</f>
        <v/>
      </c>
      <c r="K60" s="160" t="str">
        <f ca="1">IF(gréve!K37="","",K$56*gréve!K37)</f>
        <v/>
      </c>
      <c r="L60" s="160" t="str">
        <f ca="1">IF(gréve!L37="","",L$56*gréve!L37)</f>
        <v/>
      </c>
      <c r="M60" s="160" t="str">
        <f ca="1">IF(gréve!M37="","",M$56*gréve!M37)</f>
        <v/>
      </c>
      <c r="N60" s="160" t="str">
        <f ca="1">IF(gréve!N37="","",N$56*gréve!N37)</f>
        <v/>
      </c>
      <c r="O60" s="160" t="str">
        <f ca="1">IF(gréve!O37="","",O$56*gréve!O37)</f>
        <v/>
      </c>
      <c r="P60" s="160" t="str">
        <f ca="1">IF(gréve!P37="","",P$56*gréve!P37)</f>
        <v/>
      </c>
      <c r="Q60" s="160" t="str">
        <f ca="1">IF(gréve!Q37="","",Q$56*gréve!Q37)</f>
        <v/>
      </c>
      <c r="R60" s="108"/>
      <c r="S60" s="108"/>
      <c r="T60" s="108"/>
      <c r="U60" s="108"/>
      <c r="V60" s="108"/>
      <c r="W60" s="108"/>
      <c r="X60" s="108" t="str">
        <f ca="1">IF(gréve!R37="","",X$56*gréve!R37)</f>
        <v/>
      </c>
      <c r="Y60" s="161" t="e">
        <f ca="1">SUM(B$81*(gréve!AR88/gréve!AR$106))</f>
        <v>#NAME?</v>
      </c>
    </row>
    <row r="61" spans="1:25" ht="9.65" customHeight="1" x14ac:dyDescent="0.35">
      <c r="A61" s="12">
        <f>gréve!B7</f>
        <v>3</v>
      </c>
      <c r="B61" s="243">
        <f t="shared" ca="1" si="5"/>
        <v>0</v>
      </c>
      <c r="C61" s="155"/>
      <c r="D61" s="156"/>
      <c r="E61" s="160" t="str">
        <f ca="1">IF(gréve!E38="","",E$56*gréve!E38)</f>
        <v/>
      </c>
      <c r="F61" s="160" t="str">
        <f ca="1">IF(gréve!F38="","",F$56*gréve!F38)</f>
        <v/>
      </c>
      <c r="G61" s="160" t="str">
        <f ca="1">IF(gréve!G38="","",G$56*gréve!G38)</f>
        <v/>
      </c>
      <c r="H61" s="160" t="str">
        <f ca="1">IF(gréve!H38="","",H$56*gréve!H38)</f>
        <v/>
      </c>
      <c r="I61" s="160" t="str">
        <f ca="1">IF(gréve!I38="","",I$56*gréve!I38)</f>
        <v/>
      </c>
      <c r="J61" s="160" t="str">
        <f ca="1">IF(gréve!J38="","",J$56*gréve!J38)</f>
        <v/>
      </c>
      <c r="K61" s="160" t="str">
        <f ca="1">IF(gréve!K38="","",K$56*gréve!K38)</f>
        <v/>
      </c>
      <c r="L61" s="160" t="str">
        <f ca="1">IF(gréve!L38="","",L$56*gréve!L38)</f>
        <v/>
      </c>
      <c r="M61" s="160" t="str">
        <f ca="1">IF(gréve!M38="","",M$56*gréve!M38)</f>
        <v/>
      </c>
      <c r="N61" s="160" t="str">
        <f ca="1">IF(gréve!N38="","",N$56*gréve!N38)</f>
        <v/>
      </c>
      <c r="O61" s="160" t="str">
        <f ca="1">IF(gréve!O38="","",O$56*gréve!O38)</f>
        <v/>
      </c>
      <c r="P61" s="160" t="str">
        <f ca="1">IF(gréve!P38="","",P$56*gréve!P38)</f>
        <v/>
      </c>
      <c r="Q61" s="160" t="str">
        <f ca="1">IF(gréve!Q38="","",Q$56*gréve!Q38)</f>
        <v/>
      </c>
      <c r="R61" s="108"/>
      <c r="S61" s="108"/>
      <c r="T61" s="108"/>
      <c r="U61" s="108"/>
      <c r="V61" s="108"/>
      <c r="W61" s="108"/>
      <c r="X61" s="108" t="str">
        <f ca="1">IF(gréve!R38="","",X$56*gréve!R38)</f>
        <v/>
      </c>
      <c r="Y61" s="161" t="e">
        <f ca="1">SUM(B$81*(gréve!AR89/gréve!AR$106))</f>
        <v>#NAME?</v>
      </c>
    </row>
    <row r="62" spans="1:25" ht="9.65" customHeight="1" x14ac:dyDescent="0.35">
      <c r="A62" s="12">
        <f>gréve!B8</f>
        <v>4</v>
      </c>
      <c r="B62" s="243">
        <f t="shared" ca="1" si="5"/>
        <v>0</v>
      </c>
      <c r="C62" s="155"/>
      <c r="D62" s="156"/>
      <c r="E62" s="160" t="str">
        <f ca="1">IF(gréve!E39="","",E$56*gréve!E39)</f>
        <v/>
      </c>
      <c r="F62" s="160" t="str">
        <f ca="1">IF(gréve!F39="","",F$56*gréve!F39)</f>
        <v/>
      </c>
      <c r="G62" s="160" t="str">
        <f ca="1">IF(gréve!G39="","",G$56*gréve!G39)</f>
        <v/>
      </c>
      <c r="H62" s="160" t="str">
        <f ca="1">IF(gréve!H39="","",H$56*gréve!H39)</f>
        <v/>
      </c>
      <c r="I62" s="160" t="str">
        <f ca="1">IF(gréve!I39="","",I$56*gréve!I39)</f>
        <v/>
      </c>
      <c r="J62" s="160" t="str">
        <f ca="1">IF(gréve!J39="","",J$56*gréve!J39)</f>
        <v/>
      </c>
      <c r="K62" s="160" t="str">
        <f ca="1">IF(gréve!K39="","",K$56*gréve!K39)</f>
        <v/>
      </c>
      <c r="L62" s="160" t="str">
        <f ca="1">IF(gréve!L39="","",L$56*gréve!L39)</f>
        <v/>
      </c>
      <c r="M62" s="160" t="str">
        <f ca="1">IF(gréve!M39="","",M$56*gréve!M39)</f>
        <v/>
      </c>
      <c r="N62" s="160" t="str">
        <f ca="1">IF(gréve!N39="","",N$56*gréve!N39)</f>
        <v/>
      </c>
      <c r="O62" s="160" t="str">
        <f ca="1">IF(gréve!O39="","",O$56*gréve!O39)</f>
        <v/>
      </c>
      <c r="P62" s="160" t="str">
        <f ca="1">IF(gréve!P39="","",P$56*gréve!P39)</f>
        <v/>
      </c>
      <c r="Q62" s="160" t="str">
        <f ca="1">IF(gréve!Q39="","",Q$56*gréve!Q39)</f>
        <v/>
      </c>
      <c r="R62" s="108"/>
      <c r="S62" s="108"/>
      <c r="T62" s="108"/>
      <c r="U62" s="108"/>
      <c r="V62" s="108"/>
      <c r="W62" s="108"/>
      <c r="X62" s="108" t="str">
        <f ca="1">IF(gréve!R39="","",X$56*gréve!R39)</f>
        <v/>
      </c>
      <c r="Y62" s="161" t="e">
        <f ca="1">SUM(B$81*(gréve!AR90/gréve!AR$106))</f>
        <v>#NAME?</v>
      </c>
    </row>
    <row r="63" spans="1:25" ht="9.65" customHeight="1" x14ac:dyDescent="0.35">
      <c r="A63" s="12">
        <f>gréve!B9</f>
        <v>5</v>
      </c>
      <c r="B63" s="243">
        <f t="shared" ca="1" si="5"/>
        <v>0</v>
      </c>
      <c r="C63" s="155"/>
      <c r="D63" s="156"/>
      <c r="E63" s="160" t="str">
        <f ca="1">IF(gréve!E40="","",E$56*gréve!E40)</f>
        <v/>
      </c>
      <c r="F63" s="160" t="str">
        <f ca="1">IF(gréve!F40="","",F$56*gréve!F40)</f>
        <v/>
      </c>
      <c r="G63" s="160" t="str">
        <f ca="1">IF(gréve!G40="","",G$56*gréve!G40)</f>
        <v/>
      </c>
      <c r="H63" s="160" t="str">
        <f ca="1">IF(gréve!H40="","",H$56*gréve!H40)</f>
        <v/>
      </c>
      <c r="I63" s="160" t="str">
        <f ca="1">IF(gréve!I40="","",I$56*gréve!I40)</f>
        <v/>
      </c>
      <c r="J63" s="160" t="str">
        <f ca="1">IF(gréve!J40="","",J$56*gréve!J40)</f>
        <v/>
      </c>
      <c r="K63" s="160" t="str">
        <f ca="1">IF(gréve!K40="","",K$56*gréve!K40)</f>
        <v/>
      </c>
      <c r="L63" s="160" t="str">
        <f ca="1">IF(gréve!L40="","",L$56*gréve!L40)</f>
        <v/>
      </c>
      <c r="M63" s="160" t="str">
        <f ca="1">IF(gréve!M40="","",M$56*gréve!M40)</f>
        <v/>
      </c>
      <c r="N63" s="160" t="str">
        <f ca="1">IF(gréve!N40="","",N$56*gréve!N40)</f>
        <v/>
      </c>
      <c r="O63" s="160" t="str">
        <f ca="1">IF(gréve!O40="","",O$56*gréve!O40)</f>
        <v/>
      </c>
      <c r="P63" s="160" t="str">
        <f ca="1">IF(gréve!P40="","",P$56*gréve!P40)</f>
        <v/>
      </c>
      <c r="Q63" s="160" t="str">
        <f ca="1">IF(gréve!Q40="","",Q$56*gréve!Q40)</f>
        <v/>
      </c>
      <c r="R63" s="108"/>
      <c r="S63" s="108"/>
      <c r="T63" s="108"/>
      <c r="U63" s="108"/>
      <c r="V63" s="108"/>
      <c r="W63" s="108"/>
      <c r="X63" s="108" t="str">
        <f ca="1">IF(gréve!R40="","",X$56*gréve!R40)</f>
        <v/>
      </c>
      <c r="Y63" s="161" t="e">
        <f ca="1">SUM(B$81*(gréve!AR91/gréve!AR$106))</f>
        <v>#NAME?</v>
      </c>
    </row>
    <row r="64" spans="1:25" ht="9.65" customHeight="1" x14ac:dyDescent="0.35">
      <c r="A64" s="12">
        <f>gréve!B10</f>
        <v>6</v>
      </c>
      <c r="B64" s="243">
        <f t="shared" ca="1" si="5"/>
        <v>0</v>
      </c>
      <c r="C64" s="155"/>
      <c r="D64" s="156"/>
      <c r="E64" s="160" t="str">
        <f ca="1">IF(gréve!E41="","",E$56*gréve!E41)</f>
        <v/>
      </c>
      <c r="F64" s="160" t="str">
        <f ca="1">IF(gréve!F41="","",F$56*gréve!F41)</f>
        <v/>
      </c>
      <c r="G64" s="160" t="str">
        <f ca="1">IF(gréve!G41="","",G$56*gréve!G41)</f>
        <v/>
      </c>
      <c r="H64" s="160" t="str">
        <f ca="1">IF(gréve!H41="","",H$56*gréve!H41)</f>
        <v/>
      </c>
      <c r="I64" s="160" t="str">
        <f ca="1">IF(gréve!I41="","",I$56*gréve!I41)</f>
        <v/>
      </c>
      <c r="J64" s="160" t="str">
        <f ca="1">IF(gréve!J41="","",J$56*gréve!J41)</f>
        <v/>
      </c>
      <c r="K64" s="160" t="str">
        <f ca="1">IF(gréve!K41="","",K$56*gréve!K41)</f>
        <v/>
      </c>
      <c r="L64" s="160" t="str">
        <f ca="1">IF(gréve!L41="","",L$56*gréve!L41)</f>
        <v/>
      </c>
      <c r="M64" s="160" t="str">
        <f ca="1">IF(gréve!M41="","",M$56*gréve!M41)</f>
        <v/>
      </c>
      <c r="N64" s="160" t="str">
        <f ca="1">IF(gréve!N41="","",N$56*gréve!N41)</f>
        <v/>
      </c>
      <c r="O64" s="160" t="str">
        <f ca="1">IF(gréve!O41="","",O$56*gréve!O41)</f>
        <v/>
      </c>
      <c r="P64" s="160" t="str">
        <f ca="1">IF(gréve!P41="","",P$56*gréve!P41)</f>
        <v/>
      </c>
      <c r="Q64" s="160" t="str">
        <f ca="1">IF(gréve!Q41="","",Q$56*gréve!Q41)</f>
        <v/>
      </c>
      <c r="R64" s="108"/>
      <c r="S64" s="108"/>
      <c r="T64" s="108"/>
      <c r="U64" s="108"/>
      <c r="V64" s="108"/>
      <c r="W64" s="108"/>
      <c r="X64" s="108" t="str">
        <f ca="1">IF(gréve!R41="","",X$56*gréve!R41)</f>
        <v/>
      </c>
      <c r="Y64" s="161" t="e">
        <f ca="1">SUM(B$81*(gréve!AR92/gréve!AR$106))</f>
        <v>#NAME?</v>
      </c>
    </row>
    <row r="65" spans="1:25" ht="9.65" customHeight="1" x14ac:dyDescent="0.35">
      <c r="A65" s="12">
        <f>gréve!B11</f>
        <v>7</v>
      </c>
      <c r="B65" s="243">
        <f t="shared" ca="1" si="5"/>
        <v>0</v>
      </c>
      <c r="C65" s="155"/>
      <c r="D65" s="156"/>
      <c r="E65" s="160" t="str">
        <f ca="1">IF(gréve!E42="","",E$56*gréve!E42)</f>
        <v/>
      </c>
      <c r="F65" s="160" t="str">
        <f ca="1">IF(gréve!F42="","",F$56*gréve!F42)</f>
        <v/>
      </c>
      <c r="G65" s="160" t="str">
        <f ca="1">IF(gréve!G42="","",G$56*gréve!G42)</f>
        <v/>
      </c>
      <c r="H65" s="160" t="str">
        <f ca="1">IF(gréve!H42="","",H$56*gréve!H42)</f>
        <v/>
      </c>
      <c r="I65" s="160" t="str">
        <f ca="1">IF(gréve!I42="","",I$56*gréve!I42)</f>
        <v/>
      </c>
      <c r="J65" s="160" t="str">
        <f ca="1">IF(gréve!J42="","",J$56*gréve!J42)</f>
        <v/>
      </c>
      <c r="K65" s="160" t="str">
        <f ca="1">IF(gréve!K42="","",K$56*gréve!K42)</f>
        <v/>
      </c>
      <c r="L65" s="160" t="str">
        <f ca="1">IF(gréve!L42="","",L$56*gréve!L42)</f>
        <v/>
      </c>
      <c r="M65" s="160" t="str">
        <f ca="1">IF(gréve!M42="","",M$56*gréve!M42)</f>
        <v/>
      </c>
      <c r="N65" s="160" t="str">
        <f ca="1">IF(gréve!N42="","",N$56*gréve!N42)</f>
        <v/>
      </c>
      <c r="O65" s="160" t="str">
        <f ca="1">IF(gréve!O42="","",O$56*gréve!O42)</f>
        <v/>
      </c>
      <c r="P65" s="160" t="str">
        <f ca="1">IF(gréve!P42="","",P$56*gréve!P42)</f>
        <v/>
      </c>
      <c r="Q65" s="160" t="str">
        <f ca="1">IF(gréve!Q42="","",Q$56*gréve!Q42)</f>
        <v/>
      </c>
      <c r="R65" s="108"/>
      <c r="S65" s="108"/>
      <c r="T65" s="108"/>
      <c r="U65" s="108"/>
      <c r="V65" s="108"/>
      <c r="W65" s="108"/>
      <c r="X65" s="108" t="str">
        <f ca="1">IF(gréve!R42="","",X$56*gréve!R42)</f>
        <v/>
      </c>
      <c r="Y65" s="161" t="e">
        <f ca="1">SUM(B$81*(gréve!AR93/gréve!AR$106))</f>
        <v>#NAME?</v>
      </c>
    </row>
    <row r="66" spans="1:25" ht="9.65" customHeight="1" x14ac:dyDescent="0.35">
      <c r="A66" s="12">
        <f>gréve!B12</f>
        <v>8</v>
      </c>
      <c r="B66" s="243">
        <f t="shared" ca="1" si="5"/>
        <v>0</v>
      </c>
      <c r="C66" s="155"/>
      <c r="D66" s="156"/>
      <c r="E66" s="160" t="str">
        <f ca="1">IF(gréve!E43="","",E$56*gréve!E43)</f>
        <v/>
      </c>
      <c r="F66" s="160" t="str">
        <f ca="1">IF(gréve!F43="","",F$56*gréve!F43)</f>
        <v/>
      </c>
      <c r="G66" s="160" t="str">
        <f ca="1">IF(gréve!G43="","",G$56*gréve!G43)</f>
        <v/>
      </c>
      <c r="H66" s="160" t="str">
        <f ca="1">IF(gréve!H43="","",H$56*gréve!H43)</f>
        <v/>
      </c>
      <c r="I66" s="160" t="str">
        <f ca="1">IF(gréve!I43="","",I$56*gréve!I43)</f>
        <v/>
      </c>
      <c r="J66" s="160" t="str">
        <f ca="1">IF(gréve!J43="","",J$56*gréve!J43)</f>
        <v/>
      </c>
      <c r="K66" s="160" t="str">
        <f ca="1">IF(gréve!K43="","",K$56*gréve!K43)</f>
        <v/>
      </c>
      <c r="L66" s="160" t="str">
        <f ca="1">IF(gréve!L43="","",L$56*gréve!L43)</f>
        <v/>
      </c>
      <c r="M66" s="160" t="str">
        <f ca="1">IF(gréve!M43="","",M$56*gréve!M43)</f>
        <v/>
      </c>
      <c r="N66" s="160" t="str">
        <f ca="1">IF(gréve!N43="","",N$56*gréve!N43)</f>
        <v/>
      </c>
      <c r="O66" s="160" t="str">
        <f ca="1">IF(gréve!O43="","",O$56*gréve!O43)</f>
        <v/>
      </c>
      <c r="P66" s="160" t="str">
        <f ca="1">IF(gréve!P43="","",P$56*gréve!P43)</f>
        <v/>
      </c>
      <c r="Q66" s="160" t="str">
        <f ca="1">IF(gréve!Q43="","",Q$56*gréve!Q43)</f>
        <v/>
      </c>
      <c r="R66" s="108"/>
      <c r="S66" s="108"/>
      <c r="T66" s="108"/>
      <c r="U66" s="108"/>
      <c r="V66" s="108"/>
      <c r="W66" s="108"/>
      <c r="X66" s="108" t="str">
        <f ca="1">IF(gréve!R43="","",X$56*gréve!R43)</f>
        <v/>
      </c>
      <c r="Y66" s="161" t="e">
        <f ca="1">SUM(B$81*(gréve!AR94/gréve!AR$106))</f>
        <v>#NAME?</v>
      </c>
    </row>
    <row r="67" spans="1:25" ht="9.65" customHeight="1" x14ac:dyDescent="0.35">
      <c r="A67" s="12">
        <f>gréve!B13</f>
        <v>9</v>
      </c>
      <c r="B67" s="243">
        <f t="shared" ca="1" si="5"/>
        <v>0</v>
      </c>
      <c r="C67" s="155"/>
      <c r="D67" s="156"/>
      <c r="E67" s="160" t="str">
        <f ca="1">IF(gréve!E44="","",E$56*gréve!E44)</f>
        <v/>
      </c>
      <c r="F67" s="160" t="str">
        <f ca="1">IF(gréve!F44="","",F$56*gréve!F44)</f>
        <v/>
      </c>
      <c r="G67" s="160" t="str">
        <f ca="1">IF(gréve!G44="","",G$56*gréve!G44)</f>
        <v/>
      </c>
      <c r="H67" s="160" t="str">
        <f ca="1">IF(gréve!H44="","",H$56*gréve!H44)</f>
        <v/>
      </c>
      <c r="I67" s="160" t="str">
        <f ca="1">IF(gréve!I44="","",I$56*gréve!I44)</f>
        <v/>
      </c>
      <c r="J67" s="160" t="str">
        <f ca="1">IF(gréve!J44="","",J$56*gréve!J44)</f>
        <v/>
      </c>
      <c r="K67" s="160" t="str">
        <f ca="1">IF(gréve!K44="","",K$56*gréve!K44)</f>
        <v/>
      </c>
      <c r="L67" s="160" t="str">
        <f ca="1">IF(gréve!L44="","",L$56*gréve!L44)</f>
        <v/>
      </c>
      <c r="M67" s="160" t="str">
        <f ca="1">IF(gréve!M44="","",M$56*gréve!M44)</f>
        <v/>
      </c>
      <c r="N67" s="160" t="str">
        <f ca="1">IF(gréve!N44="","",N$56*gréve!N44)</f>
        <v/>
      </c>
      <c r="O67" s="160" t="str">
        <f ca="1">IF(gréve!O44="","",O$56*gréve!O44)</f>
        <v/>
      </c>
      <c r="P67" s="160" t="str">
        <f ca="1">IF(gréve!P44="","",P$56*gréve!P44)</f>
        <v/>
      </c>
      <c r="Q67" s="160" t="str">
        <f ca="1">IF(gréve!Q44="","",Q$56*gréve!Q44)</f>
        <v/>
      </c>
      <c r="R67" s="108"/>
      <c r="S67" s="108"/>
      <c r="T67" s="108"/>
      <c r="U67" s="108"/>
      <c r="V67" s="108"/>
      <c r="W67" s="108"/>
      <c r="X67" s="108" t="str">
        <f ca="1">IF(gréve!R44="","",X$56*gréve!R44)</f>
        <v/>
      </c>
      <c r="Y67" s="161" t="e">
        <f ca="1">SUM(B$81*(gréve!AR95/gréve!AR$106))</f>
        <v>#NAME?</v>
      </c>
    </row>
    <row r="68" spans="1:25" ht="9.65" customHeight="1" x14ac:dyDescent="0.35">
      <c r="A68" s="12">
        <f>gréve!B14</f>
        <v>10</v>
      </c>
      <c r="B68" s="243">
        <f t="shared" ca="1" si="5"/>
        <v>0</v>
      </c>
      <c r="C68" s="155"/>
      <c r="D68" s="156"/>
      <c r="E68" s="160" t="str">
        <f ca="1">IF(gréve!E45="","",E$56*gréve!E45)</f>
        <v/>
      </c>
      <c r="F68" s="160" t="str">
        <f ca="1">IF(gréve!F45="","",F$56*gréve!F45)</f>
        <v/>
      </c>
      <c r="G68" s="160" t="str">
        <f ca="1">IF(gréve!G45="","",G$56*gréve!G45)</f>
        <v/>
      </c>
      <c r="H68" s="160" t="str">
        <f ca="1">IF(gréve!H45="","",H$56*gréve!H45)</f>
        <v/>
      </c>
      <c r="I68" s="160" t="str">
        <f ca="1">IF(gréve!I45="","",I$56*gréve!I45)</f>
        <v/>
      </c>
      <c r="J68" s="160" t="str">
        <f ca="1">IF(gréve!J45="","",J$56*gréve!J45)</f>
        <v/>
      </c>
      <c r="K68" s="160" t="str">
        <f ca="1">IF(gréve!K45="","",K$56*gréve!K45)</f>
        <v/>
      </c>
      <c r="L68" s="160" t="str">
        <f ca="1">IF(gréve!L45="","",L$56*gréve!L45)</f>
        <v/>
      </c>
      <c r="M68" s="160" t="str">
        <f ca="1">IF(gréve!M45="","",M$56*gréve!M45)</f>
        <v/>
      </c>
      <c r="N68" s="160" t="str">
        <f ca="1">IF(gréve!N45="","",N$56*gréve!N45)</f>
        <v/>
      </c>
      <c r="O68" s="160" t="str">
        <f ca="1">IF(gréve!O45="","",O$56*gréve!O45)</f>
        <v/>
      </c>
      <c r="P68" s="160" t="str">
        <f ca="1">IF(gréve!P45="","",P$56*gréve!P45)</f>
        <v/>
      </c>
      <c r="Q68" s="160" t="str">
        <f ca="1">IF(gréve!Q45="","",Q$56*gréve!Q45)</f>
        <v/>
      </c>
      <c r="R68" s="108"/>
      <c r="S68" s="108"/>
      <c r="T68" s="108"/>
      <c r="U68" s="108"/>
      <c r="V68" s="108"/>
      <c r="W68" s="108"/>
      <c r="X68" s="108" t="str">
        <f ca="1">IF(gréve!R45="","",X$56*gréve!R45)</f>
        <v/>
      </c>
      <c r="Y68" s="161" t="e">
        <f ca="1">SUM(B$81*(gréve!AR96/gréve!AR$106))</f>
        <v>#NAME?</v>
      </c>
    </row>
    <row r="69" spans="1:25" ht="9.65" customHeight="1" x14ac:dyDescent="0.35">
      <c r="A69" s="12">
        <f>gréve!B15</f>
        <v>11</v>
      </c>
      <c r="B69" s="243">
        <f t="shared" ca="1" si="5"/>
        <v>0</v>
      </c>
      <c r="C69" s="155"/>
      <c r="D69" s="156"/>
      <c r="E69" s="160" t="str">
        <f ca="1">IF(gréve!E46="","",E$56*gréve!E46)</f>
        <v/>
      </c>
      <c r="F69" s="160" t="str">
        <f ca="1">IF(gréve!F46="","",F$56*gréve!F46)</f>
        <v/>
      </c>
      <c r="G69" s="160" t="str">
        <f ca="1">IF(gréve!G46="","",G$56*gréve!G46)</f>
        <v/>
      </c>
      <c r="H69" s="160" t="str">
        <f ca="1">IF(gréve!H46="","",H$56*gréve!H46)</f>
        <v/>
      </c>
      <c r="I69" s="160" t="str">
        <f ca="1">IF(gréve!I46="","",I$56*gréve!I46)</f>
        <v/>
      </c>
      <c r="J69" s="160" t="str">
        <f ca="1">IF(gréve!J46="","",J$56*gréve!J46)</f>
        <v/>
      </c>
      <c r="K69" s="160" t="str">
        <f ca="1">IF(gréve!K46="","",K$56*gréve!K46)</f>
        <v/>
      </c>
      <c r="L69" s="160" t="str">
        <f ca="1">IF(gréve!L46="","",L$56*gréve!L46)</f>
        <v/>
      </c>
      <c r="M69" s="160" t="str">
        <f ca="1">IF(gréve!M46="","",M$56*gréve!M46)</f>
        <v/>
      </c>
      <c r="N69" s="160" t="str">
        <f ca="1">IF(gréve!N46="","",N$56*gréve!N46)</f>
        <v/>
      </c>
      <c r="O69" s="160" t="str">
        <f ca="1">IF(gréve!O46="","",O$56*gréve!O46)</f>
        <v/>
      </c>
      <c r="P69" s="160" t="str">
        <f ca="1">IF(gréve!P46="","",P$56*gréve!P46)</f>
        <v/>
      </c>
      <c r="Q69" s="160" t="str">
        <f ca="1">IF(gréve!Q46="","",Q$56*gréve!Q46)</f>
        <v/>
      </c>
      <c r="R69" s="108"/>
      <c r="S69" s="108"/>
      <c r="T69" s="108"/>
      <c r="U69" s="108"/>
      <c r="V69" s="108"/>
      <c r="W69" s="108"/>
      <c r="X69" s="108" t="str">
        <f ca="1">IF(gréve!R46="","",X$56*gréve!R46)</f>
        <v/>
      </c>
      <c r="Y69" s="161" t="e">
        <f ca="1">SUM(B$81*(gréve!AR97/gréve!AR$106))</f>
        <v>#NAME?</v>
      </c>
    </row>
    <row r="70" spans="1:25" ht="9.65" customHeight="1" x14ac:dyDescent="0.35">
      <c r="A70" s="12">
        <f>gréve!B16</f>
        <v>12</v>
      </c>
      <c r="B70" s="243">
        <f t="shared" ca="1" si="5"/>
        <v>0</v>
      </c>
      <c r="C70" s="155"/>
      <c r="D70" s="156"/>
      <c r="E70" s="160" t="str">
        <f ca="1">IF(gréve!E47="","",E$56*gréve!E47)</f>
        <v/>
      </c>
      <c r="F70" s="160" t="str">
        <f ca="1">IF(gréve!F47="","",F$56*gréve!F47)</f>
        <v/>
      </c>
      <c r="G70" s="160" t="str">
        <f ca="1">IF(gréve!G47="","",G$56*gréve!G47)</f>
        <v/>
      </c>
      <c r="H70" s="160" t="str">
        <f ca="1">IF(gréve!H47="","",H$56*gréve!H47)</f>
        <v/>
      </c>
      <c r="I70" s="160" t="str">
        <f ca="1">IF(gréve!I47="","",I$56*gréve!I47)</f>
        <v/>
      </c>
      <c r="J70" s="160" t="str">
        <f ca="1">IF(gréve!J47="","",J$56*gréve!J47)</f>
        <v/>
      </c>
      <c r="K70" s="160" t="str">
        <f ca="1">IF(gréve!K47="","",K$56*gréve!K47)</f>
        <v/>
      </c>
      <c r="L70" s="160" t="str">
        <f ca="1">IF(gréve!L47="","",L$56*gréve!L47)</f>
        <v/>
      </c>
      <c r="M70" s="160" t="str">
        <f ca="1">IF(gréve!M47="","",M$56*gréve!M47)</f>
        <v/>
      </c>
      <c r="N70" s="160" t="str">
        <f ca="1">IF(gréve!N47="","",N$56*gréve!N47)</f>
        <v/>
      </c>
      <c r="O70" s="160" t="str">
        <f ca="1">IF(gréve!O47="","",O$56*gréve!O47)</f>
        <v/>
      </c>
      <c r="P70" s="160" t="str">
        <f ca="1">IF(gréve!P47="","",P$56*gréve!P47)</f>
        <v/>
      </c>
      <c r="Q70" s="160" t="str">
        <f ca="1">IF(gréve!Q47="","",Q$56*gréve!Q47)</f>
        <v/>
      </c>
      <c r="R70" s="108"/>
      <c r="S70" s="108"/>
      <c r="T70" s="108"/>
      <c r="U70" s="108"/>
      <c r="V70" s="108"/>
      <c r="W70" s="108"/>
      <c r="X70" s="108" t="str">
        <f ca="1">IF(gréve!R47="","",X$56*gréve!R47)</f>
        <v/>
      </c>
      <c r="Y70" s="161" t="e">
        <f ca="1">SUM(B$81*(gréve!AR98/gréve!AR$106))</f>
        <v>#NAME?</v>
      </c>
    </row>
    <row r="71" spans="1:25" ht="9.65" customHeight="1" x14ac:dyDescent="0.35">
      <c r="A71" s="12">
        <f>gréve!B17</f>
        <v>13</v>
      </c>
      <c r="B71" s="243">
        <f t="shared" ca="1" si="5"/>
        <v>0</v>
      </c>
      <c r="C71" s="155"/>
      <c r="D71" s="156"/>
      <c r="E71" s="160" t="str">
        <f ca="1">IF(gréve!E48="","",E$56*gréve!E48)</f>
        <v/>
      </c>
      <c r="F71" s="160" t="str">
        <f ca="1">IF(gréve!F48="","",F$56*gréve!F48)</f>
        <v/>
      </c>
      <c r="G71" s="160" t="str">
        <f ca="1">IF(gréve!G48="","",G$56*gréve!G48)</f>
        <v/>
      </c>
      <c r="H71" s="160" t="str">
        <f ca="1">IF(gréve!H48="","",H$56*gréve!H48)</f>
        <v/>
      </c>
      <c r="I71" s="160" t="str">
        <f ca="1">IF(gréve!I48="","",I$56*gréve!I48)</f>
        <v/>
      </c>
      <c r="J71" s="160" t="str">
        <f ca="1">IF(gréve!J48="","",J$56*gréve!J48)</f>
        <v/>
      </c>
      <c r="K71" s="160" t="str">
        <f ca="1">IF(gréve!K48="","",K$56*gréve!K48)</f>
        <v/>
      </c>
      <c r="L71" s="160" t="str">
        <f ca="1">IF(gréve!L48="","",L$56*gréve!L48)</f>
        <v/>
      </c>
      <c r="M71" s="160" t="str">
        <f ca="1">IF(gréve!M48="","",M$56*gréve!M48)</f>
        <v/>
      </c>
      <c r="N71" s="160" t="str">
        <f ca="1">IF(gréve!N48="","",N$56*gréve!N48)</f>
        <v/>
      </c>
      <c r="O71" s="160" t="str">
        <f ca="1">IF(gréve!O48="","",O$56*gréve!O48)</f>
        <v/>
      </c>
      <c r="P71" s="160" t="str">
        <f ca="1">IF(gréve!P48="","",P$56*gréve!P48)</f>
        <v/>
      </c>
      <c r="Q71" s="160" t="str">
        <f ca="1">IF(gréve!Q48="","",Q$56*gréve!Q48)</f>
        <v/>
      </c>
      <c r="R71" s="108"/>
      <c r="S71" s="108"/>
      <c r="T71" s="108"/>
      <c r="U71" s="108"/>
      <c r="V71" s="108"/>
      <c r="W71" s="108"/>
      <c r="X71" s="108" t="str">
        <f ca="1">IF(gréve!R48="","",X$56*gréve!R48)</f>
        <v/>
      </c>
      <c r="Y71" s="161" t="e">
        <f ca="1">SUM(B$81*(gréve!AR99/gréve!AR$106))</f>
        <v>#NAME?</v>
      </c>
    </row>
    <row r="72" spans="1:25" ht="9.65" customHeight="1" x14ac:dyDescent="0.35">
      <c r="A72" s="12">
        <f>gréve!B18</f>
        <v>14</v>
      </c>
      <c r="B72" s="243">
        <f t="shared" ca="1" si="5"/>
        <v>0</v>
      </c>
      <c r="C72" s="155"/>
      <c r="D72" s="156"/>
      <c r="E72" s="160" t="str">
        <f ca="1">IF(gréve!E49="","",E$56*gréve!E49)</f>
        <v/>
      </c>
      <c r="F72" s="160" t="str">
        <f ca="1">IF(gréve!F49="","",F$56*gréve!F49)</f>
        <v/>
      </c>
      <c r="G72" s="160" t="str">
        <f ca="1">IF(gréve!G49="","",G$56*gréve!G49)</f>
        <v/>
      </c>
      <c r="H72" s="160" t="str">
        <f ca="1">IF(gréve!H49="","",H$56*gréve!H49)</f>
        <v/>
      </c>
      <c r="I72" s="160" t="str">
        <f ca="1">IF(gréve!I49="","",I$56*gréve!I49)</f>
        <v/>
      </c>
      <c r="J72" s="160" t="str">
        <f ca="1">IF(gréve!J49="","",J$56*gréve!J49)</f>
        <v/>
      </c>
      <c r="K72" s="160" t="str">
        <f ca="1">IF(gréve!K49="","",K$56*gréve!K49)</f>
        <v/>
      </c>
      <c r="L72" s="160" t="str">
        <f ca="1">IF(gréve!L49="","",L$56*gréve!L49)</f>
        <v/>
      </c>
      <c r="M72" s="160" t="str">
        <f ca="1">IF(gréve!M49="","",M$56*gréve!M49)</f>
        <v/>
      </c>
      <c r="N72" s="160" t="str">
        <f ca="1">IF(gréve!N49="","",N$56*gréve!N49)</f>
        <v/>
      </c>
      <c r="O72" s="160" t="str">
        <f ca="1">IF(gréve!O49="","",O$56*gréve!O49)</f>
        <v/>
      </c>
      <c r="P72" s="160" t="str">
        <f ca="1">IF(gréve!P49="","",P$56*gréve!P49)</f>
        <v/>
      </c>
      <c r="Q72" s="160" t="str">
        <f ca="1">IF(gréve!Q49="","",Q$56*gréve!Q49)</f>
        <v/>
      </c>
      <c r="R72" s="108"/>
      <c r="S72" s="108"/>
      <c r="T72" s="108"/>
      <c r="U72" s="108"/>
      <c r="V72" s="108"/>
      <c r="W72" s="108"/>
      <c r="X72" s="108" t="str">
        <f ca="1">IF(gréve!R49="","",X$56*gréve!R49)</f>
        <v/>
      </c>
      <c r="Y72" s="161" t="e">
        <f ca="1">SUM(B$81*(gréve!AR100/gréve!AR$106))</f>
        <v>#NAME?</v>
      </c>
    </row>
    <row r="73" spans="1:25" ht="9.65" customHeight="1" x14ac:dyDescent="0.35">
      <c r="A73" s="12">
        <f>gréve!B19</f>
        <v>15</v>
      </c>
      <c r="B73" s="243">
        <f t="shared" ca="1" si="5"/>
        <v>0</v>
      </c>
      <c r="C73" s="155"/>
      <c r="D73" s="156"/>
      <c r="E73" s="160" t="str">
        <f ca="1">IF(gréve!E50="","",E$56*gréve!E50)</f>
        <v/>
      </c>
      <c r="F73" s="160" t="str">
        <f ca="1">IF(gréve!F50="","",F$56*gréve!F50)</f>
        <v/>
      </c>
      <c r="G73" s="160" t="str">
        <f ca="1">IF(gréve!G50="","",G$56*gréve!G50)</f>
        <v/>
      </c>
      <c r="H73" s="160" t="str">
        <f ca="1">IF(gréve!H50="","",H$56*gréve!H50)</f>
        <v/>
      </c>
      <c r="I73" s="160" t="str">
        <f ca="1">IF(gréve!I50="","",I$56*gréve!I50)</f>
        <v/>
      </c>
      <c r="J73" s="160" t="str">
        <f ca="1">IF(gréve!J50="","",J$56*gréve!J50)</f>
        <v/>
      </c>
      <c r="K73" s="160" t="str">
        <f ca="1">IF(gréve!K50="","",K$56*gréve!K50)</f>
        <v/>
      </c>
      <c r="L73" s="160" t="str">
        <f ca="1">IF(gréve!L50="","",L$56*gréve!L50)</f>
        <v/>
      </c>
      <c r="M73" s="160" t="str">
        <f ca="1">IF(gréve!M50="","",M$56*gréve!M50)</f>
        <v/>
      </c>
      <c r="N73" s="160" t="str">
        <f ca="1">IF(gréve!N50="","",N$56*gréve!N50)</f>
        <v/>
      </c>
      <c r="O73" s="160" t="str">
        <f ca="1">IF(gréve!O50="","",O$56*gréve!O50)</f>
        <v/>
      </c>
      <c r="P73" s="160" t="str">
        <f ca="1">IF(gréve!P50="","",P$56*gréve!P50)</f>
        <v/>
      </c>
      <c r="Q73" s="160" t="str">
        <f ca="1">IF(gréve!Q50="","",Q$56*gréve!Q50)</f>
        <v/>
      </c>
      <c r="R73" s="108"/>
      <c r="S73" s="108"/>
      <c r="T73" s="108"/>
      <c r="U73" s="108"/>
      <c r="V73" s="108"/>
      <c r="W73" s="108"/>
      <c r="X73" s="108" t="str">
        <f ca="1">IF(gréve!R50="","",X$56*gréve!R50)</f>
        <v/>
      </c>
      <c r="Y73" s="161" t="e">
        <f ca="1">SUM(B$81*(gréve!AR101/gréve!AR$106))</f>
        <v>#NAME?</v>
      </c>
    </row>
    <row r="74" spans="1:25" ht="9.65" customHeight="1" x14ac:dyDescent="0.35">
      <c r="A74" s="12">
        <f>gréve!B20</f>
        <v>16</v>
      </c>
      <c r="B74" s="243">
        <f t="shared" ca="1" si="5"/>
        <v>0</v>
      </c>
      <c r="C74" s="155"/>
      <c r="D74" s="156"/>
      <c r="E74" s="160" t="str">
        <f ca="1">IF(gréve!E51="","",E$56*gréve!E51)</f>
        <v/>
      </c>
      <c r="F74" s="160" t="str">
        <f ca="1">IF(gréve!F51="","",F$56*gréve!F51)</f>
        <v/>
      </c>
      <c r="G74" s="160" t="str">
        <f ca="1">IF(gréve!G51="","",G$56*gréve!G51)</f>
        <v/>
      </c>
      <c r="H74" s="160" t="str">
        <f ca="1">IF(gréve!H51="","",H$56*gréve!H51)</f>
        <v/>
      </c>
      <c r="I74" s="160" t="str">
        <f ca="1">IF(gréve!I51="","",I$56*gréve!I51)</f>
        <v/>
      </c>
      <c r="J74" s="160" t="str">
        <f ca="1">IF(gréve!J51="","",J$56*gréve!J51)</f>
        <v/>
      </c>
      <c r="K74" s="160" t="str">
        <f ca="1">IF(gréve!K51="","",K$56*gréve!K51)</f>
        <v/>
      </c>
      <c r="L74" s="160" t="str">
        <f ca="1">IF(gréve!L51="","",L$56*gréve!L51)</f>
        <v/>
      </c>
      <c r="M74" s="160" t="str">
        <f ca="1">IF(gréve!M51="","",M$56*gréve!M51)</f>
        <v/>
      </c>
      <c r="N74" s="160" t="str">
        <f ca="1">IF(gréve!N51="","",N$56*gréve!N51)</f>
        <v/>
      </c>
      <c r="O74" s="160" t="str">
        <f ca="1">IF(gréve!O51="","",O$56*gréve!O51)</f>
        <v/>
      </c>
      <c r="P74" s="160" t="str">
        <f ca="1">IF(gréve!P51="","",P$56*gréve!P51)</f>
        <v/>
      </c>
      <c r="Q74" s="160" t="str">
        <f ca="1">IF(gréve!Q51="","",Q$56*gréve!Q51)</f>
        <v/>
      </c>
      <c r="R74" s="108"/>
      <c r="S74" s="108"/>
      <c r="T74" s="108"/>
      <c r="U74" s="108"/>
      <c r="V74" s="108"/>
      <c r="W74" s="108"/>
      <c r="X74" s="108" t="str">
        <f ca="1">IF(gréve!R51="","",X$56*gréve!R51)</f>
        <v/>
      </c>
      <c r="Y74" s="161" t="e">
        <f ca="1">SUM(B$81*(gréve!AR102/gréve!AR$106))</f>
        <v>#NAME?</v>
      </c>
    </row>
    <row r="75" spans="1:25" ht="9.65" customHeight="1" x14ac:dyDescent="0.35">
      <c r="A75" s="12">
        <f>gréve!B21</f>
        <v>17</v>
      </c>
      <c r="B75" s="243">
        <f t="shared" ca="1" si="5"/>
        <v>0</v>
      </c>
      <c r="C75" s="155"/>
      <c r="D75" s="156"/>
      <c r="E75" s="160" t="str">
        <f ca="1">IF(gréve!E52="","",E$56*gréve!E52)</f>
        <v/>
      </c>
      <c r="F75" s="160" t="str">
        <f ca="1">IF(gréve!F52="","",F$56*gréve!F52)</f>
        <v/>
      </c>
      <c r="G75" s="160" t="str">
        <f ca="1">IF(gréve!G52="","",G$56*gréve!G52)</f>
        <v/>
      </c>
      <c r="H75" s="160" t="str">
        <f ca="1">IF(gréve!H52="","",H$56*gréve!H52)</f>
        <v/>
      </c>
      <c r="I75" s="160" t="str">
        <f ca="1">IF(gréve!I52="","",I$56*gréve!I52)</f>
        <v/>
      </c>
      <c r="J75" s="160" t="str">
        <f ca="1">IF(gréve!J52="","",J$56*gréve!J52)</f>
        <v/>
      </c>
      <c r="K75" s="160" t="str">
        <f ca="1">IF(gréve!K52="","",K$56*gréve!K52)</f>
        <v/>
      </c>
      <c r="L75" s="160" t="str">
        <f ca="1">IF(gréve!L52="","",L$56*gréve!L52)</f>
        <v/>
      </c>
      <c r="M75" s="160" t="str">
        <f ca="1">IF(gréve!M52="","",M$56*gréve!M52)</f>
        <v/>
      </c>
      <c r="N75" s="160" t="str">
        <f ca="1">IF(gréve!N52="","",N$56*gréve!N52)</f>
        <v/>
      </c>
      <c r="O75" s="160" t="str">
        <f ca="1">IF(gréve!O52="","",O$56*gréve!O52)</f>
        <v/>
      </c>
      <c r="P75" s="160" t="str">
        <f ca="1">IF(gréve!P52="","",P$56*gréve!P52)</f>
        <v/>
      </c>
      <c r="Q75" s="160" t="str">
        <f ca="1">IF(gréve!Q52="","",Q$56*gréve!Q52)</f>
        <v/>
      </c>
      <c r="R75" s="108"/>
      <c r="S75" s="108"/>
      <c r="T75" s="108"/>
      <c r="U75" s="108"/>
      <c r="V75" s="108"/>
      <c r="W75" s="108"/>
      <c r="X75" s="108" t="str">
        <f ca="1">IF(gréve!R52="","",X$56*gréve!R52)</f>
        <v/>
      </c>
      <c r="Y75" s="161" t="e">
        <f ca="1">SUM(B$81*(gréve!AR103/gréve!AR$106))</f>
        <v>#NAME?</v>
      </c>
    </row>
    <row r="76" spans="1:25" ht="9.65" customHeight="1" x14ac:dyDescent="0.35">
      <c r="A76" s="12">
        <f>gréve!B22</f>
        <v>18</v>
      </c>
      <c r="B76" s="243">
        <f t="shared" ca="1" si="5"/>
        <v>0</v>
      </c>
      <c r="C76" s="155"/>
      <c r="D76" s="156"/>
      <c r="E76" s="160" t="str">
        <f ca="1">IF(gréve!E53="","",E$56*gréve!E53)</f>
        <v/>
      </c>
      <c r="F76" s="160" t="str">
        <f ca="1">IF(gréve!F53="","",F$56*gréve!F53)</f>
        <v/>
      </c>
      <c r="G76" s="160" t="str">
        <f ca="1">IF(gréve!G53="","",G$56*gréve!G53)</f>
        <v/>
      </c>
      <c r="H76" s="160" t="str">
        <f ca="1">IF(gréve!H53="","",H$56*gréve!H53)</f>
        <v/>
      </c>
      <c r="I76" s="160" t="str">
        <f ca="1">IF(gréve!I53="","",I$56*gréve!I53)</f>
        <v/>
      </c>
      <c r="J76" s="160" t="str">
        <f ca="1">IF(gréve!J53="","",J$56*gréve!J53)</f>
        <v/>
      </c>
      <c r="K76" s="160" t="str">
        <f ca="1">IF(gréve!K53="","",K$56*gréve!K53)</f>
        <v/>
      </c>
      <c r="L76" s="160" t="str">
        <f ca="1">IF(gréve!L53="","",L$56*gréve!L53)</f>
        <v/>
      </c>
      <c r="M76" s="160" t="str">
        <f ca="1">IF(gréve!M53="","",M$56*gréve!M53)</f>
        <v/>
      </c>
      <c r="N76" s="160" t="str">
        <f ca="1">IF(gréve!N53="","",N$56*gréve!N53)</f>
        <v/>
      </c>
      <c r="O76" s="160" t="str">
        <f ca="1">IF(gréve!O53="","",O$56*gréve!O53)</f>
        <v/>
      </c>
      <c r="P76" s="160" t="str">
        <f ca="1">IF(gréve!P53="","",P$56*gréve!P53)</f>
        <v/>
      </c>
      <c r="Q76" s="160" t="str">
        <f ca="1">IF(gréve!Q53="","",Q$56*gréve!Q53)</f>
        <v/>
      </c>
      <c r="R76" s="108"/>
      <c r="S76" s="108"/>
      <c r="T76" s="108"/>
      <c r="U76" s="108"/>
      <c r="V76" s="108"/>
      <c r="W76" s="108"/>
      <c r="X76" s="108" t="str">
        <f ca="1">IF(gréve!R53="","",X$56*gréve!R53)</f>
        <v/>
      </c>
      <c r="Y76" s="161" t="e">
        <f ca="1">SUM(B$81*(gréve!AR104/gréve!AR$106))</f>
        <v>#NAME?</v>
      </c>
    </row>
    <row r="77" spans="1:25" ht="9.65" customHeight="1" x14ac:dyDescent="0.35">
      <c r="A77" s="12">
        <f>gréve!B23</f>
        <v>19</v>
      </c>
      <c r="B77" s="243">
        <f t="shared" ca="1" si="5"/>
        <v>0</v>
      </c>
      <c r="C77" s="155"/>
      <c r="D77" s="156"/>
      <c r="E77" s="162" t="str">
        <f ca="1">IF(gréve!E54="","",E$56*gréve!E54)</f>
        <v/>
      </c>
      <c r="F77" s="162" t="str">
        <f ca="1">IF(gréve!F54="","",F$56*gréve!F54)</f>
        <v/>
      </c>
      <c r="G77" s="160" t="str">
        <f ca="1">IF(gréve!G54="","",G$56*gréve!G54)</f>
        <v/>
      </c>
      <c r="H77" s="160" t="str">
        <f ca="1">IF(gréve!H54="","",H$56*gréve!H54)</f>
        <v/>
      </c>
      <c r="I77" s="160" t="str">
        <f ca="1">IF(gréve!I54="","",I$56*gréve!I54)</f>
        <v/>
      </c>
      <c r="J77" s="160" t="str">
        <f ca="1">IF(gréve!J54="","",J$56*gréve!J54)</f>
        <v/>
      </c>
      <c r="K77" s="160" t="str">
        <f ca="1">IF(gréve!K54="","",K$56*gréve!K54)</f>
        <v/>
      </c>
      <c r="L77" s="160" t="str">
        <f ca="1">IF(gréve!L54="","",L$56*gréve!L54)</f>
        <v/>
      </c>
      <c r="M77" s="160" t="str">
        <f ca="1">IF(gréve!M54="","",M$56*gréve!M54)</f>
        <v/>
      </c>
      <c r="N77" s="160" t="str">
        <f ca="1">IF(gréve!N54="","",N$56*gréve!N54)</f>
        <v/>
      </c>
      <c r="O77" s="160" t="str">
        <f ca="1">IF(gréve!O54="","",O$56*gréve!O54)</f>
        <v/>
      </c>
      <c r="P77" s="160" t="str">
        <f ca="1">IF(gréve!P54="","",P$56*gréve!P54)</f>
        <v/>
      </c>
      <c r="Q77" s="160" t="str">
        <f ca="1">IF(gréve!Q54="","",Q$56*gréve!Q54)</f>
        <v/>
      </c>
      <c r="R77" s="108"/>
      <c r="S77" s="108"/>
      <c r="T77" s="108"/>
      <c r="U77" s="108"/>
      <c r="V77" s="108"/>
      <c r="W77" s="108"/>
      <c r="X77" s="108" t="str">
        <f ca="1">IF(gréve!R54="","",X$56*gréve!R54)</f>
        <v/>
      </c>
      <c r="Y77" s="161" t="e">
        <f ca="1">SUM(B$81*(gréve!AR105/gréve!AR$106))</f>
        <v>#NAME?</v>
      </c>
    </row>
    <row r="78" spans="1:25" ht="9.65" customHeight="1" x14ac:dyDescent="0.35">
      <c r="A78" s="12">
        <f>gréve!B24</f>
        <v>20</v>
      </c>
      <c r="B78" s="243">
        <f t="shared" si="5"/>
        <v>0</v>
      </c>
      <c r="C78" s="155"/>
      <c r="D78" s="156"/>
      <c r="E78" s="117"/>
      <c r="F78" s="163"/>
      <c r="G78" s="145"/>
      <c r="H78" s="145"/>
      <c r="I78" s="145"/>
      <c r="J78" s="145"/>
      <c r="K78" s="145"/>
      <c r="L78" s="164"/>
      <c r="M78" s="145"/>
      <c r="N78" s="145"/>
      <c r="O78" s="145"/>
      <c r="P78" s="145"/>
      <c r="Q78" s="145"/>
      <c r="R78" s="18"/>
      <c r="S78" s="18"/>
      <c r="T78" s="18"/>
      <c r="U78" s="18"/>
      <c r="V78" s="18"/>
      <c r="W78" s="18"/>
      <c r="X78" s="18"/>
      <c r="Y78" s="161"/>
    </row>
    <row r="79" spans="1:25" ht="9.65" customHeight="1" x14ac:dyDescent="0.35">
      <c r="A79" s="244"/>
      <c r="B79" s="165"/>
      <c r="C79" s="155"/>
      <c r="D79" s="156"/>
      <c r="E79" s="117"/>
      <c r="F79" s="163"/>
      <c r="G79" s="145"/>
      <c r="H79" s="145"/>
      <c r="I79" s="145"/>
      <c r="J79" s="145"/>
      <c r="K79" s="145"/>
      <c r="L79" s="164"/>
      <c r="M79" s="145"/>
      <c r="N79" s="145"/>
      <c r="O79" s="145"/>
      <c r="P79" s="145"/>
      <c r="Q79" s="145"/>
      <c r="R79" s="18"/>
      <c r="S79" s="18"/>
      <c r="T79" s="18"/>
      <c r="U79" s="18"/>
      <c r="V79" s="18"/>
      <c r="W79" s="18"/>
      <c r="X79" s="18"/>
      <c r="Y79" s="161"/>
    </row>
    <row r="80" spans="1:25" ht="9.65" customHeight="1" thickBot="1" x14ac:dyDescent="0.4">
      <c r="A80" s="24"/>
      <c r="B80" s="165"/>
      <c r="C80" s="155"/>
      <c r="D80" s="156"/>
      <c r="E80" s="117"/>
      <c r="F80" s="163"/>
      <c r="G80" s="145"/>
      <c r="H80" s="145"/>
      <c r="I80" s="145"/>
      <c r="J80" s="145"/>
      <c r="K80" s="145"/>
      <c r="L80" s="164"/>
      <c r="M80" s="145"/>
      <c r="N80" s="145"/>
      <c r="O80" s="145"/>
      <c r="P80" s="145"/>
      <c r="Q80" s="145"/>
      <c r="R80" s="18"/>
      <c r="S80" s="18"/>
      <c r="T80" s="18"/>
      <c r="U80" s="18"/>
      <c r="V80" s="18"/>
      <c r="W80" s="18"/>
      <c r="X80" s="18"/>
      <c r="Y80" s="166"/>
    </row>
    <row r="81" spans="1:25" ht="9.65" customHeight="1" thickBot="1" x14ac:dyDescent="0.4">
      <c r="A81" s="25"/>
      <c r="B81" s="167">
        <f ca="1">SUM(B59:B78)</f>
        <v>0</v>
      </c>
      <c r="C81" s="155"/>
      <c r="D81" s="156"/>
      <c r="E81" s="168">
        <f ca="1">SUM(E59:E79)</f>
        <v>0</v>
      </c>
      <c r="F81" s="168">
        <f t="shared" ref="F81:L81" ca="1" si="6">SUM(F59:F79)</f>
        <v>0</v>
      </c>
      <c r="G81" s="168">
        <f t="shared" ca="1" si="6"/>
        <v>0</v>
      </c>
      <c r="H81" s="168">
        <f t="shared" ca="1" si="6"/>
        <v>0</v>
      </c>
      <c r="I81" s="168">
        <f t="shared" ca="1" si="6"/>
        <v>0</v>
      </c>
      <c r="J81" s="168">
        <f t="shared" ca="1" si="6"/>
        <v>0</v>
      </c>
      <c r="K81" s="168">
        <f t="shared" ca="1" si="6"/>
        <v>0</v>
      </c>
      <c r="L81" s="168">
        <f t="shared" ca="1" si="6"/>
        <v>0</v>
      </c>
      <c r="M81" s="169"/>
      <c r="N81" s="169"/>
      <c r="O81" s="169"/>
      <c r="P81" s="169"/>
      <c r="Q81" s="169"/>
      <c r="R81" s="170"/>
      <c r="S81" s="170"/>
      <c r="T81" s="170"/>
      <c r="U81" s="170"/>
      <c r="V81" s="170"/>
      <c r="W81" s="170"/>
      <c r="X81" s="170"/>
      <c r="Y81" s="171" t="e">
        <f ca="1">SUM(Y59:Y80)</f>
        <v>#NAME?</v>
      </c>
    </row>
    <row r="82" spans="1:25" ht="9.65" customHeight="1" x14ac:dyDescent="0.35">
      <c r="L82" s="133"/>
      <c r="Y82" s="90"/>
    </row>
    <row r="83" spans="1:25" ht="9.65" customHeight="1" x14ac:dyDescent="0.35">
      <c r="L83" s="133"/>
    </row>
    <row r="84" spans="1:25" ht="9.65" customHeight="1" x14ac:dyDescent="0.35">
      <c r="L84" s="133"/>
    </row>
    <row r="85" spans="1:25" ht="9.65" customHeight="1" x14ac:dyDescent="0.35">
      <c r="L85" s="133"/>
    </row>
    <row r="86" spans="1:25" ht="9.65" customHeight="1" x14ac:dyDescent="0.35">
      <c r="L86" s="133"/>
    </row>
    <row r="87" spans="1:25" ht="9.65" customHeight="1" x14ac:dyDescent="0.35">
      <c r="L87" s="133"/>
    </row>
    <row r="88" spans="1:25" ht="9.65" customHeight="1" x14ac:dyDescent="0.35">
      <c r="L88" s="133"/>
    </row>
    <row r="89" spans="1:25" ht="9.65" customHeight="1" x14ac:dyDescent="0.35">
      <c r="L89" s="133"/>
    </row>
    <row r="90" spans="1:25" ht="9.65" customHeight="1" x14ac:dyDescent="0.35">
      <c r="L90" s="133"/>
    </row>
    <row r="91" spans="1:25" ht="9.65" customHeight="1" x14ac:dyDescent="0.35">
      <c r="L91" s="133"/>
    </row>
    <row r="92" spans="1:25" ht="9.65" customHeight="1" x14ac:dyDescent="0.35">
      <c r="L92" s="133"/>
    </row>
    <row r="93" spans="1:25" ht="9.65" customHeight="1" x14ac:dyDescent="0.35">
      <c r="L93" s="133"/>
    </row>
    <row r="94" spans="1:25" ht="9.65" customHeight="1" x14ac:dyDescent="0.35">
      <c r="L94" s="133"/>
    </row>
    <row r="95" spans="1:25" ht="9.65" customHeight="1" x14ac:dyDescent="0.35">
      <c r="L95" s="133"/>
    </row>
    <row r="96" spans="1:25" ht="9.65" customHeight="1" x14ac:dyDescent="0.35">
      <c r="L96" s="133"/>
    </row>
    <row r="97" spans="12:12" ht="9.65" customHeight="1" x14ac:dyDescent="0.35">
      <c r="L97" s="133"/>
    </row>
    <row r="98" spans="12:12" ht="9.65" customHeight="1" x14ac:dyDescent="0.35">
      <c r="L98" s="133"/>
    </row>
    <row r="99" spans="12:12" ht="9.65" customHeight="1" x14ac:dyDescent="0.35">
      <c r="L99" s="133"/>
    </row>
    <row r="100" spans="12:12" ht="9.65" customHeight="1" x14ac:dyDescent="0.35">
      <c r="L100" s="133"/>
    </row>
    <row r="101" spans="12:12" ht="9.65" customHeight="1" x14ac:dyDescent="0.35">
      <c r="L101" s="133"/>
    </row>
    <row r="102" spans="12:12" ht="9.65" customHeight="1" x14ac:dyDescent="0.35">
      <c r="L102" s="133"/>
    </row>
    <row r="103" spans="12:12" ht="9.65" customHeight="1" x14ac:dyDescent="0.35">
      <c r="L103" s="133"/>
    </row>
    <row r="104" spans="12:12" ht="9.65" customHeight="1" x14ac:dyDescent="0.35">
      <c r="L104" s="133"/>
    </row>
    <row r="105" spans="12:12" ht="9.65" customHeight="1" x14ac:dyDescent="0.35">
      <c r="L105" s="133"/>
    </row>
    <row r="106" spans="12:12" ht="9.65" customHeight="1" x14ac:dyDescent="0.35">
      <c r="L106" s="133"/>
    </row>
    <row r="107" spans="12:12" ht="9.65" customHeight="1" x14ac:dyDescent="0.35">
      <c r="L107" s="133"/>
    </row>
    <row r="108" spans="12:12" ht="9.65" customHeight="1" x14ac:dyDescent="0.35">
      <c r="L108" s="133"/>
    </row>
    <row r="109" spans="12:12" ht="9.65" customHeight="1" x14ac:dyDescent="0.35">
      <c r="L109" s="133"/>
    </row>
    <row r="110" spans="12:12" ht="9.65" customHeight="1" x14ac:dyDescent="0.35">
      <c r="L110" s="133"/>
    </row>
    <row r="111" spans="12:12" ht="9.65" customHeight="1" x14ac:dyDescent="0.35">
      <c r="L111" s="133"/>
    </row>
    <row r="112" spans="12:12" ht="9.65" customHeight="1" x14ac:dyDescent="0.35">
      <c r="L112" s="133"/>
    </row>
    <row r="113" spans="12:12" ht="9.65" customHeight="1" x14ac:dyDescent="0.35">
      <c r="L113" s="133"/>
    </row>
    <row r="114" spans="12:12" ht="9.65" customHeight="1" x14ac:dyDescent="0.35">
      <c r="L114" s="133"/>
    </row>
    <row r="115" spans="12:12" ht="9.65" customHeight="1" x14ac:dyDescent="0.35">
      <c r="L115" s="133"/>
    </row>
    <row r="116" spans="12:12" ht="9.65" customHeight="1" x14ac:dyDescent="0.35">
      <c r="L116" s="133"/>
    </row>
    <row r="117" spans="12:12" ht="9.65" customHeight="1" x14ac:dyDescent="0.35">
      <c r="L117" s="133"/>
    </row>
    <row r="118" spans="12:12" ht="9.65" customHeight="1" x14ac:dyDescent="0.35">
      <c r="L118" s="133"/>
    </row>
    <row r="119" spans="12:12" ht="9.65" customHeight="1" x14ac:dyDescent="0.35">
      <c r="L119" s="133"/>
    </row>
    <row r="120" spans="12:12" ht="9.65" customHeight="1" x14ac:dyDescent="0.35">
      <c r="L120" s="133"/>
    </row>
    <row r="121" spans="12:12" ht="9.65" customHeight="1" x14ac:dyDescent="0.35">
      <c r="L121" s="133"/>
    </row>
    <row r="122" spans="12:12" ht="9.65" customHeight="1" x14ac:dyDescent="0.35">
      <c r="L122" s="133"/>
    </row>
    <row r="123" spans="12:12" ht="9.65" customHeight="1" x14ac:dyDescent="0.35">
      <c r="L123" s="133"/>
    </row>
    <row r="124" spans="12:12" ht="9.65" customHeight="1" x14ac:dyDescent="0.35">
      <c r="L124" s="133"/>
    </row>
    <row r="125" spans="12:12" ht="9.65" customHeight="1" x14ac:dyDescent="0.35">
      <c r="L125" s="133"/>
    </row>
    <row r="126" spans="12:12" ht="9.65" customHeight="1" x14ac:dyDescent="0.35">
      <c r="L126" s="133"/>
    </row>
    <row r="127" spans="12:12" ht="9.65" customHeight="1" x14ac:dyDescent="0.35">
      <c r="L127" s="133"/>
    </row>
    <row r="128" spans="12:12" ht="9.65" customHeight="1" x14ac:dyDescent="0.35">
      <c r="L128" s="133"/>
    </row>
    <row r="129" spans="12:12" ht="9.65" customHeight="1" x14ac:dyDescent="0.35">
      <c r="L129" s="133"/>
    </row>
    <row r="130" spans="12:12" ht="9.65" customHeight="1" x14ac:dyDescent="0.35">
      <c r="L130" s="133"/>
    </row>
    <row r="131" spans="12:12" ht="9.65" customHeight="1" x14ac:dyDescent="0.35">
      <c r="L131" s="133"/>
    </row>
    <row r="132" spans="12:12" ht="9.65" customHeight="1" x14ac:dyDescent="0.35">
      <c r="L132" s="133"/>
    </row>
    <row r="133" spans="12:12" ht="9.65" customHeight="1" x14ac:dyDescent="0.35">
      <c r="L133" s="133"/>
    </row>
    <row r="134" spans="12:12" ht="9.65" customHeight="1" x14ac:dyDescent="0.35">
      <c r="L134" s="133"/>
    </row>
    <row r="135" spans="12:12" ht="9.65" customHeight="1" x14ac:dyDescent="0.35">
      <c r="L135" s="133"/>
    </row>
    <row r="136" spans="12:12" ht="9.65" customHeight="1" x14ac:dyDescent="0.35">
      <c r="L136" s="133"/>
    </row>
    <row r="137" spans="12:12" ht="9.65" customHeight="1" x14ac:dyDescent="0.35">
      <c r="L137" s="133"/>
    </row>
    <row r="138" spans="12:12" ht="9.65" customHeight="1" x14ac:dyDescent="0.35">
      <c r="L138" s="133"/>
    </row>
    <row r="139" spans="12:12" ht="9.65" customHeight="1" x14ac:dyDescent="0.35">
      <c r="L139" s="133"/>
    </row>
    <row r="140" spans="12:12" ht="9.65" customHeight="1" x14ac:dyDescent="0.35">
      <c r="L140" s="133"/>
    </row>
    <row r="141" spans="12:12" ht="9.65" customHeight="1" x14ac:dyDescent="0.35">
      <c r="L141" s="133"/>
    </row>
    <row r="142" spans="12:12" ht="9.65" customHeight="1" x14ac:dyDescent="0.35">
      <c r="L142" s="133"/>
    </row>
    <row r="143" spans="12:12" ht="9.65" customHeight="1" x14ac:dyDescent="0.35">
      <c r="L143" s="133"/>
    </row>
    <row r="144" spans="12:12" ht="9.65" customHeight="1" x14ac:dyDescent="0.35">
      <c r="L144" s="133"/>
    </row>
    <row r="145" spans="12:12" ht="9.65" customHeight="1" x14ac:dyDescent="0.35">
      <c r="L145" s="133"/>
    </row>
    <row r="146" spans="12:12" ht="9.65" customHeight="1" x14ac:dyDescent="0.35">
      <c r="L146" s="133"/>
    </row>
    <row r="147" spans="12:12" ht="9.65" customHeight="1" x14ac:dyDescent="0.35">
      <c r="L147" s="133"/>
    </row>
    <row r="148" spans="12:12" ht="9.65" customHeight="1" x14ac:dyDescent="0.35">
      <c r="L148" s="133"/>
    </row>
    <row r="149" spans="12:12" ht="9.65" customHeight="1" x14ac:dyDescent="0.35">
      <c r="L149" s="133"/>
    </row>
    <row r="150" spans="12:12" ht="9.65" customHeight="1" x14ac:dyDescent="0.35">
      <c r="L150" s="133"/>
    </row>
    <row r="151" spans="12:12" ht="9.65" customHeight="1" x14ac:dyDescent="0.35">
      <c r="L151" s="133"/>
    </row>
    <row r="152" spans="12:12" ht="9.65" customHeight="1" x14ac:dyDescent="0.35">
      <c r="L152" s="133"/>
    </row>
    <row r="153" spans="12:12" ht="9.65" customHeight="1" x14ac:dyDescent="0.35">
      <c r="L153" s="133"/>
    </row>
    <row r="154" spans="12:12" ht="9.65" customHeight="1" x14ac:dyDescent="0.35">
      <c r="L154" s="133"/>
    </row>
    <row r="155" spans="12:12" ht="9.65" customHeight="1" x14ac:dyDescent="0.35">
      <c r="L155" s="133"/>
    </row>
    <row r="156" spans="12:12" ht="9.65" customHeight="1" x14ac:dyDescent="0.35">
      <c r="L156" s="133"/>
    </row>
    <row r="157" spans="12:12" ht="9.65" customHeight="1" x14ac:dyDescent="0.35">
      <c r="L157" s="133"/>
    </row>
    <row r="158" spans="12:12" ht="9.65" customHeight="1" x14ac:dyDescent="0.35">
      <c r="L158" s="133"/>
    </row>
    <row r="159" spans="12:12" ht="9.65" customHeight="1" x14ac:dyDescent="0.35">
      <c r="L159" s="133"/>
    </row>
    <row r="160" spans="12:12" ht="9.65" customHeight="1" x14ac:dyDescent="0.35">
      <c r="L160" s="133"/>
    </row>
    <row r="161" spans="12:12" ht="9.65" customHeight="1" x14ac:dyDescent="0.35">
      <c r="L161" s="133"/>
    </row>
    <row r="162" spans="12:12" ht="9.65" customHeight="1" x14ac:dyDescent="0.35">
      <c r="L162" s="133"/>
    </row>
    <row r="163" spans="12:12" ht="9.65" customHeight="1" x14ac:dyDescent="0.35">
      <c r="L163" s="133"/>
    </row>
    <row r="164" spans="12:12" ht="9.65" customHeight="1" x14ac:dyDescent="0.35">
      <c r="L164" s="133"/>
    </row>
    <row r="165" spans="12:12" ht="9.65" customHeight="1" x14ac:dyDescent="0.35">
      <c r="L165" s="133"/>
    </row>
    <row r="166" spans="12:12" ht="9.65" customHeight="1" x14ac:dyDescent="0.35">
      <c r="L166" s="133"/>
    </row>
    <row r="167" spans="12:12" ht="9.65" customHeight="1" x14ac:dyDescent="0.35">
      <c r="L167" s="133"/>
    </row>
    <row r="168" spans="12:12" ht="9.65" customHeight="1" x14ac:dyDescent="0.35">
      <c r="L168" s="133"/>
    </row>
    <row r="169" spans="12:12" ht="9.65" customHeight="1" x14ac:dyDescent="0.35">
      <c r="L169" s="133"/>
    </row>
    <row r="170" spans="12:12" ht="9.65" customHeight="1" x14ac:dyDescent="0.35">
      <c r="L170" s="133"/>
    </row>
    <row r="171" spans="12:12" ht="9.65" customHeight="1" x14ac:dyDescent="0.35">
      <c r="L171" s="133"/>
    </row>
    <row r="172" spans="12:12" ht="9.65" customHeight="1" x14ac:dyDescent="0.35">
      <c r="L172" s="133"/>
    </row>
    <row r="173" spans="12:12" ht="9.65" customHeight="1" x14ac:dyDescent="0.35">
      <c r="L173" s="133"/>
    </row>
    <row r="174" spans="12:12" ht="9.65" customHeight="1" x14ac:dyDescent="0.35">
      <c r="L174" s="133"/>
    </row>
    <row r="175" spans="12:12" ht="9.65" customHeight="1" x14ac:dyDescent="0.35">
      <c r="L175" s="133"/>
    </row>
    <row r="176" spans="12:12" ht="9.65" customHeight="1" x14ac:dyDescent="0.35">
      <c r="L176" s="133"/>
    </row>
    <row r="177" spans="12:12" ht="9.65" customHeight="1" x14ac:dyDescent="0.35">
      <c r="L177" s="133"/>
    </row>
    <row r="178" spans="12:12" ht="9.65" customHeight="1" x14ac:dyDescent="0.35">
      <c r="L178" s="133"/>
    </row>
    <row r="179" spans="12:12" ht="9.65" customHeight="1" x14ac:dyDescent="0.35">
      <c r="L179" s="133"/>
    </row>
    <row r="180" spans="12:12" ht="9.65" customHeight="1" x14ac:dyDescent="0.35">
      <c r="L180" s="133"/>
    </row>
    <row r="181" spans="12:12" ht="9.65" customHeight="1" x14ac:dyDescent="0.35">
      <c r="L181" s="133"/>
    </row>
    <row r="182" spans="12:12" ht="9.65" customHeight="1" x14ac:dyDescent="0.35">
      <c r="L182" s="133"/>
    </row>
    <row r="183" spans="12:12" ht="9.65" customHeight="1" x14ac:dyDescent="0.35">
      <c r="L183" s="133"/>
    </row>
    <row r="184" spans="12:12" ht="9.65" customHeight="1" x14ac:dyDescent="0.35">
      <c r="L184" s="133"/>
    </row>
    <row r="185" spans="12:12" ht="9.65" customHeight="1" x14ac:dyDescent="0.35">
      <c r="L185" s="133"/>
    </row>
    <row r="186" spans="12:12" ht="9.65" customHeight="1" x14ac:dyDescent="0.35">
      <c r="L186" s="133"/>
    </row>
    <row r="187" spans="12:12" ht="9.65" customHeight="1" x14ac:dyDescent="0.35">
      <c r="L187" s="133"/>
    </row>
    <row r="188" spans="12:12" ht="9.65" customHeight="1" x14ac:dyDescent="0.35">
      <c r="L188" s="133"/>
    </row>
    <row r="189" spans="12:12" ht="9.65" customHeight="1" x14ac:dyDescent="0.35">
      <c r="L189" s="133"/>
    </row>
    <row r="190" spans="12:12" ht="9.65" customHeight="1" x14ac:dyDescent="0.35">
      <c r="L190" s="133"/>
    </row>
    <row r="191" spans="12:12" ht="9.65" customHeight="1" x14ac:dyDescent="0.35">
      <c r="L191" s="133"/>
    </row>
    <row r="192" spans="12:12" ht="9.65" customHeight="1" x14ac:dyDescent="0.35">
      <c r="L192" s="133"/>
    </row>
    <row r="193" spans="12:12" ht="9.65" customHeight="1" x14ac:dyDescent="0.35">
      <c r="L193" s="133"/>
    </row>
    <row r="194" spans="12:12" ht="9.65" customHeight="1" x14ac:dyDescent="0.35">
      <c r="L194" s="133"/>
    </row>
    <row r="195" spans="12:12" ht="9.65" customHeight="1" x14ac:dyDescent="0.35">
      <c r="L195" s="133"/>
    </row>
    <row r="196" spans="12:12" ht="9.65" customHeight="1" x14ac:dyDescent="0.35">
      <c r="L196" s="133"/>
    </row>
    <row r="197" spans="12:12" ht="9.65" customHeight="1" x14ac:dyDescent="0.35">
      <c r="L197" s="133"/>
    </row>
    <row r="198" spans="12:12" ht="9.65" customHeight="1" x14ac:dyDescent="0.35">
      <c r="L198" s="133"/>
    </row>
    <row r="199" spans="12:12" ht="9.65" customHeight="1" x14ac:dyDescent="0.35">
      <c r="L199" s="133"/>
    </row>
    <row r="200" spans="12:12" ht="9.65" customHeight="1" x14ac:dyDescent="0.35">
      <c r="L200" s="133"/>
    </row>
    <row r="201" spans="12:12" ht="9.65" customHeight="1" x14ac:dyDescent="0.35">
      <c r="L201" s="133"/>
    </row>
    <row r="202" spans="12:12" ht="9.65" customHeight="1" x14ac:dyDescent="0.35">
      <c r="L202" s="133"/>
    </row>
    <row r="203" spans="12:12" ht="9.65" customHeight="1" x14ac:dyDescent="0.35">
      <c r="L203" s="133"/>
    </row>
    <row r="204" spans="12:12" ht="9.65" customHeight="1" x14ac:dyDescent="0.35">
      <c r="L204" s="133"/>
    </row>
    <row r="205" spans="12:12" ht="9.65" customHeight="1" x14ac:dyDescent="0.35">
      <c r="L205" s="133"/>
    </row>
    <row r="206" spans="12:12" ht="9.65" customHeight="1" x14ac:dyDescent="0.35">
      <c r="L206" s="133"/>
    </row>
    <row r="207" spans="12:12" ht="9.65" customHeight="1" x14ac:dyDescent="0.35">
      <c r="L207" s="133"/>
    </row>
    <row r="208" spans="12:12" ht="9.65" customHeight="1" x14ac:dyDescent="0.35">
      <c r="L208" s="133"/>
    </row>
    <row r="209" spans="12:12" ht="9.65" customHeight="1" x14ac:dyDescent="0.35">
      <c r="L209" s="133"/>
    </row>
    <row r="210" spans="12:12" ht="9.65" customHeight="1" x14ac:dyDescent="0.35">
      <c r="L210" s="133"/>
    </row>
    <row r="211" spans="12:12" ht="9.65" customHeight="1" x14ac:dyDescent="0.35">
      <c r="L211" s="133"/>
    </row>
    <row r="212" spans="12:12" ht="9.65" customHeight="1" x14ac:dyDescent="0.35">
      <c r="L212" s="133"/>
    </row>
    <row r="213" spans="12:12" ht="9.65" customHeight="1" x14ac:dyDescent="0.35">
      <c r="L213" s="133"/>
    </row>
    <row r="214" spans="12:12" ht="9.65" customHeight="1" x14ac:dyDescent="0.35">
      <c r="L214" s="133"/>
    </row>
    <row r="215" spans="12:12" ht="9.65" customHeight="1" x14ac:dyDescent="0.35">
      <c r="L215" s="133"/>
    </row>
    <row r="216" spans="12:12" ht="9.65" customHeight="1" x14ac:dyDescent="0.35">
      <c r="L216" s="133"/>
    </row>
    <row r="217" spans="12:12" ht="9.65" customHeight="1" x14ac:dyDescent="0.35">
      <c r="L217" s="133"/>
    </row>
    <row r="218" spans="12:12" ht="9.65" customHeight="1" x14ac:dyDescent="0.35">
      <c r="L218" s="133"/>
    </row>
    <row r="219" spans="12:12" ht="9.65" customHeight="1" x14ac:dyDescent="0.35">
      <c r="L219" s="133"/>
    </row>
    <row r="220" spans="12:12" ht="9.65" customHeight="1" x14ac:dyDescent="0.35">
      <c r="L220" s="133"/>
    </row>
    <row r="221" spans="12:12" ht="9.65" customHeight="1" x14ac:dyDescent="0.35">
      <c r="L221" s="133"/>
    </row>
    <row r="222" spans="12:12" ht="9.65" customHeight="1" x14ac:dyDescent="0.35">
      <c r="L222" s="133"/>
    </row>
    <row r="223" spans="12:12" ht="9.65" customHeight="1" x14ac:dyDescent="0.35">
      <c r="L223" s="133"/>
    </row>
    <row r="224" spans="12:12" ht="9.65" customHeight="1" x14ac:dyDescent="0.35">
      <c r="L224" s="133"/>
    </row>
    <row r="225" spans="12:12" ht="9.65" customHeight="1" x14ac:dyDescent="0.35">
      <c r="L225" s="133"/>
    </row>
    <row r="226" spans="12:12" ht="9.65" customHeight="1" x14ac:dyDescent="0.35">
      <c r="L226" s="133"/>
    </row>
    <row r="227" spans="12:12" ht="9.65" customHeight="1" x14ac:dyDescent="0.35">
      <c r="L227" s="133"/>
    </row>
    <row r="228" spans="12:12" ht="9.65" customHeight="1" x14ac:dyDescent="0.35">
      <c r="L228" s="133"/>
    </row>
    <row r="229" spans="12:12" ht="9.65" customHeight="1" x14ac:dyDescent="0.35">
      <c r="L229" s="133"/>
    </row>
    <row r="230" spans="12:12" ht="9.65" customHeight="1" x14ac:dyDescent="0.35">
      <c r="L230" s="133"/>
    </row>
    <row r="231" spans="12:12" ht="9.65" customHeight="1" x14ac:dyDescent="0.35">
      <c r="L231" s="133"/>
    </row>
    <row r="232" spans="12:12" ht="9.65" customHeight="1" x14ac:dyDescent="0.35">
      <c r="L232" s="133"/>
    </row>
    <row r="233" spans="12:12" ht="9.65" customHeight="1" x14ac:dyDescent="0.35">
      <c r="L233" s="133"/>
    </row>
    <row r="234" spans="12:12" ht="9.65" customHeight="1" x14ac:dyDescent="0.35">
      <c r="L234" s="133"/>
    </row>
    <row r="235" spans="12:12" ht="9.65" customHeight="1" x14ac:dyDescent="0.35">
      <c r="L235" s="133"/>
    </row>
    <row r="236" spans="12:12" ht="9.65" customHeight="1" x14ac:dyDescent="0.35">
      <c r="L236" s="133"/>
    </row>
    <row r="237" spans="12:12" ht="9.65" customHeight="1" x14ac:dyDescent="0.35">
      <c r="L237" s="133"/>
    </row>
    <row r="238" spans="12:12" ht="9.65" customHeight="1" x14ac:dyDescent="0.35">
      <c r="L238" s="133"/>
    </row>
    <row r="239" spans="12:12" ht="9.65" customHeight="1" x14ac:dyDescent="0.35">
      <c r="L239" s="133"/>
    </row>
    <row r="240" spans="12:12" ht="9.65" customHeight="1" x14ac:dyDescent="0.35">
      <c r="L240" s="133"/>
    </row>
    <row r="241" spans="12:12" ht="9.65" customHeight="1" x14ac:dyDescent="0.35">
      <c r="L241" s="133"/>
    </row>
    <row r="242" spans="12:12" ht="9.65" customHeight="1" x14ac:dyDescent="0.35">
      <c r="L242" s="133"/>
    </row>
    <row r="243" spans="12:12" ht="9.65" customHeight="1" x14ac:dyDescent="0.35">
      <c r="L243" s="133"/>
    </row>
    <row r="244" spans="12:12" ht="9.65" customHeight="1" x14ac:dyDescent="0.35">
      <c r="L244" s="133"/>
    </row>
    <row r="245" spans="12:12" ht="9.65" customHeight="1" x14ac:dyDescent="0.35">
      <c r="L245" s="133"/>
    </row>
    <row r="246" spans="12:12" ht="9.65" customHeight="1" x14ac:dyDescent="0.35">
      <c r="L246" s="133"/>
    </row>
    <row r="247" spans="12:12" ht="9.65" customHeight="1" x14ac:dyDescent="0.35">
      <c r="L247" s="133"/>
    </row>
    <row r="248" spans="12:12" ht="9.65" customHeight="1" x14ac:dyDescent="0.35">
      <c r="L248" s="133"/>
    </row>
    <row r="249" spans="12:12" ht="9.65" customHeight="1" x14ac:dyDescent="0.35">
      <c r="L249" s="133"/>
    </row>
    <row r="250" spans="12:12" ht="9.65" customHeight="1" x14ac:dyDescent="0.35">
      <c r="L250" s="133"/>
    </row>
    <row r="251" spans="12:12" ht="9.65" customHeight="1" x14ac:dyDescent="0.35">
      <c r="L251" s="133"/>
    </row>
    <row r="252" spans="12:12" ht="9.65" customHeight="1" x14ac:dyDescent="0.35">
      <c r="L252" s="133"/>
    </row>
    <row r="253" spans="12:12" ht="9.65" customHeight="1" x14ac:dyDescent="0.35">
      <c r="L253" s="133"/>
    </row>
    <row r="254" spans="12:12" ht="9.65" customHeight="1" x14ac:dyDescent="0.35">
      <c r="L254" s="133"/>
    </row>
    <row r="255" spans="12:12" ht="9.65" customHeight="1" x14ac:dyDescent="0.35">
      <c r="L255" s="133"/>
    </row>
    <row r="256" spans="12:12" ht="9.65" customHeight="1" x14ac:dyDescent="0.35">
      <c r="L256" s="133"/>
    </row>
    <row r="257" spans="12:12" ht="9.65" customHeight="1" x14ac:dyDescent="0.35">
      <c r="L257" s="133"/>
    </row>
    <row r="258" spans="12:12" ht="9.65" customHeight="1" x14ac:dyDescent="0.35">
      <c r="L258" s="133"/>
    </row>
    <row r="259" spans="12:12" ht="9.65" customHeight="1" x14ac:dyDescent="0.35">
      <c r="L259" s="133"/>
    </row>
    <row r="260" spans="12:12" ht="9.65" customHeight="1" x14ac:dyDescent="0.35">
      <c r="L260" s="133"/>
    </row>
    <row r="261" spans="12:12" ht="9.65" customHeight="1" x14ac:dyDescent="0.35">
      <c r="L261" s="133"/>
    </row>
    <row r="262" spans="12:12" ht="9.65" customHeight="1" x14ac:dyDescent="0.35">
      <c r="L262" s="133"/>
    </row>
    <row r="263" spans="12:12" ht="9.65" customHeight="1" x14ac:dyDescent="0.35">
      <c r="L263" s="133"/>
    </row>
    <row r="264" spans="12:12" ht="9.65" customHeight="1" x14ac:dyDescent="0.35">
      <c r="L264" s="133"/>
    </row>
    <row r="265" spans="12:12" ht="9.65" customHeight="1" x14ac:dyDescent="0.35">
      <c r="L265" s="133"/>
    </row>
    <row r="266" spans="12:12" ht="9.65" customHeight="1" x14ac:dyDescent="0.35">
      <c r="L266" s="133"/>
    </row>
    <row r="267" spans="12:12" ht="9.65" customHeight="1" x14ac:dyDescent="0.35">
      <c r="L267" s="133"/>
    </row>
    <row r="268" spans="12:12" ht="9.65" customHeight="1" x14ac:dyDescent="0.35">
      <c r="L268" s="133"/>
    </row>
    <row r="269" spans="12:12" ht="9.65" customHeight="1" x14ac:dyDescent="0.35">
      <c r="L269" s="133"/>
    </row>
    <row r="270" spans="12:12" ht="9.65" customHeight="1" x14ac:dyDescent="0.35">
      <c r="L270" s="133"/>
    </row>
    <row r="271" spans="12:12" ht="9.65" customHeight="1" x14ac:dyDescent="0.35">
      <c r="L271" s="133"/>
    </row>
    <row r="272" spans="12:12" ht="9.65" customHeight="1" x14ac:dyDescent="0.35">
      <c r="L272" s="133"/>
    </row>
    <row r="273" spans="12:12" ht="9.65" customHeight="1" x14ac:dyDescent="0.35">
      <c r="L273" s="133"/>
    </row>
    <row r="274" spans="12:12" ht="9.65" customHeight="1" x14ac:dyDescent="0.35">
      <c r="L274" s="133"/>
    </row>
    <row r="275" spans="12:12" ht="9.65" customHeight="1" x14ac:dyDescent="0.35">
      <c r="L275" s="133"/>
    </row>
    <row r="276" spans="12:12" ht="9.65" customHeight="1" x14ac:dyDescent="0.35">
      <c r="L276" s="133"/>
    </row>
    <row r="277" spans="12:12" ht="9.65" customHeight="1" x14ac:dyDescent="0.35">
      <c r="L277" s="133"/>
    </row>
    <row r="278" spans="12:12" ht="9.65" customHeight="1" x14ac:dyDescent="0.35">
      <c r="L278" s="133"/>
    </row>
    <row r="279" spans="12:12" ht="9.65" customHeight="1" x14ac:dyDescent="0.35">
      <c r="L279" s="133"/>
    </row>
    <row r="280" spans="12:12" ht="9.65" customHeight="1" x14ac:dyDescent="0.35">
      <c r="L280" s="133"/>
    </row>
    <row r="281" spans="12:12" ht="9.65" customHeight="1" x14ac:dyDescent="0.35">
      <c r="L281" s="133"/>
    </row>
    <row r="282" spans="12:12" ht="9.65" customHeight="1" x14ac:dyDescent="0.35">
      <c r="L282" s="133"/>
    </row>
    <row r="283" spans="12:12" ht="9.65" customHeight="1" x14ac:dyDescent="0.35">
      <c r="L283" s="133"/>
    </row>
    <row r="284" spans="12:12" ht="9.65" customHeight="1" x14ac:dyDescent="0.35">
      <c r="L284" s="133"/>
    </row>
    <row r="285" spans="12:12" ht="9.65" customHeight="1" x14ac:dyDescent="0.35">
      <c r="L285" s="133"/>
    </row>
    <row r="286" spans="12:12" ht="9.65" customHeight="1" x14ac:dyDescent="0.35">
      <c r="L286" s="133"/>
    </row>
    <row r="287" spans="12:12" ht="9.65" customHeight="1" x14ac:dyDescent="0.35">
      <c r="L287" s="133"/>
    </row>
    <row r="288" spans="12:12" ht="9.65" customHeight="1" x14ac:dyDescent="0.35">
      <c r="L288" s="133"/>
    </row>
    <row r="289" spans="12:12" ht="9.65" customHeight="1" x14ac:dyDescent="0.35">
      <c r="L289" s="133"/>
    </row>
    <row r="290" spans="12:12" ht="9.65" customHeight="1" x14ac:dyDescent="0.35">
      <c r="L290" s="133"/>
    </row>
    <row r="291" spans="12:12" ht="9.65" customHeight="1" x14ac:dyDescent="0.35">
      <c r="L291" s="133"/>
    </row>
    <row r="292" spans="12:12" ht="9.65" customHeight="1" x14ac:dyDescent="0.35">
      <c r="L292" s="133"/>
    </row>
    <row r="293" spans="12:12" ht="9.65" customHeight="1" x14ac:dyDescent="0.35">
      <c r="L293" s="133"/>
    </row>
    <row r="294" spans="12:12" ht="9.65" customHeight="1" x14ac:dyDescent="0.35">
      <c r="L294" s="133"/>
    </row>
    <row r="295" spans="12:12" ht="9.65" customHeight="1" x14ac:dyDescent="0.35">
      <c r="L295" s="133"/>
    </row>
    <row r="296" spans="12:12" ht="9.65" customHeight="1" x14ac:dyDescent="0.35">
      <c r="L296" s="133"/>
    </row>
    <row r="297" spans="12:12" ht="9.65" customHeight="1" x14ac:dyDescent="0.35">
      <c r="L297" s="133"/>
    </row>
    <row r="298" spans="12:12" ht="9.65" customHeight="1" x14ac:dyDescent="0.35">
      <c r="L298" s="133"/>
    </row>
    <row r="299" spans="12:12" ht="9.65" customHeight="1" x14ac:dyDescent="0.35">
      <c r="L299" s="133"/>
    </row>
    <row r="300" spans="12:12" ht="9.65" customHeight="1" x14ac:dyDescent="0.35">
      <c r="L300" s="133"/>
    </row>
    <row r="301" spans="12:12" ht="9.65" customHeight="1" x14ac:dyDescent="0.35">
      <c r="L301" s="133"/>
    </row>
    <row r="302" spans="12:12" ht="9.65" customHeight="1" x14ac:dyDescent="0.35">
      <c r="L302" s="133"/>
    </row>
    <row r="303" spans="12:12" ht="9.65" customHeight="1" x14ac:dyDescent="0.35">
      <c r="L303" s="133"/>
    </row>
    <row r="304" spans="12:12" ht="9.65" customHeight="1" x14ac:dyDescent="0.35">
      <c r="L304" s="133"/>
    </row>
    <row r="305" spans="12:12" ht="9.65" customHeight="1" x14ac:dyDescent="0.35">
      <c r="L305" s="133"/>
    </row>
    <row r="306" spans="12:12" ht="9.65" customHeight="1" x14ac:dyDescent="0.35">
      <c r="L306" s="133"/>
    </row>
    <row r="307" spans="12:12" ht="9.65" customHeight="1" x14ac:dyDescent="0.35">
      <c r="L307" s="133"/>
    </row>
    <row r="308" spans="12:12" ht="9.65" customHeight="1" x14ac:dyDescent="0.35">
      <c r="L308" s="133"/>
    </row>
    <row r="309" spans="12:12" ht="9.65" customHeight="1" x14ac:dyDescent="0.35">
      <c r="L309" s="133"/>
    </row>
    <row r="310" spans="12:12" ht="9.65" customHeight="1" x14ac:dyDescent="0.35">
      <c r="L310" s="133"/>
    </row>
    <row r="311" spans="12:12" ht="9.65" customHeight="1" x14ac:dyDescent="0.35">
      <c r="L311" s="133"/>
    </row>
    <row r="312" spans="12:12" ht="9.65" customHeight="1" x14ac:dyDescent="0.35">
      <c r="L312" s="133"/>
    </row>
    <row r="313" spans="12:12" ht="9.65" customHeight="1" x14ac:dyDescent="0.35">
      <c r="L313" s="133"/>
    </row>
    <row r="314" spans="12:12" ht="9.65" customHeight="1" x14ac:dyDescent="0.35">
      <c r="L314" s="133"/>
    </row>
    <row r="315" spans="12:12" ht="9.65" customHeight="1" x14ac:dyDescent="0.35">
      <c r="L315" s="133"/>
    </row>
    <row r="316" spans="12:12" ht="9.65" customHeight="1" x14ac:dyDescent="0.35">
      <c r="L316" s="133"/>
    </row>
    <row r="317" spans="12:12" ht="9.65" customHeight="1" x14ac:dyDescent="0.35">
      <c r="L317" s="133"/>
    </row>
    <row r="318" spans="12:12" ht="9.65" customHeight="1" x14ac:dyDescent="0.35">
      <c r="L318" s="133"/>
    </row>
    <row r="319" spans="12:12" ht="9.65" customHeight="1" x14ac:dyDescent="0.35">
      <c r="L319" s="133"/>
    </row>
    <row r="320" spans="12:12" ht="9.65" customHeight="1" x14ac:dyDescent="0.35">
      <c r="L320" s="133"/>
    </row>
    <row r="321" spans="12:12" ht="9.65" customHeight="1" x14ac:dyDescent="0.35">
      <c r="L321" s="133"/>
    </row>
    <row r="322" spans="12:12" ht="9.65" customHeight="1" x14ac:dyDescent="0.35">
      <c r="L322" s="133"/>
    </row>
    <row r="323" spans="12:12" ht="9.65" customHeight="1" x14ac:dyDescent="0.35">
      <c r="L323" s="133"/>
    </row>
    <row r="324" spans="12:12" ht="9.65" customHeight="1" x14ac:dyDescent="0.35">
      <c r="L324" s="133"/>
    </row>
    <row r="325" spans="12:12" ht="9.65" customHeight="1" x14ac:dyDescent="0.35">
      <c r="L325" s="133"/>
    </row>
    <row r="326" spans="12:12" ht="9.65" customHeight="1" x14ac:dyDescent="0.35">
      <c r="L326" s="133"/>
    </row>
    <row r="327" spans="12:12" ht="9.65" customHeight="1" x14ac:dyDescent="0.35">
      <c r="L327" s="133"/>
    </row>
    <row r="328" spans="12:12" ht="9.65" customHeight="1" x14ac:dyDescent="0.35">
      <c r="L328" s="133"/>
    </row>
    <row r="329" spans="12:12" ht="9.65" customHeight="1" x14ac:dyDescent="0.35">
      <c r="L329" s="133"/>
    </row>
    <row r="330" spans="12:12" ht="9.65" customHeight="1" x14ac:dyDescent="0.35">
      <c r="L330" s="133"/>
    </row>
    <row r="331" spans="12:12" ht="9.65" customHeight="1" x14ac:dyDescent="0.35">
      <c r="L331" s="133"/>
    </row>
    <row r="332" spans="12:12" ht="9.65" customHeight="1" x14ac:dyDescent="0.35">
      <c r="L332" s="133"/>
    </row>
    <row r="333" spans="12:12" ht="9.65" customHeight="1" x14ac:dyDescent="0.35">
      <c r="L333" s="133"/>
    </row>
    <row r="334" spans="12:12" ht="9.65" customHeight="1" x14ac:dyDescent="0.35">
      <c r="L334" s="133"/>
    </row>
    <row r="335" spans="12:12" ht="9.65" customHeight="1" x14ac:dyDescent="0.35">
      <c r="L335" s="133"/>
    </row>
    <row r="336" spans="12:12" ht="9.65" customHeight="1" x14ac:dyDescent="0.35">
      <c r="L336" s="133"/>
    </row>
    <row r="337" spans="12:12" ht="9.65" customHeight="1" x14ac:dyDescent="0.35">
      <c r="L337" s="133"/>
    </row>
    <row r="338" spans="12:12" ht="9.65" customHeight="1" x14ac:dyDescent="0.35">
      <c r="L338" s="133"/>
    </row>
    <row r="339" spans="12:12" ht="9.65" customHeight="1" x14ac:dyDescent="0.35">
      <c r="L339" s="133"/>
    </row>
    <row r="340" spans="12:12" ht="9.65" customHeight="1" x14ac:dyDescent="0.35">
      <c r="L340" s="133"/>
    </row>
    <row r="341" spans="12:12" ht="9.65" customHeight="1" x14ac:dyDescent="0.35">
      <c r="L341" s="133"/>
    </row>
    <row r="342" spans="12:12" ht="9.65" customHeight="1" x14ac:dyDescent="0.35">
      <c r="L342" s="133"/>
    </row>
    <row r="343" spans="12:12" ht="9.65" customHeight="1" x14ac:dyDescent="0.35">
      <c r="L343" s="133"/>
    </row>
    <row r="344" spans="12:12" ht="9.65" customHeight="1" x14ac:dyDescent="0.35">
      <c r="L344" s="133"/>
    </row>
    <row r="345" spans="12:12" ht="9.65" customHeight="1" x14ac:dyDescent="0.35">
      <c r="L345" s="133"/>
    </row>
    <row r="346" spans="12:12" ht="9.65" customHeight="1" x14ac:dyDescent="0.35">
      <c r="L346" s="133"/>
    </row>
    <row r="347" spans="12:12" ht="9.65" customHeight="1" x14ac:dyDescent="0.35">
      <c r="L347" s="133"/>
    </row>
    <row r="348" spans="12:12" ht="9.65" customHeight="1" x14ac:dyDescent="0.35">
      <c r="L348" s="133"/>
    </row>
    <row r="349" spans="12:12" ht="9.65" customHeight="1" x14ac:dyDescent="0.35">
      <c r="L349" s="133"/>
    </row>
    <row r="350" spans="12:12" ht="9.65" customHeight="1" x14ac:dyDescent="0.35">
      <c r="L350" s="133"/>
    </row>
    <row r="351" spans="12:12" ht="9.65" customHeight="1" x14ac:dyDescent="0.35">
      <c r="L351" s="133"/>
    </row>
    <row r="352" spans="12:12" ht="9.65" customHeight="1" x14ac:dyDescent="0.35">
      <c r="L352" s="133"/>
    </row>
    <row r="353" spans="12:12" ht="9.65" customHeight="1" x14ac:dyDescent="0.35">
      <c r="L353" s="133"/>
    </row>
    <row r="354" spans="12:12" ht="9.65" customHeight="1" x14ac:dyDescent="0.35">
      <c r="L354" s="133"/>
    </row>
    <row r="355" spans="12:12" ht="9.65" customHeight="1" x14ac:dyDescent="0.35">
      <c r="L355" s="133"/>
    </row>
    <row r="356" spans="12:12" ht="9.65" customHeight="1" x14ac:dyDescent="0.35">
      <c r="L356" s="133"/>
    </row>
    <row r="357" spans="12:12" ht="9.65" customHeight="1" x14ac:dyDescent="0.35">
      <c r="L357" s="133"/>
    </row>
    <row r="358" spans="12:12" ht="9.65" customHeight="1" x14ac:dyDescent="0.35">
      <c r="L358" s="133"/>
    </row>
    <row r="359" spans="12:12" ht="9.65" customHeight="1" x14ac:dyDescent="0.35">
      <c r="L359" s="133"/>
    </row>
    <row r="360" spans="12:12" ht="9.65" customHeight="1" x14ac:dyDescent="0.35">
      <c r="L360" s="133"/>
    </row>
    <row r="361" spans="12:12" ht="9.65" customHeight="1" x14ac:dyDescent="0.35">
      <c r="L361" s="133"/>
    </row>
    <row r="362" spans="12:12" ht="9.65" customHeight="1" x14ac:dyDescent="0.35">
      <c r="L362" s="133"/>
    </row>
    <row r="363" spans="12:12" ht="9.65" customHeight="1" x14ac:dyDescent="0.35">
      <c r="L363" s="133"/>
    </row>
    <row r="364" spans="12:12" ht="9.65" customHeight="1" x14ac:dyDescent="0.35">
      <c r="L364" s="133"/>
    </row>
    <row r="365" spans="12:12" ht="9.65" customHeight="1" x14ac:dyDescent="0.35">
      <c r="L365" s="133"/>
    </row>
    <row r="366" spans="12:12" ht="9.65" customHeight="1" x14ac:dyDescent="0.35">
      <c r="L366" s="133"/>
    </row>
    <row r="367" spans="12:12" ht="9.65" customHeight="1" x14ac:dyDescent="0.35">
      <c r="L367" s="133"/>
    </row>
    <row r="368" spans="12:12" ht="9.65" customHeight="1" x14ac:dyDescent="0.35">
      <c r="L368" s="133"/>
    </row>
    <row r="369" spans="12:12" ht="9.65" customHeight="1" x14ac:dyDescent="0.35">
      <c r="L369" s="133"/>
    </row>
    <row r="370" spans="12:12" ht="9.65" customHeight="1" x14ac:dyDescent="0.35">
      <c r="L370" s="133"/>
    </row>
    <row r="371" spans="12:12" ht="9.65" customHeight="1" x14ac:dyDescent="0.35">
      <c r="L371" s="133"/>
    </row>
    <row r="372" spans="12:12" ht="9.65" customHeight="1" x14ac:dyDescent="0.35">
      <c r="L372" s="133"/>
    </row>
    <row r="373" spans="12:12" ht="9.65" customHeight="1" x14ac:dyDescent="0.35">
      <c r="L373" s="133"/>
    </row>
    <row r="374" spans="12:12" ht="9.65" customHeight="1" x14ac:dyDescent="0.35">
      <c r="L374" s="133"/>
    </row>
    <row r="375" spans="12:12" ht="9.65" customHeight="1" x14ac:dyDescent="0.35">
      <c r="L375" s="133"/>
    </row>
    <row r="376" spans="12:12" ht="9.65" customHeight="1" x14ac:dyDescent="0.35">
      <c r="L376" s="133"/>
    </row>
    <row r="377" spans="12:12" ht="9.65" customHeight="1" x14ac:dyDescent="0.35">
      <c r="L377" s="133"/>
    </row>
    <row r="378" spans="12:12" ht="9.65" customHeight="1" x14ac:dyDescent="0.35">
      <c r="L378" s="133"/>
    </row>
    <row r="379" spans="12:12" ht="9.65" customHeight="1" x14ac:dyDescent="0.35">
      <c r="L379" s="133"/>
    </row>
    <row r="380" spans="12:12" ht="9.65" customHeight="1" x14ac:dyDescent="0.35">
      <c r="L380" s="133"/>
    </row>
    <row r="381" spans="12:12" ht="9.65" customHeight="1" x14ac:dyDescent="0.35">
      <c r="L381" s="133"/>
    </row>
    <row r="382" spans="12:12" ht="9.65" customHeight="1" x14ac:dyDescent="0.35">
      <c r="L382" s="133"/>
    </row>
    <row r="383" spans="12:12" ht="9.65" customHeight="1" x14ac:dyDescent="0.35">
      <c r="L383" s="133"/>
    </row>
    <row r="384" spans="12:12" ht="9.65" customHeight="1" x14ac:dyDescent="0.35">
      <c r="L384" s="133"/>
    </row>
    <row r="385" spans="12:12" ht="9.65" customHeight="1" x14ac:dyDescent="0.35">
      <c r="L385" s="133"/>
    </row>
    <row r="386" spans="12:12" ht="9.65" customHeight="1" x14ac:dyDescent="0.35">
      <c r="L386" s="133"/>
    </row>
    <row r="387" spans="12:12" ht="9.65" customHeight="1" x14ac:dyDescent="0.35">
      <c r="L387" s="133"/>
    </row>
    <row r="388" spans="12:12" ht="9.65" customHeight="1" x14ac:dyDescent="0.35">
      <c r="L388" s="133"/>
    </row>
    <row r="389" spans="12:12" ht="9.65" customHeight="1" x14ac:dyDescent="0.35">
      <c r="L389" s="133"/>
    </row>
    <row r="390" spans="12:12" ht="9.65" customHeight="1" x14ac:dyDescent="0.35">
      <c r="L390" s="133"/>
    </row>
    <row r="391" spans="12:12" ht="9.65" customHeight="1" x14ac:dyDescent="0.35">
      <c r="L391" s="133"/>
    </row>
    <row r="392" spans="12:12" ht="9.65" customHeight="1" x14ac:dyDescent="0.35">
      <c r="L392" s="133"/>
    </row>
    <row r="393" spans="12:12" ht="9.65" customHeight="1" x14ac:dyDescent="0.35">
      <c r="L393" s="133"/>
    </row>
    <row r="394" spans="12:12" ht="9.65" customHeight="1" x14ac:dyDescent="0.35">
      <c r="L394" s="133"/>
    </row>
    <row r="395" spans="12:12" ht="9.65" customHeight="1" x14ac:dyDescent="0.35">
      <c r="L395" s="133"/>
    </row>
    <row r="396" spans="12:12" ht="9.65" customHeight="1" x14ac:dyDescent="0.35">
      <c r="L396" s="133"/>
    </row>
    <row r="397" spans="12:12" ht="9.65" customHeight="1" x14ac:dyDescent="0.35">
      <c r="L397" s="133"/>
    </row>
    <row r="398" spans="12:12" ht="9.65" customHeight="1" x14ac:dyDescent="0.35">
      <c r="L398" s="133"/>
    </row>
    <row r="399" spans="12:12" ht="9.65" customHeight="1" x14ac:dyDescent="0.35">
      <c r="L399" s="133"/>
    </row>
    <row r="400" spans="12:12" ht="9.65" customHeight="1" x14ac:dyDescent="0.35">
      <c r="L400" s="133"/>
    </row>
    <row r="401" spans="12:12" ht="9.65" customHeight="1" x14ac:dyDescent="0.35">
      <c r="L401" s="133"/>
    </row>
    <row r="402" spans="12:12" ht="9.65" customHeight="1" x14ac:dyDescent="0.35">
      <c r="L402" s="133"/>
    </row>
    <row r="403" spans="12:12" ht="9.65" customHeight="1" x14ac:dyDescent="0.35">
      <c r="L403" s="133"/>
    </row>
    <row r="404" spans="12:12" ht="9.65" customHeight="1" x14ac:dyDescent="0.35">
      <c r="L404" s="133"/>
    </row>
    <row r="405" spans="12:12" ht="9.65" customHeight="1" x14ac:dyDescent="0.35">
      <c r="L405" s="133"/>
    </row>
    <row r="406" spans="12:12" ht="9.65" customHeight="1" x14ac:dyDescent="0.35">
      <c r="L406" s="133"/>
    </row>
    <row r="407" spans="12:12" ht="9.65" customHeight="1" x14ac:dyDescent="0.35">
      <c r="L407" s="133"/>
    </row>
    <row r="408" spans="12:12" ht="9.65" customHeight="1" x14ac:dyDescent="0.35">
      <c r="L408" s="133"/>
    </row>
    <row r="409" spans="12:12" ht="9.65" customHeight="1" x14ac:dyDescent="0.35">
      <c r="L409" s="133"/>
    </row>
    <row r="410" spans="12:12" ht="9.65" customHeight="1" x14ac:dyDescent="0.35">
      <c r="L410" s="133"/>
    </row>
    <row r="411" spans="12:12" ht="9.65" customHeight="1" x14ac:dyDescent="0.35">
      <c r="L411" s="133"/>
    </row>
    <row r="412" spans="12:12" ht="9.65" customHeight="1" x14ac:dyDescent="0.35">
      <c r="L412" s="133"/>
    </row>
    <row r="413" spans="12:12" ht="9.65" customHeight="1" x14ac:dyDescent="0.35">
      <c r="L413" s="133"/>
    </row>
    <row r="414" spans="12:12" ht="9.65" customHeight="1" x14ac:dyDescent="0.35">
      <c r="L414" s="133"/>
    </row>
    <row r="415" spans="12:12" ht="9.65" customHeight="1" x14ac:dyDescent="0.35">
      <c r="L415" s="133"/>
    </row>
    <row r="416" spans="12:12" ht="9.65" customHeight="1" x14ac:dyDescent="0.35">
      <c r="L416" s="133"/>
    </row>
    <row r="417" spans="12:12" ht="9.65" customHeight="1" x14ac:dyDescent="0.35">
      <c r="L417" s="133"/>
    </row>
    <row r="418" spans="12:12" ht="9.65" customHeight="1" x14ac:dyDescent="0.35">
      <c r="L418" s="133"/>
    </row>
    <row r="419" spans="12:12" ht="9.65" customHeight="1" x14ac:dyDescent="0.35">
      <c r="L419" s="133"/>
    </row>
    <row r="420" spans="12:12" ht="9.65" customHeight="1" x14ac:dyDescent="0.35">
      <c r="L420" s="133"/>
    </row>
    <row r="421" spans="12:12" ht="9.65" customHeight="1" x14ac:dyDescent="0.35">
      <c r="L421" s="133"/>
    </row>
    <row r="422" spans="12:12" ht="9.65" customHeight="1" x14ac:dyDescent="0.35">
      <c r="L422" s="133"/>
    </row>
    <row r="423" spans="12:12" ht="9.65" customHeight="1" x14ac:dyDescent="0.35">
      <c r="L423" s="133"/>
    </row>
    <row r="424" spans="12:12" ht="9.65" customHeight="1" x14ac:dyDescent="0.35">
      <c r="L424" s="133"/>
    </row>
    <row r="425" spans="12:12" ht="9.65" customHeight="1" x14ac:dyDescent="0.35">
      <c r="L425" s="133"/>
    </row>
    <row r="426" spans="12:12" ht="9.65" customHeight="1" x14ac:dyDescent="0.35">
      <c r="L426" s="133"/>
    </row>
    <row r="427" spans="12:12" ht="9.65" customHeight="1" x14ac:dyDescent="0.35">
      <c r="L427" s="133"/>
    </row>
    <row r="428" spans="12:12" ht="9.65" customHeight="1" x14ac:dyDescent="0.35">
      <c r="L428" s="133"/>
    </row>
    <row r="429" spans="12:12" ht="9.65" customHeight="1" x14ac:dyDescent="0.35">
      <c r="L429" s="133"/>
    </row>
    <row r="430" spans="12:12" ht="9.65" customHeight="1" x14ac:dyDescent="0.35">
      <c r="L430" s="133"/>
    </row>
    <row r="431" spans="12:12" ht="9.65" customHeight="1" x14ac:dyDescent="0.35">
      <c r="L431" s="133"/>
    </row>
    <row r="432" spans="12:12" ht="9.65" customHeight="1" x14ac:dyDescent="0.35">
      <c r="L432" s="133"/>
    </row>
    <row r="433" spans="12:12" ht="9.65" customHeight="1" x14ac:dyDescent="0.35">
      <c r="L433" s="133"/>
    </row>
    <row r="434" spans="12:12" ht="9.65" customHeight="1" x14ac:dyDescent="0.35">
      <c r="L434" s="133"/>
    </row>
    <row r="435" spans="12:12" ht="9.65" customHeight="1" x14ac:dyDescent="0.35">
      <c r="L435" s="133"/>
    </row>
    <row r="436" spans="12:12" ht="9.65" customHeight="1" x14ac:dyDescent="0.35">
      <c r="L436" s="133"/>
    </row>
    <row r="437" spans="12:12" ht="9.65" customHeight="1" x14ac:dyDescent="0.35">
      <c r="L437" s="133"/>
    </row>
    <row r="438" spans="12:12" ht="9.65" customHeight="1" x14ac:dyDescent="0.35">
      <c r="L438" s="133"/>
    </row>
    <row r="439" spans="12:12" ht="9.65" customHeight="1" x14ac:dyDescent="0.35">
      <c r="L439" s="133"/>
    </row>
    <row r="440" spans="12:12" ht="9.65" customHeight="1" x14ac:dyDescent="0.35">
      <c r="L440" s="133"/>
    </row>
    <row r="441" spans="12:12" ht="9.65" customHeight="1" x14ac:dyDescent="0.35">
      <c r="L441" s="133"/>
    </row>
    <row r="442" spans="12:12" ht="9.65" customHeight="1" x14ac:dyDescent="0.35">
      <c r="L442" s="133"/>
    </row>
    <row r="443" spans="12:12" ht="9.65" customHeight="1" x14ac:dyDescent="0.35">
      <c r="L443" s="133"/>
    </row>
    <row r="444" spans="12:12" ht="9.65" customHeight="1" x14ac:dyDescent="0.35">
      <c r="L444" s="133"/>
    </row>
    <row r="445" spans="12:12" ht="9.65" customHeight="1" x14ac:dyDescent="0.35">
      <c r="L445" s="133"/>
    </row>
    <row r="446" spans="12:12" ht="9.65" customHeight="1" x14ac:dyDescent="0.35">
      <c r="L446" s="133"/>
    </row>
    <row r="447" spans="12:12" ht="9.65" customHeight="1" x14ac:dyDescent="0.35">
      <c r="L447" s="133"/>
    </row>
    <row r="448" spans="12:12" ht="9.65" customHeight="1" x14ac:dyDescent="0.35">
      <c r="L448" s="133"/>
    </row>
    <row r="449" spans="12:12" ht="9.65" customHeight="1" x14ac:dyDescent="0.35">
      <c r="L449" s="133"/>
    </row>
    <row r="450" spans="12:12" ht="9.65" customHeight="1" x14ac:dyDescent="0.35">
      <c r="L450" s="133"/>
    </row>
    <row r="451" spans="12:12" ht="9.65" customHeight="1" x14ac:dyDescent="0.35">
      <c r="L451" s="133"/>
    </row>
    <row r="452" spans="12:12" ht="9.65" customHeight="1" x14ac:dyDescent="0.35">
      <c r="L452" s="133"/>
    </row>
    <row r="453" spans="12:12" ht="9.65" customHeight="1" x14ac:dyDescent="0.35">
      <c r="L453" s="133"/>
    </row>
    <row r="454" spans="12:12" ht="9.65" customHeight="1" x14ac:dyDescent="0.35">
      <c r="L454" s="133"/>
    </row>
    <row r="455" spans="12:12" ht="9.65" customHeight="1" x14ac:dyDescent="0.35">
      <c r="L455" s="133"/>
    </row>
    <row r="456" spans="12:12" ht="9.65" customHeight="1" x14ac:dyDescent="0.35">
      <c r="L456" s="133"/>
    </row>
    <row r="457" spans="12:12" ht="9.65" customHeight="1" x14ac:dyDescent="0.35">
      <c r="L457" s="133"/>
    </row>
    <row r="458" spans="12:12" ht="9.65" customHeight="1" x14ac:dyDescent="0.35">
      <c r="L458" s="133"/>
    </row>
    <row r="459" spans="12:12" ht="9.65" customHeight="1" x14ac:dyDescent="0.35">
      <c r="L459" s="133"/>
    </row>
    <row r="460" spans="12:12" ht="9.65" customHeight="1" x14ac:dyDescent="0.35">
      <c r="L460" s="133"/>
    </row>
    <row r="461" spans="12:12" ht="9.65" customHeight="1" x14ac:dyDescent="0.35">
      <c r="L461" s="133"/>
    </row>
    <row r="462" spans="12:12" ht="9.65" customHeight="1" x14ac:dyDescent="0.35">
      <c r="L462" s="133"/>
    </row>
    <row r="463" spans="12:12" ht="9.65" customHeight="1" x14ac:dyDescent="0.35">
      <c r="L463" s="133"/>
    </row>
    <row r="464" spans="12:12" ht="9.65" customHeight="1" x14ac:dyDescent="0.35">
      <c r="L464" s="133"/>
    </row>
    <row r="465" spans="12:12" ht="9.65" customHeight="1" x14ac:dyDescent="0.35">
      <c r="L465" s="133"/>
    </row>
    <row r="466" spans="12:12" ht="9.65" customHeight="1" x14ac:dyDescent="0.35">
      <c r="L466" s="133"/>
    </row>
    <row r="467" spans="12:12" ht="9.65" customHeight="1" x14ac:dyDescent="0.35">
      <c r="L467" s="133"/>
    </row>
    <row r="468" spans="12:12" ht="9.65" customHeight="1" x14ac:dyDescent="0.35">
      <c r="L468" s="133"/>
    </row>
    <row r="469" spans="12:12" ht="9.65" customHeight="1" x14ac:dyDescent="0.35">
      <c r="L469" s="133"/>
    </row>
    <row r="470" spans="12:12" ht="9.65" customHeight="1" x14ac:dyDescent="0.35">
      <c r="L470" s="133"/>
    </row>
    <row r="471" spans="12:12" ht="9.65" customHeight="1" x14ac:dyDescent="0.35">
      <c r="L471" s="133"/>
    </row>
    <row r="472" spans="12:12" ht="9.65" customHeight="1" x14ac:dyDescent="0.35">
      <c r="L472" s="133"/>
    </row>
    <row r="473" spans="12:12" ht="9.65" customHeight="1" x14ac:dyDescent="0.35">
      <c r="L473" s="133"/>
    </row>
    <row r="474" spans="12:12" ht="9.65" customHeight="1" x14ac:dyDescent="0.35">
      <c r="L474" s="133"/>
    </row>
    <row r="475" spans="12:12" ht="9.65" customHeight="1" x14ac:dyDescent="0.35">
      <c r="L475" s="133"/>
    </row>
    <row r="476" spans="12:12" ht="9.65" customHeight="1" x14ac:dyDescent="0.35">
      <c r="L476" s="133"/>
    </row>
    <row r="477" spans="12:12" ht="9.65" customHeight="1" x14ac:dyDescent="0.35">
      <c r="L477" s="133"/>
    </row>
    <row r="478" spans="12:12" ht="9.65" customHeight="1" x14ac:dyDescent="0.35">
      <c r="L478" s="133"/>
    </row>
    <row r="479" spans="12:12" ht="9.65" customHeight="1" x14ac:dyDescent="0.35">
      <c r="L479" s="133"/>
    </row>
    <row r="480" spans="12:12" ht="9.65" customHeight="1" x14ac:dyDescent="0.35">
      <c r="L480" s="133"/>
    </row>
    <row r="481" spans="12:12" ht="9.65" customHeight="1" x14ac:dyDescent="0.35">
      <c r="L481" s="133"/>
    </row>
    <row r="482" spans="12:12" ht="9.65" customHeight="1" x14ac:dyDescent="0.35">
      <c r="L482" s="133"/>
    </row>
    <row r="483" spans="12:12" ht="9.65" customHeight="1" x14ac:dyDescent="0.35">
      <c r="L483" s="133"/>
    </row>
    <row r="484" spans="12:12" ht="9.65" customHeight="1" x14ac:dyDescent="0.35">
      <c r="L484" s="133"/>
    </row>
    <row r="485" spans="12:12" ht="9.65" customHeight="1" x14ac:dyDescent="0.35">
      <c r="L485" s="133"/>
    </row>
    <row r="486" spans="12:12" ht="9.65" customHeight="1" x14ac:dyDescent="0.35">
      <c r="L486" s="133"/>
    </row>
    <row r="487" spans="12:12" ht="9.65" customHeight="1" x14ac:dyDescent="0.35">
      <c r="L487" s="133"/>
    </row>
    <row r="488" spans="12:12" ht="9.65" customHeight="1" x14ac:dyDescent="0.35">
      <c r="L488" s="133"/>
    </row>
    <row r="489" spans="12:12" ht="9.65" customHeight="1" x14ac:dyDescent="0.35">
      <c r="L489" s="133"/>
    </row>
    <row r="490" spans="12:12" ht="9.65" customHeight="1" x14ac:dyDescent="0.35">
      <c r="L490" s="133"/>
    </row>
    <row r="491" spans="12:12" ht="9.65" customHeight="1" x14ac:dyDescent="0.35">
      <c r="L491" s="133"/>
    </row>
    <row r="492" spans="12:12" ht="9.65" customHeight="1" x14ac:dyDescent="0.35">
      <c r="L492" s="133"/>
    </row>
    <row r="493" spans="12:12" ht="9.65" customHeight="1" x14ac:dyDescent="0.35">
      <c r="L493" s="133"/>
    </row>
    <row r="494" spans="12:12" ht="9.65" customHeight="1" x14ac:dyDescent="0.35">
      <c r="L494" s="133"/>
    </row>
    <row r="495" spans="12:12" ht="9.65" customHeight="1" x14ac:dyDescent="0.35">
      <c r="L495" s="133"/>
    </row>
    <row r="496" spans="12:12" ht="9.65" customHeight="1" x14ac:dyDescent="0.35">
      <c r="L496" s="133"/>
    </row>
    <row r="497" spans="12:12" ht="9.65" customHeight="1" x14ac:dyDescent="0.35">
      <c r="L497" s="133"/>
    </row>
    <row r="498" spans="12:12" ht="9.65" customHeight="1" x14ac:dyDescent="0.35">
      <c r="L498" s="133"/>
    </row>
    <row r="499" spans="12:12" ht="9.65" customHeight="1" x14ac:dyDescent="0.35">
      <c r="L499" s="133"/>
    </row>
    <row r="500" spans="12:12" ht="9.65" customHeight="1" x14ac:dyDescent="0.35">
      <c r="L500" s="133"/>
    </row>
    <row r="501" spans="12:12" ht="9.65" customHeight="1" x14ac:dyDescent="0.35">
      <c r="L501" s="133"/>
    </row>
    <row r="502" spans="12:12" ht="9.65" customHeight="1" x14ac:dyDescent="0.35">
      <c r="L502" s="133"/>
    </row>
    <row r="503" spans="12:12" ht="9.65" customHeight="1" x14ac:dyDescent="0.35">
      <c r="L503" s="133"/>
    </row>
    <row r="504" spans="12:12" ht="9.65" customHeight="1" x14ac:dyDescent="0.35">
      <c r="L504" s="133"/>
    </row>
    <row r="505" spans="12:12" ht="9.65" customHeight="1" x14ac:dyDescent="0.35">
      <c r="L505" s="133"/>
    </row>
    <row r="506" spans="12:12" ht="9.65" customHeight="1" x14ac:dyDescent="0.35">
      <c r="L506" s="133"/>
    </row>
    <row r="507" spans="12:12" ht="9.65" customHeight="1" x14ac:dyDescent="0.35">
      <c r="L507" s="133"/>
    </row>
    <row r="508" spans="12:12" ht="9.65" customHeight="1" x14ac:dyDescent="0.35">
      <c r="L508" s="133"/>
    </row>
    <row r="509" spans="12:12" ht="9.65" customHeight="1" x14ac:dyDescent="0.35">
      <c r="L509" s="133"/>
    </row>
    <row r="510" spans="12:12" ht="9.65" customHeight="1" x14ac:dyDescent="0.35">
      <c r="L510" s="133"/>
    </row>
    <row r="511" spans="12:12" ht="9.65" customHeight="1" x14ac:dyDescent="0.35">
      <c r="L511" s="133"/>
    </row>
    <row r="512" spans="12:12" ht="9.65" customHeight="1" x14ac:dyDescent="0.35">
      <c r="L512" s="133"/>
    </row>
    <row r="513" spans="12:12" ht="9.65" customHeight="1" x14ac:dyDescent="0.35">
      <c r="L513" s="133"/>
    </row>
    <row r="514" spans="12:12" ht="9.65" customHeight="1" x14ac:dyDescent="0.35">
      <c r="L514" s="133"/>
    </row>
    <row r="515" spans="12:12" ht="9.65" customHeight="1" x14ac:dyDescent="0.35">
      <c r="L515" s="133"/>
    </row>
    <row r="516" spans="12:12" ht="9.65" customHeight="1" x14ac:dyDescent="0.35">
      <c r="L516" s="133"/>
    </row>
    <row r="517" spans="12:12" ht="9.65" customHeight="1" x14ac:dyDescent="0.35">
      <c r="L517" s="133"/>
    </row>
    <row r="518" spans="12:12" ht="9.65" customHeight="1" x14ac:dyDescent="0.35">
      <c r="L518" s="133"/>
    </row>
    <row r="519" spans="12:12" ht="9.65" customHeight="1" x14ac:dyDescent="0.35">
      <c r="L519" s="133"/>
    </row>
    <row r="520" spans="12:12" ht="9.65" customHeight="1" x14ac:dyDescent="0.35">
      <c r="L520" s="133"/>
    </row>
    <row r="521" spans="12:12" ht="9.65" customHeight="1" x14ac:dyDescent="0.35">
      <c r="L521" s="133"/>
    </row>
    <row r="522" spans="12:12" ht="9.65" customHeight="1" x14ac:dyDescent="0.35">
      <c r="L522" s="133"/>
    </row>
    <row r="523" spans="12:12" ht="9.65" customHeight="1" x14ac:dyDescent="0.35">
      <c r="L523" s="133"/>
    </row>
    <row r="524" spans="12:12" ht="9.65" customHeight="1" x14ac:dyDescent="0.35">
      <c r="L524" s="133"/>
    </row>
    <row r="525" spans="12:12" ht="9.65" customHeight="1" x14ac:dyDescent="0.35">
      <c r="L525" s="133"/>
    </row>
    <row r="526" spans="12:12" ht="9.65" customHeight="1" x14ac:dyDescent="0.35">
      <c r="L526" s="133"/>
    </row>
    <row r="527" spans="12:12" ht="9.65" customHeight="1" x14ac:dyDescent="0.35">
      <c r="L527" s="133"/>
    </row>
    <row r="528" spans="12:12" ht="9.65" customHeight="1" x14ac:dyDescent="0.35">
      <c r="L528" s="133"/>
    </row>
    <row r="529" spans="12:12" ht="9.65" customHeight="1" x14ac:dyDescent="0.35">
      <c r="L529" s="133"/>
    </row>
    <row r="530" spans="12:12" ht="9.65" customHeight="1" x14ac:dyDescent="0.35">
      <c r="L530" s="133"/>
    </row>
    <row r="531" spans="12:12" ht="9.65" customHeight="1" x14ac:dyDescent="0.35">
      <c r="L531" s="133"/>
    </row>
    <row r="532" spans="12:12" ht="9.65" customHeight="1" x14ac:dyDescent="0.35">
      <c r="L532" s="133"/>
    </row>
    <row r="533" spans="12:12" ht="9.65" customHeight="1" x14ac:dyDescent="0.35">
      <c r="L533" s="133"/>
    </row>
    <row r="534" spans="12:12" ht="9.65" customHeight="1" x14ac:dyDescent="0.35">
      <c r="L534" s="133"/>
    </row>
    <row r="535" spans="12:12" ht="9.65" customHeight="1" x14ac:dyDescent="0.35">
      <c r="L535" s="133"/>
    </row>
    <row r="536" spans="12:12" ht="9.65" customHeight="1" x14ac:dyDescent="0.35">
      <c r="L536" s="133"/>
    </row>
    <row r="537" spans="12:12" ht="9.65" customHeight="1" x14ac:dyDescent="0.35">
      <c r="L537" s="133"/>
    </row>
    <row r="538" spans="12:12" ht="9.65" customHeight="1" x14ac:dyDescent="0.35">
      <c r="L538" s="133"/>
    </row>
    <row r="539" spans="12:12" ht="9.65" customHeight="1" x14ac:dyDescent="0.35">
      <c r="L539" s="133"/>
    </row>
    <row r="540" spans="12:12" ht="9.65" customHeight="1" x14ac:dyDescent="0.35">
      <c r="L540" s="133"/>
    </row>
    <row r="541" spans="12:12" ht="9.65" customHeight="1" x14ac:dyDescent="0.35">
      <c r="L541" s="133"/>
    </row>
    <row r="542" spans="12:12" ht="9.65" customHeight="1" x14ac:dyDescent="0.35">
      <c r="L542" s="133"/>
    </row>
    <row r="543" spans="12:12" ht="9.65" customHeight="1" x14ac:dyDescent="0.35">
      <c r="L543" s="133"/>
    </row>
    <row r="544" spans="12:12" ht="9.65" customHeight="1" x14ac:dyDescent="0.35">
      <c r="L544" s="133"/>
    </row>
    <row r="545" spans="12:12" ht="9.65" customHeight="1" x14ac:dyDescent="0.35">
      <c r="L545" s="133"/>
    </row>
    <row r="546" spans="12:12" ht="9.65" customHeight="1" x14ac:dyDescent="0.35">
      <c r="L546" s="133"/>
    </row>
    <row r="547" spans="12:12" ht="9.65" customHeight="1" x14ac:dyDescent="0.35">
      <c r="L547" s="133"/>
    </row>
    <row r="548" spans="12:12" ht="9.65" customHeight="1" x14ac:dyDescent="0.35">
      <c r="L548" s="133"/>
    </row>
    <row r="549" spans="12:12" ht="9.65" customHeight="1" x14ac:dyDescent="0.35">
      <c r="L549" s="133"/>
    </row>
    <row r="550" spans="12:12" ht="9.65" customHeight="1" x14ac:dyDescent="0.35">
      <c r="L550" s="133"/>
    </row>
    <row r="551" spans="12:12" ht="9.65" customHeight="1" x14ac:dyDescent="0.35">
      <c r="L551" s="133"/>
    </row>
    <row r="552" spans="12:12" ht="9.65" customHeight="1" x14ac:dyDescent="0.35">
      <c r="L552" s="133"/>
    </row>
    <row r="553" spans="12:12" ht="9.65" customHeight="1" x14ac:dyDescent="0.35">
      <c r="L553" s="133"/>
    </row>
    <row r="554" spans="12:12" ht="9.65" customHeight="1" x14ac:dyDescent="0.35">
      <c r="L554" s="133"/>
    </row>
    <row r="555" spans="12:12" ht="9.65" customHeight="1" x14ac:dyDescent="0.35">
      <c r="L555" s="133"/>
    </row>
    <row r="556" spans="12:12" ht="9.65" customHeight="1" x14ac:dyDescent="0.35">
      <c r="L556" s="133"/>
    </row>
    <row r="557" spans="12:12" ht="9.65" customHeight="1" x14ac:dyDescent="0.35">
      <c r="L557" s="133"/>
    </row>
    <row r="558" spans="12:12" ht="9.65" customHeight="1" x14ac:dyDescent="0.35">
      <c r="L558" s="133"/>
    </row>
    <row r="559" spans="12:12" ht="9.65" customHeight="1" x14ac:dyDescent="0.35">
      <c r="L559" s="133"/>
    </row>
    <row r="560" spans="12:12" ht="9.65" customHeight="1" x14ac:dyDescent="0.35">
      <c r="L560" s="133"/>
    </row>
    <row r="561" spans="12:12" ht="9.65" customHeight="1" x14ac:dyDescent="0.35">
      <c r="L561" s="133"/>
    </row>
    <row r="562" spans="12:12" ht="9.65" customHeight="1" x14ac:dyDescent="0.35">
      <c r="L562" s="133"/>
    </row>
    <row r="563" spans="12:12" ht="9.65" customHeight="1" x14ac:dyDescent="0.35">
      <c r="L563" s="133"/>
    </row>
    <row r="564" spans="12:12" ht="9.65" customHeight="1" x14ac:dyDescent="0.35">
      <c r="L564" s="133"/>
    </row>
    <row r="565" spans="12:12" ht="9.65" customHeight="1" x14ac:dyDescent="0.35">
      <c r="L565" s="133"/>
    </row>
    <row r="566" spans="12:12" ht="9.65" customHeight="1" x14ac:dyDescent="0.35">
      <c r="L566" s="133"/>
    </row>
    <row r="567" spans="12:12" ht="9.65" customHeight="1" x14ac:dyDescent="0.35">
      <c r="L567" s="133"/>
    </row>
    <row r="568" spans="12:12" ht="9.65" customHeight="1" x14ac:dyDescent="0.35">
      <c r="L568" s="133"/>
    </row>
    <row r="569" spans="12:12" ht="9.65" customHeight="1" x14ac:dyDescent="0.35">
      <c r="L569" s="133"/>
    </row>
    <row r="570" spans="12:12" ht="9.65" customHeight="1" x14ac:dyDescent="0.35">
      <c r="L570" s="133"/>
    </row>
    <row r="571" spans="12:12" ht="9.65" customHeight="1" x14ac:dyDescent="0.35">
      <c r="L571" s="133"/>
    </row>
    <row r="572" spans="12:12" ht="9.65" customHeight="1" x14ac:dyDescent="0.35">
      <c r="L572" s="133"/>
    </row>
    <row r="573" spans="12:12" ht="9.65" customHeight="1" x14ac:dyDescent="0.35">
      <c r="L573" s="133"/>
    </row>
    <row r="574" spans="12:12" ht="9.65" customHeight="1" x14ac:dyDescent="0.35">
      <c r="L574" s="133"/>
    </row>
    <row r="575" spans="12:12" ht="9.65" customHeight="1" x14ac:dyDescent="0.35">
      <c r="L575" s="133"/>
    </row>
    <row r="576" spans="12:12" ht="9.65" customHeight="1" x14ac:dyDescent="0.35">
      <c r="L576" s="133"/>
    </row>
    <row r="577" spans="12:12" ht="9.65" customHeight="1" x14ac:dyDescent="0.35">
      <c r="L577" s="133"/>
    </row>
    <row r="578" spans="12:12" ht="9.65" customHeight="1" x14ac:dyDescent="0.35">
      <c r="L578" s="133"/>
    </row>
    <row r="579" spans="12:12" ht="9.65" customHeight="1" x14ac:dyDescent="0.35">
      <c r="L579" s="133"/>
    </row>
    <row r="580" spans="12:12" ht="9.65" customHeight="1" x14ac:dyDescent="0.35">
      <c r="L580" s="133"/>
    </row>
    <row r="581" spans="12:12" ht="9.65" customHeight="1" x14ac:dyDescent="0.35">
      <c r="L581" s="133"/>
    </row>
    <row r="582" spans="12:12" ht="9.65" customHeight="1" x14ac:dyDescent="0.35">
      <c r="L582" s="133"/>
    </row>
    <row r="583" spans="12:12" ht="9.65" customHeight="1" x14ac:dyDescent="0.35">
      <c r="L583" s="133"/>
    </row>
    <row r="584" spans="12:12" ht="9.65" customHeight="1" x14ac:dyDescent="0.35">
      <c r="L584" s="133"/>
    </row>
    <row r="585" spans="12:12" ht="9.65" customHeight="1" x14ac:dyDescent="0.35">
      <c r="L585" s="133"/>
    </row>
    <row r="586" spans="12:12" ht="9.65" customHeight="1" x14ac:dyDescent="0.35">
      <c r="L586" s="133"/>
    </row>
    <row r="587" spans="12:12" ht="9.65" customHeight="1" x14ac:dyDescent="0.35">
      <c r="L587" s="133"/>
    </row>
    <row r="588" spans="12:12" ht="9.65" customHeight="1" x14ac:dyDescent="0.35">
      <c r="L588" s="133"/>
    </row>
    <row r="589" spans="12:12" ht="9.65" customHeight="1" x14ac:dyDescent="0.35">
      <c r="L589" s="133"/>
    </row>
    <row r="590" spans="12:12" ht="9.65" customHeight="1" x14ac:dyDescent="0.35">
      <c r="L590" s="133"/>
    </row>
    <row r="591" spans="12:12" ht="9.65" customHeight="1" x14ac:dyDescent="0.35">
      <c r="L591" s="133"/>
    </row>
    <row r="592" spans="12:12" ht="9.65" customHeight="1" x14ac:dyDescent="0.35">
      <c r="L592" s="133"/>
    </row>
    <row r="593" spans="12:12" ht="9.65" customHeight="1" x14ac:dyDescent="0.35">
      <c r="L593" s="133"/>
    </row>
    <row r="594" spans="12:12" ht="9.65" customHeight="1" x14ac:dyDescent="0.35">
      <c r="L594" s="133"/>
    </row>
    <row r="595" spans="12:12" ht="9.65" customHeight="1" x14ac:dyDescent="0.35">
      <c r="L595" s="133"/>
    </row>
    <row r="596" spans="12:12" ht="9.65" customHeight="1" x14ac:dyDescent="0.35">
      <c r="L596" s="133"/>
    </row>
    <row r="597" spans="12:12" ht="9.65" customHeight="1" x14ac:dyDescent="0.35">
      <c r="L597" s="133"/>
    </row>
    <row r="598" spans="12:12" ht="9.65" customHeight="1" x14ac:dyDescent="0.35">
      <c r="L598" s="133"/>
    </row>
    <row r="599" spans="12:12" ht="9.65" customHeight="1" x14ac:dyDescent="0.35">
      <c r="L599" s="133"/>
    </row>
    <row r="600" spans="12:12" ht="9.65" customHeight="1" x14ac:dyDescent="0.35">
      <c r="L600" s="133"/>
    </row>
    <row r="601" spans="12:12" ht="9.65" customHeight="1" x14ac:dyDescent="0.35">
      <c r="L601" s="133"/>
    </row>
    <row r="602" spans="12:12" ht="9.65" customHeight="1" x14ac:dyDescent="0.35">
      <c r="L602" s="133"/>
    </row>
    <row r="603" spans="12:12" ht="9.65" customHeight="1" x14ac:dyDescent="0.35">
      <c r="L603" s="133"/>
    </row>
    <row r="604" spans="12:12" ht="9.65" customHeight="1" x14ac:dyDescent="0.35">
      <c r="L604" s="133"/>
    </row>
    <row r="605" spans="12:12" ht="9.65" customHeight="1" x14ac:dyDescent="0.35">
      <c r="L605" s="133"/>
    </row>
    <row r="606" spans="12:12" ht="9.65" customHeight="1" x14ac:dyDescent="0.35">
      <c r="L606" s="133"/>
    </row>
    <row r="607" spans="12:12" ht="9.65" customHeight="1" x14ac:dyDescent="0.35">
      <c r="L607" s="133"/>
    </row>
    <row r="608" spans="12:12" ht="9.65" customHeight="1" x14ac:dyDescent="0.35">
      <c r="L608" s="133"/>
    </row>
    <row r="609" spans="12:12" ht="9.65" customHeight="1" x14ac:dyDescent="0.35">
      <c r="L609" s="133"/>
    </row>
    <row r="610" spans="12:12" ht="9.65" customHeight="1" x14ac:dyDescent="0.35">
      <c r="L610" s="133"/>
    </row>
    <row r="611" spans="12:12" ht="9.65" customHeight="1" x14ac:dyDescent="0.35">
      <c r="L611" s="133"/>
    </row>
    <row r="612" spans="12:12" ht="9.65" customHeight="1" x14ac:dyDescent="0.35">
      <c r="L612" s="133"/>
    </row>
    <row r="613" spans="12:12" ht="9.65" customHeight="1" x14ac:dyDescent="0.35">
      <c r="L613" s="133"/>
    </row>
    <row r="614" spans="12:12" ht="9.65" customHeight="1" x14ac:dyDescent="0.35">
      <c r="L614" s="133"/>
    </row>
    <row r="615" spans="12:12" ht="9.65" customHeight="1" x14ac:dyDescent="0.35">
      <c r="L615" s="133"/>
    </row>
    <row r="616" spans="12:12" ht="9.65" customHeight="1" x14ac:dyDescent="0.35">
      <c r="L616" s="133"/>
    </row>
    <row r="617" spans="12:12" ht="9.65" customHeight="1" x14ac:dyDescent="0.35">
      <c r="L617" s="133"/>
    </row>
    <row r="618" spans="12:12" ht="9.65" customHeight="1" x14ac:dyDescent="0.35">
      <c r="L618" s="133"/>
    </row>
    <row r="619" spans="12:12" ht="9.65" customHeight="1" x14ac:dyDescent="0.35">
      <c r="L619" s="133"/>
    </row>
    <row r="620" spans="12:12" ht="9.65" customHeight="1" x14ac:dyDescent="0.35">
      <c r="L620" s="133"/>
    </row>
    <row r="621" spans="12:12" ht="9.65" customHeight="1" x14ac:dyDescent="0.35">
      <c r="L621" s="133"/>
    </row>
    <row r="622" spans="12:12" ht="9.65" customHeight="1" x14ac:dyDescent="0.35">
      <c r="L622" s="133"/>
    </row>
    <row r="623" spans="12:12" ht="9.65" customHeight="1" x14ac:dyDescent="0.35">
      <c r="L623" s="133"/>
    </row>
    <row r="624" spans="12:12" ht="9.65" customHeight="1" x14ac:dyDescent="0.35">
      <c r="L624" s="133"/>
    </row>
    <row r="625" spans="12:12" ht="9.65" customHeight="1" x14ac:dyDescent="0.35">
      <c r="L625" s="133"/>
    </row>
    <row r="626" spans="12:12" ht="9.65" customHeight="1" x14ac:dyDescent="0.35">
      <c r="L626" s="133"/>
    </row>
    <row r="627" spans="12:12" ht="9.65" customHeight="1" x14ac:dyDescent="0.35">
      <c r="L627" s="133"/>
    </row>
    <row r="628" spans="12:12" ht="9.65" customHeight="1" x14ac:dyDescent="0.35">
      <c r="L628" s="133"/>
    </row>
    <row r="629" spans="12:12" ht="9.65" customHeight="1" x14ac:dyDescent="0.35">
      <c r="L629" s="133"/>
    </row>
    <row r="630" spans="12:12" ht="9.65" customHeight="1" x14ac:dyDescent="0.35">
      <c r="L630" s="133"/>
    </row>
    <row r="631" spans="12:12" ht="9.65" customHeight="1" x14ac:dyDescent="0.35">
      <c r="L631" s="133"/>
    </row>
    <row r="632" spans="12:12" ht="9.65" customHeight="1" x14ac:dyDescent="0.35">
      <c r="L632" s="133"/>
    </row>
    <row r="633" spans="12:12" ht="9.65" customHeight="1" x14ac:dyDescent="0.35">
      <c r="L633" s="133"/>
    </row>
    <row r="634" spans="12:12" ht="9.65" customHeight="1" x14ac:dyDescent="0.35">
      <c r="L634" s="133"/>
    </row>
    <row r="635" spans="12:12" ht="9.65" customHeight="1" x14ac:dyDescent="0.35">
      <c r="L635" s="133"/>
    </row>
    <row r="636" spans="12:12" ht="9.65" customHeight="1" x14ac:dyDescent="0.35">
      <c r="L636" s="133"/>
    </row>
    <row r="637" spans="12:12" ht="9.65" customHeight="1" x14ac:dyDescent="0.35">
      <c r="L637" s="133"/>
    </row>
    <row r="638" spans="12:12" ht="9.65" customHeight="1" x14ac:dyDescent="0.35">
      <c r="L638" s="133"/>
    </row>
    <row r="639" spans="12:12" ht="9.65" customHeight="1" x14ac:dyDescent="0.35">
      <c r="L639" s="133"/>
    </row>
    <row r="640" spans="12:12" ht="9.65" customHeight="1" x14ac:dyDescent="0.35">
      <c r="L640" s="133"/>
    </row>
    <row r="641" spans="12:12" ht="9.65" customHeight="1" x14ac:dyDescent="0.35">
      <c r="L641" s="133"/>
    </row>
    <row r="642" spans="12:12" ht="9.65" customHeight="1" x14ac:dyDescent="0.35">
      <c r="L642" s="133"/>
    </row>
    <row r="643" spans="12:12" ht="9.65" customHeight="1" x14ac:dyDescent="0.35">
      <c r="L643" s="133"/>
    </row>
    <row r="644" spans="12:12" ht="9.65" customHeight="1" x14ac:dyDescent="0.35">
      <c r="L644" s="133"/>
    </row>
    <row r="645" spans="12:12" ht="9.65" customHeight="1" x14ac:dyDescent="0.35">
      <c r="L645" s="133"/>
    </row>
    <row r="646" spans="12:12" ht="9.65" customHeight="1" x14ac:dyDescent="0.35">
      <c r="L646" s="133"/>
    </row>
    <row r="647" spans="12:12" ht="9.65" customHeight="1" x14ac:dyDescent="0.35">
      <c r="L647" s="133"/>
    </row>
    <row r="648" spans="12:12" ht="9.65" customHeight="1" x14ac:dyDescent="0.35">
      <c r="L648" s="133"/>
    </row>
    <row r="649" spans="12:12" ht="9.65" customHeight="1" x14ac:dyDescent="0.35">
      <c r="L649" s="133"/>
    </row>
    <row r="650" spans="12:12" ht="9.65" customHeight="1" x14ac:dyDescent="0.35">
      <c r="L650" s="133"/>
    </row>
    <row r="651" spans="12:12" ht="9.65" customHeight="1" x14ac:dyDescent="0.35">
      <c r="L651" s="133"/>
    </row>
    <row r="652" spans="12:12" ht="9.65" customHeight="1" x14ac:dyDescent="0.35">
      <c r="L652" s="133"/>
    </row>
    <row r="653" spans="12:12" ht="9.65" customHeight="1" x14ac:dyDescent="0.35">
      <c r="L653" s="133"/>
    </row>
    <row r="654" spans="12:12" ht="9.65" customHeight="1" x14ac:dyDescent="0.35">
      <c r="L654" s="133"/>
    </row>
    <row r="655" spans="12:12" ht="9.65" customHeight="1" x14ac:dyDescent="0.35">
      <c r="L655" s="133"/>
    </row>
    <row r="656" spans="12:12" ht="9.65" customHeight="1" x14ac:dyDescent="0.35">
      <c r="L656" s="133"/>
    </row>
    <row r="657" spans="12:12" ht="9.65" customHeight="1" x14ac:dyDescent="0.35">
      <c r="L657" s="133"/>
    </row>
    <row r="658" spans="12:12" ht="9.65" customHeight="1" x14ac:dyDescent="0.35">
      <c r="L658" s="133"/>
    </row>
    <row r="659" spans="12:12" ht="9.65" customHeight="1" x14ac:dyDescent="0.35">
      <c r="L659" s="133"/>
    </row>
    <row r="660" spans="12:12" ht="9.65" customHeight="1" x14ac:dyDescent="0.35">
      <c r="L660" s="133"/>
    </row>
    <row r="661" spans="12:12" ht="9.65" customHeight="1" x14ac:dyDescent="0.35">
      <c r="L661" s="133"/>
    </row>
    <row r="662" spans="12:12" ht="9.65" customHeight="1" x14ac:dyDescent="0.35">
      <c r="L662" s="133"/>
    </row>
    <row r="663" spans="12:12" ht="9.65" customHeight="1" x14ac:dyDescent="0.35">
      <c r="L663" s="133"/>
    </row>
    <row r="664" spans="12:12" ht="9.65" customHeight="1" x14ac:dyDescent="0.35">
      <c r="L664" s="133"/>
    </row>
    <row r="665" spans="12:12" ht="9.65" customHeight="1" x14ac:dyDescent="0.35">
      <c r="L665" s="133"/>
    </row>
    <row r="666" spans="12:12" ht="9.65" customHeight="1" x14ac:dyDescent="0.35">
      <c r="L666" s="133"/>
    </row>
    <row r="667" spans="12:12" ht="9.65" customHeight="1" x14ac:dyDescent="0.35">
      <c r="L667" s="133"/>
    </row>
    <row r="668" spans="12:12" ht="9.65" customHeight="1" x14ac:dyDescent="0.35">
      <c r="L668" s="133"/>
    </row>
    <row r="669" spans="12:12" ht="9.65" customHeight="1" x14ac:dyDescent="0.35">
      <c r="L669" s="133"/>
    </row>
    <row r="670" spans="12:12" ht="9.65" customHeight="1" x14ac:dyDescent="0.35">
      <c r="L670" s="133"/>
    </row>
    <row r="671" spans="12:12" ht="9.65" customHeight="1" x14ac:dyDescent="0.35">
      <c r="L671" s="133"/>
    </row>
    <row r="672" spans="12:12" ht="9.65" customHeight="1" x14ac:dyDescent="0.35">
      <c r="L672" s="133"/>
    </row>
    <row r="673" spans="12:12" ht="9.65" customHeight="1" x14ac:dyDescent="0.35">
      <c r="L673" s="133"/>
    </row>
    <row r="674" spans="12:12" ht="9.65" customHeight="1" x14ac:dyDescent="0.35">
      <c r="L674" s="133"/>
    </row>
    <row r="675" spans="12:12" ht="9.65" customHeight="1" x14ac:dyDescent="0.35">
      <c r="L675" s="133"/>
    </row>
    <row r="676" spans="12:12" ht="9.65" customHeight="1" x14ac:dyDescent="0.35">
      <c r="L676" s="133"/>
    </row>
    <row r="677" spans="12:12" ht="9.65" customHeight="1" x14ac:dyDescent="0.35">
      <c r="L677" s="133"/>
    </row>
    <row r="678" spans="12:12" ht="9.65" customHeight="1" x14ac:dyDescent="0.35">
      <c r="L678" s="133"/>
    </row>
    <row r="679" spans="12:12" ht="9.65" customHeight="1" x14ac:dyDescent="0.35">
      <c r="L679" s="133"/>
    </row>
    <row r="680" spans="12:12" ht="9.65" customHeight="1" x14ac:dyDescent="0.35">
      <c r="L680" s="133"/>
    </row>
    <row r="681" spans="12:12" ht="9.65" customHeight="1" x14ac:dyDescent="0.35">
      <c r="L681" s="133"/>
    </row>
    <row r="682" spans="12:12" ht="9.65" customHeight="1" x14ac:dyDescent="0.35">
      <c r="L682" s="133"/>
    </row>
    <row r="683" spans="12:12" ht="9.65" customHeight="1" x14ac:dyDescent="0.35">
      <c r="L683" s="133"/>
    </row>
    <row r="684" spans="12:12" ht="9.65" customHeight="1" x14ac:dyDescent="0.35">
      <c r="L684" s="133"/>
    </row>
    <row r="685" spans="12:12" ht="9.65" customHeight="1" x14ac:dyDescent="0.35">
      <c r="L685" s="133"/>
    </row>
    <row r="686" spans="12:12" ht="9.65" customHeight="1" x14ac:dyDescent="0.35">
      <c r="L686" s="133"/>
    </row>
    <row r="687" spans="12:12" ht="9.65" customHeight="1" x14ac:dyDescent="0.35">
      <c r="L687" s="133"/>
    </row>
    <row r="688" spans="12:12" ht="9.65" customHeight="1" x14ac:dyDescent="0.35">
      <c r="L688" s="133"/>
    </row>
    <row r="689" spans="12:12" ht="9.65" customHeight="1" x14ac:dyDescent="0.35">
      <c r="L689" s="133"/>
    </row>
    <row r="690" spans="12:12" ht="9.65" customHeight="1" x14ac:dyDescent="0.35">
      <c r="L690" s="133"/>
    </row>
    <row r="691" spans="12:12" ht="9.65" customHeight="1" x14ac:dyDescent="0.35">
      <c r="L691" s="133"/>
    </row>
    <row r="692" spans="12:12" ht="9.65" customHeight="1" x14ac:dyDescent="0.35">
      <c r="L692" s="133"/>
    </row>
    <row r="693" spans="12:12" ht="9.65" customHeight="1" x14ac:dyDescent="0.35">
      <c r="L693" s="133"/>
    </row>
    <row r="694" spans="12:12" ht="9.65" customHeight="1" x14ac:dyDescent="0.35">
      <c r="L694" s="133"/>
    </row>
    <row r="695" spans="12:12" ht="9.65" customHeight="1" x14ac:dyDescent="0.35">
      <c r="L695" s="133"/>
    </row>
    <row r="696" spans="12:12" ht="9.65" customHeight="1" x14ac:dyDescent="0.35">
      <c r="L696" s="133"/>
    </row>
    <row r="697" spans="12:12" ht="9.65" customHeight="1" x14ac:dyDescent="0.35">
      <c r="L697" s="133"/>
    </row>
    <row r="698" spans="12:12" ht="9.65" customHeight="1" x14ac:dyDescent="0.35">
      <c r="L698" s="133"/>
    </row>
    <row r="699" spans="12:12" ht="9.65" customHeight="1" x14ac:dyDescent="0.35">
      <c r="L699" s="133"/>
    </row>
    <row r="700" spans="12:12" ht="9.65" customHeight="1" x14ac:dyDescent="0.35">
      <c r="L700" s="133"/>
    </row>
    <row r="701" spans="12:12" ht="9.65" customHeight="1" x14ac:dyDescent="0.35">
      <c r="L701" s="133"/>
    </row>
    <row r="702" spans="12:12" ht="9.65" customHeight="1" x14ac:dyDescent="0.35">
      <c r="L702" s="133"/>
    </row>
    <row r="703" spans="12:12" ht="9.65" customHeight="1" x14ac:dyDescent="0.35">
      <c r="L703" s="133"/>
    </row>
    <row r="704" spans="12:12" ht="9.65" customHeight="1" x14ac:dyDescent="0.35">
      <c r="L704" s="133"/>
    </row>
    <row r="705" spans="12:12" ht="9.65" customHeight="1" x14ac:dyDescent="0.35">
      <c r="L705" s="133"/>
    </row>
    <row r="706" spans="12:12" ht="9.65" customHeight="1" x14ac:dyDescent="0.35">
      <c r="L706" s="133"/>
    </row>
    <row r="707" spans="12:12" ht="9.65" customHeight="1" x14ac:dyDescent="0.35">
      <c r="L707" s="133"/>
    </row>
    <row r="708" spans="12:12" ht="9.65" customHeight="1" x14ac:dyDescent="0.35">
      <c r="L708" s="133"/>
    </row>
    <row r="709" spans="12:12" ht="9.65" customHeight="1" x14ac:dyDescent="0.35">
      <c r="L709" s="133"/>
    </row>
    <row r="710" spans="12:12" ht="9.65" customHeight="1" x14ac:dyDescent="0.35">
      <c r="L710" s="133"/>
    </row>
    <row r="711" spans="12:12" ht="9.65" customHeight="1" x14ac:dyDescent="0.35">
      <c r="L711" s="133"/>
    </row>
    <row r="712" spans="12:12" ht="9.65" customHeight="1" x14ac:dyDescent="0.35">
      <c r="L712" s="133"/>
    </row>
    <row r="713" spans="12:12" ht="9.65" customHeight="1" x14ac:dyDescent="0.35">
      <c r="L713" s="133"/>
    </row>
    <row r="714" spans="12:12" ht="9.65" customHeight="1" x14ac:dyDescent="0.35">
      <c r="L714" s="133"/>
    </row>
    <row r="715" spans="12:12" ht="9.65" customHeight="1" x14ac:dyDescent="0.35">
      <c r="L715" s="133"/>
    </row>
    <row r="716" spans="12:12" ht="9.65" customHeight="1" x14ac:dyDescent="0.35">
      <c r="L716" s="133"/>
    </row>
    <row r="717" spans="12:12" ht="9.65" customHeight="1" x14ac:dyDescent="0.35">
      <c r="L717" s="133"/>
    </row>
    <row r="718" spans="12:12" ht="9.65" customHeight="1" x14ac:dyDescent="0.35">
      <c r="L718" s="133"/>
    </row>
    <row r="719" spans="12:12" ht="9.65" customHeight="1" x14ac:dyDescent="0.35">
      <c r="L719" s="133"/>
    </row>
    <row r="720" spans="12:12" ht="9.65" customHeight="1" x14ac:dyDescent="0.35">
      <c r="L720" s="133"/>
    </row>
    <row r="721" spans="12:12" ht="9.65" customHeight="1" x14ac:dyDescent="0.35">
      <c r="L721" s="133"/>
    </row>
    <row r="722" spans="12:12" ht="9.65" customHeight="1" x14ac:dyDescent="0.35">
      <c r="L722" s="133"/>
    </row>
    <row r="723" spans="12:12" ht="9.65" customHeight="1" x14ac:dyDescent="0.35">
      <c r="L723" s="133"/>
    </row>
    <row r="724" spans="12:12" ht="9.65" customHeight="1" x14ac:dyDescent="0.35">
      <c r="L724" s="133"/>
    </row>
    <row r="725" spans="12:12" ht="9.65" customHeight="1" x14ac:dyDescent="0.35">
      <c r="L725" s="133"/>
    </row>
    <row r="726" spans="12:12" ht="9.65" customHeight="1" x14ac:dyDescent="0.35">
      <c r="L726" s="133"/>
    </row>
    <row r="727" spans="12:12" ht="9.65" customHeight="1" x14ac:dyDescent="0.35">
      <c r="L727" s="133"/>
    </row>
    <row r="728" spans="12:12" ht="9.65" customHeight="1" x14ac:dyDescent="0.35">
      <c r="L728" s="133"/>
    </row>
    <row r="729" spans="12:12" ht="9.65" customHeight="1" x14ac:dyDescent="0.35">
      <c r="L729" s="133"/>
    </row>
    <row r="730" spans="12:12" ht="9.65" customHeight="1" x14ac:dyDescent="0.35">
      <c r="L730" s="133"/>
    </row>
    <row r="731" spans="12:12" ht="9.65" customHeight="1" x14ac:dyDescent="0.35">
      <c r="L731" s="133"/>
    </row>
    <row r="732" spans="12:12" ht="9.65" customHeight="1" x14ac:dyDescent="0.35">
      <c r="L732" s="133"/>
    </row>
    <row r="733" spans="12:12" ht="9.65" customHeight="1" x14ac:dyDescent="0.35">
      <c r="L733" s="133"/>
    </row>
    <row r="734" spans="12:12" ht="9.65" customHeight="1" x14ac:dyDescent="0.35">
      <c r="L734" s="133"/>
    </row>
    <row r="735" spans="12:12" ht="9.65" customHeight="1" x14ac:dyDescent="0.35">
      <c r="L735" s="133"/>
    </row>
    <row r="736" spans="12:12" ht="9.65" customHeight="1" x14ac:dyDescent="0.35">
      <c r="L736" s="133"/>
    </row>
    <row r="737" spans="12:12" ht="9.65" customHeight="1" x14ac:dyDescent="0.35">
      <c r="L737" s="133"/>
    </row>
    <row r="738" spans="12:12" ht="9.65" customHeight="1" x14ac:dyDescent="0.35">
      <c r="L738" s="133"/>
    </row>
    <row r="739" spans="12:12" ht="9.65" customHeight="1" x14ac:dyDescent="0.35">
      <c r="L739" s="133"/>
    </row>
    <row r="740" spans="12:12" ht="9.65" customHeight="1" x14ac:dyDescent="0.35">
      <c r="L740" s="133"/>
    </row>
    <row r="741" spans="12:12" ht="9.65" customHeight="1" x14ac:dyDescent="0.35">
      <c r="L741" s="133"/>
    </row>
    <row r="742" spans="12:12" ht="9.65" customHeight="1" x14ac:dyDescent="0.35">
      <c r="L742" s="133"/>
    </row>
    <row r="743" spans="12:12" ht="9.65" customHeight="1" x14ac:dyDescent="0.35">
      <c r="L743" s="133"/>
    </row>
    <row r="744" spans="12:12" ht="9.65" customHeight="1" x14ac:dyDescent="0.35">
      <c r="L744" s="133"/>
    </row>
    <row r="745" spans="12:12" ht="9.65" customHeight="1" x14ac:dyDescent="0.35">
      <c r="L745" s="133"/>
    </row>
    <row r="746" spans="12:12" ht="9.65" customHeight="1" x14ac:dyDescent="0.35">
      <c r="L746" s="133"/>
    </row>
    <row r="747" spans="12:12" ht="9.65" customHeight="1" x14ac:dyDescent="0.35">
      <c r="L747" s="133"/>
    </row>
    <row r="748" spans="12:12" ht="9.65" customHeight="1" x14ac:dyDescent="0.35">
      <c r="L748" s="133"/>
    </row>
    <row r="749" spans="12:12" ht="9.65" customHeight="1" x14ac:dyDescent="0.35">
      <c r="L749" s="133"/>
    </row>
    <row r="750" spans="12:12" ht="9.65" customHeight="1" x14ac:dyDescent="0.35">
      <c r="L750" s="133"/>
    </row>
    <row r="751" spans="12:12" ht="9.65" customHeight="1" x14ac:dyDescent="0.35">
      <c r="L751" s="133"/>
    </row>
    <row r="752" spans="12:12" ht="9.65" customHeight="1" x14ac:dyDescent="0.35">
      <c r="L752" s="133"/>
    </row>
    <row r="753" spans="12:12" ht="9.65" customHeight="1" x14ac:dyDescent="0.35">
      <c r="L753" s="133"/>
    </row>
    <row r="754" spans="12:12" ht="9.65" customHeight="1" x14ac:dyDescent="0.35">
      <c r="L754" s="133"/>
    </row>
    <row r="755" spans="12:12" ht="9.65" customHeight="1" x14ac:dyDescent="0.35">
      <c r="L755" s="133"/>
    </row>
    <row r="756" spans="12:12" ht="9.65" customHeight="1" x14ac:dyDescent="0.35">
      <c r="L756" s="133"/>
    </row>
    <row r="757" spans="12:12" ht="9.65" customHeight="1" x14ac:dyDescent="0.35">
      <c r="L757" s="133"/>
    </row>
    <row r="758" spans="12:12" ht="9.65" customHeight="1" x14ac:dyDescent="0.35">
      <c r="L758" s="133"/>
    </row>
    <row r="759" spans="12:12" ht="9.65" customHeight="1" x14ac:dyDescent="0.35">
      <c r="L759" s="133"/>
    </row>
    <row r="760" spans="12:12" ht="9.65" customHeight="1" x14ac:dyDescent="0.35">
      <c r="L760" s="133"/>
    </row>
    <row r="761" spans="12:12" ht="9.65" customHeight="1" x14ac:dyDescent="0.35">
      <c r="L761" s="133"/>
    </row>
    <row r="762" spans="12:12" ht="9.65" customHeight="1" x14ac:dyDescent="0.35">
      <c r="L762" s="133"/>
    </row>
    <row r="763" spans="12:12" ht="9.65" customHeight="1" x14ac:dyDescent="0.35">
      <c r="L763" s="133"/>
    </row>
    <row r="764" spans="12:12" ht="9.65" customHeight="1" x14ac:dyDescent="0.35">
      <c r="L764" s="133"/>
    </row>
    <row r="765" spans="12:12" ht="9.65" customHeight="1" x14ac:dyDescent="0.35">
      <c r="L765" s="133"/>
    </row>
    <row r="766" spans="12:12" ht="9.65" customHeight="1" x14ac:dyDescent="0.35">
      <c r="L766" s="133"/>
    </row>
    <row r="767" spans="12:12" ht="9.65" customHeight="1" x14ac:dyDescent="0.35">
      <c r="L767" s="133"/>
    </row>
    <row r="768" spans="12:12" ht="9.65" customHeight="1" x14ac:dyDescent="0.35">
      <c r="L768" s="133"/>
    </row>
    <row r="769" spans="12:12" ht="9.65" customHeight="1" x14ac:dyDescent="0.35">
      <c r="L769" s="133"/>
    </row>
    <row r="770" spans="12:12" ht="9.65" customHeight="1" x14ac:dyDescent="0.35">
      <c r="L770" s="133"/>
    </row>
    <row r="771" spans="12:12" ht="9.65" customHeight="1" x14ac:dyDescent="0.35">
      <c r="L771" s="133"/>
    </row>
    <row r="772" spans="12:12" ht="9.65" customHeight="1" x14ac:dyDescent="0.35">
      <c r="L772" s="133"/>
    </row>
    <row r="773" spans="12:12" ht="9.65" customHeight="1" x14ac:dyDescent="0.35">
      <c r="L773" s="133"/>
    </row>
    <row r="774" spans="12:12" ht="9.65" customHeight="1" x14ac:dyDescent="0.35">
      <c r="L774" s="133"/>
    </row>
    <row r="775" spans="12:12" ht="9.65" customHeight="1" x14ac:dyDescent="0.35">
      <c r="L775" s="133"/>
    </row>
    <row r="776" spans="12:12" ht="9.65" customHeight="1" x14ac:dyDescent="0.35">
      <c r="L776" s="133"/>
    </row>
    <row r="777" spans="12:12" ht="9.65" customHeight="1" x14ac:dyDescent="0.35">
      <c r="L777" s="133"/>
    </row>
    <row r="778" spans="12:12" ht="9.65" customHeight="1" x14ac:dyDescent="0.35">
      <c r="L778" s="133"/>
    </row>
    <row r="779" spans="12:12" ht="9.65" customHeight="1" x14ac:dyDescent="0.35">
      <c r="L779" s="133"/>
    </row>
    <row r="780" spans="12:12" ht="9.65" customHeight="1" x14ac:dyDescent="0.35">
      <c r="L780" s="133"/>
    </row>
    <row r="781" spans="12:12" ht="9.65" customHeight="1" x14ac:dyDescent="0.35">
      <c r="L781" s="133"/>
    </row>
    <row r="782" spans="12:12" ht="9.65" customHeight="1" x14ac:dyDescent="0.35">
      <c r="L782" s="133"/>
    </row>
    <row r="783" spans="12:12" ht="9.65" customHeight="1" x14ac:dyDescent="0.35">
      <c r="L783" s="133"/>
    </row>
    <row r="784" spans="12:12" ht="9.65" customHeight="1" x14ac:dyDescent="0.35">
      <c r="L784" s="133"/>
    </row>
    <row r="785" spans="12:12" ht="9.65" customHeight="1" x14ac:dyDescent="0.35">
      <c r="L785" s="133"/>
    </row>
    <row r="786" spans="12:12" ht="9.65" customHeight="1" x14ac:dyDescent="0.35">
      <c r="L786" s="133"/>
    </row>
    <row r="787" spans="12:12" ht="9.65" customHeight="1" x14ac:dyDescent="0.35">
      <c r="L787" s="133"/>
    </row>
    <row r="788" spans="12:12" ht="9.65" customHeight="1" x14ac:dyDescent="0.35">
      <c r="L788" s="133"/>
    </row>
    <row r="789" spans="12:12" ht="9.65" customHeight="1" x14ac:dyDescent="0.35">
      <c r="L789" s="133"/>
    </row>
    <row r="790" spans="12:12" ht="9.65" customHeight="1" x14ac:dyDescent="0.35">
      <c r="L790" s="133"/>
    </row>
    <row r="791" spans="12:12" ht="9.65" customHeight="1" x14ac:dyDescent="0.35">
      <c r="L791" s="133"/>
    </row>
    <row r="792" spans="12:12" ht="9.65" customHeight="1" x14ac:dyDescent="0.35">
      <c r="L792" s="133"/>
    </row>
    <row r="793" spans="12:12" ht="9.65" customHeight="1" x14ac:dyDescent="0.35">
      <c r="L793" s="133"/>
    </row>
    <row r="794" spans="12:12" ht="9.65" customHeight="1" x14ac:dyDescent="0.35">
      <c r="L794" s="133"/>
    </row>
    <row r="795" spans="12:12" ht="9.65" customHeight="1" x14ac:dyDescent="0.35">
      <c r="L795" s="133"/>
    </row>
    <row r="796" spans="12:12" ht="9.65" customHeight="1" x14ac:dyDescent="0.35">
      <c r="L796" s="133"/>
    </row>
    <row r="797" spans="12:12" ht="9.65" customHeight="1" x14ac:dyDescent="0.35">
      <c r="L797" s="133"/>
    </row>
    <row r="798" spans="12:12" ht="9.65" customHeight="1" x14ac:dyDescent="0.35">
      <c r="L798" s="133"/>
    </row>
    <row r="799" spans="12:12" ht="9.65" customHeight="1" x14ac:dyDescent="0.35">
      <c r="L799" s="133"/>
    </row>
    <row r="800" spans="12:12" ht="9.65" customHeight="1" x14ac:dyDescent="0.35">
      <c r="L800" s="133"/>
    </row>
    <row r="801" spans="12:12" ht="9.65" customHeight="1" x14ac:dyDescent="0.35">
      <c r="L801" s="133"/>
    </row>
    <row r="802" spans="12:12" ht="9.65" customHeight="1" x14ac:dyDescent="0.35">
      <c r="L802" s="133"/>
    </row>
    <row r="803" spans="12:12" ht="9.65" customHeight="1" x14ac:dyDescent="0.35">
      <c r="L803" s="133"/>
    </row>
    <row r="804" spans="12:12" ht="9.65" customHeight="1" x14ac:dyDescent="0.35">
      <c r="L804" s="133"/>
    </row>
    <row r="805" spans="12:12" ht="9.65" customHeight="1" x14ac:dyDescent="0.35">
      <c r="L805" s="133"/>
    </row>
    <row r="806" spans="12:12" ht="9.65" customHeight="1" x14ac:dyDescent="0.35">
      <c r="L806" s="133"/>
    </row>
    <row r="807" spans="12:12" ht="9.65" customHeight="1" x14ac:dyDescent="0.35">
      <c r="L807" s="133"/>
    </row>
    <row r="808" spans="12:12" ht="9.65" customHeight="1" x14ac:dyDescent="0.35">
      <c r="L808" s="133"/>
    </row>
    <row r="809" spans="12:12" ht="9.65" customHeight="1" x14ac:dyDescent="0.35">
      <c r="L809" s="133"/>
    </row>
    <row r="810" spans="12:12" ht="9.65" customHeight="1" x14ac:dyDescent="0.35">
      <c r="L810" s="133"/>
    </row>
    <row r="811" spans="12:12" ht="9.65" customHeight="1" x14ac:dyDescent="0.35">
      <c r="L811" s="133"/>
    </row>
    <row r="812" spans="12:12" ht="9.65" customHeight="1" x14ac:dyDescent="0.35">
      <c r="L812" s="133"/>
    </row>
    <row r="813" spans="12:12" ht="9.65" customHeight="1" x14ac:dyDescent="0.35">
      <c r="L813" s="133"/>
    </row>
    <row r="814" spans="12:12" ht="9.65" customHeight="1" x14ac:dyDescent="0.35">
      <c r="L814" s="133"/>
    </row>
    <row r="815" spans="12:12" ht="9.65" customHeight="1" x14ac:dyDescent="0.35">
      <c r="L815" s="133"/>
    </row>
    <row r="816" spans="12:12" ht="9.65" customHeight="1" x14ac:dyDescent="0.35">
      <c r="L816" s="133"/>
    </row>
    <row r="817" spans="12:12" ht="9.65" customHeight="1" x14ac:dyDescent="0.35">
      <c r="L817" s="133"/>
    </row>
    <row r="818" spans="12:12" ht="9.65" customHeight="1" x14ac:dyDescent="0.35">
      <c r="L818" s="133"/>
    </row>
    <row r="819" spans="12:12" ht="9.65" customHeight="1" x14ac:dyDescent="0.35">
      <c r="L819" s="133"/>
    </row>
    <row r="820" spans="12:12" ht="9.65" customHeight="1" x14ac:dyDescent="0.35">
      <c r="L820" s="133"/>
    </row>
    <row r="821" spans="12:12" ht="9.65" customHeight="1" x14ac:dyDescent="0.35">
      <c r="L821" s="133"/>
    </row>
    <row r="822" spans="12:12" ht="9.65" customHeight="1" x14ac:dyDescent="0.35">
      <c r="L822" s="133"/>
    </row>
    <row r="823" spans="12:12" ht="9.65" customHeight="1" x14ac:dyDescent="0.35">
      <c r="L823" s="133"/>
    </row>
    <row r="824" spans="12:12" ht="9.65" customHeight="1" x14ac:dyDescent="0.35">
      <c r="L824" s="133"/>
    </row>
    <row r="825" spans="12:12" ht="9.65" customHeight="1" x14ac:dyDescent="0.35">
      <c r="L825" s="133"/>
    </row>
    <row r="826" spans="12:12" ht="9.65" customHeight="1" x14ac:dyDescent="0.35">
      <c r="L826" s="133"/>
    </row>
    <row r="827" spans="12:12" ht="9.65" customHeight="1" x14ac:dyDescent="0.35">
      <c r="L827" s="133"/>
    </row>
    <row r="828" spans="12:12" ht="9.65" customHeight="1" x14ac:dyDescent="0.35">
      <c r="L828" s="133"/>
    </row>
    <row r="829" spans="12:12" ht="9.65" customHeight="1" x14ac:dyDescent="0.35">
      <c r="L829" s="133"/>
    </row>
    <row r="830" spans="12:12" ht="9.65" customHeight="1" x14ac:dyDescent="0.35">
      <c r="L830" s="133"/>
    </row>
    <row r="831" spans="12:12" ht="9.65" customHeight="1" x14ac:dyDescent="0.35">
      <c r="L831" s="133"/>
    </row>
    <row r="832" spans="12:12" ht="9.65" customHeight="1" x14ac:dyDescent="0.35">
      <c r="L832" s="133"/>
    </row>
    <row r="833" spans="12:12" ht="9.65" customHeight="1" x14ac:dyDescent="0.35">
      <c r="L833" s="133"/>
    </row>
    <row r="834" spans="12:12" ht="9.65" customHeight="1" x14ac:dyDescent="0.35">
      <c r="L834" s="133"/>
    </row>
    <row r="835" spans="12:12" ht="9.65" customHeight="1" x14ac:dyDescent="0.35">
      <c r="L835" s="133"/>
    </row>
    <row r="836" spans="12:12" ht="9.65" customHeight="1" x14ac:dyDescent="0.35">
      <c r="L836" s="133"/>
    </row>
    <row r="837" spans="12:12" ht="9.65" customHeight="1" x14ac:dyDescent="0.35">
      <c r="L837" s="133"/>
    </row>
    <row r="838" spans="12:12" ht="9.65" customHeight="1" x14ac:dyDescent="0.35">
      <c r="L838" s="133"/>
    </row>
    <row r="839" spans="12:12" ht="9.65" customHeight="1" x14ac:dyDescent="0.35">
      <c r="L839" s="133"/>
    </row>
    <row r="840" spans="12:12" ht="9.65" customHeight="1" x14ac:dyDescent="0.35">
      <c r="L840" s="133"/>
    </row>
    <row r="841" spans="12:12" ht="9.65" customHeight="1" x14ac:dyDescent="0.35">
      <c r="L841" s="133"/>
    </row>
    <row r="842" spans="12:12" ht="9.65" customHeight="1" x14ac:dyDescent="0.35">
      <c r="L842" s="133"/>
    </row>
    <row r="843" spans="12:12" ht="9.65" customHeight="1" x14ac:dyDescent="0.35">
      <c r="L843" s="133"/>
    </row>
    <row r="844" spans="12:12" ht="9.65" customHeight="1" x14ac:dyDescent="0.35">
      <c r="L844" s="133"/>
    </row>
    <row r="845" spans="12:12" ht="9.65" customHeight="1" x14ac:dyDescent="0.35">
      <c r="L845" s="133"/>
    </row>
    <row r="846" spans="12:12" ht="9.65" customHeight="1" x14ac:dyDescent="0.35">
      <c r="L846" s="133"/>
    </row>
    <row r="847" spans="12:12" ht="9.65" customHeight="1" x14ac:dyDescent="0.35">
      <c r="L847" s="133"/>
    </row>
    <row r="848" spans="12:12" ht="9.65" customHeight="1" x14ac:dyDescent="0.35">
      <c r="L848" s="133"/>
    </row>
    <row r="849" spans="12:12" ht="9.65" customHeight="1" x14ac:dyDescent="0.35">
      <c r="L849" s="133"/>
    </row>
    <row r="850" spans="12:12" ht="9.65" customHeight="1" x14ac:dyDescent="0.35">
      <c r="L850" s="133"/>
    </row>
    <row r="851" spans="12:12" ht="9.65" customHeight="1" x14ac:dyDescent="0.35">
      <c r="L851" s="133"/>
    </row>
    <row r="852" spans="12:12" ht="9.65" customHeight="1" x14ac:dyDescent="0.35">
      <c r="L852" s="133"/>
    </row>
    <row r="853" spans="12:12" ht="9.65" customHeight="1" x14ac:dyDescent="0.35">
      <c r="L853" s="133"/>
    </row>
    <row r="854" spans="12:12" ht="9.65" customHeight="1" x14ac:dyDescent="0.35">
      <c r="L854" s="133"/>
    </row>
    <row r="855" spans="12:12" ht="9.65" customHeight="1" x14ac:dyDescent="0.35">
      <c r="L855" s="133"/>
    </row>
    <row r="856" spans="12:12" ht="9.65" customHeight="1" x14ac:dyDescent="0.35">
      <c r="L856" s="133"/>
    </row>
    <row r="857" spans="12:12" ht="9.65" customHeight="1" x14ac:dyDescent="0.35">
      <c r="L857" s="133"/>
    </row>
    <row r="858" spans="12:12" ht="9.65" customHeight="1" x14ac:dyDescent="0.35">
      <c r="L858" s="133"/>
    </row>
    <row r="859" spans="12:12" ht="9.65" customHeight="1" x14ac:dyDescent="0.35">
      <c r="L859" s="133"/>
    </row>
    <row r="860" spans="12:12" ht="9.65" customHeight="1" x14ac:dyDescent="0.35">
      <c r="L860" s="133"/>
    </row>
    <row r="861" spans="12:12" ht="9.65" customHeight="1" x14ac:dyDescent="0.35">
      <c r="L861" s="133"/>
    </row>
    <row r="862" spans="12:12" ht="9.65" customHeight="1" x14ac:dyDescent="0.35">
      <c r="L862" s="133"/>
    </row>
    <row r="863" spans="12:12" ht="9.65" customHeight="1" x14ac:dyDescent="0.35">
      <c r="L863" s="133"/>
    </row>
    <row r="864" spans="12:12" ht="9.65" customHeight="1" x14ac:dyDescent="0.35">
      <c r="L864" s="133"/>
    </row>
    <row r="865" spans="12:12" ht="9.65" customHeight="1" x14ac:dyDescent="0.35">
      <c r="L865" s="133"/>
    </row>
    <row r="866" spans="12:12" ht="9.65" customHeight="1" x14ac:dyDescent="0.35">
      <c r="L866" s="133"/>
    </row>
    <row r="867" spans="12:12" ht="9.65" customHeight="1" x14ac:dyDescent="0.35">
      <c r="L867" s="133"/>
    </row>
    <row r="868" spans="12:12" ht="9.65" customHeight="1" x14ac:dyDescent="0.35">
      <c r="L868" s="133"/>
    </row>
    <row r="869" spans="12:12" ht="9.65" customHeight="1" x14ac:dyDescent="0.35">
      <c r="L869" s="133"/>
    </row>
    <row r="870" spans="12:12" ht="9.65" customHeight="1" x14ac:dyDescent="0.35">
      <c r="L870" s="133"/>
    </row>
    <row r="871" spans="12:12" ht="9.65" customHeight="1" x14ac:dyDescent="0.35">
      <c r="L871" s="133"/>
    </row>
    <row r="872" spans="12:12" ht="9.65" customHeight="1" x14ac:dyDescent="0.35">
      <c r="L872" s="133"/>
    </row>
    <row r="873" spans="12:12" ht="9.65" customHeight="1" x14ac:dyDescent="0.35">
      <c r="L873" s="133"/>
    </row>
    <row r="874" spans="12:12" ht="9.65" customHeight="1" x14ac:dyDescent="0.35">
      <c r="L874" s="133"/>
    </row>
    <row r="875" spans="12:12" ht="9.65" customHeight="1" x14ac:dyDescent="0.35">
      <c r="L875" s="133"/>
    </row>
    <row r="876" spans="12:12" ht="9.65" customHeight="1" x14ac:dyDescent="0.35">
      <c r="L876" s="133"/>
    </row>
    <row r="877" spans="12:12" ht="9.65" customHeight="1" x14ac:dyDescent="0.35">
      <c r="L877" s="133"/>
    </row>
    <row r="878" spans="12:12" ht="9.65" customHeight="1" x14ac:dyDescent="0.35">
      <c r="L878" s="133"/>
    </row>
    <row r="879" spans="12:12" ht="9.65" customHeight="1" x14ac:dyDescent="0.35">
      <c r="L879" s="133"/>
    </row>
    <row r="880" spans="12:12" ht="9.65" customHeight="1" x14ac:dyDescent="0.35">
      <c r="L880" s="133"/>
    </row>
    <row r="881" spans="12:12" ht="9.65" customHeight="1" x14ac:dyDescent="0.35">
      <c r="L881" s="133"/>
    </row>
    <row r="882" spans="12:12" ht="9.65" customHeight="1" x14ac:dyDescent="0.35">
      <c r="L882" s="133"/>
    </row>
    <row r="883" spans="12:12" ht="9.65" customHeight="1" x14ac:dyDescent="0.35">
      <c r="L883" s="133"/>
    </row>
    <row r="884" spans="12:12" ht="9.65" customHeight="1" x14ac:dyDescent="0.35">
      <c r="L884" s="133"/>
    </row>
    <row r="885" spans="12:12" ht="9.65" customHeight="1" x14ac:dyDescent="0.35">
      <c r="L885" s="133"/>
    </row>
    <row r="886" spans="12:12" ht="9.65" customHeight="1" x14ac:dyDescent="0.35">
      <c r="L886" s="133"/>
    </row>
    <row r="887" spans="12:12" ht="9.65" customHeight="1" x14ac:dyDescent="0.35">
      <c r="L887" s="133"/>
    </row>
    <row r="888" spans="12:12" ht="9.65" customHeight="1" x14ac:dyDescent="0.35">
      <c r="L888" s="133"/>
    </row>
    <row r="889" spans="12:12" ht="9.65" customHeight="1" x14ac:dyDescent="0.35">
      <c r="L889" s="133"/>
    </row>
    <row r="890" spans="12:12" ht="9.65" customHeight="1" x14ac:dyDescent="0.35">
      <c r="L890" s="133"/>
    </row>
    <row r="891" spans="12:12" ht="9.65" customHeight="1" x14ac:dyDescent="0.35">
      <c r="L891" s="133"/>
    </row>
    <row r="892" spans="12:12" ht="9.65" customHeight="1" x14ac:dyDescent="0.35">
      <c r="L892" s="133"/>
    </row>
    <row r="893" spans="12:12" ht="9.65" customHeight="1" x14ac:dyDescent="0.35">
      <c r="L893" s="133"/>
    </row>
    <row r="894" spans="12:12" ht="9.65" customHeight="1" x14ac:dyDescent="0.35">
      <c r="L894" s="133"/>
    </row>
    <row r="895" spans="12:12" ht="9.65" customHeight="1" x14ac:dyDescent="0.35">
      <c r="L895" s="133"/>
    </row>
    <row r="896" spans="12:12" ht="9.65" customHeight="1" x14ac:dyDescent="0.35">
      <c r="L896" s="133"/>
    </row>
    <row r="897" spans="12:12" ht="9.65" customHeight="1" x14ac:dyDescent="0.35">
      <c r="L897" s="133"/>
    </row>
    <row r="898" spans="12:12" ht="9.65" customHeight="1" x14ac:dyDescent="0.35">
      <c r="L898" s="133"/>
    </row>
    <row r="899" spans="12:12" ht="9.65" customHeight="1" x14ac:dyDescent="0.35">
      <c r="L899" s="133"/>
    </row>
    <row r="900" spans="12:12" ht="9.65" customHeight="1" x14ac:dyDescent="0.35">
      <c r="L900" s="133"/>
    </row>
    <row r="901" spans="12:12" ht="9.65" customHeight="1" x14ac:dyDescent="0.35">
      <c r="L901" s="133"/>
    </row>
    <row r="902" spans="12:12" ht="9.65" customHeight="1" x14ac:dyDescent="0.35">
      <c r="L902" s="133"/>
    </row>
    <row r="903" spans="12:12" ht="9.65" customHeight="1" x14ac:dyDescent="0.35">
      <c r="L903" s="133"/>
    </row>
    <row r="904" spans="12:12" ht="9.65" customHeight="1" x14ac:dyDescent="0.35">
      <c r="L904" s="133"/>
    </row>
    <row r="905" spans="12:12" ht="9.65" customHeight="1" x14ac:dyDescent="0.35">
      <c r="L905" s="133"/>
    </row>
    <row r="906" spans="12:12" ht="9.65" customHeight="1" x14ac:dyDescent="0.35">
      <c r="L906" s="133"/>
    </row>
    <row r="907" spans="12:12" ht="9.65" customHeight="1" x14ac:dyDescent="0.35">
      <c r="L907" s="133"/>
    </row>
    <row r="908" spans="12:12" ht="9.65" customHeight="1" x14ac:dyDescent="0.35">
      <c r="L908" s="133"/>
    </row>
    <row r="909" spans="12:12" ht="9.65" customHeight="1" x14ac:dyDescent="0.35">
      <c r="L909" s="133"/>
    </row>
    <row r="910" spans="12:12" ht="9.65" customHeight="1" x14ac:dyDescent="0.35">
      <c r="L910" s="133"/>
    </row>
    <row r="911" spans="12:12" ht="9.65" customHeight="1" x14ac:dyDescent="0.35">
      <c r="L911" s="133"/>
    </row>
    <row r="912" spans="12:12" ht="9.65" customHeight="1" x14ac:dyDescent="0.35">
      <c r="L912" s="133"/>
    </row>
    <row r="913" spans="12:12" ht="9.65" customHeight="1" x14ac:dyDescent="0.35">
      <c r="L913" s="133"/>
    </row>
    <row r="914" spans="12:12" ht="9.65" customHeight="1" x14ac:dyDescent="0.35">
      <c r="L914" s="133"/>
    </row>
    <row r="915" spans="12:12" ht="9.65" customHeight="1" x14ac:dyDescent="0.35">
      <c r="L915" s="133"/>
    </row>
    <row r="916" spans="12:12" ht="9.65" customHeight="1" x14ac:dyDescent="0.35">
      <c r="L916" s="133"/>
    </row>
    <row r="917" spans="12:12" ht="9.65" customHeight="1" x14ac:dyDescent="0.35">
      <c r="L917" s="133"/>
    </row>
    <row r="918" spans="12:12" ht="9.65" customHeight="1" x14ac:dyDescent="0.35">
      <c r="L918" s="133"/>
    </row>
    <row r="919" spans="12:12" ht="9.65" customHeight="1" x14ac:dyDescent="0.35">
      <c r="L919" s="133"/>
    </row>
    <row r="920" spans="12:12" ht="9.65" customHeight="1" x14ac:dyDescent="0.35">
      <c r="L920" s="133"/>
    </row>
    <row r="921" spans="12:12" ht="9.65" customHeight="1" x14ac:dyDescent="0.35">
      <c r="L921" s="133"/>
    </row>
    <row r="922" spans="12:12" ht="9.65" customHeight="1" x14ac:dyDescent="0.35">
      <c r="L922" s="133"/>
    </row>
    <row r="923" spans="12:12" ht="9.65" customHeight="1" x14ac:dyDescent="0.35">
      <c r="L923" s="133"/>
    </row>
    <row r="924" spans="12:12" ht="9.65" customHeight="1" x14ac:dyDescent="0.35">
      <c r="L924" s="133"/>
    </row>
    <row r="925" spans="12:12" ht="9.65" customHeight="1" x14ac:dyDescent="0.35">
      <c r="L925" s="133"/>
    </row>
    <row r="926" spans="12:12" ht="9.65" customHeight="1" x14ac:dyDescent="0.35">
      <c r="L926" s="133"/>
    </row>
    <row r="927" spans="12:12" ht="9.65" customHeight="1" x14ac:dyDescent="0.35">
      <c r="L927" s="133"/>
    </row>
    <row r="928" spans="12:12" ht="9.65" customHeight="1" x14ac:dyDescent="0.35">
      <c r="L928" s="133"/>
    </row>
    <row r="929" spans="12:12" ht="9.65" customHeight="1" x14ac:dyDescent="0.35">
      <c r="L929" s="133"/>
    </row>
    <row r="930" spans="12:12" ht="9.65" customHeight="1" x14ac:dyDescent="0.35">
      <c r="L930" s="133"/>
    </row>
    <row r="931" spans="12:12" ht="9.65" customHeight="1" x14ac:dyDescent="0.35">
      <c r="L931" s="133"/>
    </row>
    <row r="932" spans="12:12" ht="9.65" customHeight="1" x14ac:dyDescent="0.35">
      <c r="L932" s="133"/>
    </row>
    <row r="933" spans="12:12" ht="9.65" customHeight="1" x14ac:dyDescent="0.35">
      <c r="L933" s="133"/>
    </row>
    <row r="934" spans="12:12" ht="9.65" customHeight="1" x14ac:dyDescent="0.35">
      <c r="L934" s="133"/>
    </row>
    <row r="935" spans="12:12" ht="9.65" customHeight="1" x14ac:dyDescent="0.35">
      <c r="L935" s="133"/>
    </row>
    <row r="936" spans="12:12" ht="9.65" customHeight="1" x14ac:dyDescent="0.35">
      <c r="L936" s="133"/>
    </row>
    <row r="937" spans="12:12" ht="9.65" customHeight="1" x14ac:dyDescent="0.35">
      <c r="L937" s="133"/>
    </row>
    <row r="938" spans="12:12" ht="9.65" customHeight="1" x14ac:dyDescent="0.35">
      <c r="L938" s="133"/>
    </row>
    <row r="939" spans="12:12" ht="9.65" customHeight="1" x14ac:dyDescent="0.35">
      <c r="L939" s="133"/>
    </row>
    <row r="940" spans="12:12" ht="9.65" customHeight="1" x14ac:dyDescent="0.35">
      <c r="L940" s="133"/>
    </row>
    <row r="941" spans="12:12" ht="9.65" customHeight="1" x14ac:dyDescent="0.35">
      <c r="L941" s="133"/>
    </row>
    <row r="942" spans="12:12" ht="9.65" customHeight="1" x14ac:dyDescent="0.35">
      <c r="L942" s="133"/>
    </row>
    <row r="943" spans="12:12" ht="9.65" customHeight="1" x14ac:dyDescent="0.35">
      <c r="L943" s="133"/>
    </row>
    <row r="944" spans="12:12" ht="9.65" customHeight="1" x14ac:dyDescent="0.35">
      <c r="L944" s="133"/>
    </row>
    <row r="945" spans="12:12" ht="9.65" customHeight="1" x14ac:dyDescent="0.35">
      <c r="L945" s="133"/>
    </row>
    <row r="946" spans="12:12" ht="9.65" customHeight="1" x14ac:dyDescent="0.35">
      <c r="L946" s="133"/>
    </row>
    <row r="947" spans="12:12" ht="9.65" customHeight="1" x14ac:dyDescent="0.35">
      <c r="L947" s="133"/>
    </row>
    <row r="948" spans="12:12" ht="9.65" customHeight="1" x14ac:dyDescent="0.35">
      <c r="L948" s="133"/>
    </row>
    <row r="949" spans="12:12" ht="9.65" customHeight="1" x14ac:dyDescent="0.35">
      <c r="L949" s="133"/>
    </row>
    <row r="950" spans="12:12" ht="9.65" customHeight="1" x14ac:dyDescent="0.35">
      <c r="L950" s="133"/>
    </row>
    <row r="951" spans="12:12" ht="9.65" customHeight="1" x14ac:dyDescent="0.35">
      <c r="L951" s="133"/>
    </row>
    <row r="952" spans="12:12" ht="9.65" customHeight="1" x14ac:dyDescent="0.35">
      <c r="L952" s="133"/>
    </row>
    <row r="953" spans="12:12" ht="9.65" customHeight="1" x14ac:dyDescent="0.35">
      <c r="L953" s="133"/>
    </row>
    <row r="954" spans="12:12" ht="9.65" customHeight="1" x14ac:dyDescent="0.35">
      <c r="L954" s="133"/>
    </row>
    <row r="955" spans="12:12" ht="9.65" customHeight="1" x14ac:dyDescent="0.35">
      <c r="L955" s="133"/>
    </row>
    <row r="956" spans="12:12" ht="9.65" customHeight="1" x14ac:dyDescent="0.35">
      <c r="L956" s="133"/>
    </row>
    <row r="957" spans="12:12" ht="9.65" customHeight="1" x14ac:dyDescent="0.35">
      <c r="L957" s="133"/>
    </row>
    <row r="958" spans="12:12" ht="9.65" customHeight="1" x14ac:dyDescent="0.35">
      <c r="L958" s="133"/>
    </row>
    <row r="959" spans="12:12" ht="9.65" customHeight="1" x14ac:dyDescent="0.35">
      <c r="L959" s="133"/>
    </row>
    <row r="960" spans="12:12" ht="9.65" customHeight="1" x14ac:dyDescent="0.35">
      <c r="L960" s="133"/>
    </row>
    <row r="961" spans="12:12" ht="9.65" customHeight="1" x14ac:dyDescent="0.35">
      <c r="L961" s="133"/>
    </row>
    <row r="962" spans="12:12" ht="9.65" customHeight="1" x14ac:dyDescent="0.35">
      <c r="L962" s="133"/>
    </row>
    <row r="963" spans="12:12" ht="9.65" customHeight="1" x14ac:dyDescent="0.35">
      <c r="L963" s="133"/>
    </row>
    <row r="964" spans="12:12" ht="9.65" customHeight="1" x14ac:dyDescent="0.35">
      <c r="L964" s="133"/>
    </row>
    <row r="965" spans="12:12" ht="9.65" customHeight="1" x14ac:dyDescent="0.35">
      <c r="L965" s="133"/>
    </row>
    <row r="966" spans="12:12" ht="9.65" customHeight="1" x14ac:dyDescent="0.35">
      <c r="L966" s="133"/>
    </row>
    <row r="967" spans="12:12" ht="9.65" customHeight="1" x14ac:dyDescent="0.35">
      <c r="L967" s="133"/>
    </row>
    <row r="968" spans="12:12" ht="9.65" customHeight="1" x14ac:dyDescent="0.35">
      <c r="L968" s="133"/>
    </row>
    <row r="969" spans="12:12" ht="9.65" customHeight="1" x14ac:dyDescent="0.35">
      <c r="L969" s="133"/>
    </row>
    <row r="970" spans="12:12" ht="9.65" customHeight="1" x14ac:dyDescent="0.35">
      <c r="L970" s="133"/>
    </row>
    <row r="971" spans="12:12" ht="9.65" customHeight="1" x14ac:dyDescent="0.35">
      <c r="L971" s="133"/>
    </row>
    <row r="972" spans="12:12" ht="9.65" customHeight="1" x14ac:dyDescent="0.35">
      <c r="L972" s="133"/>
    </row>
    <row r="973" spans="12:12" ht="9.65" customHeight="1" x14ac:dyDescent="0.35">
      <c r="L973" s="133"/>
    </row>
    <row r="974" spans="12:12" ht="9.65" customHeight="1" x14ac:dyDescent="0.35">
      <c r="L974" s="133"/>
    </row>
    <row r="975" spans="12:12" ht="9.65" customHeight="1" x14ac:dyDescent="0.35">
      <c r="L975" s="133"/>
    </row>
    <row r="976" spans="12:12" ht="9.65" customHeight="1" x14ac:dyDescent="0.35">
      <c r="L976" s="133"/>
    </row>
    <row r="977" spans="12:12" ht="9.65" customHeight="1" x14ac:dyDescent="0.35">
      <c r="L977" s="133"/>
    </row>
    <row r="978" spans="12:12" ht="9.65" customHeight="1" x14ac:dyDescent="0.35">
      <c r="L978" s="133"/>
    </row>
    <row r="979" spans="12:12" ht="9.65" customHeight="1" x14ac:dyDescent="0.35">
      <c r="L979" s="133"/>
    </row>
    <row r="980" spans="12:12" ht="9.65" customHeight="1" x14ac:dyDescent="0.35">
      <c r="L980" s="133"/>
    </row>
    <row r="981" spans="12:12" ht="9.65" customHeight="1" x14ac:dyDescent="0.35">
      <c r="L981" s="133"/>
    </row>
    <row r="982" spans="12:12" ht="9.65" customHeight="1" x14ac:dyDescent="0.35">
      <c r="L982" s="133"/>
    </row>
    <row r="983" spans="12:12" ht="9.65" customHeight="1" x14ac:dyDescent="0.35">
      <c r="L983" s="133"/>
    </row>
    <row r="984" spans="12:12" ht="9.65" customHeight="1" x14ac:dyDescent="0.35">
      <c r="L984" s="133"/>
    </row>
    <row r="985" spans="12:12" ht="9.65" customHeight="1" x14ac:dyDescent="0.35">
      <c r="L985" s="133"/>
    </row>
    <row r="986" spans="12:12" ht="9.65" customHeight="1" x14ac:dyDescent="0.35">
      <c r="L986" s="133"/>
    </row>
    <row r="987" spans="12:12" ht="9.65" customHeight="1" x14ac:dyDescent="0.35">
      <c r="L987" s="133"/>
    </row>
    <row r="988" spans="12:12" ht="9.65" customHeight="1" x14ac:dyDescent="0.35">
      <c r="L988" s="133"/>
    </row>
    <row r="989" spans="12:12" ht="9.65" customHeight="1" x14ac:dyDescent="0.35">
      <c r="L989" s="133"/>
    </row>
    <row r="990" spans="12:12" ht="9.65" customHeight="1" x14ac:dyDescent="0.35">
      <c r="L990" s="133"/>
    </row>
    <row r="991" spans="12:12" ht="9.65" customHeight="1" x14ac:dyDescent="0.35">
      <c r="L991" s="133"/>
    </row>
    <row r="992" spans="12:12" ht="9.65" customHeight="1" x14ac:dyDescent="0.35">
      <c r="L992" s="133"/>
    </row>
    <row r="993" spans="12:12" ht="9.65" customHeight="1" x14ac:dyDescent="0.35">
      <c r="L993" s="133"/>
    </row>
    <row r="994" spans="12:12" ht="9.65" customHeight="1" x14ac:dyDescent="0.35">
      <c r="L994" s="133"/>
    </row>
    <row r="995" spans="12:12" ht="9.65" customHeight="1" x14ac:dyDescent="0.35">
      <c r="L995" s="133"/>
    </row>
    <row r="996" spans="12:12" ht="9.65" customHeight="1" x14ac:dyDescent="0.35">
      <c r="L996" s="133"/>
    </row>
    <row r="997" spans="12:12" ht="9.65" customHeight="1" x14ac:dyDescent="0.35">
      <c r="L997" s="133"/>
    </row>
    <row r="998" spans="12:12" ht="9.65" customHeight="1" x14ac:dyDescent="0.35">
      <c r="L998" s="133"/>
    </row>
    <row r="999" spans="12:12" ht="9.65" customHeight="1" x14ac:dyDescent="0.35">
      <c r="L999" s="133"/>
    </row>
    <row r="1000" spans="12:12" ht="9.65" customHeight="1" x14ac:dyDescent="0.35">
      <c r="L1000" s="133"/>
    </row>
    <row r="1001" spans="12:12" ht="9.65" customHeight="1" x14ac:dyDescent="0.35">
      <c r="L1001" s="133"/>
    </row>
    <row r="1002" spans="12:12" ht="9.65" customHeight="1" x14ac:dyDescent="0.35">
      <c r="L1002" s="133"/>
    </row>
    <row r="1003" spans="12:12" ht="9.65" customHeight="1" x14ac:dyDescent="0.35">
      <c r="L1003" s="133"/>
    </row>
    <row r="1004" spans="12:12" ht="9.65" customHeight="1" x14ac:dyDescent="0.35">
      <c r="L1004" s="133"/>
    </row>
    <row r="1005" spans="12:12" ht="9.65" customHeight="1" x14ac:dyDescent="0.35">
      <c r="L1005" s="133"/>
    </row>
    <row r="1006" spans="12:12" ht="9.65" customHeight="1" x14ac:dyDescent="0.35">
      <c r="L1006" s="133"/>
    </row>
    <row r="1007" spans="12:12" ht="9.65" customHeight="1" x14ac:dyDescent="0.35">
      <c r="L1007" s="133"/>
    </row>
    <row r="1008" spans="12:12" ht="9.65" customHeight="1" x14ac:dyDescent="0.35">
      <c r="L1008" s="133"/>
    </row>
    <row r="1009" spans="12:12" ht="9.65" customHeight="1" x14ac:dyDescent="0.35">
      <c r="L1009" s="133"/>
    </row>
    <row r="1010" spans="12:12" ht="9.65" customHeight="1" x14ac:dyDescent="0.35">
      <c r="L1010" s="133"/>
    </row>
    <row r="1011" spans="12:12" ht="9.65" customHeight="1" x14ac:dyDescent="0.35">
      <c r="L1011" s="133"/>
    </row>
    <row r="1012" spans="12:12" ht="9.65" customHeight="1" x14ac:dyDescent="0.35">
      <c r="L1012" s="133"/>
    </row>
    <row r="1013" spans="12:12" ht="9.65" customHeight="1" x14ac:dyDescent="0.35">
      <c r="L1013" s="133"/>
    </row>
    <row r="1014" spans="12:12" ht="9.65" customHeight="1" x14ac:dyDescent="0.35">
      <c r="L1014" s="133"/>
    </row>
    <row r="1015" spans="12:12" ht="9.65" customHeight="1" x14ac:dyDescent="0.35">
      <c r="L1015" s="133"/>
    </row>
    <row r="1016" spans="12:12" ht="9.65" customHeight="1" x14ac:dyDescent="0.35">
      <c r="L1016" s="133"/>
    </row>
    <row r="1017" spans="12:12" ht="9.65" customHeight="1" x14ac:dyDescent="0.35">
      <c r="L1017" s="133"/>
    </row>
    <row r="1018" spans="12:12" ht="9.65" customHeight="1" x14ac:dyDescent="0.35">
      <c r="L1018" s="133"/>
    </row>
    <row r="1019" spans="12:12" ht="9.65" customHeight="1" x14ac:dyDescent="0.35">
      <c r="L1019" s="133"/>
    </row>
    <row r="1020" spans="12:12" ht="9.65" customHeight="1" x14ac:dyDescent="0.35">
      <c r="L1020" s="133"/>
    </row>
    <row r="1021" spans="12:12" ht="9.65" customHeight="1" x14ac:dyDescent="0.35">
      <c r="L1021" s="133"/>
    </row>
    <row r="1022" spans="12:12" ht="9.65" customHeight="1" x14ac:dyDescent="0.35">
      <c r="L1022" s="133"/>
    </row>
    <row r="1023" spans="12:12" ht="9.65" customHeight="1" x14ac:dyDescent="0.35">
      <c r="L1023" s="133"/>
    </row>
    <row r="1024" spans="12:12" ht="9.65" customHeight="1" x14ac:dyDescent="0.35">
      <c r="L1024" s="133"/>
    </row>
    <row r="1025" spans="12:12" ht="9.65" customHeight="1" x14ac:dyDescent="0.35">
      <c r="L1025" s="133"/>
    </row>
    <row r="1026" spans="12:12" ht="9.65" customHeight="1" x14ac:dyDescent="0.35">
      <c r="L1026" s="133"/>
    </row>
    <row r="1027" spans="12:12" ht="9.65" customHeight="1" x14ac:dyDescent="0.35">
      <c r="L1027" s="133"/>
    </row>
    <row r="1028" spans="12:12" ht="9.65" customHeight="1" x14ac:dyDescent="0.35">
      <c r="L1028" s="133"/>
    </row>
    <row r="1029" spans="12:12" ht="9.65" customHeight="1" x14ac:dyDescent="0.35">
      <c r="L1029" s="133"/>
    </row>
    <row r="1030" spans="12:12" ht="9.65" customHeight="1" x14ac:dyDescent="0.35">
      <c r="L1030" s="133"/>
    </row>
    <row r="1031" spans="12:12" ht="9.65" customHeight="1" x14ac:dyDescent="0.35">
      <c r="L1031" s="133"/>
    </row>
    <row r="1032" spans="12:12" ht="9.65" customHeight="1" x14ac:dyDescent="0.35">
      <c r="L1032" s="133"/>
    </row>
    <row r="1033" spans="12:12" ht="9.65" customHeight="1" x14ac:dyDescent="0.35">
      <c r="L1033" s="133"/>
    </row>
    <row r="1034" spans="12:12" ht="9.65" customHeight="1" x14ac:dyDescent="0.35">
      <c r="L1034" s="133"/>
    </row>
    <row r="1035" spans="12:12" ht="9.65" customHeight="1" x14ac:dyDescent="0.35">
      <c r="L1035" s="133"/>
    </row>
    <row r="1036" spans="12:12" ht="9.65" customHeight="1" x14ac:dyDescent="0.35">
      <c r="L1036" s="133"/>
    </row>
    <row r="1037" spans="12:12" ht="9.65" customHeight="1" x14ac:dyDescent="0.35">
      <c r="L1037" s="133"/>
    </row>
    <row r="1038" spans="12:12" ht="9.65" customHeight="1" x14ac:dyDescent="0.35">
      <c r="L1038" s="133"/>
    </row>
    <row r="1039" spans="12:12" ht="9.65" customHeight="1" x14ac:dyDescent="0.35">
      <c r="L1039" s="133"/>
    </row>
    <row r="1040" spans="12:12" ht="9.65" customHeight="1" x14ac:dyDescent="0.35">
      <c r="L1040" s="133"/>
    </row>
    <row r="1041" spans="12:12" ht="9.65" customHeight="1" x14ac:dyDescent="0.35">
      <c r="L1041" s="133"/>
    </row>
    <row r="1042" spans="12:12" ht="9.65" customHeight="1" x14ac:dyDescent="0.35">
      <c r="L1042" s="133"/>
    </row>
    <row r="1043" spans="12:12" ht="9.65" customHeight="1" x14ac:dyDescent="0.35">
      <c r="L1043" s="133"/>
    </row>
    <row r="1044" spans="12:12" ht="9.65" customHeight="1" x14ac:dyDescent="0.35">
      <c r="L1044" s="133"/>
    </row>
    <row r="1045" spans="12:12" ht="9.65" customHeight="1" x14ac:dyDescent="0.35">
      <c r="L1045" s="133"/>
    </row>
    <row r="1046" spans="12:12" ht="9.65" customHeight="1" x14ac:dyDescent="0.35">
      <c r="L1046" s="133"/>
    </row>
    <row r="1047" spans="12:12" ht="9.65" customHeight="1" x14ac:dyDescent="0.35">
      <c r="L1047" s="133"/>
    </row>
    <row r="1048" spans="12:12" ht="9.65" customHeight="1" x14ac:dyDescent="0.35">
      <c r="L1048" s="133"/>
    </row>
    <row r="1049" spans="12:12" ht="9.65" customHeight="1" x14ac:dyDescent="0.35">
      <c r="L1049" s="133"/>
    </row>
    <row r="1050" spans="12:12" ht="9.65" customHeight="1" x14ac:dyDescent="0.35">
      <c r="L1050" s="133"/>
    </row>
    <row r="1051" spans="12:12" ht="9.65" customHeight="1" x14ac:dyDescent="0.35">
      <c r="L1051" s="133"/>
    </row>
    <row r="1052" spans="12:12" ht="9.65" customHeight="1" x14ac:dyDescent="0.35">
      <c r="L1052" s="133"/>
    </row>
    <row r="1053" spans="12:12" ht="9.65" customHeight="1" x14ac:dyDescent="0.35">
      <c r="L1053" s="133"/>
    </row>
    <row r="1054" spans="12:12" ht="9.65" customHeight="1" x14ac:dyDescent="0.35">
      <c r="L1054" s="133"/>
    </row>
    <row r="1055" spans="12:12" ht="9.65" customHeight="1" x14ac:dyDescent="0.35">
      <c r="L1055" s="133"/>
    </row>
    <row r="1056" spans="12:12" ht="9.65" customHeight="1" x14ac:dyDescent="0.35">
      <c r="L1056" s="133"/>
    </row>
    <row r="1057" spans="12:12" ht="9.65" customHeight="1" x14ac:dyDescent="0.35">
      <c r="L1057" s="133"/>
    </row>
    <row r="1058" spans="12:12" ht="9.65" customHeight="1" x14ac:dyDescent="0.35">
      <c r="L1058" s="133"/>
    </row>
    <row r="1059" spans="12:12" ht="9.65" customHeight="1" x14ac:dyDescent="0.35">
      <c r="L1059" s="133"/>
    </row>
    <row r="1060" spans="12:12" ht="9.65" customHeight="1" x14ac:dyDescent="0.35">
      <c r="L1060" s="133"/>
    </row>
    <row r="1061" spans="12:12" ht="9.65" customHeight="1" x14ac:dyDescent="0.35">
      <c r="L1061" s="133"/>
    </row>
    <row r="1062" spans="12:12" ht="9.65" customHeight="1" x14ac:dyDescent="0.35">
      <c r="L1062" s="133"/>
    </row>
    <row r="1063" spans="12:12" ht="9.65" customHeight="1" x14ac:dyDescent="0.35">
      <c r="L1063" s="133"/>
    </row>
    <row r="1064" spans="12:12" ht="9.65" customHeight="1" x14ac:dyDescent="0.35">
      <c r="L1064" s="133"/>
    </row>
    <row r="1065" spans="12:12" ht="9.65" customHeight="1" x14ac:dyDescent="0.35">
      <c r="L1065" s="133"/>
    </row>
    <row r="1066" spans="12:12" ht="9.65" customHeight="1" x14ac:dyDescent="0.35">
      <c r="L1066" s="133"/>
    </row>
    <row r="1067" spans="12:12" ht="9.65" customHeight="1" x14ac:dyDescent="0.35">
      <c r="L1067" s="133"/>
    </row>
    <row r="1068" spans="12:12" ht="9.65" customHeight="1" x14ac:dyDescent="0.35">
      <c r="L1068" s="133"/>
    </row>
    <row r="1069" spans="12:12" ht="9.65" customHeight="1" x14ac:dyDescent="0.35">
      <c r="L1069" s="133"/>
    </row>
    <row r="1070" spans="12:12" ht="9.65" customHeight="1" x14ac:dyDescent="0.35">
      <c r="L1070" s="133"/>
    </row>
    <row r="1071" spans="12:12" ht="9.65" customHeight="1" x14ac:dyDescent="0.35">
      <c r="L1071" s="133"/>
    </row>
    <row r="1072" spans="12:12" ht="9.65" customHeight="1" x14ac:dyDescent="0.35">
      <c r="L1072" s="133"/>
    </row>
    <row r="1073" spans="12:12" ht="9.65" customHeight="1" x14ac:dyDescent="0.35">
      <c r="L1073" s="133"/>
    </row>
    <row r="1074" spans="12:12" ht="9.65" customHeight="1" x14ac:dyDescent="0.35">
      <c r="L1074" s="133"/>
    </row>
    <row r="1075" spans="12:12" ht="9.65" customHeight="1" x14ac:dyDescent="0.35">
      <c r="L1075" s="133"/>
    </row>
    <row r="1076" spans="12:12" ht="9.65" customHeight="1" x14ac:dyDescent="0.35">
      <c r="L1076" s="133"/>
    </row>
    <row r="1077" spans="12:12" ht="9.65" customHeight="1" x14ac:dyDescent="0.35">
      <c r="L1077" s="133"/>
    </row>
    <row r="1078" spans="12:12" ht="9.65" customHeight="1" x14ac:dyDescent="0.35">
      <c r="L1078" s="133"/>
    </row>
    <row r="1079" spans="12:12" ht="9.65" customHeight="1" x14ac:dyDescent="0.35">
      <c r="L1079" s="133"/>
    </row>
    <row r="1080" spans="12:12" ht="9.65" customHeight="1" x14ac:dyDescent="0.35">
      <c r="L1080" s="133"/>
    </row>
    <row r="1081" spans="12:12" ht="9.65" customHeight="1" x14ac:dyDescent="0.35">
      <c r="L1081" s="133"/>
    </row>
    <row r="1082" spans="12:12" ht="9.65" customHeight="1" x14ac:dyDescent="0.35">
      <c r="L1082" s="133"/>
    </row>
    <row r="1083" spans="12:12" ht="9.65" customHeight="1" x14ac:dyDescent="0.35">
      <c r="L1083" s="133"/>
    </row>
    <row r="1084" spans="12:12" ht="9.65" customHeight="1" x14ac:dyDescent="0.35">
      <c r="L1084" s="133"/>
    </row>
    <row r="1085" spans="12:12" ht="9.65" customHeight="1" x14ac:dyDescent="0.35">
      <c r="L1085" s="133"/>
    </row>
    <row r="1086" spans="12:12" ht="9.65" customHeight="1" x14ac:dyDescent="0.35">
      <c r="L1086" s="133"/>
    </row>
    <row r="1087" spans="12:12" ht="9.65" customHeight="1" x14ac:dyDescent="0.35">
      <c r="L1087" s="133"/>
    </row>
    <row r="1088" spans="12:12" ht="9.65" customHeight="1" x14ac:dyDescent="0.35">
      <c r="L1088" s="133"/>
    </row>
    <row r="1089" spans="12:12" ht="9.65" customHeight="1" x14ac:dyDescent="0.35">
      <c r="L1089" s="133"/>
    </row>
    <row r="1090" spans="12:12" ht="9.65" customHeight="1" x14ac:dyDescent="0.35">
      <c r="L1090" s="133"/>
    </row>
    <row r="1091" spans="12:12" ht="9.65" customHeight="1" x14ac:dyDescent="0.35">
      <c r="L1091" s="133"/>
    </row>
    <row r="1092" spans="12:12" ht="9.65" customHeight="1" x14ac:dyDescent="0.35">
      <c r="L1092" s="133"/>
    </row>
    <row r="1093" spans="12:12" ht="9.65" customHeight="1" x14ac:dyDescent="0.35">
      <c r="L1093" s="133"/>
    </row>
    <row r="1094" spans="12:12" ht="9.65" customHeight="1" x14ac:dyDescent="0.35">
      <c r="L1094" s="133"/>
    </row>
    <row r="1095" spans="12:12" ht="9.65" customHeight="1" x14ac:dyDescent="0.35">
      <c r="L1095" s="133"/>
    </row>
    <row r="1096" spans="12:12" ht="9.65" customHeight="1" x14ac:dyDescent="0.35">
      <c r="L1096" s="133"/>
    </row>
    <row r="1097" spans="12:12" ht="9.65" customHeight="1" x14ac:dyDescent="0.35">
      <c r="L1097" s="133"/>
    </row>
    <row r="1098" spans="12:12" ht="9.65" customHeight="1" x14ac:dyDescent="0.35">
      <c r="L1098" s="133"/>
    </row>
    <row r="1099" spans="12:12" ht="9.65" customHeight="1" x14ac:dyDescent="0.35">
      <c r="L1099" s="133"/>
    </row>
    <row r="1100" spans="12:12" ht="9.65" customHeight="1" x14ac:dyDescent="0.35">
      <c r="L1100" s="133"/>
    </row>
    <row r="1101" spans="12:12" ht="9.65" customHeight="1" x14ac:dyDescent="0.35">
      <c r="L1101" s="133"/>
    </row>
    <row r="1102" spans="12:12" ht="9.65" customHeight="1" x14ac:dyDescent="0.35">
      <c r="L1102" s="133"/>
    </row>
    <row r="1103" spans="12:12" ht="9.65" customHeight="1" x14ac:dyDescent="0.35">
      <c r="L1103" s="133"/>
    </row>
    <row r="1104" spans="12:12" ht="9.65" customHeight="1" x14ac:dyDescent="0.35">
      <c r="L1104" s="133"/>
    </row>
    <row r="1105" spans="12:12" ht="9.65" customHeight="1" x14ac:dyDescent="0.35">
      <c r="L1105" s="133"/>
    </row>
    <row r="1106" spans="12:12" ht="9.65" customHeight="1" x14ac:dyDescent="0.35">
      <c r="L1106" s="133"/>
    </row>
    <row r="1107" spans="12:12" ht="9.65" customHeight="1" x14ac:dyDescent="0.35">
      <c r="L1107" s="133"/>
    </row>
    <row r="1108" spans="12:12" ht="9.65" customHeight="1" x14ac:dyDescent="0.35">
      <c r="L1108" s="133"/>
    </row>
    <row r="1109" spans="12:12" ht="9.65" customHeight="1" x14ac:dyDescent="0.35">
      <c r="L1109" s="133"/>
    </row>
    <row r="1110" spans="12:12" ht="9.65" customHeight="1" x14ac:dyDescent="0.35">
      <c r="L1110" s="133"/>
    </row>
    <row r="1111" spans="12:12" ht="9.65" customHeight="1" x14ac:dyDescent="0.35">
      <c r="L1111" s="133"/>
    </row>
    <row r="1112" spans="12:12" ht="9.65" customHeight="1" x14ac:dyDescent="0.35">
      <c r="L1112" s="133"/>
    </row>
    <row r="1113" spans="12:12" ht="9.65" customHeight="1" x14ac:dyDescent="0.35">
      <c r="L1113" s="133"/>
    </row>
    <row r="1114" spans="12:12" ht="9.65" customHeight="1" x14ac:dyDescent="0.35">
      <c r="L1114" s="133"/>
    </row>
    <row r="1115" spans="12:12" ht="9.65" customHeight="1" x14ac:dyDescent="0.35">
      <c r="L1115" s="133"/>
    </row>
    <row r="1116" spans="12:12" ht="9.65" customHeight="1" x14ac:dyDescent="0.35">
      <c r="L1116" s="133"/>
    </row>
    <row r="1117" spans="12:12" ht="9.65" customHeight="1" x14ac:dyDescent="0.35">
      <c r="L1117" s="133"/>
    </row>
    <row r="1118" spans="12:12" ht="9.65" customHeight="1" x14ac:dyDescent="0.35">
      <c r="L1118" s="133"/>
    </row>
    <row r="1119" spans="12:12" ht="9.65" customHeight="1" x14ac:dyDescent="0.35">
      <c r="L1119" s="133"/>
    </row>
    <row r="1120" spans="12:12" ht="9.65" customHeight="1" x14ac:dyDescent="0.35">
      <c r="L1120" s="133"/>
    </row>
    <row r="1121" spans="12:12" ht="9.65" customHeight="1" x14ac:dyDescent="0.35">
      <c r="L1121" s="133"/>
    </row>
    <row r="1122" spans="12:12" ht="9.65" customHeight="1" x14ac:dyDescent="0.35">
      <c r="L1122" s="133"/>
    </row>
    <row r="1123" spans="12:12" ht="9.65" customHeight="1" x14ac:dyDescent="0.35">
      <c r="L1123" s="133"/>
    </row>
    <row r="1124" spans="12:12" ht="9.65" customHeight="1" x14ac:dyDescent="0.35">
      <c r="L1124" s="133"/>
    </row>
    <row r="1125" spans="12:12" ht="9.65" customHeight="1" x14ac:dyDescent="0.35">
      <c r="L1125" s="133"/>
    </row>
    <row r="1126" spans="12:12" ht="9.65" customHeight="1" x14ac:dyDescent="0.35">
      <c r="L1126" s="133"/>
    </row>
    <row r="1127" spans="12:12" ht="9.65" customHeight="1" x14ac:dyDescent="0.35">
      <c r="L1127" s="133"/>
    </row>
    <row r="1128" spans="12:12" ht="9.65" customHeight="1" x14ac:dyDescent="0.35">
      <c r="L1128" s="133"/>
    </row>
    <row r="1129" spans="12:12" ht="9.65" customHeight="1" x14ac:dyDescent="0.35">
      <c r="L1129" s="133"/>
    </row>
    <row r="1130" spans="12:12" ht="9.65" customHeight="1" x14ac:dyDescent="0.35">
      <c r="L1130" s="133"/>
    </row>
    <row r="1131" spans="12:12" ht="9.65" customHeight="1" x14ac:dyDescent="0.35">
      <c r="L1131" s="133"/>
    </row>
    <row r="1132" spans="12:12" ht="9.65" customHeight="1" x14ac:dyDescent="0.35">
      <c r="L1132" s="133"/>
    </row>
    <row r="1133" spans="12:12" ht="9.65" customHeight="1" x14ac:dyDescent="0.35">
      <c r="L1133" s="133"/>
    </row>
    <row r="1134" spans="12:12" ht="9.65" customHeight="1" x14ac:dyDescent="0.35">
      <c r="L1134" s="133"/>
    </row>
    <row r="1135" spans="12:12" ht="9.65" customHeight="1" x14ac:dyDescent="0.35">
      <c r="L1135" s="133"/>
    </row>
    <row r="1136" spans="12:12" ht="9.65" customHeight="1" x14ac:dyDescent="0.35">
      <c r="L1136" s="133"/>
    </row>
    <row r="1137" spans="12:12" ht="9.65" customHeight="1" x14ac:dyDescent="0.35">
      <c r="L1137" s="133"/>
    </row>
    <row r="1138" spans="12:12" ht="9.65" customHeight="1" x14ac:dyDescent="0.35">
      <c r="L1138" s="133"/>
    </row>
    <row r="1139" spans="12:12" ht="9.65" customHeight="1" x14ac:dyDescent="0.35">
      <c r="L1139" s="133"/>
    </row>
    <row r="1140" spans="12:12" ht="9.65" customHeight="1" x14ac:dyDescent="0.35">
      <c r="L1140" s="133"/>
    </row>
    <row r="1141" spans="12:12" ht="9.65" customHeight="1" x14ac:dyDescent="0.35">
      <c r="L1141" s="133"/>
    </row>
    <row r="1142" spans="12:12" ht="9.65" customHeight="1" x14ac:dyDescent="0.35">
      <c r="L1142" s="133"/>
    </row>
    <row r="1143" spans="12:12" ht="9.65" customHeight="1" x14ac:dyDescent="0.35">
      <c r="L1143" s="133"/>
    </row>
    <row r="1144" spans="12:12" ht="9.65" customHeight="1" x14ac:dyDescent="0.35">
      <c r="L1144" s="133"/>
    </row>
    <row r="1145" spans="12:12" ht="9.65" customHeight="1" x14ac:dyDescent="0.35">
      <c r="L1145" s="133"/>
    </row>
    <row r="1146" spans="12:12" ht="9.65" customHeight="1" x14ac:dyDescent="0.35">
      <c r="L1146" s="133"/>
    </row>
    <row r="1147" spans="12:12" ht="9.65" customHeight="1" x14ac:dyDescent="0.35">
      <c r="L1147" s="133"/>
    </row>
    <row r="1148" spans="12:12" ht="9.65" customHeight="1" x14ac:dyDescent="0.35">
      <c r="L1148" s="133"/>
    </row>
    <row r="1149" spans="12:12" ht="9.65" customHeight="1" x14ac:dyDescent="0.35">
      <c r="L1149" s="133"/>
    </row>
    <row r="1150" spans="12:12" ht="9.65" customHeight="1" x14ac:dyDescent="0.35">
      <c r="L1150" s="133"/>
    </row>
    <row r="1151" spans="12:12" ht="9.65" customHeight="1" x14ac:dyDescent="0.35">
      <c r="L1151" s="133"/>
    </row>
    <row r="1152" spans="12:12" ht="9.65" customHeight="1" x14ac:dyDescent="0.35">
      <c r="L1152" s="133"/>
    </row>
    <row r="1153" spans="12:12" ht="9.65" customHeight="1" x14ac:dyDescent="0.35">
      <c r="L1153" s="133"/>
    </row>
    <row r="1154" spans="12:12" ht="9.65" customHeight="1" x14ac:dyDescent="0.35">
      <c r="L1154" s="133"/>
    </row>
    <row r="1155" spans="12:12" ht="9.65" customHeight="1" x14ac:dyDescent="0.35">
      <c r="L1155" s="133"/>
    </row>
    <row r="1156" spans="12:12" ht="9.65" customHeight="1" x14ac:dyDescent="0.35">
      <c r="L1156" s="133"/>
    </row>
    <row r="1157" spans="12:12" ht="9.65" customHeight="1" x14ac:dyDescent="0.35">
      <c r="L1157" s="133"/>
    </row>
    <row r="1158" spans="12:12" ht="9.65" customHeight="1" x14ac:dyDescent="0.35">
      <c r="L1158" s="133"/>
    </row>
    <row r="1159" spans="12:12" ht="9.65" customHeight="1" x14ac:dyDescent="0.35">
      <c r="L1159" s="133"/>
    </row>
    <row r="1160" spans="12:12" ht="9.65" customHeight="1" x14ac:dyDescent="0.35">
      <c r="L1160" s="133"/>
    </row>
    <row r="1161" spans="12:12" ht="9.65" customHeight="1" x14ac:dyDescent="0.35">
      <c r="L1161" s="133"/>
    </row>
    <row r="1162" spans="12:12" ht="9.65" customHeight="1" x14ac:dyDescent="0.35">
      <c r="L1162" s="133"/>
    </row>
    <row r="1163" spans="12:12" ht="9.65" customHeight="1" x14ac:dyDescent="0.35">
      <c r="L1163" s="133"/>
    </row>
    <row r="1164" spans="12:12" ht="9.65" customHeight="1" x14ac:dyDescent="0.35">
      <c r="L1164" s="133"/>
    </row>
    <row r="1165" spans="12:12" ht="9.65" customHeight="1" x14ac:dyDescent="0.35">
      <c r="L1165" s="133"/>
    </row>
    <row r="1166" spans="12:12" ht="9.65" customHeight="1" x14ac:dyDescent="0.35">
      <c r="L1166" s="133"/>
    </row>
    <row r="1167" spans="12:12" ht="9.65" customHeight="1" x14ac:dyDescent="0.35">
      <c r="L1167" s="133"/>
    </row>
    <row r="1168" spans="12:12" ht="9.65" customHeight="1" x14ac:dyDescent="0.35">
      <c r="L1168" s="133"/>
    </row>
    <row r="1169" spans="12:12" ht="9.65" customHeight="1" x14ac:dyDescent="0.35">
      <c r="L1169" s="133"/>
    </row>
    <row r="1170" spans="12:12" ht="9.65" customHeight="1" x14ac:dyDescent="0.35">
      <c r="L1170" s="133"/>
    </row>
    <row r="1171" spans="12:12" ht="9.65" customHeight="1" x14ac:dyDescent="0.35">
      <c r="L1171" s="133"/>
    </row>
    <row r="1172" spans="12:12" ht="9.65" customHeight="1" x14ac:dyDescent="0.35">
      <c r="L1172" s="133"/>
    </row>
    <row r="1173" spans="12:12" ht="9.65" customHeight="1" x14ac:dyDescent="0.35">
      <c r="L1173" s="133"/>
    </row>
    <row r="1174" spans="12:12" ht="9.65" customHeight="1" x14ac:dyDescent="0.35">
      <c r="L1174" s="133"/>
    </row>
    <row r="1175" spans="12:12" ht="9.65" customHeight="1" x14ac:dyDescent="0.35">
      <c r="L1175" s="133"/>
    </row>
    <row r="1176" spans="12:12" ht="9.65" customHeight="1" x14ac:dyDescent="0.35">
      <c r="L1176" s="133"/>
    </row>
    <row r="1177" spans="12:12" ht="9.65" customHeight="1" x14ac:dyDescent="0.35">
      <c r="L1177" s="133"/>
    </row>
    <row r="1178" spans="12:12" ht="9.65" customHeight="1" x14ac:dyDescent="0.35">
      <c r="L1178" s="133"/>
    </row>
    <row r="1179" spans="12:12" ht="9.65" customHeight="1" x14ac:dyDescent="0.35">
      <c r="L1179" s="133"/>
    </row>
    <row r="1180" spans="12:12" ht="9.65" customHeight="1" x14ac:dyDescent="0.35">
      <c r="L1180" s="133"/>
    </row>
    <row r="1181" spans="12:12" ht="9.65" customHeight="1" x14ac:dyDescent="0.35">
      <c r="L1181" s="133"/>
    </row>
    <row r="1182" spans="12:12" ht="9.65" customHeight="1" x14ac:dyDescent="0.35">
      <c r="L1182" s="133"/>
    </row>
    <row r="1183" spans="12:12" ht="9.65" customHeight="1" x14ac:dyDescent="0.35">
      <c r="L1183" s="133"/>
    </row>
    <row r="1184" spans="12:12" ht="9.65" customHeight="1" x14ac:dyDescent="0.35">
      <c r="L1184" s="133"/>
    </row>
    <row r="1185" spans="12:12" ht="9.65" customHeight="1" x14ac:dyDescent="0.35">
      <c r="L1185" s="133"/>
    </row>
    <row r="1186" spans="12:12" ht="9.65" customHeight="1" x14ac:dyDescent="0.35">
      <c r="L1186" s="133"/>
    </row>
    <row r="1187" spans="12:12" ht="9.65" customHeight="1" x14ac:dyDescent="0.35">
      <c r="L1187" s="133"/>
    </row>
    <row r="1188" spans="12:12" ht="9.65" customHeight="1" x14ac:dyDescent="0.35">
      <c r="L1188" s="133"/>
    </row>
    <row r="1189" spans="12:12" ht="9.65" customHeight="1" x14ac:dyDescent="0.35">
      <c r="L1189" s="133"/>
    </row>
    <row r="1190" spans="12:12" ht="9.65" customHeight="1" x14ac:dyDescent="0.35">
      <c r="L1190" s="133"/>
    </row>
    <row r="1191" spans="12:12" ht="9.65" customHeight="1" x14ac:dyDescent="0.35">
      <c r="L1191" s="133"/>
    </row>
    <row r="1192" spans="12:12" ht="9.65" customHeight="1" x14ac:dyDescent="0.35">
      <c r="L1192" s="133"/>
    </row>
    <row r="1193" spans="12:12" ht="9.65" customHeight="1" x14ac:dyDescent="0.35">
      <c r="L1193" s="133"/>
    </row>
    <row r="1194" spans="12:12" ht="9.65" customHeight="1" x14ac:dyDescent="0.35">
      <c r="L1194" s="133"/>
    </row>
    <row r="1195" spans="12:12" ht="9.65" customHeight="1" x14ac:dyDescent="0.35">
      <c r="L1195" s="133"/>
    </row>
    <row r="1196" spans="12:12" ht="9.65" customHeight="1" x14ac:dyDescent="0.35">
      <c r="L1196" s="133"/>
    </row>
    <row r="1197" spans="12:12" ht="9.65" customHeight="1" x14ac:dyDescent="0.35">
      <c r="L1197" s="133"/>
    </row>
    <row r="1198" spans="12:12" ht="9.65" customHeight="1" x14ac:dyDescent="0.35">
      <c r="L1198" s="133"/>
    </row>
    <row r="1199" spans="12:12" ht="9.65" customHeight="1" x14ac:dyDescent="0.35">
      <c r="L1199" s="133"/>
    </row>
    <row r="1200" spans="12:12" ht="9.65" customHeight="1" x14ac:dyDescent="0.35">
      <c r="L1200" s="133"/>
    </row>
    <row r="1201" spans="12:12" ht="9.65" customHeight="1" x14ac:dyDescent="0.35">
      <c r="L1201" s="133"/>
    </row>
    <row r="1202" spans="12:12" ht="9.65" customHeight="1" x14ac:dyDescent="0.35">
      <c r="L1202" s="133"/>
    </row>
    <row r="1203" spans="12:12" ht="9.65" customHeight="1" x14ac:dyDescent="0.35">
      <c r="L1203" s="133"/>
    </row>
    <row r="1204" spans="12:12" ht="9.65" customHeight="1" x14ac:dyDescent="0.35">
      <c r="L1204" s="133"/>
    </row>
    <row r="1205" spans="12:12" ht="9.65" customHeight="1" x14ac:dyDescent="0.35">
      <c r="L1205" s="133"/>
    </row>
    <row r="1206" spans="12:12" ht="9.65" customHeight="1" x14ac:dyDescent="0.35">
      <c r="L1206" s="133"/>
    </row>
    <row r="1207" spans="12:12" ht="9.65" customHeight="1" x14ac:dyDescent="0.35">
      <c r="L1207" s="133"/>
    </row>
    <row r="1208" spans="12:12" ht="9.65" customHeight="1" x14ac:dyDescent="0.35">
      <c r="L1208" s="133"/>
    </row>
    <row r="1209" spans="12:12" ht="9.65" customHeight="1" x14ac:dyDescent="0.35">
      <c r="L1209" s="133"/>
    </row>
    <row r="1210" spans="12:12" ht="9.65" customHeight="1" x14ac:dyDescent="0.35">
      <c r="L1210" s="133"/>
    </row>
    <row r="1211" spans="12:12" ht="9.65" customHeight="1" x14ac:dyDescent="0.35">
      <c r="L1211" s="133"/>
    </row>
    <row r="1212" spans="12:12" ht="9.65" customHeight="1" x14ac:dyDescent="0.35">
      <c r="L1212" s="133"/>
    </row>
    <row r="1213" spans="12:12" ht="9.65" customHeight="1" x14ac:dyDescent="0.35">
      <c r="L1213" s="133"/>
    </row>
    <row r="1214" spans="12:12" ht="9.65" customHeight="1" x14ac:dyDescent="0.35">
      <c r="L1214" s="133"/>
    </row>
    <row r="1215" spans="12:12" ht="9.65" customHeight="1" x14ac:dyDescent="0.35">
      <c r="L1215" s="133"/>
    </row>
    <row r="1216" spans="12:12" ht="9.65" customHeight="1" x14ac:dyDescent="0.35">
      <c r="L1216" s="133"/>
    </row>
    <row r="1217" spans="12:12" ht="9.65" customHeight="1" x14ac:dyDescent="0.35">
      <c r="L1217" s="133"/>
    </row>
    <row r="1218" spans="12:12" ht="9.65" customHeight="1" x14ac:dyDescent="0.35">
      <c r="L1218" s="133"/>
    </row>
    <row r="1219" spans="12:12" ht="9.65" customHeight="1" x14ac:dyDescent="0.35">
      <c r="L1219" s="133"/>
    </row>
    <row r="1220" spans="12:12" ht="9.65" customHeight="1" x14ac:dyDescent="0.35">
      <c r="L1220" s="133"/>
    </row>
    <row r="1221" spans="12:12" ht="9.65" customHeight="1" x14ac:dyDescent="0.35">
      <c r="L1221" s="133"/>
    </row>
    <row r="1222" spans="12:12" ht="9.65" customHeight="1" x14ac:dyDescent="0.35">
      <c r="L1222" s="133"/>
    </row>
    <row r="1223" spans="12:12" ht="9.65" customHeight="1" x14ac:dyDescent="0.35">
      <c r="L1223" s="133"/>
    </row>
    <row r="1224" spans="12:12" ht="9.65" customHeight="1" x14ac:dyDescent="0.35">
      <c r="L1224" s="133"/>
    </row>
    <row r="1225" spans="12:12" ht="9.65" customHeight="1" x14ac:dyDescent="0.35">
      <c r="L1225" s="133"/>
    </row>
    <row r="1226" spans="12:12" ht="9.65" customHeight="1" x14ac:dyDescent="0.35">
      <c r="L1226" s="133"/>
    </row>
    <row r="1227" spans="12:12" ht="9.65" customHeight="1" x14ac:dyDescent="0.35">
      <c r="L1227" s="133"/>
    </row>
    <row r="1228" spans="12:12" ht="9.65" customHeight="1" x14ac:dyDescent="0.35">
      <c r="L1228" s="133"/>
    </row>
    <row r="1229" spans="12:12" ht="9.65" customHeight="1" x14ac:dyDescent="0.35">
      <c r="L1229" s="133"/>
    </row>
    <row r="1230" spans="12:12" ht="9.65" customHeight="1" x14ac:dyDescent="0.35">
      <c r="L1230" s="133"/>
    </row>
    <row r="1231" spans="12:12" ht="9.65" customHeight="1" x14ac:dyDescent="0.35">
      <c r="L1231" s="133"/>
    </row>
    <row r="1232" spans="12:12" ht="9.65" customHeight="1" x14ac:dyDescent="0.35">
      <c r="L1232" s="133"/>
    </row>
    <row r="1233" spans="12:12" ht="9.65" customHeight="1" x14ac:dyDescent="0.35">
      <c r="L1233" s="133"/>
    </row>
    <row r="1234" spans="12:12" ht="9.65" customHeight="1" x14ac:dyDescent="0.35">
      <c r="L1234" s="133"/>
    </row>
    <row r="1235" spans="12:12" ht="9.65" customHeight="1" x14ac:dyDescent="0.35">
      <c r="L1235" s="133"/>
    </row>
    <row r="1236" spans="12:12" ht="9.65" customHeight="1" x14ac:dyDescent="0.35">
      <c r="L1236" s="133"/>
    </row>
    <row r="1237" spans="12:12" ht="9.65" customHeight="1" x14ac:dyDescent="0.35">
      <c r="L1237" s="133"/>
    </row>
    <row r="1238" spans="12:12" ht="9.65" customHeight="1" x14ac:dyDescent="0.35">
      <c r="L1238" s="133"/>
    </row>
    <row r="1239" spans="12:12" ht="9.65" customHeight="1" x14ac:dyDescent="0.35">
      <c r="L1239" s="133"/>
    </row>
    <row r="1240" spans="12:12" ht="9.65" customHeight="1" x14ac:dyDescent="0.35">
      <c r="L1240" s="133"/>
    </row>
    <row r="1241" spans="12:12" ht="9.65" customHeight="1" x14ac:dyDescent="0.35">
      <c r="L1241" s="133"/>
    </row>
    <row r="1242" spans="12:12" ht="9.65" customHeight="1" x14ac:dyDescent="0.35">
      <c r="L1242" s="133"/>
    </row>
    <row r="1243" spans="12:12" ht="9.65" customHeight="1" x14ac:dyDescent="0.35">
      <c r="L1243" s="133"/>
    </row>
    <row r="1244" spans="12:12" ht="9.65" customHeight="1" x14ac:dyDescent="0.35">
      <c r="L1244" s="133"/>
    </row>
    <row r="1245" spans="12:12" ht="9.65" customHeight="1" x14ac:dyDescent="0.35">
      <c r="L1245" s="133"/>
    </row>
    <row r="1246" spans="12:12" ht="9.65" customHeight="1" x14ac:dyDescent="0.35">
      <c r="L1246" s="133"/>
    </row>
    <row r="1247" spans="12:12" ht="9.65" customHeight="1" x14ac:dyDescent="0.35">
      <c r="L1247" s="133"/>
    </row>
    <row r="1248" spans="12:12" ht="9.65" customHeight="1" x14ac:dyDescent="0.35">
      <c r="L1248" s="133"/>
    </row>
    <row r="1249" spans="12:12" ht="9.65" customHeight="1" x14ac:dyDescent="0.35">
      <c r="L1249" s="133"/>
    </row>
    <row r="1250" spans="12:12" ht="9.65" customHeight="1" x14ac:dyDescent="0.35">
      <c r="L1250" s="133"/>
    </row>
    <row r="1251" spans="12:12" ht="9.65" customHeight="1" x14ac:dyDescent="0.35">
      <c r="L1251" s="133"/>
    </row>
    <row r="1252" spans="12:12" ht="9.65" customHeight="1" x14ac:dyDescent="0.35">
      <c r="L1252" s="133"/>
    </row>
    <row r="1253" spans="12:12" ht="9.65" customHeight="1" x14ac:dyDescent="0.35">
      <c r="L1253" s="133"/>
    </row>
    <row r="1254" spans="12:12" ht="9.65" customHeight="1" x14ac:dyDescent="0.35">
      <c r="L1254" s="133"/>
    </row>
    <row r="1255" spans="12:12" ht="9.65" customHeight="1" x14ac:dyDescent="0.35">
      <c r="L1255" s="133"/>
    </row>
    <row r="1256" spans="12:12" ht="9.65" customHeight="1" x14ac:dyDescent="0.35">
      <c r="L1256" s="133"/>
    </row>
    <row r="1257" spans="12:12" ht="9.65" customHeight="1" x14ac:dyDescent="0.35">
      <c r="L1257" s="133"/>
    </row>
    <row r="1258" spans="12:12" ht="9.65" customHeight="1" x14ac:dyDescent="0.35">
      <c r="L1258" s="133"/>
    </row>
    <row r="1259" spans="12:12" ht="9.65" customHeight="1" x14ac:dyDescent="0.35">
      <c r="L1259" s="133"/>
    </row>
    <row r="1260" spans="12:12" ht="9.65" customHeight="1" x14ac:dyDescent="0.35">
      <c r="L1260" s="133"/>
    </row>
    <row r="1261" spans="12:12" ht="9.65" customHeight="1" x14ac:dyDescent="0.35">
      <c r="L1261" s="133"/>
    </row>
    <row r="1262" spans="12:12" ht="9.65" customHeight="1" x14ac:dyDescent="0.35">
      <c r="L1262" s="133"/>
    </row>
    <row r="1263" spans="12:12" ht="9.65" customHeight="1" x14ac:dyDescent="0.35">
      <c r="L1263" s="133"/>
    </row>
    <row r="1264" spans="12:12" ht="9.65" customHeight="1" x14ac:dyDescent="0.35">
      <c r="L1264" s="133"/>
    </row>
    <row r="1265" spans="12:12" ht="9.65" customHeight="1" x14ac:dyDescent="0.35">
      <c r="L1265" s="133"/>
    </row>
    <row r="1266" spans="12:12" ht="9.65" customHeight="1" x14ac:dyDescent="0.35">
      <c r="L1266" s="133"/>
    </row>
    <row r="1267" spans="12:12" ht="9.65" customHeight="1" x14ac:dyDescent="0.35">
      <c r="L1267" s="133"/>
    </row>
    <row r="1268" spans="12:12" ht="9.65" customHeight="1" x14ac:dyDescent="0.35">
      <c r="L1268" s="133"/>
    </row>
    <row r="1269" spans="12:12" ht="9.65" customHeight="1" x14ac:dyDescent="0.35">
      <c r="L1269" s="133"/>
    </row>
    <row r="1270" spans="12:12" ht="9.65" customHeight="1" x14ac:dyDescent="0.35">
      <c r="L1270" s="133"/>
    </row>
    <row r="1271" spans="12:12" ht="9.65" customHeight="1" x14ac:dyDescent="0.35">
      <c r="L1271" s="133"/>
    </row>
    <row r="1272" spans="12:12" ht="9.65" customHeight="1" x14ac:dyDescent="0.35">
      <c r="L1272" s="133"/>
    </row>
    <row r="1273" spans="12:12" ht="9.65" customHeight="1" x14ac:dyDescent="0.35">
      <c r="L1273" s="133"/>
    </row>
    <row r="1274" spans="12:12" ht="9.65" customHeight="1" x14ac:dyDescent="0.35">
      <c r="L1274" s="133"/>
    </row>
    <row r="1275" spans="12:12" ht="9.65" customHeight="1" x14ac:dyDescent="0.35">
      <c r="L1275" s="133"/>
    </row>
    <row r="1276" spans="12:12" ht="9.65" customHeight="1" x14ac:dyDescent="0.35">
      <c r="L1276" s="133"/>
    </row>
    <row r="1277" spans="12:12" ht="9.65" customHeight="1" x14ac:dyDescent="0.35">
      <c r="L1277" s="133"/>
    </row>
    <row r="1278" spans="12:12" ht="9.65" customHeight="1" x14ac:dyDescent="0.35">
      <c r="L1278" s="133"/>
    </row>
    <row r="1279" spans="12:12" ht="9.65" customHeight="1" x14ac:dyDescent="0.35">
      <c r="L1279" s="133"/>
    </row>
    <row r="1280" spans="12:12" ht="9.65" customHeight="1" x14ac:dyDescent="0.35">
      <c r="L1280" s="133"/>
    </row>
    <row r="1281" spans="12:12" ht="9.65" customHeight="1" x14ac:dyDescent="0.35">
      <c r="L1281" s="133"/>
    </row>
    <row r="1282" spans="12:12" ht="9.65" customHeight="1" x14ac:dyDescent="0.35">
      <c r="L1282" s="133"/>
    </row>
    <row r="1283" spans="12:12" ht="9.65" customHeight="1" x14ac:dyDescent="0.35">
      <c r="L1283" s="133"/>
    </row>
    <row r="1284" spans="12:12" ht="9.65" customHeight="1" x14ac:dyDescent="0.35">
      <c r="L1284" s="133"/>
    </row>
    <row r="1285" spans="12:12" ht="9.65" customHeight="1" x14ac:dyDescent="0.35">
      <c r="L1285" s="133"/>
    </row>
    <row r="1286" spans="12:12" ht="9.65" customHeight="1" x14ac:dyDescent="0.35">
      <c r="L1286" s="133"/>
    </row>
    <row r="1287" spans="12:12" ht="9.65" customHeight="1" x14ac:dyDescent="0.35">
      <c r="L1287" s="133"/>
    </row>
    <row r="1288" spans="12:12" ht="9.65" customHeight="1" x14ac:dyDescent="0.35">
      <c r="L1288" s="133"/>
    </row>
    <row r="1289" spans="12:12" ht="9.65" customHeight="1" x14ac:dyDescent="0.35">
      <c r="L1289" s="133"/>
    </row>
    <row r="1290" spans="12:12" ht="9.65" customHeight="1" x14ac:dyDescent="0.35">
      <c r="L1290" s="133"/>
    </row>
    <row r="1291" spans="12:12" ht="9.65" customHeight="1" x14ac:dyDescent="0.35">
      <c r="L1291" s="133"/>
    </row>
    <row r="1292" spans="12:12" ht="9.65" customHeight="1" x14ac:dyDescent="0.35">
      <c r="L1292" s="133"/>
    </row>
    <row r="1293" spans="12:12" ht="9.65" customHeight="1" x14ac:dyDescent="0.35">
      <c r="L1293" s="133"/>
    </row>
    <row r="1294" spans="12:12" ht="9.65" customHeight="1" x14ac:dyDescent="0.35">
      <c r="L1294" s="133"/>
    </row>
    <row r="1295" spans="12:12" ht="9.65" customHeight="1" x14ac:dyDescent="0.35">
      <c r="L1295" s="133"/>
    </row>
    <row r="1296" spans="12:12" ht="9.65" customHeight="1" x14ac:dyDescent="0.35">
      <c r="L1296" s="133"/>
    </row>
    <row r="1297" spans="12:12" ht="9.65" customHeight="1" x14ac:dyDescent="0.35">
      <c r="L1297" s="133"/>
    </row>
    <row r="1298" spans="12:12" ht="9.65" customHeight="1" x14ac:dyDescent="0.35">
      <c r="L1298" s="133"/>
    </row>
    <row r="1299" spans="12:12" ht="9.65" customHeight="1" x14ac:dyDescent="0.35">
      <c r="L1299" s="133"/>
    </row>
    <row r="1300" spans="12:12" ht="9.65" customHeight="1" x14ac:dyDescent="0.35">
      <c r="L1300" s="133"/>
    </row>
    <row r="1301" spans="12:12" ht="9.65" customHeight="1" x14ac:dyDescent="0.35">
      <c r="L1301" s="133"/>
    </row>
    <row r="1302" spans="12:12" ht="9.65" customHeight="1" x14ac:dyDescent="0.35">
      <c r="L1302" s="133"/>
    </row>
    <row r="1303" spans="12:12" ht="9.65" customHeight="1" x14ac:dyDescent="0.35">
      <c r="L1303" s="133"/>
    </row>
    <row r="1304" spans="12:12" ht="9.65" customHeight="1" x14ac:dyDescent="0.35">
      <c r="L1304" s="133"/>
    </row>
    <row r="1305" spans="12:12" ht="9.65" customHeight="1" x14ac:dyDescent="0.35">
      <c r="L1305" s="133"/>
    </row>
    <row r="1306" spans="12:12" ht="9.65" customHeight="1" x14ac:dyDescent="0.35">
      <c r="L1306" s="133"/>
    </row>
    <row r="1307" spans="12:12" ht="9.65" customHeight="1" x14ac:dyDescent="0.35">
      <c r="L1307" s="133"/>
    </row>
    <row r="1308" spans="12:12" ht="9.65" customHeight="1" x14ac:dyDescent="0.35">
      <c r="L1308" s="133"/>
    </row>
    <row r="1309" spans="12:12" ht="9.65" customHeight="1" x14ac:dyDescent="0.35">
      <c r="L1309" s="133"/>
    </row>
    <row r="1310" spans="12:12" ht="9.65" customHeight="1" x14ac:dyDescent="0.35">
      <c r="L1310" s="133"/>
    </row>
    <row r="1311" spans="12:12" ht="9.65" customHeight="1" x14ac:dyDescent="0.35">
      <c r="L1311" s="133"/>
    </row>
    <row r="1312" spans="12:12" ht="9.65" customHeight="1" x14ac:dyDescent="0.35">
      <c r="L1312" s="133"/>
    </row>
    <row r="1313" spans="12:12" ht="9.65" customHeight="1" x14ac:dyDescent="0.35">
      <c r="L1313" s="133"/>
    </row>
    <row r="1314" spans="12:12" ht="9.65" customHeight="1" x14ac:dyDescent="0.35">
      <c r="L1314" s="133"/>
    </row>
    <row r="1315" spans="12:12" ht="9.65" customHeight="1" x14ac:dyDescent="0.35">
      <c r="L1315" s="133"/>
    </row>
    <row r="1316" spans="12:12" ht="9.65" customHeight="1" x14ac:dyDescent="0.35">
      <c r="L1316" s="133"/>
    </row>
    <row r="1317" spans="12:12" ht="9.65" customHeight="1" x14ac:dyDescent="0.35">
      <c r="L1317" s="133"/>
    </row>
    <row r="1318" spans="12:12" ht="9.65" customHeight="1" x14ac:dyDescent="0.35">
      <c r="L1318" s="133"/>
    </row>
    <row r="1319" spans="12:12" ht="9.65" customHeight="1" x14ac:dyDescent="0.35">
      <c r="L1319" s="133"/>
    </row>
    <row r="1320" spans="12:12" ht="9.65" customHeight="1" x14ac:dyDescent="0.35">
      <c r="L1320" s="133"/>
    </row>
    <row r="1321" spans="12:12" ht="9.65" customHeight="1" x14ac:dyDescent="0.35">
      <c r="L1321" s="133"/>
    </row>
    <row r="1322" spans="12:12" ht="9.65" customHeight="1" x14ac:dyDescent="0.35">
      <c r="L1322" s="133"/>
    </row>
    <row r="1323" spans="12:12" ht="9.65" customHeight="1" x14ac:dyDescent="0.35">
      <c r="L1323" s="133"/>
    </row>
    <row r="1324" spans="12:12" ht="9.65" customHeight="1" x14ac:dyDescent="0.35">
      <c r="L1324" s="133"/>
    </row>
    <row r="1325" spans="12:12" ht="9.65" customHeight="1" x14ac:dyDescent="0.35">
      <c r="L1325" s="133"/>
    </row>
    <row r="1326" spans="12:12" ht="9.65" customHeight="1" x14ac:dyDescent="0.35">
      <c r="L1326" s="133"/>
    </row>
    <row r="1327" spans="12:12" ht="9.65" customHeight="1" x14ac:dyDescent="0.35">
      <c r="L1327" s="133"/>
    </row>
    <row r="1328" spans="12:12" ht="9.65" customHeight="1" x14ac:dyDescent="0.35">
      <c r="L1328" s="133"/>
    </row>
    <row r="1329" spans="12:12" ht="9.65" customHeight="1" x14ac:dyDescent="0.35">
      <c r="L1329" s="133"/>
    </row>
    <row r="1330" spans="12:12" ht="9.65" customHeight="1" x14ac:dyDescent="0.35">
      <c r="L1330" s="133"/>
    </row>
    <row r="1331" spans="12:12" ht="9.65" customHeight="1" x14ac:dyDescent="0.35">
      <c r="L1331" s="133"/>
    </row>
    <row r="1332" spans="12:12" ht="9.65" customHeight="1" x14ac:dyDescent="0.35">
      <c r="L1332" s="133"/>
    </row>
    <row r="1333" spans="12:12" ht="9.65" customHeight="1" x14ac:dyDescent="0.35">
      <c r="L1333" s="133"/>
    </row>
    <row r="1334" spans="12:12" ht="9.65" customHeight="1" x14ac:dyDescent="0.35">
      <c r="L1334" s="133"/>
    </row>
    <row r="1335" spans="12:12" ht="9.65" customHeight="1" x14ac:dyDescent="0.35">
      <c r="L1335" s="133"/>
    </row>
    <row r="1336" spans="12:12" ht="9.65" customHeight="1" x14ac:dyDescent="0.35">
      <c r="L1336" s="133"/>
    </row>
    <row r="1337" spans="12:12" ht="9.65" customHeight="1" x14ac:dyDescent="0.35">
      <c r="L1337" s="133"/>
    </row>
    <row r="1338" spans="12:12" ht="9.65" customHeight="1" x14ac:dyDescent="0.35">
      <c r="L1338" s="133"/>
    </row>
    <row r="1339" spans="12:12" ht="9.65" customHeight="1" x14ac:dyDescent="0.35">
      <c r="L1339" s="133"/>
    </row>
    <row r="1340" spans="12:12" ht="9.65" customHeight="1" x14ac:dyDescent="0.35">
      <c r="L1340" s="133"/>
    </row>
    <row r="1341" spans="12:12" ht="9.65" customHeight="1" x14ac:dyDescent="0.35">
      <c r="L1341" s="133"/>
    </row>
    <row r="1342" spans="12:12" ht="9.65" customHeight="1" x14ac:dyDescent="0.35">
      <c r="L1342" s="133"/>
    </row>
    <row r="1343" spans="12:12" ht="9.65" customHeight="1" x14ac:dyDescent="0.35">
      <c r="L1343" s="133"/>
    </row>
    <row r="1344" spans="12:12" ht="9.65" customHeight="1" x14ac:dyDescent="0.35">
      <c r="L1344" s="133"/>
    </row>
    <row r="1345" spans="12:12" ht="9.65" customHeight="1" x14ac:dyDescent="0.35">
      <c r="L1345" s="133"/>
    </row>
    <row r="1346" spans="12:12" ht="9.65" customHeight="1" x14ac:dyDescent="0.35">
      <c r="L1346" s="133"/>
    </row>
    <row r="1347" spans="12:12" ht="9.65" customHeight="1" x14ac:dyDescent="0.35">
      <c r="L1347" s="133"/>
    </row>
    <row r="1348" spans="12:12" ht="9.65" customHeight="1" x14ac:dyDescent="0.35">
      <c r="L1348" s="133"/>
    </row>
    <row r="1349" spans="12:12" ht="9.65" customHeight="1" x14ac:dyDescent="0.35">
      <c r="L1349" s="133"/>
    </row>
    <row r="1350" spans="12:12" ht="9.65" customHeight="1" x14ac:dyDescent="0.35">
      <c r="L1350" s="133"/>
    </row>
    <row r="1351" spans="12:12" ht="9.65" customHeight="1" x14ac:dyDescent="0.35">
      <c r="L1351" s="133"/>
    </row>
    <row r="1352" spans="12:12" ht="9.65" customHeight="1" x14ac:dyDescent="0.35">
      <c r="L1352" s="133"/>
    </row>
    <row r="1353" spans="12:12" ht="9.65" customHeight="1" x14ac:dyDescent="0.35">
      <c r="L1353" s="133"/>
    </row>
    <row r="1354" spans="12:12" ht="9.65" customHeight="1" x14ac:dyDescent="0.35">
      <c r="L1354" s="133"/>
    </row>
    <row r="1355" spans="12:12" ht="9.65" customHeight="1" x14ac:dyDescent="0.35">
      <c r="L1355" s="133"/>
    </row>
    <row r="1356" spans="12:12" ht="9.65" customHeight="1" x14ac:dyDescent="0.35">
      <c r="L1356" s="133"/>
    </row>
    <row r="1357" spans="12:12" ht="9.65" customHeight="1" x14ac:dyDescent="0.35">
      <c r="L1357" s="133"/>
    </row>
    <row r="1358" spans="12:12" ht="9.65" customHeight="1" x14ac:dyDescent="0.35">
      <c r="L1358" s="133"/>
    </row>
    <row r="1359" spans="12:12" ht="9.65" customHeight="1" x14ac:dyDescent="0.35">
      <c r="L1359" s="133"/>
    </row>
    <row r="1360" spans="12:12" ht="9.65" customHeight="1" x14ac:dyDescent="0.35">
      <c r="L1360" s="133"/>
    </row>
    <row r="1361" spans="12:12" ht="9.65" customHeight="1" x14ac:dyDescent="0.35">
      <c r="L1361" s="133"/>
    </row>
    <row r="1362" spans="12:12" ht="9.65" customHeight="1" x14ac:dyDescent="0.35">
      <c r="L1362" s="133"/>
    </row>
    <row r="1363" spans="12:12" ht="9.65" customHeight="1" x14ac:dyDescent="0.35">
      <c r="L1363" s="133"/>
    </row>
    <row r="1364" spans="12:12" ht="9.65" customHeight="1" x14ac:dyDescent="0.35">
      <c r="L1364" s="133"/>
    </row>
    <row r="1365" spans="12:12" ht="9.65" customHeight="1" x14ac:dyDescent="0.35">
      <c r="L1365" s="133"/>
    </row>
    <row r="1366" spans="12:12" ht="9.65" customHeight="1" x14ac:dyDescent="0.35">
      <c r="L1366" s="133"/>
    </row>
    <row r="1367" spans="12:12" ht="9.65" customHeight="1" x14ac:dyDescent="0.35">
      <c r="L1367" s="133"/>
    </row>
    <row r="1368" spans="12:12" ht="9.65" customHeight="1" x14ac:dyDescent="0.35">
      <c r="L1368" s="133"/>
    </row>
    <row r="1369" spans="12:12" ht="9.65" customHeight="1" x14ac:dyDescent="0.35">
      <c r="L1369" s="133"/>
    </row>
    <row r="1370" spans="12:12" ht="9.65" customHeight="1" x14ac:dyDescent="0.35">
      <c r="L1370" s="133"/>
    </row>
    <row r="1371" spans="12:12" ht="9.65" customHeight="1" x14ac:dyDescent="0.35">
      <c r="L1371" s="133"/>
    </row>
    <row r="1372" spans="12:12" ht="9.65" customHeight="1" x14ac:dyDescent="0.35">
      <c r="L1372" s="133"/>
    </row>
    <row r="1373" spans="12:12" ht="9.65" customHeight="1" x14ac:dyDescent="0.35">
      <c r="L1373" s="133"/>
    </row>
    <row r="1374" spans="12:12" ht="9.65" customHeight="1" x14ac:dyDescent="0.35">
      <c r="L1374" s="133"/>
    </row>
    <row r="1375" spans="12:12" ht="9.65" customHeight="1" x14ac:dyDescent="0.35">
      <c r="L1375" s="133"/>
    </row>
    <row r="1376" spans="12:12" ht="9.65" customHeight="1" x14ac:dyDescent="0.35">
      <c r="L1376" s="133"/>
    </row>
    <row r="1377" spans="12:12" ht="9.65" customHeight="1" x14ac:dyDescent="0.35">
      <c r="L1377" s="133"/>
    </row>
    <row r="1378" spans="12:12" ht="9.65" customHeight="1" x14ac:dyDescent="0.35">
      <c r="L1378" s="133"/>
    </row>
    <row r="1379" spans="12:12" ht="9.65" customHeight="1" x14ac:dyDescent="0.35">
      <c r="L1379" s="133"/>
    </row>
    <row r="1380" spans="12:12" ht="9.65" customHeight="1" x14ac:dyDescent="0.35">
      <c r="L1380" s="133"/>
    </row>
    <row r="1381" spans="12:12" ht="9.65" customHeight="1" x14ac:dyDescent="0.35">
      <c r="L1381" s="133"/>
    </row>
    <row r="1382" spans="12:12" ht="9.65" customHeight="1" x14ac:dyDescent="0.35">
      <c r="L1382" s="133"/>
    </row>
    <row r="1383" spans="12:12" ht="9.65" customHeight="1" x14ac:dyDescent="0.35">
      <c r="L1383" s="133"/>
    </row>
    <row r="1384" spans="12:12" ht="9.65" customHeight="1" x14ac:dyDescent="0.35">
      <c r="L1384" s="133"/>
    </row>
    <row r="1385" spans="12:12" ht="9.65" customHeight="1" x14ac:dyDescent="0.35">
      <c r="L1385" s="133"/>
    </row>
    <row r="1386" spans="12:12" ht="9.65" customHeight="1" x14ac:dyDescent="0.35">
      <c r="L1386" s="133"/>
    </row>
    <row r="1387" spans="12:12" ht="9.65" customHeight="1" x14ac:dyDescent="0.35">
      <c r="L1387" s="133"/>
    </row>
    <row r="1388" spans="12:12" ht="9.65" customHeight="1" x14ac:dyDescent="0.35">
      <c r="L1388" s="133"/>
    </row>
    <row r="1389" spans="12:12" ht="9.65" customHeight="1" x14ac:dyDescent="0.35">
      <c r="L1389" s="133"/>
    </row>
    <row r="1390" spans="12:12" ht="9.65" customHeight="1" x14ac:dyDescent="0.35">
      <c r="L1390" s="133"/>
    </row>
    <row r="1391" spans="12:12" ht="9.65" customHeight="1" x14ac:dyDescent="0.35">
      <c r="L1391" s="133"/>
    </row>
    <row r="1392" spans="12:12" ht="9.65" customHeight="1" x14ac:dyDescent="0.35">
      <c r="L1392" s="133"/>
    </row>
    <row r="1393" spans="12:12" ht="9.65" customHeight="1" x14ac:dyDescent="0.35">
      <c r="L1393" s="133"/>
    </row>
    <row r="1394" spans="12:12" ht="9.65" customHeight="1" x14ac:dyDescent="0.35">
      <c r="L1394" s="133"/>
    </row>
    <row r="1395" spans="12:12" ht="9.65" customHeight="1" x14ac:dyDescent="0.35">
      <c r="L1395" s="133"/>
    </row>
    <row r="1396" spans="12:12" ht="9.65" customHeight="1" x14ac:dyDescent="0.35">
      <c r="L1396" s="133"/>
    </row>
    <row r="1397" spans="12:12" ht="9.65" customHeight="1" x14ac:dyDescent="0.35">
      <c r="L1397" s="133"/>
    </row>
    <row r="1398" spans="12:12" ht="9.65" customHeight="1" x14ac:dyDescent="0.35">
      <c r="L1398" s="133"/>
    </row>
    <row r="1399" spans="12:12" ht="9.65" customHeight="1" x14ac:dyDescent="0.35">
      <c r="L1399" s="133"/>
    </row>
    <row r="1400" spans="12:12" ht="9.65" customHeight="1" x14ac:dyDescent="0.35">
      <c r="L1400" s="133"/>
    </row>
    <row r="1401" spans="12:12" ht="9.65" customHeight="1" x14ac:dyDescent="0.35">
      <c r="L1401" s="133"/>
    </row>
    <row r="1402" spans="12:12" ht="9.65" customHeight="1" x14ac:dyDescent="0.35">
      <c r="L1402" s="133"/>
    </row>
    <row r="1403" spans="12:12" ht="9.65" customHeight="1" x14ac:dyDescent="0.35">
      <c r="L1403" s="133"/>
    </row>
    <row r="1404" spans="12:12" ht="9.65" customHeight="1" x14ac:dyDescent="0.35">
      <c r="L1404" s="133"/>
    </row>
    <row r="1405" spans="12:12" ht="9.65" customHeight="1" x14ac:dyDescent="0.35">
      <c r="L1405" s="133"/>
    </row>
    <row r="1406" spans="12:12" ht="9.65" customHeight="1" x14ac:dyDescent="0.35">
      <c r="L1406" s="133"/>
    </row>
    <row r="1407" spans="12:12" ht="9.65" customHeight="1" x14ac:dyDescent="0.35">
      <c r="L1407" s="133"/>
    </row>
    <row r="1408" spans="12:12" ht="9.65" customHeight="1" x14ac:dyDescent="0.35">
      <c r="L1408" s="133"/>
    </row>
    <row r="1409" spans="12:12" ht="9.65" customHeight="1" x14ac:dyDescent="0.35">
      <c r="L1409" s="133"/>
    </row>
    <row r="1410" spans="12:12" ht="9.65" customHeight="1" x14ac:dyDescent="0.35">
      <c r="L1410" s="133"/>
    </row>
    <row r="1411" spans="12:12" ht="9.65" customHeight="1" x14ac:dyDescent="0.35">
      <c r="L1411" s="133"/>
    </row>
    <row r="1412" spans="12:12" ht="9.65" customHeight="1" x14ac:dyDescent="0.35">
      <c r="L1412" s="133"/>
    </row>
    <row r="1413" spans="12:12" ht="9.65" customHeight="1" x14ac:dyDescent="0.35">
      <c r="L1413" s="133"/>
    </row>
    <row r="1414" spans="12:12" ht="9.65" customHeight="1" x14ac:dyDescent="0.35">
      <c r="L1414" s="133"/>
    </row>
    <row r="1415" spans="12:12" ht="9.65" customHeight="1" x14ac:dyDescent="0.35">
      <c r="L1415" s="133"/>
    </row>
    <row r="1416" spans="12:12" ht="9.65" customHeight="1" x14ac:dyDescent="0.35">
      <c r="L1416" s="133"/>
    </row>
    <row r="1417" spans="12:12" ht="9.65" customHeight="1" x14ac:dyDescent="0.35">
      <c r="L1417" s="133"/>
    </row>
    <row r="1418" spans="12:12" ht="9.65" customHeight="1" x14ac:dyDescent="0.35">
      <c r="L1418" s="133"/>
    </row>
    <row r="1419" spans="12:12" ht="9.65" customHeight="1" x14ac:dyDescent="0.35">
      <c r="L1419" s="133"/>
    </row>
    <row r="1420" spans="12:12" ht="9.65" customHeight="1" x14ac:dyDescent="0.35">
      <c r="L1420" s="133"/>
    </row>
    <row r="1421" spans="12:12" ht="9.65" customHeight="1" x14ac:dyDescent="0.35">
      <c r="L1421" s="133"/>
    </row>
    <row r="1422" spans="12:12" ht="9.65" customHeight="1" x14ac:dyDescent="0.35">
      <c r="L1422" s="133"/>
    </row>
    <row r="1423" spans="12:12" ht="9.65" customHeight="1" x14ac:dyDescent="0.35">
      <c r="L1423" s="133"/>
    </row>
    <row r="1424" spans="12:12" ht="9.65" customHeight="1" x14ac:dyDescent="0.35">
      <c r="L1424" s="133"/>
    </row>
    <row r="1425" spans="12:12" ht="9.65" customHeight="1" x14ac:dyDescent="0.35">
      <c r="L1425" s="133"/>
    </row>
    <row r="1426" spans="12:12" ht="9.65" customHeight="1" x14ac:dyDescent="0.35">
      <c r="L1426" s="133"/>
    </row>
    <row r="1427" spans="12:12" ht="9.65" customHeight="1" x14ac:dyDescent="0.35">
      <c r="L1427" s="133"/>
    </row>
    <row r="1428" spans="12:12" ht="9.65" customHeight="1" x14ac:dyDescent="0.35">
      <c r="L1428" s="133"/>
    </row>
    <row r="1429" spans="12:12" ht="9.65" customHeight="1" x14ac:dyDescent="0.35">
      <c r="L1429" s="133"/>
    </row>
    <row r="1430" spans="12:12" ht="9.65" customHeight="1" x14ac:dyDescent="0.35">
      <c r="L1430" s="133"/>
    </row>
    <row r="1431" spans="12:12" ht="9.65" customHeight="1" x14ac:dyDescent="0.35">
      <c r="L1431" s="133"/>
    </row>
    <row r="1432" spans="12:12" ht="9.65" customHeight="1" x14ac:dyDescent="0.35">
      <c r="L1432" s="133"/>
    </row>
    <row r="1433" spans="12:12" ht="9.65" customHeight="1" x14ac:dyDescent="0.35">
      <c r="L1433" s="133"/>
    </row>
    <row r="1434" spans="12:12" ht="9.65" customHeight="1" x14ac:dyDescent="0.35">
      <c r="L1434" s="133"/>
    </row>
    <row r="1435" spans="12:12" ht="9.65" customHeight="1" x14ac:dyDescent="0.35">
      <c r="L1435" s="133"/>
    </row>
    <row r="1436" spans="12:12" ht="9.65" customHeight="1" x14ac:dyDescent="0.35">
      <c r="L1436" s="133"/>
    </row>
    <row r="1437" spans="12:12" ht="9.65" customHeight="1" x14ac:dyDescent="0.35">
      <c r="L1437" s="133"/>
    </row>
    <row r="1438" spans="12:12" ht="9.65" customHeight="1" x14ac:dyDescent="0.35">
      <c r="L1438" s="133"/>
    </row>
    <row r="1439" spans="12:12" ht="9.65" customHeight="1" x14ac:dyDescent="0.35">
      <c r="L1439" s="133"/>
    </row>
    <row r="1440" spans="12:12" ht="9.65" customHeight="1" x14ac:dyDescent="0.35">
      <c r="L1440" s="133"/>
    </row>
    <row r="1441" spans="12:12" ht="9.65" customHeight="1" x14ac:dyDescent="0.35">
      <c r="L1441" s="133"/>
    </row>
    <row r="1442" spans="12:12" ht="9.65" customHeight="1" x14ac:dyDescent="0.35">
      <c r="L1442" s="133"/>
    </row>
    <row r="1443" spans="12:12" ht="9.65" customHeight="1" x14ac:dyDescent="0.35">
      <c r="L1443" s="133"/>
    </row>
    <row r="1444" spans="12:12" ht="9.65" customHeight="1" x14ac:dyDescent="0.35">
      <c r="L1444" s="133"/>
    </row>
    <row r="1445" spans="12:12" ht="9.65" customHeight="1" x14ac:dyDescent="0.35">
      <c r="L1445" s="133"/>
    </row>
    <row r="1446" spans="12:12" ht="9.65" customHeight="1" x14ac:dyDescent="0.35">
      <c r="L1446" s="133"/>
    </row>
    <row r="1447" spans="12:12" ht="9.65" customHeight="1" x14ac:dyDescent="0.35">
      <c r="L1447" s="133"/>
    </row>
    <row r="1448" spans="12:12" ht="9.65" customHeight="1" x14ac:dyDescent="0.35">
      <c r="L1448" s="133"/>
    </row>
    <row r="1449" spans="12:12" ht="9.65" customHeight="1" x14ac:dyDescent="0.35">
      <c r="L1449" s="133"/>
    </row>
    <row r="1450" spans="12:12" ht="9.65" customHeight="1" x14ac:dyDescent="0.35">
      <c r="L1450" s="133"/>
    </row>
    <row r="1451" spans="12:12" ht="9.65" customHeight="1" x14ac:dyDescent="0.35">
      <c r="L1451" s="133"/>
    </row>
    <row r="1452" spans="12:12" ht="9.65" customHeight="1" x14ac:dyDescent="0.35">
      <c r="L1452" s="133"/>
    </row>
    <row r="1453" spans="12:12" ht="9.65" customHeight="1" x14ac:dyDescent="0.35">
      <c r="L1453" s="133"/>
    </row>
    <row r="1454" spans="12:12" ht="9.65" customHeight="1" x14ac:dyDescent="0.35">
      <c r="L1454" s="133"/>
    </row>
    <row r="1455" spans="12:12" ht="9.65" customHeight="1" x14ac:dyDescent="0.35">
      <c r="L1455" s="133"/>
    </row>
    <row r="1456" spans="12:12" ht="9.65" customHeight="1" x14ac:dyDescent="0.35">
      <c r="L1456" s="133"/>
    </row>
    <row r="1457" spans="12:12" ht="9.65" customHeight="1" x14ac:dyDescent="0.35">
      <c r="L1457" s="133"/>
    </row>
    <row r="1458" spans="12:12" ht="9.65" customHeight="1" x14ac:dyDescent="0.35">
      <c r="L1458" s="133"/>
    </row>
    <row r="1459" spans="12:12" ht="9.65" customHeight="1" x14ac:dyDescent="0.35">
      <c r="L1459" s="133"/>
    </row>
    <row r="1460" spans="12:12" ht="9.65" customHeight="1" x14ac:dyDescent="0.35">
      <c r="L1460" s="133"/>
    </row>
    <row r="1461" spans="12:12" ht="9.65" customHeight="1" x14ac:dyDescent="0.35">
      <c r="L1461" s="133"/>
    </row>
    <row r="1462" spans="12:12" ht="9.65" customHeight="1" x14ac:dyDescent="0.35">
      <c r="L1462" s="133"/>
    </row>
    <row r="1463" spans="12:12" ht="9.65" customHeight="1" x14ac:dyDescent="0.35">
      <c r="L1463" s="133"/>
    </row>
    <row r="1464" spans="12:12" ht="9.65" customHeight="1" x14ac:dyDescent="0.35">
      <c r="L1464" s="133"/>
    </row>
    <row r="1465" spans="12:12" ht="9.65" customHeight="1" x14ac:dyDescent="0.35">
      <c r="L1465" s="133"/>
    </row>
    <row r="1466" spans="12:12" ht="9.65" customHeight="1" x14ac:dyDescent="0.35">
      <c r="L1466" s="133"/>
    </row>
    <row r="1467" spans="12:12" ht="9.65" customHeight="1" x14ac:dyDescent="0.35">
      <c r="L1467" s="133"/>
    </row>
    <row r="1468" spans="12:12" ht="9.65" customHeight="1" x14ac:dyDescent="0.35">
      <c r="L1468" s="133"/>
    </row>
    <row r="1469" spans="12:12" ht="9.65" customHeight="1" x14ac:dyDescent="0.35">
      <c r="L1469" s="133"/>
    </row>
    <row r="1470" spans="12:12" ht="9.65" customHeight="1" x14ac:dyDescent="0.35">
      <c r="L1470" s="133"/>
    </row>
    <row r="1471" spans="12:12" ht="9.65" customHeight="1" x14ac:dyDescent="0.35">
      <c r="L1471" s="133"/>
    </row>
    <row r="1472" spans="12:12" ht="9.65" customHeight="1" x14ac:dyDescent="0.35">
      <c r="L1472" s="133"/>
    </row>
    <row r="1473" spans="12:12" ht="9.65" customHeight="1" x14ac:dyDescent="0.35">
      <c r="L1473" s="133"/>
    </row>
    <row r="1474" spans="12:12" ht="9.65" customHeight="1" x14ac:dyDescent="0.35">
      <c r="L1474" s="133"/>
    </row>
    <row r="1475" spans="12:12" ht="9.65" customHeight="1" x14ac:dyDescent="0.35">
      <c r="L1475" s="133"/>
    </row>
    <row r="1476" spans="12:12" ht="9.65" customHeight="1" x14ac:dyDescent="0.35">
      <c r="L1476" s="133"/>
    </row>
    <row r="1477" spans="12:12" ht="9.65" customHeight="1" x14ac:dyDescent="0.35">
      <c r="L1477" s="133"/>
    </row>
    <row r="1478" spans="12:12" ht="9.65" customHeight="1" x14ac:dyDescent="0.35">
      <c r="L1478" s="133"/>
    </row>
    <row r="1479" spans="12:12" ht="9.65" customHeight="1" x14ac:dyDescent="0.35">
      <c r="L1479" s="133"/>
    </row>
    <row r="1480" spans="12:12" ht="9.65" customHeight="1" x14ac:dyDescent="0.35">
      <c r="L1480" s="133"/>
    </row>
    <row r="1481" spans="12:12" ht="9.65" customHeight="1" x14ac:dyDescent="0.35">
      <c r="L1481" s="133"/>
    </row>
    <row r="1482" spans="12:12" ht="9.65" customHeight="1" x14ac:dyDescent="0.35">
      <c r="L1482" s="133"/>
    </row>
    <row r="1483" spans="12:12" ht="9.65" customHeight="1" x14ac:dyDescent="0.35">
      <c r="L1483" s="133"/>
    </row>
    <row r="1484" spans="12:12" ht="9.65" customHeight="1" x14ac:dyDescent="0.35">
      <c r="L1484" s="133"/>
    </row>
    <row r="1485" spans="12:12" ht="9.65" customHeight="1" x14ac:dyDescent="0.35">
      <c r="L1485" s="133"/>
    </row>
    <row r="1486" spans="12:12" ht="9.65" customHeight="1" x14ac:dyDescent="0.35">
      <c r="L1486" s="133"/>
    </row>
    <row r="1487" spans="12:12" ht="9.65" customHeight="1" x14ac:dyDescent="0.35">
      <c r="L1487" s="133"/>
    </row>
    <row r="1488" spans="12:12" ht="9.65" customHeight="1" x14ac:dyDescent="0.35">
      <c r="L1488" s="133"/>
    </row>
    <row r="1489" spans="12:12" ht="9.65" customHeight="1" x14ac:dyDescent="0.35">
      <c r="L1489" s="133"/>
    </row>
    <row r="1490" spans="12:12" ht="9.65" customHeight="1" x14ac:dyDescent="0.35">
      <c r="L1490" s="133"/>
    </row>
    <row r="1491" spans="12:12" ht="9.65" customHeight="1" x14ac:dyDescent="0.35">
      <c r="L1491" s="133"/>
    </row>
    <row r="1492" spans="12:12" ht="9.65" customHeight="1" x14ac:dyDescent="0.35">
      <c r="L1492" s="133"/>
    </row>
    <row r="1493" spans="12:12" ht="9.65" customHeight="1" x14ac:dyDescent="0.35">
      <c r="L1493" s="133"/>
    </row>
    <row r="1494" spans="12:12" ht="9.65" customHeight="1" x14ac:dyDescent="0.35">
      <c r="L1494" s="133"/>
    </row>
    <row r="1495" spans="12:12" ht="9.65" customHeight="1" x14ac:dyDescent="0.35">
      <c r="L1495" s="133"/>
    </row>
    <row r="1496" spans="12:12" ht="9.65" customHeight="1" x14ac:dyDescent="0.35">
      <c r="L1496" s="133"/>
    </row>
    <row r="1497" spans="12:12" ht="9.65" customHeight="1" x14ac:dyDescent="0.35">
      <c r="L1497" s="133"/>
    </row>
    <row r="1498" spans="12:12" ht="9.65" customHeight="1" x14ac:dyDescent="0.35">
      <c r="L1498" s="133"/>
    </row>
    <row r="1499" spans="12:12" ht="9.65" customHeight="1" x14ac:dyDescent="0.35">
      <c r="L1499" s="133"/>
    </row>
    <row r="1500" spans="12:12" ht="9.65" customHeight="1" x14ac:dyDescent="0.35">
      <c r="L1500" s="133"/>
    </row>
    <row r="1501" spans="12:12" ht="9.65" customHeight="1" x14ac:dyDescent="0.35">
      <c r="L1501" s="133"/>
    </row>
    <row r="1502" spans="12:12" ht="9.65" customHeight="1" x14ac:dyDescent="0.35">
      <c r="L1502" s="133"/>
    </row>
    <row r="1503" spans="12:12" ht="9.65" customHeight="1" x14ac:dyDescent="0.35">
      <c r="L1503" s="133"/>
    </row>
    <row r="1504" spans="12:12" ht="9.65" customHeight="1" x14ac:dyDescent="0.35">
      <c r="L1504" s="133"/>
    </row>
    <row r="1505" spans="12:12" ht="9.65" customHeight="1" x14ac:dyDescent="0.35">
      <c r="L1505" s="133"/>
    </row>
    <row r="1506" spans="12:12" ht="9.65" customHeight="1" x14ac:dyDescent="0.35">
      <c r="L1506" s="133"/>
    </row>
    <row r="1507" spans="12:12" ht="9.65" customHeight="1" x14ac:dyDescent="0.35">
      <c r="L1507" s="133"/>
    </row>
    <row r="1508" spans="12:12" ht="9.65" customHeight="1" x14ac:dyDescent="0.35">
      <c r="L1508" s="133"/>
    </row>
    <row r="1509" spans="12:12" ht="9.65" customHeight="1" x14ac:dyDescent="0.35">
      <c r="L1509" s="133"/>
    </row>
    <row r="1510" spans="12:12" ht="9.65" customHeight="1" x14ac:dyDescent="0.35">
      <c r="L1510" s="133"/>
    </row>
    <row r="1511" spans="12:12" ht="9.65" customHeight="1" x14ac:dyDescent="0.35">
      <c r="L1511" s="133"/>
    </row>
    <row r="1512" spans="12:12" ht="9.65" customHeight="1" x14ac:dyDescent="0.35">
      <c r="L1512" s="133"/>
    </row>
    <row r="1513" spans="12:12" ht="9.65" customHeight="1" x14ac:dyDescent="0.35">
      <c r="L1513" s="133"/>
    </row>
    <row r="1514" spans="12:12" ht="9.65" customHeight="1" x14ac:dyDescent="0.35">
      <c r="L1514" s="133"/>
    </row>
    <row r="1515" spans="12:12" ht="9.65" customHeight="1" x14ac:dyDescent="0.35">
      <c r="L1515" s="133"/>
    </row>
    <row r="1516" spans="12:12" ht="9.65" customHeight="1" x14ac:dyDescent="0.35">
      <c r="L1516" s="133"/>
    </row>
    <row r="1517" spans="12:12" ht="9.65" customHeight="1" x14ac:dyDescent="0.35">
      <c r="L1517" s="133"/>
    </row>
    <row r="1518" spans="12:12" ht="9.65" customHeight="1" x14ac:dyDescent="0.35">
      <c r="L1518" s="133"/>
    </row>
    <row r="1519" spans="12:12" ht="9.65" customHeight="1" x14ac:dyDescent="0.35">
      <c r="L1519" s="133"/>
    </row>
    <row r="1520" spans="12:12" ht="9.65" customHeight="1" x14ac:dyDescent="0.35">
      <c r="L1520" s="133"/>
    </row>
    <row r="1521" spans="12:12" ht="9.65" customHeight="1" x14ac:dyDescent="0.35">
      <c r="L1521" s="133"/>
    </row>
    <row r="1522" spans="12:12" ht="9.65" customHeight="1" x14ac:dyDescent="0.35">
      <c r="L1522" s="133"/>
    </row>
    <row r="1523" spans="12:12" ht="9.65" customHeight="1" x14ac:dyDescent="0.35">
      <c r="L1523" s="133"/>
    </row>
    <row r="1524" spans="12:12" ht="9.65" customHeight="1" x14ac:dyDescent="0.35">
      <c r="L1524" s="133"/>
    </row>
    <row r="1525" spans="12:12" ht="9.65" customHeight="1" x14ac:dyDescent="0.35">
      <c r="L1525" s="133"/>
    </row>
    <row r="1526" spans="12:12" ht="9.65" customHeight="1" x14ac:dyDescent="0.35">
      <c r="L1526" s="133"/>
    </row>
    <row r="1527" spans="12:12" ht="9.65" customHeight="1" x14ac:dyDescent="0.35">
      <c r="L1527" s="133"/>
    </row>
    <row r="1528" spans="12:12" ht="9.65" customHeight="1" x14ac:dyDescent="0.35">
      <c r="L1528" s="133"/>
    </row>
    <row r="1529" spans="12:12" ht="9.65" customHeight="1" x14ac:dyDescent="0.35">
      <c r="L1529" s="133"/>
    </row>
    <row r="1530" spans="12:12" ht="9.65" customHeight="1" x14ac:dyDescent="0.35">
      <c r="L1530" s="133"/>
    </row>
    <row r="1531" spans="12:12" ht="9.65" customHeight="1" x14ac:dyDescent="0.35">
      <c r="L1531" s="133"/>
    </row>
    <row r="1532" spans="12:12" ht="9.65" customHeight="1" x14ac:dyDescent="0.35">
      <c r="L1532" s="133"/>
    </row>
    <row r="1533" spans="12:12" ht="9.65" customHeight="1" x14ac:dyDescent="0.35">
      <c r="L1533" s="133"/>
    </row>
    <row r="1534" spans="12:12" ht="9.65" customHeight="1" x14ac:dyDescent="0.35">
      <c r="L1534" s="133"/>
    </row>
    <row r="1535" spans="12:12" ht="9.65" customHeight="1" x14ac:dyDescent="0.35">
      <c r="L1535" s="133"/>
    </row>
    <row r="1536" spans="12:12" ht="9.65" customHeight="1" x14ac:dyDescent="0.35">
      <c r="L1536" s="133"/>
    </row>
    <row r="1537" spans="12:12" ht="9.65" customHeight="1" x14ac:dyDescent="0.35">
      <c r="L1537" s="133"/>
    </row>
    <row r="1538" spans="12:12" ht="9.65" customHeight="1" x14ac:dyDescent="0.35">
      <c r="L1538" s="133"/>
    </row>
    <row r="1539" spans="12:12" ht="9.65" customHeight="1" x14ac:dyDescent="0.35">
      <c r="L1539" s="133"/>
    </row>
    <row r="1540" spans="12:12" ht="9.65" customHeight="1" x14ac:dyDescent="0.35">
      <c r="L1540" s="133"/>
    </row>
    <row r="1541" spans="12:12" ht="9.65" customHeight="1" x14ac:dyDescent="0.35">
      <c r="L1541" s="133"/>
    </row>
    <row r="1542" spans="12:12" ht="9.65" customHeight="1" x14ac:dyDescent="0.35">
      <c r="L1542" s="133"/>
    </row>
    <row r="1543" spans="12:12" ht="9.65" customHeight="1" x14ac:dyDescent="0.35">
      <c r="L1543" s="133"/>
    </row>
    <row r="1544" spans="12:12" ht="9.65" customHeight="1" x14ac:dyDescent="0.35">
      <c r="L1544" s="133"/>
    </row>
    <row r="1545" spans="12:12" ht="9.65" customHeight="1" x14ac:dyDescent="0.35">
      <c r="L1545" s="133"/>
    </row>
    <row r="1546" spans="12:12" ht="9.65" customHeight="1" x14ac:dyDescent="0.35">
      <c r="L1546" s="133"/>
    </row>
    <row r="1547" spans="12:12" ht="9.65" customHeight="1" x14ac:dyDescent="0.35">
      <c r="L1547" s="133"/>
    </row>
    <row r="1548" spans="12:12" ht="9.65" customHeight="1" x14ac:dyDescent="0.35">
      <c r="L1548" s="133"/>
    </row>
    <row r="1549" spans="12:12" ht="9.65" customHeight="1" x14ac:dyDescent="0.35">
      <c r="L1549" s="133"/>
    </row>
    <row r="1550" spans="12:12" ht="9.65" customHeight="1" x14ac:dyDescent="0.35">
      <c r="L1550" s="133"/>
    </row>
    <row r="1551" spans="12:12" ht="9.65" customHeight="1" x14ac:dyDescent="0.35">
      <c r="L1551" s="133"/>
    </row>
    <row r="1552" spans="12:12" ht="9.65" customHeight="1" x14ac:dyDescent="0.35">
      <c r="L1552" s="133"/>
    </row>
    <row r="1553" spans="12:12" ht="9.65" customHeight="1" x14ac:dyDescent="0.35">
      <c r="L1553" s="133"/>
    </row>
    <row r="1554" spans="12:12" ht="9.65" customHeight="1" x14ac:dyDescent="0.35">
      <c r="L1554" s="133"/>
    </row>
    <row r="1555" spans="12:12" ht="9.65" customHeight="1" x14ac:dyDescent="0.35">
      <c r="L1555" s="133"/>
    </row>
    <row r="1556" spans="12:12" ht="9.65" customHeight="1" x14ac:dyDescent="0.35">
      <c r="L1556" s="133"/>
    </row>
    <row r="1557" spans="12:12" ht="9.65" customHeight="1" x14ac:dyDescent="0.35">
      <c r="L1557" s="133"/>
    </row>
    <row r="1558" spans="12:12" ht="9.65" customHeight="1" x14ac:dyDescent="0.35">
      <c r="L1558" s="133"/>
    </row>
    <row r="1559" spans="12:12" ht="9.65" customHeight="1" x14ac:dyDescent="0.35">
      <c r="L1559" s="133"/>
    </row>
    <row r="1560" spans="12:12" ht="9.65" customHeight="1" x14ac:dyDescent="0.35">
      <c r="L1560" s="133"/>
    </row>
    <row r="1561" spans="12:12" ht="9.65" customHeight="1" x14ac:dyDescent="0.35">
      <c r="L1561" s="133"/>
    </row>
    <row r="1562" spans="12:12" ht="9.65" customHeight="1" x14ac:dyDescent="0.35">
      <c r="L1562" s="133"/>
    </row>
    <row r="1563" spans="12:12" ht="9.65" customHeight="1" x14ac:dyDescent="0.35">
      <c r="L1563" s="133"/>
    </row>
    <row r="1564" spans="12:12" ht="9.65" customHeight="1" x14ac:dyDescent="0.35">
      <c r="L1564" s="133"/>
    </row>
    <row r="1565" spans="12:12" ht="9.65" customHeight="1" x14ac:dyDescent="0.35">
      <c r="L1565" s="133"/>
    </row>
    <row r="1566" spans="12:12" ht="9.65" customHeight="1" x14ac:dyDescent="0.35">
      <c r="L1566" s="133"/>
    </row>
    <row r="1567" spans="12:12" ht="9.65" customHeight="1" x14ac:dyDescent="0.35">
      <c r="L1567" s="133"/>
    </row>
    <row r="1568" spans="12:12" ht="9.65" customHeight="1" x14ac:dyDescent="0.35">
      <c r="L1568" s="133"/>
    </row>
    <row r="1569" spans="12:12" ht="9.65" customHeight="1" x14ac:dyDescent="0.35">
      <c r="L1569" s="133"/>
    </row>
    <row r="1570" spans="12:12" ht="9.65" customHeight="1" x14ac:dyDescent="0.35">
      <c r="L1570" s="133"/>
    </row>
    <row r="1571" spans="12:12" ht="9.65" customHeight="1" x14ac:dyDescent="0.35">
      <c r="L1571" s="133"/>
    </row>
    <row r="1572" spans="12:12" ht="9.65" customHeight="1" x14ac:dyDescent="0.35">
      <c r="L1572" s="133"/>
    </row>
    <row r="1573" spans="12:12" ht="9.65" customHeight="1" x14ac:dyDescent="0.35">
      <c r="L1573" s="133"/>
    </row>
    <row r="1574" spans="12:12" ht="9.65" customHeight="1" x14ac:dyDescent="0.35">
      <c r="L1574" s="133"/>
    </row>
    <row r="1575" spans="12:12" ht="9.65" customHeight="1" x14ac:dyDescent="0.35">
      <c r="L1575" s="133"/>
    </row>
    <row r="1576" spans="12:12" ht="9.65" customHeight="1" x14ac:dyDescent="0.35">
      <c r="L1576" s="133"/>
    </row>
    <row r="1577" spans="12:12" ht="9.65" customHeight="1" x14ac:dyDescent="0.35">
      <c r="L1577" s="133"/>
    </row>
    <row r="1578" spans="12:12" ht="9.65" customHeight="1" x14ac:dyDescent="0.35">
      <c r="L1578" s="133"/>
    </row>
    <row r="1579" spans="12:12" ht="9.65" customHeight="1" x14ac:dyDescent="0.35">
      <c r="L1579" s="133"/>
    </row>
    <row r="1580" spans="12:12" ht="9.65" customHeight="1" x14ac:dyDescent="0.35">
      <c r="L1580" s="133"/>
    </row>
    <row r="1581" spans="12:12" ht="9.65" customHeight="1" x14ac:dyDescent="0.35">
      <c r="L1581" s="133"/>
    </row>
    <row r="1582" spans="12:12" ht="9.65" customHeight="1" x14ac:dyDescent="0.35">
      <c r="L1582" s="133"/>
    </row>
    <row r="1583" spans="12:12" ht="9.65" customHeight="1" x14ac:dyDescent="0.35">
      <c r="L1583" s="133"/>
    </row>
    <row r="1584" spans="12:12" ht="9.65" customHeight="1" x14ac:dyDescent="0.35">
      <c r="L1584" s="133"/>
    </row>
    <row r="1585" spans="12:12" ht="9.65" customHeight="1" x14ac:dyDescent="0.35">
      <c r="L1585" s="133"/>
    </row>
    <row r="1586" spans="12:12" ht="9.65" customHeight="1" x14ac:dyDescent="0.35">
      <c r="L1586" s="133"/>
    </row>
    <row r="1587" spans="12:12" ht="9.65" customHeight="1" x14ac:dyDescent="0.35">
      <c r="L1587" s="133"/>
    </row>
    <row r="1588" spans="12:12" ht="9.65" customHeight="1" x14ac:dyDescent="0.35">
      <c r="L1588" s="133"/>
    </row>
    <row r="1589" spans="12:12" ht="9.65" customHeight="1" x14ac:dyDescent="0.35">
      <c r="L1589" s="133"/>
    </row>
    <row r="1590" spans="12:12" ht="9.65" customHeight="1" x14ac:dyDescent="0.35">
      <c r="L1590" s="133"/>
    </row>
    <row r="1591" spans="12:12" ht="9.65" customHeight="1" x14ac:dyDescent="0.35">
      <c r="L1591" s="133"/>
    </row>
    <row r="1592" spans="12:12" ht="9.65" customHeight="1" x14ac:dyDescent="0.35">
      <c r="L1592" s="133"/>
    </row>
    <row r="1593" spans="12:12" ht="9.65" customHeight="1" x14ac:dyDescent="0.35">
      <c r="L1593" s="133"/>
    </row>
    <row r="1594" spans="12:12" ht="9.65" customHeight="1" x14ac:dyDescent="0.35">
      <c r="L1594" s="133"/>
    </row>
    <row r="1595" spans="12:12" ht="9.65" customHeight="1" x14ac:dyDescent="0.35">
      <c r="L1595" s="133"/>
    </row>
    <row r="1596" spans="12:12" ht="9.65" customHeight="1" x14ac:dyDescent="0.35">
      <c r="L1596" s="133"/>
    </row>
    <row r="1597" spans="12:12" ht="9.65" customHeight="1" x14ac:dyDescent="0.35">
      <c r="L1597" s="133"/>
    </row>
    <row r="1598" spans="12:12" ht="9.65" customHeight="1" x14ac:dyDescent="0.35">
      <c r="L1598" s="133"/>
    </row>
    <row r="1599" spans="12:12" ht="9.65" customHeight="1" x14ac:dyDescent="0.35">
      <c r="L1599" s="133"/>
    </row>
    <row r="1600" spans="12:12" ht="9.65" customHeight="1" x14ac:dyDescent="0.35">
      <c r="L1600" s="133"/>
    </row>
    <row r="1601" spans="12:12" ht="9.65" customHeight="1" x14ac:dyDescent="0.35">
      <c r="L1601" s="133"/>
    </row>
    <row r="1602" spans="12:12" ht="9.65" customHeight="1" x14ac:dyDescent="0.35">
      <c r="L1602" s="133"/>
    </row>
    <row r="1603" spans="12:12" ht="9.65" customHeight="1" x14ac:dyDescent="0.35">
      <c r="L1603" s="133"/>
    </row>
    <row r="1604" spans="12:12" ht="9.65" customHeight="1" x14ac:dyDescent="0.35">
      <c r="L1604" s="133"/>
    </row>
    <row r="1605" spans="12:12" ht="9.65" customHeight="1" x14ac:dyDescent="0.35">
      <c r="L1605" s="133"/>
    </row>
    <row r="1606" spans="12:12" ht="9.65" customHeight="1" x14ac:dyDescent="0.35">
      <c r="L1606" s="133"/>
    </row>
    <row r="1607" spans="12:12" ht="9.65" customHeight="1" x14ac:dyDescent="0.35">
      <c r="L1607" s="133"/>
    </row>
    <row r="1608" spans="12:12" ht="9.65" customHeight="1" x14ac:dyDescent="0.35">
      <c r="L1608" s="133"/>
    </row>
    <row r="1609" spans="12:12" ht="9.65" customHeight="1" x14ac:dyDescent="0.35">
      <c r="L1609" s="133"/>
    </row>
    <row r="1610" spans="12:12" ht="9.65" customHeight="1" x14ac:dyDescent="0.35">
      <c r="L1610" s="133"/>
    </row>
    <row r="1611" spans="12:12" ht="9.65" customHeight="1" x14ac:dyDescent="0.35">
      <c r="L1611" s="133"/>
    </row>
    <row r="1612" spans="12:12" ht="9.65" customHeight="1" x14ac:dyDescent="0.35">
      <c r="L1612" s="133"/>
    </row>
    <row r="1613" spans="12:12" ht="9.65" customHeight="1" x14ac:dyDescent="0.35">
      <c r="L1613" s="133"/>
    </row>
    <row r="1614" spans="12:12" ht="9.65" customHeight="1" x14ac:dyDescent="0.35">
      <c r="L1614" s="133"/>
    </row>
    <row r="1615" spans="12:12" ht="9.65" customHeight="1" x14ac:dyDescent="0.35">
      <c r="L1615" s="133"/>
    </row>
    <row r="1616" spans="12:12" ht="9.65" customHeight="1" x14ac:dyDescent="0.35">
      <c r="L1616" s="133"/>
    </row>
    <row r="1617" spans="12:12" ht="9.65" customHeight="1" x14ac:dyDescent="0.35">
      <c r="L1617" s="133"/>
    </row>
    <row r="1618" spans="12:12" ht="9.65" customHeight="1" x14ac:dyDescent="0.35">
      <c r="L1618" s="133"/>
    </row>
    <row r="1619" spans="12:12" ht="9.65" customHeight="1" x14ac:dyDescent="0.35">
      <c r="L1619" s="133"/>
    </row>
    <row r="1620" spans="12:12" ht="9.65" customHeight="1" x14ac:dyDescent="0.35">
      <c r="L1620" s="133"/>
    </row>
    <row r="1621" spans="12:12" ht="9.65" customHeight="1" x14ac:dyDescent="0.35">
      <c r="L1621" s="133"/>
    </row>
    <row r="1622" spans="12:12" ht="9.65" customHeight="1" x14ac:dyDescent="0.35">
      <c r="L1622" s="133"/>
    </row>
    <row r="1623" spans="12:12" ht="9.65" customHeight="1" x14ac:dyDescent="0.35">
      <c r="L1623" s="133"/>
    </row>
    <row r="1624" spans="12:12" ht="9.65" customHeight="1" x14ac:dyDescent="0.35">
      <c r="L1624" s="133"/>
    </row>
    <row r="1625" spans="12:12" ht="9.65" customHeight="1" x14ac:dyDescent="0.35">
      <c r="L1625" s="133"/>
    </row>
    <row r="1626" spans="12:12" ht="9.65" customHeight="1" x14ac:dyDescent="0.35">
      <c r="L1626" s="133"/>
    </row>
    <row r="1627" spans="12:12" ht="9.65" customHeight="1" x14ac:dyDescent="0.35">
      <c r="L1627" s="133"/>
    </row>
    <row r="1628" spans="12:12" ht="9.65" customHeight="1" x14ac:dyDescent="0.35">
      <c r="L1628" s="133"/>
    </row>
    <row r="1629" spans="12:12" ht="9.65" customHeight="1" x14ac:dyDescent="0.35">
      <c r="L1629" s="133"/>
    </row>
    <row r="1630" spans="12:12" ht="9.65" customHeight="1" x14ac:dyDescent="0.35">
      <c r="L1630" s="133"/>
    </row>
    <row r="1631" spans="12:12" ht="9.65" customHeight="1" x14ac:dyDescent="0.35">
      <c r="L1631" s="133"/>
    </row>
    <row r="1632" spans="12:12" ht="9.65" customHeight="1" x14ac:dyDescent="0.35">
      <c r="L1632" s="133"/>
    </row>
    <row r="1633" spans="12:12" ht="9.65" customHeight="1" x14ac:dyDescent="0.35">
      <c r="L1633" s="133"/>
    </row>
    <row r="1634" spans="12:12" ht="9.65" customHeight="1" x14ac:dyDescent="0.35">
      <c r="L1634" s="133"/>
    </row>
    <row r="1635" spans="12:12" ht="9.65" customHeight="1" x14ac:dyDescent="0.35">
      <c r="L1635" s="133"/>
    </row>
    <row r="1636" spans="12:12" ht="9.65" customHeight="1" x14ac:dyDescent="0.35">
      <c r="L1636" s="133"/>
    </row>
    <row r="1637" spans="12:12" ht="9.65" customHeight="1" x14ac:dyDescent="0.35">
      <c r="L1637" s="133"/>
    </row>
    <row r="1638" spans="12:12" ht="9.65" customHeight="1" x14ac:dyDescent="0.35">
      <c r="L1638" s="133"/>
    </row>
    <row r="1639" spans="12:12" ht="9.65" customHeight="1" x14ac:dyDescent="0.35">
      <c r="L1639" s="133"/>
    </row>
    <row r="1640" spans="12:12" ht="9.65" customHeight="1" x14ac:dyDescent="0.35">
      <c r="L1640" s="133"/>
    </row>
    <row r="1641" spans="12:12" ht="9.65" customHeight="1" x14ac:dyDescent="0.35">
      <c r="L1641" s="133"/>
    </row>
    <row r="1642" spans="12:12" ht="9.65" customHeight="1" x14ac:dyDescent="0.35">
      <c r="L1642" s="133"/>
    </row>
    <row r="1643" spans="12:12" ht="9.65" customHeight="1" x14ac:dyDescent="0.35">
      <c r="L1643" s="133"/>
    </row>
    <row r="1644" spans="12:12" ht="9.65" customHeight="1" x14ac:dyDescent="0.35">
      <c r="L1644" s="133"/>
    </row>
    <row r="1645" spans="12:12" ht="9.65" customHeight="1" x14ac:dyDescent="0.35">
      <c r="L1645" s="133"/>
    </row>
    <row r="1646" spans="12:12" ht="9.65" customHeight="1" x14ac:dyDescent="0.35">
      <c r="L1646" s="133"/>
    </row>
    <row r="1647" spans="12:12" ht="9.65" customHeight="1" x14ac:dyDescent="0.35">
      <c r="L1647" s="133"/>
    </row>
    <row r="1648" spans="12:12" ht="9.65" customHeight="1" x14ac:dyDescent="0.35">
      <c r="L1648" s="133"/>
    </row>
    <row r="1649" spans="12:12" ht="9.65" customHeight="1" x14ac:dyDescent="0.35">
      <c r="L1649" s="133"/>
    </row>
    <row r="1650" spans="12:12" ht="9.65" customHeight="1" x14ac:dyDescent="0.35">
      <c r="L1650" s="133"/>
    </row>
    <row r="1651" spans="12:12" ht="9.65" customHeight="1" x14ac:dyDescent="0.35">
      <c r="L1651" s="133"/>
    </row>
    <row r="1652" spans="12:12" ht="9.65" customHeight="1" x14ac:dyDescent="0.35">
      <c r="L1652" s="133"/>
    </row>
    <row r="1653" spans="12:12" ht="9.65" customHeight="1" x14ac:dyDescent="0.35">
      <c r="L1653" s="133"/>
    </row>
    <row r="1654" spans="12:12" ht="9.65" customHeight="1" x14ac:dyDescent="0.35">
      <c r="L1654" s="133"/>
    </row>
    <row r="1655" spans="12:12" ht="9.65" customHeight="1" x14ac:dyDescent="0.35">
      <c r="L1655" s="133"/>
    </row>
    <row r="1656" spans="12:12" ht="9.65" customHeight="1" x14ac:dyDescent="0.35">
      <c r="L1656" s="133"/>
    </row>
    <row r="1657" spans="12:12" ht="9.65" customHeight="1" x14ac:dyDescent="0.35">
      <c r="L1657" s="133"/>
    </row>
    <row r="1658" spans="12:12" ht="9.65" customHeight="1" x14ac:dyDescent="0.35">
      <c r="L1658" s="133"/>
    </row>
    <row r="1659" spans="12:12" ht="9.65" customHeight="1" x14ac:dyDescent="0.35">
      <c r="L1659" s="133"/>
    </row>
    <row r="1660" spans="12:12" ht="9.65" customHeight="1" x14ac:dyDescent="0.35">
      <c r="L1660" s="133"/>
    </row>
    <row r="1661" spans="12:12" ht="9.65" customHeight="1" x14ac:dyDescent="0.35">
      <c r="L1661" s="133"/>
    </row>
    <row r="1662" spans="12:12" ht="9.65" customHeight="1" x14ac:dyDescent="0.35">
      <c r="L1662" s="133"/>
    </row>
    <row r="1663" spans="12:12" ht="9.65" customHeight="1" x14ac:dyDescent="0.35">
      <c r="L1663" s="133"/>
    </row>
    <row r="1664" spans="12:12" ht="9.65" customHeight="1" x14ac:dyDescent="0.35">
      <c r="L1664" s="133"/>
    </row>
    <row r="1665" spans="12:12" ht="9.65" customHeight="1" x14ac:dyDescent="0.35">
      <c r="L1665" s="133"/>
    </row>
    <row r="1666" spans="12:12" ht="9.65" customHeight="1" x14ac:dyDescent="0.35">
      <c r="L1666" s="133"/>
    </row>
    <row r="1667" spans="12:12" ht="9.65" customHeight="1" x14ac:dyDescent="0.35">
      <c r="L1667" s="133"/>
    </row>
    <row r="1668" spans="12:12" ht="9.65" customHeight="1" x14ac:dyDescent="0.35">
      <c r="L1668" s="133"/>
    </row>
    <row r="1669" spans="12:12" ht="9.65" customHeight="1" x14ac:dyDescent="0.35">
      <c r="L1669" s="133"/>
    </row>
    <row r="1670" spans="12:12" ht="9.65" customHeight="1" x14ac:dyDescent="0.35">
      <c r="L1670" s="133"/>
    </row>
    <row r="1671" spans="12:12" ht="9.65" customHeight="1" x14ac:dyDescent="0.35">
      <c r="L1671" s="133"/>
    </row>
    <row r="1672" spans="12:12" ht="9.65" customHeight="1" x14ac:dyDescent="0.35">
      <c r="L1672" s="133"/>
    </row>
    <row r="1673" spans="12:12" ht="9.65" customHeight="1" x14ac:dyDescent="0.35">
      <c r="L1673" s="133"/>
    </row>
    <row r="1674" spans="12:12" ht="9.65" customHeight="1" x14ac:dyDescent="0.35">
      <c r="L1674" s="133"/>
    </row>
    <row r="1675" spans="12:12" ht="9.65" customHeight="1" x14ac:dyDescent="0.35">
      <c r="L1675" s="133"/>
    </row>
    <row r="1676" spans="12:12" ht="9.65" customHeight="1" x14ac:dyDescent="0.35">
      <c r="L1676" s="133"/>
    </row>
    <row r="1677" spans="12:12" ht="9.65" customHeight="1" x14ac:dyDescent="0.35">
      <c r="L1677" s="133"/>
    </row>
    <row r="1678" spans="12:12" ht="9.65" customHeight="1" x14ac:dyDescent="0.35">
      <c r="L1678" s="133"/>
    </row>
    <row r="1679" spans="12:12" ht="9.65" customHeight="1" x14ac:dyDescent="0.35">
      <c r="L1679" s="133"/>
    </row>
    <row r="1680" spans="12:12" ht="9.65" customHeight="1" x14ac:dyDescent="0.35">
      <c r="L1680" s="133"/>
    </row>
    <row r="1681" spans="12:12" ht="9.65" customHeight="1" x14ac:dyDescent="0.35">
      <c r="L1681" s="133"/>
    </row>
    <row r="1682" spans="12:12" ht="9.65" customHeight="1" x14ac:dyDescent="0.35">
      <c r="L1682" s="133"/>
    </row>
    <row r="1683" spans="12:12" ht="9.65" customHeight="1" x14ac:dyDescent="0.35">
      <c r="L1683" s="133"/>
    </row>
    <row r="1684" spans="12:12" ht="9.65" customHeight="1" x14ac:dyDescent="0.35">
      <c r="L1684" s="133"/>
    </row>
    <row r="1685" spans="12:12" ht="9.65" customHeight="1" x14ac:dyDescent="0.35">
      <c r="L1685" s="133"/>
    </row>
    <row r="1686" spans="12:12" ht="9.65" customHeight="1" x14ac:dyDescent="0.35">
      <c r="L1686" s="133"/>
    </row>
    <row r="1687" spans="12:12" ht="9.65" customHeight="1" x14ac:dyDescent="0.35">
      <c r="L1687" s="133"/>
    </row>
    <row r="1688" spans="12:12" ht="9.65" customHeight="1" x14ac:dyDescent="0.35">
      <c r="L1688" s="133"/>
    </row>
    <row r="1689" spans="12:12" ht="9.65" customHeight="1" x14ac:dyDescent="0.35">
      <c r="L1689" s="133"/>
    </row>
    <row r="1690" spans="12:12" ht="9.65" customHeight="1" x14ac:dyDescent="0.35">
      <c r="L1690" s="133"/>
    </row>
    <row r="1691" spans="12:12" ht="9.65" customHeight="1" x14ac:dyDescent="0.35">
      <c r="L1691" s="133"/>
    </row>
    <row r="1692" spans="12:12" ht="9.65" customHeight="1" x14ac:dyDescent="0.35">
      <c r="L1692" s="133"/>
    </row>
    <row r="1693" spans="12:12" ht="9.65" customHeight="1" x14ac:dyDescent="0.35">
      <c r="L1693" s="133"/>
    </row>
    <row r="1694" spans="12:12" ht="9.65" customHeight="1" x14ac:dyDescent="0.35">
      <c r="L1694" s="133"/>
    </row>
    <row r="1695" spans="12:12" ht="9.65" customHeight="1" x14ac:dyDescent="0.35">
      <c r="L1695" s="133"/>
    </row>
    <row r="1696" spans="12:12" ht="9.65" customHeight="1" x14ac:dyDescent="0.35">
      <c r="L1696" s="133"/>
    </row>
    <row r="1697" spans="12:12" ht="9.65" customHeight="1" x14ac:dyDescent="0.35">
      <c r="L1697" s="133"/>
    </row>
    <row r="1698" spans="12:12" ht="9.65" customHeight="1" x14ac:dyDescent="0.35">
      <c r="L1698" s="133"/>
    </row>
    <row r="1699" spans="12:12" ht="9.65" customHeight="1" x14ac:dyDescent="0.35">
      <c r="L1699" s="133"/>
    </row>
    <row r="1700" spans="12:12" ht="9.65" customHeight="1" x14ac:dyDescent="0.35">
      <c r="L1700" s="133"/>
    </row>
    <row r="1701" spans="12:12" ht="9.65" customHeight="1" x14ac:dyDescent="0.35">
      <c r="L1701" s="133"/>
    </row>
    <row r="1702" spans="12:12" ht="9.65" customHeight="1" x14ac:dyDescent="0.35">
      <c r="L1702" s="133"/>
    </row>
    <row r="1703" spans="12:12" ht="9.65" customHeight="1" x14ac:dyDescent="0.35">
      <c r="L1703" s="133"/>
    </row>
    <row r="1704" spans="12:12" ht="9.65" customHeight="1" x14ac:dyDescent="0.35">
      <c r="L1704" s="133"/>
    </row>
    <row r="1705" spans="12:12" ht="9.65" customHeight="1" x14ac:dyDescent="0.35">
      <c r="L1705" s="133"/>
    </row>
    <row r="1706" spans="12:12" ht="9.65" customHeight="1" x14ac:dyDescent="0.35">
      <c r="L1706" s="133"/>
    </row>
    <row r="1707" spans="12:12" ht="9.65" customHeight="1" x14ac:dyDescent="0.35">
      <c r="L1707" s="133"/>
    </row>
    <row r="1708" spans="12:12" ht="9.65" customHeight="1" x14ac:dyDescent="0.35">
      <c r="L1708" s="133"/>
    </row>
    <row r="1709" spans="12:12" ht="9.65" customHeight="1" x14ac:dyDescent="0.35">
      <c r="L1709" s="133"/>
    </row>
    <row r="1710" spans="12:12" ht="9.65" customHeight="1" x14ac:dyDescent="0.35">
      <c r="L1710" s="133"/>
    </row>
    <row r="1711" spans="12:12" ht="9.65" customHeight="1" x14ac:dyDescent="0.35">
      <c r="L1711" s="133"/>
    </row>
    <row r="1712" spans="12:12" ht="9.65" customHeight="1" x14ac:dyDescent="0.35">
      <c r="L1712" s="133"/>
    </row>
    <row r="1713" spans="12:12" ht="9.65" customHeight="1" x14ac:dyDescent="0.35">
      <c r="L1713" s="133"/>
    </row>
    <row r="1714" spans="12:12" ht="9.65" customHeight="1" x14ac:dyDescent="0.35">
      <c r="L1714" s="133"/>
    </row>
    <row r="1715" spans="12:12" ht="9.65" customHeight="1" x14ac:dyDescent="0.35">
      <c r="L1715" s="133"/>
    </row>
    <row r="1716" spans="12:12" ht="9.65" customHeight="1" x14ac:dyDescent="0.35">
      <c r="L1716" s="133"/>
    </row>
    <row r="1717" spans="12:12" ht="9.65" customHeight="1" x14ac:dyDescent="0.35">
      <c r="L1717" s="133"/>
    </row>
    <row r="1718" spans="12:12" ht="9.65" customHeight="1" x14ac:dyDescent="0.35">
      <c r="L1718" s="133"/>
    </row>
    <row r="1719" spans="12:12" ht="9.65" customHeight="1" x14ac:dyDescent="0.35">
      <c r="L1719" s="133"/>
    </row>
    <row r="1720" spans="12:12" ht="9.65" customHeight="1" x14ac:dyDescent="0.35">
      <c r="L1720" s="133"/>
    </row>
    <row r="1721" spans="12:12" ht="9.65" customHeight="1" x14ac:dyDescent="0.35">
      <c r="L1721" s="133"/>
    </row>
    <row r="1722" spans="12:12" ht="9.65" customHeight="1" x14ac:dyDescent="0.35">
      <c r="L1722" s="133"/>
    </row>
    <row r="1723" spans="12:12" ht="9.65" customHeight="1" x14ac:dyDescent="0.35">
      <c r="L1723" s="133"/>
    </row>
    <row r="1724" spans="12:12" ht="9.65" customHeight="1" x14ac:dyDescent="0.35">
      <c r="L1724" s="133"/>
    </row>
    <row r="1725" spans="12:12" ht="9.65" customHeight="1" x14ac:dyDescent="0.35">
      <c r="L1725" s="133"/>
    </row>
    <row r="1726" spans="12:12" ht="9.65" customHeight="1" x14ac:dyDescent="0.35">
      <c r="L1726" s="133"/>
    </row>
    <row r="1727" spans="12:12" ht="9.65" customHeight="1" x14ac:dyDescent="0.35">
      <c r="L1727" s="133"/>
    </row>
    <row r="1728" spans="12:12" ht="9.65" customHeight="1" x14ac:dyDescent="0.35">
      <c r="L1728" s="133"/>
    </row>
    <row r="1729" spans="12:12" ht="9.65" customHeight="1" x14ac:dyDescent="0.35">
      <c r="L1729" s="133"/>
    </row>
    <row r="1730" spans="12:12" ht="9.65" customHeight="1" x14ac:dyDescent="0.35">
      <c r="L1730" s="133"/>
    </row>
    <row r="1731" spans="12:12" ht="9.65" customHeight="1" x14ac:dyDescent="0.35">
      <c r="L1731" s="133"/>
    </row>
  </sheetData>
  <mergeCells count="1">
    <mergeCell ref="E1:O1"/>
  </mergeCells>
  <phoneticPr fontId="2" type="noConversion"/>
  <pageMargins left="0.7" right="0.7" top="0.75" bottom="0.75" header="0.3" footer="0.3"/>
  <pageSetup paperSize="9" orientation="portrait" verticalDpi="598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2409715-217B-4C40-8FD8-4CD8AEBC56F2}">
            <xm:f>Données!E3:U23=Données!$B$33</xm:f>
            <x14:dxf>
              <fill>
                <patternFill>
                  <bgColor rgb="FF92D050"/>
                </patternFill>
              </fill>
            </x14:dxf>
          </x14:cfRule>
          <x14:cfRule type="expression" priority="2" id="{5DCAEEBF-38CC-4BE5-AEA7-427F1B0D2A99}">
            <xm:f>Données!E3:U23=Données!$B$32</xm:f>
            <x14:dxf>
              <fill>
                <patternFill>
                  <bgColor rgb="FFFFC000"/>
                </patternFill>
              </fill>
            </x14:dxf>
          </x14:cfRule>
          <xm:sqref>E5:U25</xm:sqref>
        </x14:conditionalFormatting>
        <x14:conditionalFormatting xmlns:xm="http://schemas.microsoft.com/office/excel/2006/main">
          <x14:cfRule type="expression" priority="7" id="{E2409715-217B-4C40-8FD8-4CD8AEBC56F2}">
            <xm:f>Données!E48:U68=Données!$B$33</xm:f>
            <x14:dxf>
              <fill>
                <patternFill>
                  <bgColor rgb="FF92D050"/>
                </patternFill>
              </fill>
            </x14:dxf>
          </x14:cfRule>
          <x14:cfRule type="expression" priority="8" id="{5DCAEEBF-38CC-4BE5-AEA7-427F1B0D2A99}">
            <xm:f>Données!E48:U68=Données!$B$32</xm:f>
            <x14:dxf>
              <fill>
                <patternFill>
                  <bgColor rgb="FFFFC000"/>
                </patternFill>
              </fill>
            </x14:dxf>
          </x14:cfRule>
          <xm:sqref>E48:U53</xm:sqref>
        </x14:conditionalFormatting>
        <x14:conditionalFormatting xmlns:xm="http://schemas.microsoft.com/office/excel/2006/main">
          <x14:cfRule type="expression" priority="11" id="{E2409715-217B-4C40-8FD8-4CD8AEBC56F2}">
            <xm:f>Données!E31:U53=Données!$B$33</xm:f>
            <x14:dxf>
              <fill>
                <patternFill>
                  <bgColor rgb="FF92D050"/>
                </patternFill>
              </fill>
            </x14:dxf>
          </x14:cfRule>
          <x14:cfRule type="expression" priority="12" id="{5DCAEEBF-38CC-4BE5-AEA7-427F1B0D2A99}">
            <xm:f>Données!E31:U53=Données!$B$32</xm:f>
            <x14:dxf>
              <fill>
                <patternFill>
                  <bgColor rgb="FFFFC000"/>
                </patternFill>
              </fill>
            </x14:dxf>
          </x14:cfRule>
          <xm:sqref>E33:U47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6BA66-48E6-4D36-BCFE-CC98627BB287}">
  <sheetPr codeName="Feuil1"/>
  <dimension ref="A1:AW1521"/>
  <sheetViews>
    <sheetView tabSelected="1" zoomScale="115" zoomScaleNormal="115" workbookViewId="0">
      <pane xSplit="4" ySplit="2" topLeftCell="E31" activePane="bottomRight" state="frozen"/>
      <selection activeCell="T30" sqref="E5:T30"/>
      <selection pane="topRight" activeCell="T30" sqref="E5:T30"/>
      <selection pane="bottomLeft" activeCell="T30" sqref="E5:T30"/>
      <selection pane="bottomRight" activeCell="I27" sqref="I27"/>
    </sheetView>
  </sheetViews>
  <sheetFormatPr baseColWidth="10" defaultColWidth="8.453125" defaultRowHeight="9" customHeight="1" x14ac:dyDescent="0.25"/>
  <cols>
    <col min="1" max="1" width="8.453125" style="5"/>
    <col min="2" max="2" width="8.453125" style="1" customWidth="1"/>
    <col min="3" max="3" width="3.26953125" style="1" customWidth="1"/>
    <col min="4" max="4" width="11.81640625" style="2" customWidth="1"/>
    <col min="5" max="5" width="8.453125" style="3"/>
    <col min="6" max="11" width="8.453125" style="1"/>
    <col min="12" max="12" width="8.453125" style="4"/>
    <col min="13" max="16384" width="8.453125" style="5"/>
  </cols>
  <sheetData>
    <row r="1" spans="2:43" ht="14.15" customHeight="1" thickBot="1" x14ac:dyDescent="0.3">
      <c r="B1" s="361" t="s">
        <v>19</v>
      </c>
      <c r="C1" s="361"/>
      <c r="D1" s="362"/>
      <c r="E1" s="26">
        <f>Données!E2</f>
        <v>9.25</v>
      </c>
      <c r="F1" s="26">
        <f>Données!F2</f>
        <v>7.75</v>
      </c>
      <c r="G1" s="26">
        <f>Données!G2</f>
        <v>7.75</v>
      </c>
      <c r="H1" s="26">
        <f>Données!H2</f>
        <v>7.75</v>
      </c>
      <c r="I1" s="26">
        <f>Données!I2</f>
        <v>7.75</v>
      </c>
      <c r="J1" s="26">
        <f>Données!J2</f>
        <v>9.25</v>
      </c>
      <c r="K1" s="26">
        <f>Données!K2</f>
        <v>9.25</v>
      </c>
      <c r="L1" s="26">
        <f>Données!L2</f>
        <v>9.25</v>
      </c>
      <c r="M1" s="26">
        <f>Données!M2</f>
        <v>1</v>
      </c>
      <c r="N1" s="26">
        <f>Données!N2</f>
        <v>1</v>
      </c>
      <c r="O1" s="26">
        <f>Données!O2</f>
        <v>1</v>
      </c>
      <c r="P1" s="26">
        <f>Données!P2</f>
        <v>1</v>
      </c>
      <c r="Q1" s="26">
        <f>Données!Q2</f>
        <v>1</v>
      </c>
      <c r="R1" s="26">
        <f>Données!R2</f>
        <v>1</v>
      </c>
      <c r="S1" s="26">
        <f>Données!S2</f>
        <v>1</v>
      </c>
      <c r="T1" s="26">
        <f>Données!T2</f>
        <v>1</v>
      </c>
      <c r="U1" s="26">
        <f>Données!U2</f>
        <v>1</v>
      </c>
    </row>
    <row r="2" spans="2:43" s="31" customFormat="1" ht="20.5" customHeight="1" thickBot="1" x14ac:dyDescent="0.3">
      <c r="B2" s="363"/>
      <c r="C2" s="363"/>
      <c r="D2" s="364"/>
      <c r="E2" s="27">
        <f>Données!E1</f>
        <v>45083</v>
      </c>
      <c r="F2" s="249">
        <f>Données!F1</f>
        <v>45089</v>
      </c>
      <c r="G2" s="249">
        <f>Données!G1</f>
        <v>45090</v>
      </c>
      <c r="H2" s="249">
        <f>Données!H1</f>
        <v>45091</v>
      </c>
      <c r="I2" s="249">
        <f>Données!I1</f>
        <v>45092</v>
      </c>
      <c r="J2" s="249">
        <f>Données!J1</f>
        <v>45093</v>
      </c>
      <c r="K2" s="249">
        <f>Données!K1</f>
        <v>45094</v>
      </c>
      <c r="L2" s="249">
        <f>Données!L1</f>
        <v>45095</v>
      </c>
      <c r="M2" s="249">
        <f>Données!M1</f>
        <v>45096</v>
      </c>
      <c r="N2" s="249">
        <f>Données!N1</f>
        <v>45097</v>
      </c>
      <c r="O2" s="249">
        <f>Données!O1</f>
        <v>45098</v>
      </c>
      <c r="P2" s="249">
        <f>Données!P1</f>
        <v>45099</v>
      </c>
      <c r="Q2" s="249">
        <f>Données!Q1</f>
        <v>45100</v>
      </c>
      <c r="R2" s="249">
        <f>Données!R1</f>
        <v>45101</v>
      </c>
      <c r="S2" s="249">
        <f>Données!S1</f>
        <v>45102</v>
      </c>
      <c r="T2" s="249">
        <f>Données!T1</f>
        <v>45103</v>
      </c>
      <c r="U2" s="249">
        <f>Données!U1</f>
        <v>45104</v>
      </c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30"/>
    </row>
    <row r="3" spans="2:43" ht="9" customHeight="1" thickBot="1" x14ac:dyDescent="0.3">
      <c r="B3" s="6" t="s">
        <v>0</v>
      </c>
      <c r="C3" s="7" t="s">
        <v>1</v>
      </c>
      <c r="D3" s="230" t="s">
        <v>5</v>
      </c>
      <c r="E3" s="32" t="s">
        <v>21</v>
      </c>
      <c r="F3" s="33" t="s">
        <v>23</v>
      </c>
      <c r="G3" s="33" t="s">
        <v>23</v>
      </c>
      <c r="H3" s="34" t="s">
        <v>26</v>
      </c>
      <c r="I3" s="34" t="s">
        <v>26</v>
      </c>
      <c r="J3" s="35" t="s">
        <v>21</v>
      </c>
      <c r="K3" s="35" t="s">
        <v>21</v>
      </c>
      <c r="L3" s="35" t="s">
        <v>21</v>
      </c>
      <c r="M3" s="36"/>
      <c r="N3" s="36"/>
      <c r="O3" s="36"/>
      <c r="P3" s="36"/>
      <c r="Q3" s="36"/>
      <c r="R3" s="36"/>
      <c r="S3" s="36"/>
      <c r="T3" s="36"/>
      <c r="U3" s="36"/>
      <c r="V3" s="37"/>
      <c r="W3" s="8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</row>
    <row r="4" spans="2:43" ht="9" customHeight="1" x14ac:dyDescent="0.25">
      <c r="B4" s="9"/>
      <c r="C4" s="225"/>
      <c r="D4" s="231"/>
      <c r="E4" s="38"/>
      <c r="F4" s="39"/>
      <c r="G4" s="39"/>
      <c r="H4" s="39"/>
      <c r="I4" s="39"/>
      <c r="J4" s="39"/>
      <c r="K4" s="40"/>
      <c r="L4" s="41"/>
      <c r="M4" s="17"/>
      <c r="N4" s="17"/>
      <c r="O4" s="17"/>
      <c r="P4" s="17"/>
      <c r="Q4" s="17"/>
      <c r="R4" s="17"/>
      <c r="S4" s="17"/>
      <c r="T4" s="17"/>
      <c r="U4" s="17"/>
      <c r="V4" s="17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</row>
    <row r="5" spans="2:43" ht="9" customHeight="1" x14ac:dyDescent="0.25">
      <c r="B5" s="11">
        <f>Données!A3</f>
        <v>1</v>
      </c>
      <c r="C5" s="226" t="s">
        <v>3</v>
      </c>
      <c r="D5" s="232">
        <f>Données!B3</f>
        <v>13.08</v>
      </c>
      <c r="E5" s="250">
        <f t="shared" ref="E5:F30" si="0">((E$1-1)*$D5)-((E$1-1)*$D5)*0.2</f>
        <v>86.328000000000003</v>
      </c>
      <c r="F5" s="251">
        <f t="shared" si="0"/>
        <v>70.632000000000005</v>
      </c>
      <c r="G5" s="251">
        <f t="shared" ref="G5:U20" si="1">((G$1-1)*$D5)-((G$1-1)*$D5)*0.2</f>
        <v>70.632000000000005</v>
      </c>
      <c r="H5" s="251">
        <f t="shared" si="1"/>
        <v>70.632000000000005</v>
      </c>
      <c r="I5" s="251">
        <f t="shared" si="1"/>
        <v>70.632000000000005</v>
      </c>
      <c r="J5" s="251">
        <f t="shared" si="1"/>
        <v>86.328000000000003</v>
      </c>
      <c r="K5" s="251">
        <f t="shared" si="1"/>
        <v>86.328000000000003</v>
      </c>
      <c r="L5" s="251">
        <f t="shared" si="1"/>
        <v>86.328000000000003</v>
      </c>
      <c r="M5" s="42">
        <f t="shared" si="1"/>
        <v>0</v>
      </c>
      <c r="N5" s="42">
        <f t="shared" si="1"/>
        <v>0</v>
      </c>
      <c r="O5" s="42">
        <f t="shared" si="1"/>
        <v>0</v>
      </c>
      <c r="P5" s="42">
        <f t="shared" si="1"/>
        <v>0</v>
      </c>
      <c r="Q5" s="42">
        <f t="shared" si="1"/>
        <v>0</v>
      </c>
      <c r="R5" s="42">
        <f t="shared" si="1"/>
        <v>0</v>
      </c>
      <c r="S5" s="42">
        <f t="shared" si="1"/>
        <v>0</v>
      </c>
      <c r="T5" s="42">
        <f t="shared" si="1"/>
        <v>0</v>
      </c>
      <c r="U5" s="42">
        <f t="shared" si="1"/>
        <v>0</v>
      </c>
      <c r="V5" s="19">
        <f>SUM(E5:T5)</f>
        <v>627.84</v>
      </c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43" cm="1">
        <f t="array" aca="1" ref="AP5" ca="1">sommesiCouleur(E5:AO5)</f>
        <v>0</v>
      </c>
      <c r="AQ5" s="19"/>
    </row>
    <row r="6" spans="2:43" ht="9" customHeight="1" x14ac:dyDescent="0.25">
      <c r="B6" s="11">
        <f>Données!A4</f>
        <v>2</v>
      </c>
      <c r="C6" s="226" t="s">
        <v>3</v>
      </c>
      <c r="D6" s="232">
        <f>Données!B4</f>
        <v>15.04</v>
      </c>
      <c r="E6" s="250">
        <f t="shared" si="0"/>
        <v>99.263999999999996</v>
      </c>
      <c r="F6" s="251">
        <f t="shared" si="0"/>
        <v>81.215999999999994</v>
      </c>
      <c r="G6" s="251">
        <f t="shared" si="1"/>
        <v>81.215999999999994</v>
      </c>
      <c r="H6" s="251">
        <f t="shared" si="1"/>
        <v>81.215999999999994</v>
      </c>
      <c r="I6" s="251">
        <f t="shared" si="1"/>
        <v>81.215999999999994</v>
      </c>
      <c r="J6" s="251">
        <f t="shared" si="1"/>
        <v>99.263999999999996</v>
      </c>
      <c r="K6" s="251">
        <f t="shared" si="1"/>
        <v>99.263999999999996</v>
      </c>
      <c r="L6" s="251">
        <f t="shared" si="1"/>
        <v>99.263999999999996</v>
      </c>
      <c r="M6" s="42">
        <f t="shared" si="1"/>
        <v>0</v>
      </c>
      <c r="N6" s="42">
        <f t="shared" si="1"/>
        <v>0</v>
      </c>
      <c r="O6" s="42">
        <f t="shared" si="1"/>
        <v>0</v>
      </c>
      <c r="P6" s="42">
        <f t="shared" si="1"/>
        <v>0</v>
      </c>
      <c r="Q6" s="42">
        <f t="shared" si="1"/>
        <v>0</v>
      </c>
      <c r="R6" s="42">
        <f t="shared" si="1"/>
        <v>0</v>
      </c>
      <c r="S6" s="42">
        <f t="shared" si="1"/>
        <v>0</v>
      </c>
      <c r="T6" s="42">
        <f t="shared" si="1"/>
        <v>0</v>
      </c>
      <c r="U6" s="42">
        <f t="shared" si="1"/>
        <v>0</v>
      </c>
      <c r="V6" s="19">
        <f t="shared" ref="V6:V30" si="2">SUM(E6:T6)</f>
        <v>721.92</v>
      </c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43" cm="1">
        <f t="array" aca="1" ref="AP6" ca="1">sommesiCouleur(E6:AO6)</f>
        <v>0</v>
      </c>
      <c r="AQ6" s="20"/>
    </row>
    <row r="7" spans="2:43" ht="9" customHeight="1" x14ac:dyDescent="0.25">
      <c r="B7" s="11">
        <f>Données!A5</f>
        <v>3</v>
      </c>
      <c r="C7" s="226" t="s">
        <v>3</v>
      </c>
      <c r="D7" s="232">
        <f>Données!B5</f>
        <v>16.309999999999999</v>
      </c>
      <c r="E7" s="250">
        <f t="shared" si="0"/>
        <v>107.64599999999999</v>
      </c>
      <c r="F7" s="251">
        <f t="shared" si="0"/>
        <v>88.073999999999984</v>
      </c>
      <c r="G7" s="251">
        <f t="shared" si="1"/>
        <v>88.073999999999984</v>
      </c>
      <c r="H7" s="251">
        <f t="shared" si="1"/>
        <v>88.073999999999984</v>
      </c>
      <c r="I7" s="251">
        <f t="shared" si="1"/>
        <v>88.073999999999984</v>
      </c>
      <c r="J7" s="251">
        <f t="shared" si="1"/>
        <v>107.64599999999999</v>
      </c>
      <c r="K7" s="251">
        <f t="shared" si="1"/>
        <v>107.64599999999999</v>
      </c>
      <c r="L7" s="251">
        <f t="shared" si="1"/>
        <v>107.64599999999999</v>
      </c>
      <c r="M7" s="42">
        <f t="shared" si="1"/>
        <v>0</v>
      </c>
      <c r="N7" s="42">
        <f t="shared" si="1"/>
        <v>0</v>
      </c>
      <c r="O7" s="42">
        <f t="shared" si="1"/>
        <v>0</v>
      </c>
      <c r="P7" s="42">
        <f t="shared" si="1"/>
        <v>0</v>
      </c>
      <c r="Q7" s="42">
        <f t="shared" si="1"/>
        <v>0</v>
      </c>
      <c r="R7" s="42">
        <f t="shared" si="1"/>
        <v>0</v>
      </c>
      <c r="S7" s="42">
        <f t="shared" si="1"/>
        <v>0</v>
      </c>
      <c r="T7" s="42">
        <f t="shared" si="1"/>
        <v>0</v>
      </c>
      <c r="U7" s="42">
        <f t="shared" si="1"/>
        <v>0</v>
      </c>
      <c r="V7" s="19">
        <f t="shared" si="2"/>
        <v>782.87999999999977</v>
      </c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43" cm="1">
        <f t="array" aca="1" ref="AP7" ca="1">sommesiCouleur(E7:AO7)</f>
        <v>0</v>
      </c>
      <c r="AQ7" s="20"/>
    </row>
    <row r="8" spans="2:43" ht="9" customHeight="1" x14ac:dyDescent="0.25">
      <c r="B8" s="11">
        <f>Données!A6</f>
        <v>4</v>
      </c>
      <c r="C8" s="226" t="s">
        <v>3</v>
      </c>
      <c r="D8" s="232">
        <f>Données!B6</f>
        <v>14.9</v>
      </c>
      <c r="E8" s="250">
        <f t="shared" si="0"/>
        <v>98.34</v>
      </c>
      <c r="F8" s="251">
        <f t="shared" si="0"/>
        <v>80.460000000000008</v>
      </c>
      <c r="G8" s="251">
        <f t="shared" si="1"/>
        <v>80.460000000000008</v>
      </c>
      <c r="H8" s="251">
        <f t="shared" si="1"/>
        <v>80.460000000000008</v>
      </c>
      <c r="I8" s="251">
        <f t="shared" si="1"/>
        <v>80.460000000000008</v>
      </c>
      <c r="J8" s="251">
        <f t="shared" si="1"/>
        <v>98.34</v>
      </c>
      <c r="K8" s="251">
        <f t="shared" si="1"/>
        <v>98.34</v>
      </c>
      <c r="L8" s="251">
        <f t="shared" si="1"/>
        <v>98.34</v>
      </c>
      <c r="M8" s="42">
        <f t="shared" si="1"/>
        <v>0</v>
      </c>
      <c r="N8" s="42">
        <f t="shared" si="1"/>
        <v>0</v>
      </c>
      <c r="O8" s="42">
        <f t="shared" si="1"/>
        <v>0</v>
      </c>
      <c r="P8" s="42">
        <f t="shared" si="1"/>
        <v>0</v>
      </c>
      <c r="Q8" s="42">
        <f t="shared" si="1"/>
        <v>0</v>
      </c>
      <c r="R8" s="42">
        <f t="shared" si="1"/>
        <v>0</v>
      </c>
      <c r="S8" s="42">
        <f t="shared" si="1"/>
        <v>0</v>
      </c>
      <c r="T8" s="42">
        <f t="shared" si="1"/>
        <v>0</v>
      </c>
      <c r="U8" s="42">
        <f t="shared" si="1"/>
        <v>0</v>
      </c>
      <c r="V8" s="19">
        <f t="shared" si="2"/>
        <v>715.20000000000016</v>
      </c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43" cm="1">
        <f t="array" aca="1" ref="AP8" ca="1">sommesiCouleur(E8:AO8)</f>
        <v>0</v>
      </c>
      <c r="AQ8" s="20"/>
    </row>
    <row r="9" spans="2:43" ht="9" customHeight="1" x14ac:dyDescent="0.25">
      <c r="B9" s="11">
        <f>Données!A7</f>
        <v>5</v>
      </c>
      <c r="C9" s="226" t="s">
        <v>3</v>
      </c>
      <c r="D9" s="232">
        <f>Données!B7</f>
        <v>12.86</v>
      </c>
      <c r="E9" s="250">
        <f t="shared" si="0"/>
        <v>84.876000000000005</v>
      </c>
      <c r="F9" s="251">
        <f t="shared" si="0"/>
        <v>69.443999999999988</v>
      </c>
      <c r="G9" s="251">
        <f t="shared" si="1"/>
        <v>69.443999999999988</v>
      </c>
      <c r="H9" s="251">
        <f t="shared" si="1"/>
        <v>69.443999999999988</v>
      </c>
      <c r="I9" s="251">
        <f t="shared" si="1"/>
        <v>69.443999999999988</v>
      </c>
      <c r="J9" s="251">
        <f t="shared" si="1"/>
        <v>84.876000000000005</v>
      </c>
      <c r="K9" s="251">
        <f t="shared" si="1"/>
        <v>84.876000000000005</v>
      </c>
      <c r="L9" s="251">
        <f t="shared" si="1"/>
        <v>84.876000000000005</v>
      </c>
      <c r="M9" s="42">
        <f t="shared" si="1"/>
        <v>0</v>
      </c>
      <c r="N9" s="42">
        <f t="shared" si="1"/>
        <v>0</v>
      </c>
      <c r="O9" s="42">
        <f t="shared" si="1"/>
        <v>0</v>
      </c>
      <c r="P9" s="42">
        <f t="shared" si="1"/>
        <v>0</v>
      </c>
      <c r="Q9" s="42">
        <f t="shared" si="1"/>
        <v>0</v>
      </c>
      <c r="R9" s="42">
        <f t="shared" si="1"/>
        <v>0</v>
      </c>
      <c r="S9" s="42">
        <f t="shared" si="1"/>
        <v>0</v>
      </c>
      <c r="T9" s="42">
        <f t="shared" si="1"/>
        <v>0</v>
      </c>
      <c r="U9" s="42">
        <f t="shared" si="1"/>
        <v>0</v>
      </c>
      <c r="V9" s="19">
        <f t="shared" si="2"/>
        <v>617.27999999999986</v>
      </c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43" cm="1">
        <f t="array" aca="1" ref="AP9" ca="1">sommesiCouleur(E9:AO9)</f>
        <v>0</v>
      </c>
      <c r="AQ9" s="20"/>
    </row>
    <row r="10" spans="2:43" ht="9" customHeight="1" x14ac:dyDescent="0.25">
      <c r="B10" s="11">
        <f>Données!A8</f>
        <v>6</v>
      </c>
      <c r="C10" s="226" t="s">
        <v>3</v>
      </c>
      <c r="D10" s="232">
        <f>Données!B8</f>
        <v>14.34</v>
      </c>
      <c r="E10" s="250">
        <f t="shared" si="0"/>
        <v>94.643999999999991</v>
      </c>
      <c r="F10" s="251">
        <f t="shared" si="0"/>
        <v>77.436000000000007</v>
      </c>
      <c r="G10" s="251">
        <f t="shared" si="1"/>
        <v>77.436000000000007</v>
      </c>
      <c r="H10" s="251">
        <f t="shared" si="1"/>
        <v>77.436000000000007</v>
      </c>
      <c r="I10" s="251">
        <f t="shared" si="1"/>
        <v>77.436000000000007</v>
      </c>
      <c r="J10" s="251">
        <f t="shared" si="1"/>
        <v>94.643999999999991</v>
      </c>
      <c r="K10" s="251">
        <f t="shared" si="1"/>
        <v>94.643999999999991</v>
      </c>
      <c r="L10" s="251">
        <f t="shared" si="1"/>
        <v>94.643999999999991</v>
      </c>
      <c r="M10" s="42">
        <f t="shared" si="1"/>
        <v>0</v>
      </c>
      <c r="N10" s="42">
        <f t="shared" si="1"/>
        <v>0</v>
      </c>
      <c r="O10" s="42">
        <f t="shared" si="1"/>
        <v>0</v>
      </c>
      <c r="P10" s="42">
        <f t="shared" si="1"/>
        <v>0</v>
      </c>
      <c r="Q10" s="42">
        <f t="shared" si="1"/>
        <v>0</v>
      </c>
      <c r="R10" s="42">
        <f t="shared" si="1"/>
        <v>0</v>
      </c>
      <c r="S10" s="42">
        <f t="shared" si="1"/>
        <v>0</v>
      </c>
      <c r="T10" s="42">
        <f t="shared" si="1"/>
        <v>0</v>
      </c>
      <c r="U10" s="42">
        <f t="shared" si="1"/>
        <v>0</v>
      </c>
      <c r="V10" s="19">
        <f t="shared" si="2"/>
        <v>688.32</v>
      </c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43" cm="1">
        <f t="array" aca="1" ref="AP10" ca="1">sommesiCouleur(E10:AO10)</f>
        <v>0</v>
      </c>
      <c r="AQ10" s="20"/>
    </row>
    <row r="11" spans="2:43" ht="9" customHeight="1" x14ac:dyDescent="0.25">
      <c r="B11" s="11">
        <f>Données!A9</f>
        <v>7</v>
      </c>
      <c r="C11" s="227" t="s">
        <v>20</v>
      </c>
      <c r="D11" s="232">
        <f>Données!B9</f>
        <v>18</v>
      </c>
      <c r="E11" s="250">
        <f t="shared" si="0"/>
        <v>118.8</v>
      </c>
      <c r="F11" s="251">
        <f t="shared" si="0"/>
        <v>97.2</v>
      </c>
      <c r="G11" s="251">
        <f t="shared" si="1"/>
        <v>97.2</v>
      </c>
      <c r="H11" s="251">
        <f t="shared" si="1"/>
        <v>97.2</v>
      </c>
      <c r="I11" s="251">
        <f t="shared" si="1"/>
        <v>97.2</v>
      </c>
      <c r="J11" s="251">
        <f t="shared" si="1"/>
        <v>118.8</v>
      </c>
      <c r="K11" s="251">
        <f t="shared" si="1"/>
        <v>118.8</v>
      </c>
      <c r="L11" s="251">
        <f t="shared" si="1"/>
        <v>118.8</v>
      </c>
      <c r="M11" s="42">
        <f t="shared" si="1"/>
        <v>0</v>
      </c>
      <c r="N11" s="42">
        <f t="shared" si="1"/>
        <v>0</v>
      </c>
      <c r="O11" s="42">
        <f t="shared" si="1"/>
        <v>0</v>
      </c>
      <c r="P11" s="42">
        <f t="shared" si="1"/>
        <v>0</v>
      </c>
      <c r="Q11" s="42">
        <f t="shared" si="1"/>
        <v>0</v>
      </c>
      <c r="R11" s="42">
        <f t="shared" si="1"/>
        <v>0</v>
      </c>
      <c r="S11" s="42">
        <f t="shared" si="1"/>
        <v>0</v>
      </c>
      <c r="T11" s="42">
        <f t="shared" si="1"/>
        <v>0</v>
      </c>
      <c r="U11" s="42">
        <f t="shared" si="1"/>
        <v>0</v>
      </c>
      <c r="V11" s="19">
        <f t="shared" si="2"/>
        <v>863.99999999999989</v>
      </c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43" cm="1">
        <f t="array" aca="1" ref="AP11" ca="1">sommesiCouleur(E11:AO11)</f>
        <v>0</v>
      </c>
      <c r="AQ11" s="20"/>
    </row>
    <row r="12" spans="2:43" ht="9" customHeight="1" x14ac:dyDescent="0.25">
      <c r="B12" s="11">
        <f>Données!A10</f>
        <v>8</v>
      </c>
      <c r="C12" s="227" t="s">
        <v>2</v>
      </c>
      <c r="D12" s="232">
        <f>Données!B10</f>
        <v>21.25</v>
      </c>
      <c r="E12" s="250">
        <f t="shared" si="0"/>
        <v>140.25</v>
      </c>
      <c r="F12" s="251">
        <f t="shared" si="0"/>
        <v>114.75</v>
      </c>
      <c r="G12" s="251">
        <f t="shared" si="1"/>
        <v>114.75</v>
      </c>
      <c r="H12" s="251">
        <f t="shared" si="1"/>
        <v>114.75</v>
      </c>
      <c r="I12" s="251">
        <f t="shared" si="1"/>
        <v>114.75</v>
      </c>
      <c r="J12" s="251">
        <f t="shared" si="1"/>
        <v>140.25</v>
      </c>
      <c r="K12" s="251">
        <f t="shared" si="1"/>
        <v>140.25</v>
      </c>
      <c r="L12" s="251">
        <f t="shared" si="1"/>
        <v>140.25</v>
      </c>
      <c r="M12" s="42">
        <f t="shared" si="1"/>
        <v>0</v>
      </c>
      <c r="N12" s="42">
        <f t="shared" si="1"/>
        <v>0</v>
      </c>
      <c r="O12" s="42">
        <f t="shared" si="1"/>
        <v>0</v>
      </c>
      <c r="P12" s="42">
        <f t="shared" si="1"/>
        <v>0</v>
      </c>
      <c r="Q12" s="42">
        <f t="shared" si="1"/>
        <v>0</v>
      </c>
      <c r="R12" s="42">
        <f t="shared" si="1"/>
        <v>0</v>
      </c>
      <c r="S12" s="42">
        <f t="shared" si="1"/>
        <v>0</v>
      </c>
      <c r="T12" s="42">
        <f t="shared" si="1"/>
        <v>0</v>
      </c>
      <c r="U12" s="42">
        <f t="shared" si="1"/>
        <v>0</v>
      </c>
      <c r="V12" s="19">
        <f t="shared" si="2"/>
        <v>1020</v>
      </c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43" cm="1">
        <f t="array" aca="1" ref="AP12" ca="1">sommesiCouleur(E12:AO12)</f>
        <v>0</v>
      </c>
      <c r="AQ12" s="20"/>
    </row>
    <row r="13" spans="2:43" ht="9" customHeight="1" x14ac:dyDescent="0.25">
      <c r="B13" s="11">
        <f>Données!A11</f>
        <v>9</v>
      </c>
      <c r="C13" s="227" t="s">
        <v>2</v>
      </c>
      <c r="D13" s="232">
        <f>Données!B11</f>
        <v>22.99</v>
      </c>
      <c r="E13" s="250">
        <f t="shared" si="0"/>
        <v>151.73399999999998</v>
      </c>
      <c r="F13" s="251">
        <f t="shared" si="0"/>
        <v>124.14599999999999</v>
      </c>
      <c r="G13" s="251">
        <f t="shared" si="1"/>
        <v>124.14599999999999</v>
      </c>
      <c r="H13" s="251">
        <f t="shared" si="1"/>
        <v>124.14599999999999</v>
      </c>
      <c r="I13" s="251">
        <f t="shared" si="1"/>
        <v>124.14599999999999</v>
      </c>
      <c r="J13" s="251">
        <f t="shared" si="1"/>
        <v>151.73399999999998</v>
      </c>
      <c r="K13" s="251">
        <f t="shared" si="1"/>
        <v>151.73399999999998</v>
      </c>
      <c r="L13" s="251">
        <f t="shared" si="1"/>
        <v>151.73399999999998</v>
      </c>
      <c r="M13" s="42">
        <f t="shared" si="1"/>
        <v>0</v>
      </c>
      <c r="N13" s="42">
        <f t="shared" si="1"/>
        <v>0</v>
      </c>
      <c r="O13" s="42">
        <f t="shared" si="1"/>
        <v>0</v>
      </c>
      <c r="P13" s="42">
        <f t="shared" si="1"/>
        <v>0</v>
      </c>
      <c r="Q13" s="42">
        <f t="shared" si="1"/>
        <v>0</v>
      </c>
      <c r="R13" s="42">
        <f t="shared" si="1"/>
        <v>0</v>
      </c>
      <c r="S13" s="42">
        <f t="shared" si="1"/>
        <v>0</v>
      </c>
      <c r="T13" s="42">
        <f t="shared" si="1"/>
        <v>0</v>
      </c>
      <c r="U13" s="42">
        <f t="shared" si="1"/>
        <v>0</v>
      </c>
      <c r="V13" s="19">
        <f t="shared" si="2"/>
        <v>1103.5199999999998</v>
      </c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43" cm="1">
        <f t="array" aca="1" ref="AP13" ca="1">sommesiCouleur(E13:AO13)</f>
        <v>0</v>
      </c>
      <c r="AQ13" s="20"/>
    </row>
    <row r="14" spans="2:43" ht="9" customHeight="1" x14ac:dyDescent="0.25">
      <c r="B14" s="11">
        <f>Données!A12</f>
        <v>10</v>
      </c>
      <c r="C14" s="227" t="s">
        <v>2</v>
      </c>
      <c r="D14" s="232">
        <f>Données!B12</f>
        <v>20.03</v>
      </c>
      <c r="E14" s="250">
        <f t="shared" si="0"/>
        <v>132.19800000000001</v>
      </c>
      <c r="F14" s="251">
        <f t="shared" si="0"/>
        <v>108.16200000000001</v>
      </c>
      <c r="G14" s="251">
        <f t="shared" si="1"/>
        <v>108.16200000000001</v>
      </c>
      <c r="H14" s="251">
        <f t="shared" si="1"/>
        <v>108.16200000000001</v>
      </c>
      <c r="I14" s="251">
        <f t="shared" si="1"/>
        <v>108.16200000000001</v>
      </c>
      <c r="J14" s="251">
        <f t="shared" si="1"/>
        <v>132.19800000000001</v>
      </c>
      <c r="K14" s="251">
        <f t="shared" si="1"/>
        <v>132.19800000000001</v>
      </c>
      <c r="L14" s="251">
        <f t="shared" si="1"/>
        <v>132.19800000000001</v>
      </c>
      <c r="M14" s="42">
        <f t="shared" si="1"/>
        <v>0</v>
      </c>
      <c r="N14" s="42">
        <f t="shared" si="1"/>
        <v>0</v>
      </c>
      <c r="O14" s="42">
        <f t="shared" si="1"/>
        <v>0</v>
      </c>
      <c r="P14" s="42">
        <f t="shared" si="1"/>
        <v>0</v>
      </c>
      <c r="Q14" s="42">
        <f t="shared" si="1"/>
        <v>0</v>
      </c>
      <c r="R14" s="42">
        <f t="shared" si="1"/>
        <v>0</v>
      </c>
      <c r="S14" s="42">
        <f t="shared" si="1"/>
        <v>0</v>
      </c>
      <c r="T14" s="42">
        <f t="shared" si="1"/>
        <v>0</v>
      </c>
      <c r="U14" s="42">
        <f t="shared" si="1"/>
        <v>0</v>
      </c>
      <c r="V14" s="19">
        <f t="shared" si="2"/>
        <v>961.44</v>
      </c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73"/>
      <c r="AI14" s="20"/>
      <c r="AJ14" s="20"/>
      <c r="AK14" s="20"/>
      <c r="AL14" s="20"/>
      <c r="AM14" s="20"/>
      <c r="AN14" s="20"/>
      <c r="AO14" s="20"/>
      <c r="AP14" s="43" cm="1">
        <f t="array" aca="1" ref="AP14" ca="1">sommesiCouleur(E14:AO14)</f>
        <v>0</v>
      </c>
      <c r="AQ14" s="20"/>
    </row>
    <row r="15" spans="2:43" ht="9" customHeight="1" x14ac:dyDescent="0.25">
      <c r="B15" s="11">
        <f>Données!A13</f>
        <v>11</v>
      </c>
      <c r="C15" s="227" t="s">
        <v>2</v>
      </c>
      <c r="D15" s="232">
        <f>Données!B13</f>
        <v>20.03</v>
      </c>
      <c r="E15" s="250">
        <f t="shared" si="0"/>
        <v>132.19800000000001</v>
      </c>
      <c r="F15" s="251">
        <f t="shared" si="0"/>
        <v>108.16200000000001</v>
      </c>
      <c r="G15" s="251">
        <f t="shared" si="1"/>
        <v>108.16200000000001</v>
      </c>
      <c r="H15" s="251">
        <f t="shared" si="1"/>
        <v>108.16200000000001</v>
      </c>
      <c r="I15" s="251">
        <f t="shared" si="1"/>
        <v>108.16200000000001</v>
      </c>
      <c r="J15" s="251">
        <f t="shared" si="1"/>
        <v>132.19800000000001</v>
      </c>
      <c r="K15" s="251">
        <f t="shared" si="1"/>
        <v>132.19800000000001</v>
      </c>
      <c r="L15" s="251">
        <f t="shared" si="1"/>
        <v>132.19800000000001</v>
      </c>
      <c r="M15" s="42">
        <f t="shared" si="1"/>
        <v>0</v>
      </c>
      <c r="N15" s="42">
        <f t="shared" si="1"/>
        <v>0</v>
      </c>
      <c r="O15" s="42">
        <f t="shared" si="1"/>
        <v>0</v>
      </c>
      <c r="P15" s="42">
        <f t="shared" si="1"/>
        <v>0</v>
      </c>
      <c r="Q15" s="42">
        <f t="shared" si="1"/>
        <v>0</v>
      </c>
      <c r="R15" s="42">
        <f t="shared" si="1"/>
        <v>0</v>
      </c>
      <c r="S15" s="42">
        <f t="shared" si="1"/>
        <v>0</v>
      </c>
      <c r="T15" s="42">
        <f t="shared" si="1"/>
        <v>0</v>
      </c>
      <c r="U15" s="42">
        <f t="shared" si="1"/>
        <v>0</v>
      </c>
      <c r="V15" s="19">
        <f t="shared" si="2"/>
        <v>961.44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43" cm="1">
        <f t="array" aca="1" ref="AP15" ca="1">sommesiCouleur(E15:AO15)</f>
        <v>0</v>
      </c>
      <c r="AQ15" s="20"/>
    </row>
    <row r="16" spans="2:43" ht="9" customHeight="1" x14ac:dyDescent="0.25">
      <c r="B16" s="11">
        <f>Données!A14</f>
        <v>12</v>
      </c>
      <c r="C16" s="227" t="s">
        <v>2</v>
      </c>
      <c r="D16" s="232">
        <f>Données!B14</f>
        <v>23.55</v>
      </c>
      <c r="E16" s="250">
        <f t="shared" si="0"/>
        <v>155.43</v>
      </c>
      <c r="F16" s="251">
        <f t="shared" si="0"/>
        <v>127.17</v>
      </c>
      <c r="G16" s="251">
        <f t="shared" si="1"/>
        <v>127.17</v>
      </c>
      <c r="H16" s="251">
        <f t="shared" si="1"/>
        <v>127.17</v>
      </c>
      <c r="I16" s="251">
        <f t="shared" si="1"/>
        <v>127.17</v>
      </c>
      <c r="J16" s="251">
        <f t="shared" si="1"/>
        <v>155.43</v>
      </c>
      <c r="K16" s="251">
        <f t="shared" si="1"/>
        <v>155.43</v>
      </c>
      <c r="L16" s="251">
        <f t="shared" si="1"/>
        <v>155.43</v>
      </c>
      <c r="M16" s="42">
        <f t="shared" si="1"/>
        <v>0</v>
      </c>
      <c r="N16" s="42">
        <f t="shared" si="1"/>
        <v>0</v>
      </c>
      <c r="O16" s="42">
        <f t="shared" si="1"/>
        <v>0</v>
      </c>
      <c r="P16" s="42">
        <f t="shared" si="1"/>
        <v>0</v>
      </c>
      <c r="Q16" s="42">
        <f t="shared" si="1"/>
        <v>0</v>
      </c>
      <c r="R16" s="42">
        <f t="shared" si="1"/>
        <v>0</v>
      </c>
      <c r="S16" s="42">
        <f t="shared" si="1"/>
        <v>0</v>
      </c>
      <c r="T16" s="42">
        <f t="shared" si="1"/>
        <v>0</v>
      </c>
      <c r="U16" s="42">
        <f t="shared" si="1"/>
        <v>0</v>
      </c>
      <c r="V16" s="19">
        <f t="shared" si="2"/>
        <v>1130.4000000000001</v>
      </c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43" cm="1">
        <f t="array" aca="1" ref="AP16" ca="1">sommesiCouleur(E16:AO16)</f>
        <v>0</v>
      </c>
      <c r="AQ16" s="20"/>
    </row>
    <row r="17" spans="1:43" ht="9" customHeight="1" x14ac:dyDescent="0.25">
      <c r="B17" s="11">
        <f>Données!A15</f>
        <v>13</v>
      </c>
      <c r="C17" s="227" t="s">
        <v>54</v>
      </c>
      <c r="D17" s="232">
        <f>Données!B15</f>
        <v>25.96</v>
      </c>
      <c r="E17" s="250">
        <f t="shared" si="0"/>
        <v>171.33600000000001</v>
      </c>
      <c r="F17" s="251">
        <f t="shared" si="0"/>
        <v>140.18400000000003</v>
      </c>
      <c r="G17" s="251">
        <f t="shared" si="1"/>
        <v>140.18400000000003</v>
      </c>
      <c r="H17" s="251">
        <f t="shared" si="1"/>
        <v>140.18400000000003</v>
      </c>
      <c r="I17" s="251">
        <f t="shared" si="1"/>
        <v>140.18400000000003</v>
      </c>
      <c r="J17" s="251">
        <f t="shared" si="1"/>
        <v>171.33600000000001</v>
      </c>
      <c r="K17" s="251">
        <f t="shared" si="1"/>
        <v>171.33600000000001</v>
      </c>
      <c r="L17" s="251">
        <f t="shared" si="1"/>
        <v>171.33600000000001</v>
      </c>
      <c r="M17" s="42">
        <f t="shared" si="1"/>
        <v>0</v>
      </c>
      <c r="N17" s="42">
        <f t="shared" si="1"/>
        <v>0</v>
      </c>
      <c r="O17" s="42">
        <f t="shared" si="1"/>
        <v>0</v>
      </c>
      <c r="P17" s="42">
        <f t="shared" si="1"/>
        <v>0</v>
      </c>
      <c r="Q17" s="42">
        <f t="shared" si="1"/>
        <v>0</v>
      </c>
      <c r="R17" s="42">
        <f t="shared" si="1"/>
        <v>0</v>
      </c>
      <c r="S17" s="42">
        <f t="shared" si="1"/>
        <v>0</v>
      </c>
      <c r="T17" s="42">
        <f t="shared" si="1"/>
        <v>0</v>
      </c>
      <c r="U17" s="42">
        <f t="shared" si="1"/>
        <v>0</v>
      </c>
      <c r="V17" s="19">
        <f t="shared" si="2"/>
        <v>1246.0800000000002</v>
      </c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43" cm="1">
        <f t="array" aca="1" ref="AP17" ca="1">sommesiCouleur(E17:AO17)</f>
        <v>0</v>
      </c>
      <c r="AQ17" s="20"/>
    </row>
    <row r="18" spans="1:43" ht="9" customHeight="1" x14ac:dyDescent="0.25">
      <c r="B18" s="11">
        <f>Données!A16</f>
        <v>14</v>
      </c>
      <c r="C18" s="227" t="s">
        <v>55</v>
      </c>
      <c r="D18" s="232">
        <f>Données!B16</f>
        <v>25.28</v>
      </c>
      <c r="E18" s="250">
        <f t="shared" si="0"/>
        <v>166.84800000000001</v>
      </c>
      <c r="F18" s="251">
        <f t="shared" si="0"/>
        <v>136.512</v>
      </c>
      <c r="G18" s="251">
        <f t="shared" si="1"/>
        <v>136.512</v>
      </c>
      <c r="H18" s="251">
        <f t="shared" si="1"/>
        <v>136.512</v>
      </c>
      <c r="I18" s="251">
        <f t="shared" si="1"/>
        <v>136.512</v>
      </c>
      <c r="J18" s="251">
        <f t="shared" si="1"/>
        <v>166.84800000000001</v>
      </c>
      <c r="K18" s="251">
        <f t="shared" si="1"/>
        <v>166.84800000000001</v>
      </c>
      <c r="L18" s="251">
        <f t="shared" si="1"/>
        <v>166.84800000000001</v>
      </c>
      <c r="M18" s="42">
        <f t="shared" si="1"/>
        <v>0</v>
      </c>
      <c r="N18" s="42">
        <f t="shared" si="1"/>
        <v>0</v>
      </c>
      <c r="O18" s="42">
        <f t="shared" si="1"/>
        <v>0</v>
      </c>
      <c r="P18" s="42">
        <f t="shared" si="1"/>
        <v>0</v>
      </c>
      <c r="Q18" s="42">
        <f t="shared" si="1"/>
        <v>0</v>
      </c>
      <c r="R18" s="42">
        <f t="shared" si="1"/>
        <v>0</v>
      </c>
      <c r="S18" s="42">
        <f t="shared" si="1"/>
        <v>0</v>
      </c>
      <c r="T18" s="42">
        <f t="shared" si="1"/>
        <v>0</v>
      </c>
      <c r="U18" s="42">
        <f t="shared" si="1"/>
        <v>0</v>
      </c>
      <c r="V18" s="19">
        <f t="shared" si="2"/>
        <v>1213.4399999999998</v>
      </c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43" cm="1">
        <f t="array" aca="1" ref="AP18" ca="1">sommesiCouleur(E18:AO18)</f>
        <v>0</v>
      </c>
      <c r="AQ18" s="20"/>
    </row>
    <row r="19" spans="1:43" ht="9" customHeight="1" x14ac:dyDescent="0.25">
      <c r="B19" s="11">
        <f>Données!A17</f>
        <v>15</v>
      </c>
      <c r="C19" s="227" t="s">
        <v>55</v>
      </c>
      <c r="D19" s="232">
        <f>Données!B17</f>
        <v>23.68</v>
      </c>
      <c r="E19" s="250">
        <f t="shared" si="0"/>
        <v>156.28799999999998</v>
      </c>
      <c r="F19" s="251">
        <f t="shared" si="0"/>
        <v>127.872</v>
      </c>
      <c r="G19" s="251">
        <f t="shared" si="1"/>
        <v>127.872</v>
      </c>
      <c r="H19" s="251">
        <f t="shared" si="1"/>
        <v>127.872</v>
      </c>
      <c r="I19" s="251">
        <f t="shared" si="1"/>
        <v>127.872</v>
      </c>
      <c r="J19" s="251">
        <f t="shared" si="1"/>
        <v>156.28799999999998</v>
      </c>
      <c r="K19" s="251">
        <f t="shared" si="1"/>
        <v>156.28799999999998</v>
      </c>
      <c r="L19" s="251">
        <f t="shared" si="1"/>
        <v>156.28799999999998</v>
      </c>
      <c r="M19" s="42">
        <f t="shared" si="1"/>
        <v>0</v>
      </c>
      <c r="N19" s="42">
        <f t="shared" si="1"/>
        <v>0</v>
      </c>
      <c r="O19" s="42">
        <f t="shared" si="1"/>
        <v>0</v>
      </c>
      <c r="P19" s="42">
        <f t="shared" si="1"/>
        <v>0</v>
      </c>
      <c r="Q19" s="42">
        <f t="shared" si="1"/>
        <v>0</v>
      </c>
      <c r="R19" s="42">
        <f t="shared" si="1"/>
        <v>0</v>
      </c>
      <c r="S19" s="42">
        <f t="shared" si="1"/>
        <v>0</v>
      </c>
      <c r="T19" s="42">
        <f t="shared" si="1"/>
        <v>0</v>
      </c>
      <c r="U19" s="42">
        <f t="shared" si="1"/>
        <v>0</v>
      </c>
      <c r="V19" s="19">
        <f t="shared" si="2"/>
        <v>1136.6399999999999</v>
      </c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43" cm="1">
        <f t="array" aca="1" ref="AP19" ca="1">sommesiCouleur(E19:AO19)</f>
        <v>0</v>
      </c>
      <c r="AQ19" s="20"/>
    </row>
    <row r="20" spans="1:43" ht="9" customHeight="1" x14ac:dyDescent="0.25">
      <c r="B20" s="11">
        <f>Données!A18</f>
        <v>16</v>
      </c>
      <c r="C20" s="227" t="s">
        <v>56</v>
      </c>
      <c r="D20" s="232">
        <f>Données!B18</f>
        <v>15.31</v>
      </c>
      <c r="E20" s="250">
        <f t="shared" si="0"/>
        <v>101.04600000000001</v>
      </c>
      <c r="F20" s="251">
        <f t="shared" si="0"/>
        <v>82.674000000000007</v>
      </c>
      <c r="G20" s="251">
        <f t="shared" si="1"/>
        <v>82.674000000000007</v>
      </c>
      <c r="H20" s="251">
        <f t="shared" si="1"/>
        <v>82.674000000000007</v>
      </c>
      <c r="I20" s="251">
        <f t="shared" si="1"/>
        <v>82.674000000000007</v>
      </c>
      <c r="J20" s="251">
        <f t="shared" si="1"/>
        <v>101.04600000000001</v>
      </c>
      <c r="K20" s="251">
        <f t="shared" si="1"/>
        <v>101.04600000000001</v>
      </c>
      <c r="L20" s="251">
        <f t="shared" si="1"/>
        <v>101.04600000000001</v>
      </c>
      <c r="M20" s="42">
        <f t="shared" si="1"/>
        <v>0</v>
      </c>
      <c r="N20" s="42">
        <f t="shared" si="1"/>
        <v>0</v>
      </c>
      <c r="O20" s="42">
        <f t="shared" si="1"/>
        <v>0</v>
      </c>
      <c r="P20" s="42">
        <f t="shared" si="1"/>
        <v>0</v>
      </c>
      <c r="Q20" s="42">
        <f t="shared" si="1"/>
        <v>0</v>
      </c>
      <c r="R20" s="42">
        <f t="shared" si="1"/>
        <v>0</v>
      </c>
      <c r="S20" s="42">
        <f t="shared" si="1"/>
        <v>0</v>
      </c>
      <c r="T20" s="42">
        <f t="shared" si="1"/>
        <v>0</v>
      </c>
      <c r="U20" s="42">
        <f t="shared" si="1"/>
        <v>0</v>
      </c>
      <c r="V20" s="19">
        <f t="shared" si="2"/>
        <v>734.88000000000011</v>
      </c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43" cm="1">
        <f t="array" aca="1" ref="AP20" ca="1">sommesiCouleur(E20:AO20)</f>
        <v>0</v>
      </c>
      <c r="AQ20" s="20"/>
    </row>
    <row r="21" spans="1:43" ht="9" customHeight="1" x14ac:dyDescent="0.25">
      <c r="B21" s="11">
        <f>Données!A19</f>
        <v>17</v>
      </c>
      <c r="C21" s="227" t="s">
        <v>57</v>
      </c>
      <c r="D21" s="232">
        <f>Données!B19</f>
        <v>28</v>
      </c>
      <c r="E21" s="250">
        <f t="shared" si="0"/>
        <v>184.8</v>
      </c>
      <c r="F21" s="251">
        <f t="shared" si="0"/>
        <v>151.19999999999999</v>
      </c>
      <c r="G21" s="251">
        <f t="shared" ref="G21:U30" si="3">((G$1-1)*$D21)-((G$1-1)*$D21)*0.2</f>
        <v>151.19999999999999</v>
      </c>
      <c r="H21" s="251">
        <f t="shared" si="3"/>
        <v>151.19999999999999</v>
      </c>
      <c r="I21" s="251">
        <f t="shared" si="3"/>
        <v>151.19999999999999</v>
      </c>
      <c r="J21" s="251">
        <f t="shared" si="3"/>
        <v>184.8</v>
      </c>
      <c r="K21" s="251">
        <f t="shared" si="3"/>
        <v>184.8</v>
      </c>
      <c r="L21" s="251">
        <f t="shared" si="3"/>
        <v>184.8</v>
      </c>
      <c r="M21" s="42">
        <f t="shared" si="3"/>
        <v>0</v>
      </c>
      <c r="N21" s="42">
        <f t="shared" si="3"/>
        <v>0</v>
      </c>
      <c r="O21" s="42">
        <f t="shared" si="3"/>
        <v>0</v>
      </c>
      <c r="P21" s="42">
        <f t="shared" si="3"/>
        <v>0</v>
      </c>
      <c r="Q21" s="42">
        <f t="shared" si="3"/>
        <v>0</v>
      </c>
      <c r="R21" s="42">
        <f t="shared" si="3"/>
        <v>0</v>
      </c>
      <c r="S21" s="42">
        <f t="shared" si="3"/>
        <v>0</v>
      </c>
      <c r="T21" s="42">
        <f t="shared" si="3"/>
        <v>0</v>
      </c>
      <c r="U21" s="42">
        <f t="shared" si="3"/>
        <v>0</v>
      </c>
      <c r="V21" s="19">
        <f t="shared" si="2"/>
        <v>1343.9999999999998</v>
      </c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43" cm="1">
        <f t="array" aca="1" ref="AP21" ca="1">sommesiCouleur(E21:AO21)</f>
        <v>0</v>
      </c>
      <c r="AQ21" s="20"/>
    </row>
    <row r="22" spans="1:43" ht="9" customHeight="1" x14ac:dyDescent="0.25">
      <c r="B22" s="11">
        <f>Données!A20</f>
        <v>18</v>
      </c>
      <c r="C22" s="227" t="s">
        <v>58</v>
      </c>
      <c r="D22" s="232">
        <f>Données!B20</f>
        <v>21.03</v>
      </c>
      <c r="E22" s="250">
        <f t="shared" si="0"/>
        <v>138.798</v>
      </c>
      <c r="F22" s="251">
        <f t="shared" si="0"/>
        <v>113.56200000000001</v>
      </c>
      <c r="G22" s="251">
        <f t="shared" si="3"/>
        <v>113.56200000000001</v>
      </c>
      <c r="H22" s="251">
        <f t="shared" si="3"/>
        <v>113.56200000000001</v>
      </c>
      <c r="I22" s="251">
        <f t="shared" si="3"/>
        <v>113.56200000000001</v>
      </c>
      <c r="J22" s="251">
        <f t="shared" si="3"/>
        <v>138.798</v>
      </c>
      <c r="K22" s="251">
        <f t="shared" si="3"/>
        <v>138.798</v>
      </c>
      <c r="L22" s="251">
        <f t="shared" si="3"/>
        <v>138.798</v>
      </c>
      <c r="M22" s="42">
        <f t="shared" si="3"/>
        <v>0</v>
      </c>
      <c r="N22" s="42">
        <f t="shared" si="3"/>
        <v>0</v>
      </c>
      <c r="O22" s="42">
        <f t="shared" si="3"/>
        <v>0</v>
      </c>
      <c r="P22" s="42">
        <f t="shared" si="3"/>
        <v>0</v>
      </c>
      <c r="Q22" s="42">
        <f t="shared" si="3"/>
        <v>0</v>
      </c>
      <c r="R22" s="42">
        <f t="shared" si="3"/>
        <v>0</v>
      </c>
      <c r="S22" s="42">
        <f t="shared" si="3"/>
        <v>0</v>
      </c>
      <c r="T22" s="42">
        <f t="shared" si="3"/>
        <v>0</v>
      </c>
      <c r="U22" s="42">
        <f t="shared" si="3"/>
        <v>0</v>
      </c>
      <c r="V22" s="19">
        <f t="shared" si="2"/>
        <v>1009.44</v>
      </c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43" cm="1">
        <f t="array" aca="1" ref="AP22" ca="1">sommesiCouleur(E22:AO22)</f>
        <v>0</v>
      </c>
      <c r="AQ22" s="20"/>
    </row>
    <row r="23" spans="1:43" ht="9" customHeight="1" x14ac:dyDescent="0.25">
      <c r="B23" s="11">
        <f>Données!A21</f>
        <v>19</v>
      </c>
      <c r="C23" s="227" t="s">
        <v>59</v>
      </c>
      <c r="D23" s="232">
        <f>Données!B21</f>
        <v>27.61</v>
      </c>
      <c r="E23" s="250">
        <f t="shared" si="0"/>
        <v>182.226</v>
      </c>
      <c r="F23" s="251">
        <f t="shared" si="0"/>
        <v>149.09399999999999</v>
      </c>
      <c r="G23" s="251">
        <f t="shared" si="3"/>
        <v>149.09399999999999</v>
      </c>
      <c r="H23" s="251">
        <f t="shared" si="3"/>
        <v>149.09399999999999</v>
      </c>
      <c r="I23" s="251">
        <f t="shared" si="3"/>
        <v>149.09399999999999</v>
      </c>
      <c r="J23" s="251">
        <f t="shared" si="3"/>
        <v>182.226</v>
      </c>
      <c r="K23" s="251">
        <f t="shared" si="3"/>
        <v>182.226</v>
      </c>
      <c r="L23" s="251">
        <f t="shared" si="3"/>
        <v>182.226</v>
      </c>
      <c r="M23" s="42">
        <f t="shared" si="3"/>
        <v>0</v>
      </c>
      <c r="N23" s="42">
        <f t="shared" si="3"/>
        <v>0</v>
      </c>
      <c r="O23" s="42">
        <f t="shared" si="3"/>
        <v>0</v>
      </c>
      <c r="P23" s="42">
        <f t="shared" si="3"/>
        <v>0</v>
      </c>
      <c r="Q23" s="42">
        <f t="shared" si="3"/>
        <v>0</v>
      </c>
      <c r="R23" s="42">
        <f t="shared" si="3"/>
        <v>0</v>
      </c>
      <c r="S23" s="42">
        <f t="shared" si="3"/>
        <v>0</v>
      </c>
      <c r="T23" s="42">
        <f t="shared" si="3"/>
        <v>0</v>
      </c>
      <c r="U23" s="42">
        <f t="shared" si="3"/>
        <v>0</v>
      </c>
      <c r="V23" s="19">
        <f t="shared" si="2"/>
        <v>1325.2800000000002</v>
      </c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43" cm="1">
        <f t="array" aca="1" ref="AP23" ca="1">sommesiCouleur(E23:AO23)</f>
        <v>0</v>
      </c>
      <c r="AQ23" s="20"/>
    </row>
    <row r="24" spans="1:43" ht="9" customHeight="1" x14ac:dyDescent="0.25">
      <c r="B24" s="11">
        <f>Données!A22</f>
        <v>20</v>
      </c>
      <c r="C24" s="227"/>
      <c r="D24" s="232">
        <f>Données!B22</f>
        <v>0</v>
      </c>
      <c r="E24" s="229">
        <f t="shared" si="0"/>
        <v>0</v>
      </c>
      <c r="F24" s="42">
        <f t="shared" si="0"/>
        <v>0</v>
      </c>
      <c r="G24" s="42">
        <f t="shared" si="3"/>
        <v>0</v>
      </c>
      <c r="H24" s="42">
        <f t="shared" si="3"/>
        <v>0</v>
      </c>
      <c r="I24" s="42">
        <f t="shared" si="3"/>
        <v>0</v>
      </c>
      <c r="J24" s="42">
        <f t="shared" si="3"/>
        <v>0</v>
      </c>
      <c r="K24" s="42">
        <f t="shared" si="3"/>
        <v>0</v>
      </c>
      <c r="L24" s="42">
        <f t="shared" si="3"/>
        <v>0</v>
      </c>
      <c r="M24" s="42">
        <f t="shared" si="3"/>
        <v>0</v>
      </c>
      <c r="N24" s="42">
        <f t="shared" si="3"/>
        <v>0</v>
      </c>
      <c r="O24" s="42">
        <f t="shared" si="3"/>
        <v>0</v>
      </c>
      <c r="P24" s="42">
        <f t="shared" si="3"/>
        <v>0</v>
      </c>
      <c r="Q24" s="42">
        <f t="shared" si="3"/>
        <v>0</v>
      </c>
      <c r="R24" s="42">
        <f t="shared" si="3"/>
        <v>0</v>
      </c>
      <c r="S24" s="42">
        <f t="shared" si="3"/>
        <v>0</v>
      </c>
      <c r="T24" s="42">
        <f t="shared" si="3"/>
        <v>0</v>
      </c>
      <c r="U24" s="42">
        <f t="shared" si="3"/>
        <v>0</v>
      </c>
      <c r="V24" s="19">
        <f t="shared" si="2"/>
        <v>0</v>
      </c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43"/>
      <c r="AQ24" s="20"/>
    </row>
    <row r="25" spans="1:43" ht="9" customHeight="1" x14ac:dyDescent="0.25">
      <c r="B25" s="11">
        <f>Données!A23</f>
        <v>21</v>
      </c>
      <c r="C25" s="227"/>
      <c r="D25" s="232">
        <f>Données!B23</f>
        <v>0</v>
      </c>
      <c r="E25" s="229">
        <f t="shared" si="0"/>
        <v>0</v>
      </c>
      <c r="F25" s="42">
        <f t="shared" si="0"/>
        <v>0</v>
      </c>
      <c r="G25" s="42">
        <f t="shared" si="3"/>
        <v>0</v>
      </c>
      <c r="H25" s="42">
        <f t="shared" si="3"/>
        <v>0</v>
      </c>
      <c r="I25" s="42">
        <f t="shared" si="3"/>
        <v>0</v>
      </c>
      <c r="J25" s="42">
        <f t="shared" si="3"/>
        <v>0</v>
      </c>
      <c r="K25" s="42">
        <f t="shared" si="3"/>
        <v>0</v>
      </c>
      <c r="L25" s="42">
        <f t="shared" si="3"/>
        <v>0</v>
      </c>
      <c r="M25" s="42">
        <f t="shared" si="3"/>
        <v>0</v>
      </c>
      <c r="N25" s="42">
        <f t="shared" si="3"/>
        <v>0</v>
      </c>
      <c r="O25" s="42">
        <f t="shared" si="3"/>
        <v>0</v>
      </c>
      <c r="P25" s="42">
        <f t="shared" si="3"/>
        <v>0</v>
      </c>
      <c r="Q25" s="42">
        <f t="shared" si="3"/>
        <v>0</v>
      </c>
      <c r="R25" s="42">
        <f t="shared" si="3"/>
        <v>0</v>
      </c>
      <c r="S25" s="42">
        <f t="shared" si="3"/>
        <v>0</v>
      </c>
      <c r="T25" s="42">
        <f t="shared" si="3"/>
        <v>0</v>
      </c>
      <c r="U25" s="42">
        <f t="shared" si="3"/>
        <v>0</v>
      </c>
      <c r="V25" s="19">
        <f t="shared" si="2"/>
        <v>0</v>
      </c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43"/>
      <c r="AQ25" s="20"/>
    </row>
    <row r="26" spans="1:43" ht="9" customHeight="1" x14ac:dyDescent="0.25">
      <c r="B26" s="12"/>
      <c r="C26" s="227"/>
      <c r="D26" s="232"/>
      <c r="E26" s="229">
        <f t="shared" si="0"/>
        <v>0</v>
      </c>
      <c r="F26" s="42">
        <f t="shared" si="0"/>
        <v>0</v>
      </c>
      <c r="G26" s="42">
        <f t="shared" si="3"/>
        <v>0</v>
      </c>
      <c r="H26" s="42">
        <f t="shared" si="3"/>
        <v>0</v>
      </c>
      <c r="I26" s="42">
        <f t="shared" si="3"/>
        <v>0</v>
      </c>
      <c r="J26" s="42">
        <f t="shared" si="3"/>
        <v>0</v>
      </c>
      <c r="K26" s="42">
        <f t="shared" si="3"/>
        <v>0</v>
      </c>
      <c r="L26" s="42">
        <f t="shared" si="3"/>
        <v>0</v>
      </c>
      <c r="M26" s="42">
        <f t="shared" si="3"/>
        <v>0</v>
      </c>
      <c r="N26" s="42">
        <f t="shared" si="3"/>
        <v>0</v>
      </c>
      <c r="O26" s="42">
        <f t="shared" si="3"/>
        <v>0</v>
      </c>
      <c r="P26" s="42">
        <f t="shared" si="3"/>
        <v>0</v>
      </c>
      <c r="Q26" s="42">
        <f t="shared" si="3"/>
        <v>0</v>
      </c>
      <c r="R26" s="42">
        <f t="shared" si="3"/>
        <v>0</v>
      </c>
      <c r="S26" s="42">
        <f t="shared" si="3"/>
        <v>0</v>
      </c>
      <c r="T26" s="42">
        <f t="shared" si="3"/>
        <v>0</v>
      </c>
      <c r="U26" s="20"/>
      <c r="V26" s="19">
        <f t="shared" si="2"/>
        <v>0</v>
      </c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43"/>
      <c r="AQ26" s="20"/>
    </row>
    <row r="27" spans="1:43" ht="9" customHeight="1" x14ac:dyDescent="0.25">
      <c r="B27" s="12"/>
      <c r="C27" s="227"/>
      <c r="D27" s="232"/>
      <c r="E27" s="229">
        <f t="shared" si="0"/>
        <v>0</v>
      </c>
      <c r="F27" s="42">
        <f t="shared" si="0"/>
        <v>0</v>
      </c>
      <c r="G27" s="42">
        <f t="shared" si="3"/>
        <v>0</v>
      </c>
      <c r="H27" s="42">
        <f t="shared" si="3"/>
        <v>0</v>
      </c>
      <c r="I27" s="42">
        <f t="shared" si="3"/>
        <v>0</v>
      </c>
      <c r="J27" s="42">
        <f t="shared" si="3"/>
        <v>0</v>
      </c>
      <c r="K27" s="42">
        <f t="shared" si="3"/>
        <v>0</v>
      </c>
      <c r="L27" s="42">
        <f t="shared" si="3"/>
        <v>0</v>
      </c>
      <c r="M27" s="42">
        <f t="shared" si="3"/>
        <v>0</v>
      </c>
      <c r="N27" s="42">
        <f t="shared" si="3"/>
        <v>0</v>
      </c>
      <c r="O27" s="42">
        <f t="shared" si="3"/>
        <v>0</v>
      </c>
      <c r="P27" s="42">
        <f t="shared" si="3"/>
        <v>0</v>
      </c>
      <c r="Q27" s="42">
        <f t="shared" si="3"/>
        <v>0</v>
      </c>
      <c r="R27" s="42">
        <f t="shared" si="3"/>
        <v>0</v>
      </c>
      <c r="S27" s="42">
        <f t="shared" si="3"/>
        <v>0</v>
      </c>
      <c r="T27" s="42">
        <f t="shared" si="3"/>
        <v>0</v>
      </c>
      <c r="U27" s="20"/>
      <c r="V27" s="19">
        <f t="shared" si="2"/>
        <v>0</v>
      </c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43"/>
      <c r="AQ27" s="20"/>
    </row>
    <row r="28" spans="1:43" ht="9" customHeight="1" x14ac:dyDescent="0.25">
      <c r="B28" s="10"/>
      <c r="C28" s="227"/>
      <c r="D28" s="232"/>
      <c r="E28" s="229">
        <f t="shared" si="0"/>
        <v>0</v>
      </c>
      <c r="F28" s="42">
        <f t="shared" si="0"/>
        <v>0</v>
      </c>
      <c r="G28" s="42">
        <f t="shared" si="3"/>
        <v>0</v>
      </c>
      <c r="H28" s="42">
        <f t="shared" si="3"/>
        <v>0</v>
      </c>
      <c r="I28" s="42">
        <f t="shared" si="3"/>
        <v>0</v>
      </c>
      <c r="J28" s="42">
        <f t="shared" si="3"/>
        <v>0</v>
      </c>
      <c r="K28" s="42">
        <f t="shared" si="3"/>
        <v>0</v>
      </c>
      <c r="L28" s="42">
        <f t="shared" si="3"/>
        <v>0</v>
      </c>
      <c r="M28" s="42">
        <f t="shared" si="3"/>
        <v>0</v>
      </c>
      <c r="N28" s="42">
        <f t="shared" si="3"/>
        <v>0</v>
      </c>
      <c r="O28" s="42">
        <f t="shared" si="3"/>
        <v>0</v>
      </c>
      <c r="P28" s="42">
        <f t="shared" si="3"/>
        <v>0</v>
      </c>
      <c r="Q28" s="42">
        <f t="shared" si="3"/>
        <v>0</v>
      </c>
      <c r="R28" s="42">
        <f t="shared" si="3"/>
        <v>0</v>
      </c>
      <c r="S28" s="42">
        <f t="shared" si="3"/>
        <v>0</v>
      </c>
      <c r="T28" s="42">
        <f t="shared" si="3"/>
        <v>0</v>
      </c>
      <c r="U28" s="20"/>
      <c r="V28" s="19">
        <f t="shared" si="2"/>
        <v>0</v>
      </c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43" cm="1">
        <f t="array" aca="1" ref="AP28" ca="1">sommesiCouleur(E28:AO28)</f>
        <v>0</v>
      </c>
      <c r="AQ28" s="20"/>
    </row>
    <row r="29" spans="1:43" ht="9" customHeight="1" thickBot="1" x14ac:dyDescent="0.3">
      <c r="B29" s="13"/>
      <c r="C29" s="227"/>
      <c r="D29" s="232"/>
      <c r="E29" s="229">
        <f t="shared" si="0"/>
        <v>0</v>
      </c>
      <c r="F29" s="42">
        <f t="shared" si="0"/>
        <v>0</v>
      </c>
      <c r="G29" s="42">
        <f t="shared" si="3"/>
        <v>0</v>
      </c>
      <c r="H29" s="42">
        <f t="shared" si="3"/>
        <v>0</v>
      </c>
      <c r="I29" s="42">
        <f t="shared" si="3"/>
        <v>0</v>
      </c>
      <c r="J29" s="42">
        <f t="shared" si="3"/>
        <v>0</v>
      </c>
      <c r="K29" s="42">
        <f t="shared" si="3"/>
        <v>0</v>
      </c>
      <c r="L29" s="42">
        <f t="shared" si="3"/>
        <v>0</v>
      </c>
      <c r="M29" s="42">
        <f t="shared" si="3"/>
        <v>0</v>
      </c>
      <c r="N29" s="42">
        <f t="shared" si="3"/>
        <v>0</v>
      </c>
      <c r="O29" s="42">
        <f t="shared" si="3"/>
        <v>0</v>
      </c>
      <c r="P29" s="42">
        <f t="shared" si="3"/>
        <v>0</v>
      </c>
      <c r="Q29" s="42">
        <f t="shared" si="3"/>
        <v>0</v>
      </c>
      <c r="R29" s="42">
        <f t="shared" si="3"/>
        <v>0</v>
      </c>
      <c r="S29" s="42">
        <f t="shared" si="3"/>
        <v>0</v>
      </c>
      <c r="T29" s="42">
        <f t="shared" si="3"/>
        <v>0</v>
      </c>
      <c r="U29" s="20"/>
      <c r="V29" s="19">
        <f t="shared" si="2"/>
        <v>0</v>
      </c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43" cm="1">
        <f t="array" aca="1" ref="AP29" ca="1">sommesiCouleur(E29:AO29)</f>
        <v>0</v>
      </c>
      <c r="AQ29" s="20"/>
    </row>
    <row r="30" spans="1:43" ht="9" customHeight="1" thickBot="1" x14ac:dyDescent="0.3">
      <c r="A30" s="74" t="s">
        <v>13</v>
      </c>
      <c r="B30" s="6">
        <f>COUNTA(B5:B28)</f>
        <v>21</v>
      </c>
      <c r="C30" s="228"/>
      <c r="D30" s="234"/>
      <c r="E30" s="229">
        <f t="shared" si="0"/>
        <v>0</v>
      </c>
      <c r="F30" s="42">
        <f t="shared" si="0"/>
        <v>0</v>
      </c>
      <c r="G30" s="42">
        <f t="shared" si="3"/>
        <v>0</v>
      </c>
      <c r="H30" s="42">
        <f t="shared" si="3"/>
        <v>0</v>
      </c>
      <c r="I30" s="42">
        <f t="shared" si="3"/>
        <v>0</v>
      </c>
      <c r="J30" s="42">
        <f t="shared" si="3"/>
        <v>0</v>
      </c>
      <c r="K30" s="42">
        <f t="shared" si="3"/>
        <v>0</v>
      </c>
      <c r="L30" s="42">
        <f t="shared" si="3"/>
        <v>0</v>
      </c>
      <c r="M30" s="42">
        <f t="shared" si="3"/>
        <v>0</v>
      </c>
      <c r="N30" s="42">
        <f t="shared" si="3"/>
        <v>0</v>
      </c>
      <c r="O30" s="42">
        <f t="shared" si="3"/>
        <v>0</v>
      </c>
      <c r="P30" s="42">
        <f t="shared" si="3"/>
        <v>0</v>
      </c>
      <c r="Q30" s="42">
        <f t="shared" si="3"/>
        <v>0</v>
      </c>
      <c r="R30" s="42">
        <f t="shared" si="3"/>
        <v>0</v>
      </c>
      <c r="S30" s="42">
        <f t="shared" si="3"/>
        <v>0</v>
      </c>
      <c r="T30" s="42">
        <f t="shared" si="3"/>
        <v>0</v>
      </c>
      <c r="U30" s="44"/>
      <c r="V30" s="19">
        <f t="shared" si="2"/>
        <v>0</v>
      </c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3" cm="1">
        <f t="array" aca="1" ref="AP30" ca="1">sommesiCouleur(E30:AO30)</f>
        <v>0</v>
      </c>
      <c r="AQ30" s="44"/>
    </row>
    <row r="31" spans="1:43" s="235" customFormat="1" ht="23.5" customHeight="1" thickBot="1" x14ac:dyDescent="0.4">
      <c r="B31" s="236" t="s">
        <v>6</v>
      </c>
      <c r="C31" s="121"/>
      <c r="D31" s="237">
        <f>AVERAGE(D5:D30)</f>
        <v>18.05952380952381</v>
      </c>
      <c r="E31" s="238">
        <f ca="1">SUMIF(Données!E3:E23,Données!B33,(gréve!E7:E25))</f>
        <v>1429.4279999999999</v>
      </c>
      <c r="F31" s="238">
        <f ca="1">SUMIF(Données!F3:F23,Données!$B$33,(gréve!F7:F25))</f>
        <v>196.23600000000002</v>
      </c>
      <c r="G31" s="238">
        <f ca="1">SUMIF(Données!G3:G23,Données!$B$33,(gréve!G7:G25))</f>
        <v>760.91399999999999</v>
      </c>
      <c r="H31" s="238">
        <f ca="1">SUMIF(Données!H3:H23,Données!$B$33,(gréve!H7:H25))</f>
        <v>848.98799999999983</v>
      </c>
      <c r="I31" s="238">
        <f ca="1">SUMIF(Données!I3:I23,Données!$B$33,(gréve!I7:I25))</f>
        <v>848.98799999999983</v>
      </c>
      <c r="J31" s="238">
        <f ca="1">SUMIF(Données!J3:J23,Données!$B$33,(gréve!J7:J25))</f>
        <v>747.78</v>
      </c>
      <c r="K31" s="238">
        <f ca="1">SUMIF(Données!K3:K23,Données!$B$33,(gréve!K7:K25))</f>
        <v>930.00599999999997</v>
      </c>
      <c r="L31" s="238">
        <f ca="1">SUMIF(Données!L3:L23,Données!$B$33,(gréve!L7:L25))</f>
        <v>930.00599999999997</v>
      </c>
      <c r="M31" s="238">
        <f ca="1">SUMIF(Données!M3:M23,Données!$B$33,(gréve!M7:M25))</f>
        <v>0</v>
      </c>
      <c r="N31" s="238">
        <f ca="1">SUMIF(Données!N3:N23,Données!$B$33,(gréve!N7:N25))</f>
        <v>0</v>
      </c>
      <c r="O31" s="238">
        <f ca="1">SUMIF(Données!O3:O23,Données!$B$33,(gréve!O7:O25))</f>
        <v>0</v>
      </c>
      <c r="P31" s="238">
        <f ca="1">SUMIF(Données!P3:P23,Données!$B$33,(gréve!P7:P25))</f>
        <v>0</v>
      </c>
      <c r="Q31" s="238">
        <f ca="1">SUMIF(Données!Q3:Q23,Données!$B$33,(gréve!Q7:Q25))</f>
        <v>0</v>
      </c>
      <c r="R31" s="238">
        <f ca="1">SUMIF(Données!R3:R23,Données!$B$33,(gréve!R7:R25))</f>
        <v>0</v>
      </c>
      <c r="S31" s="238">
        <f ca="1">SUMIF(Données!S3:S23,Données!$B$33,(gréve!S7:S25))</f>
        <v>0</v>
      </c>
      <c r="T31" s="238">
        <f ca="1">SUMIF(Données!T3:T23,Données!$B$33,(gréve!T7:T25))</f>
        <v>0</v>
      </c>
      <c r="U31" s="238">
        <f ca="1">SUMIF(Données!U3:U23,Données!$B$33,(gréve!U7:U25))</f>
        <v>0</v>
      </c>
      <c r="V31" s="238">
        <f ca="1">SUMIF(Données!V3:V23,Données!S33,(gréve!V7:V25))</f>
        <v>0</v>
      </c>
      <c r="W31" s="239" cm="1">
        <f t="array" aca="1" ref="W31" ca="1">sommesiCouleur(W5:W30)</f>
        <v>0</v>
      </c>
      <c r="X31" s="239" cm="1">
        <f t="array" aca="1" ref="X31" ca="1">sommesiCouleur(X5:X30)</f>
        <v>0</v>
      </c>
      <c r="Y31" s="239" cm="1">
        <f t="array" aca="1" ref="Y31" ca="1">sommesiCouleur(Y5:Y30)</f>
        <v>0</v>
      </c>
      <c r="Z31" s="239" cm="1">
        <f t="array" aca="1" ref="Z31" ca="1">sommesiCouleur(Z5:Z30)</f>
        <v>0</v>
      </c>
      <c r="AA31" s="239" cm="1">
        <f t="array" aca="1" ref="AA31" ca="1">sommesiCouleur(AA5:AA30)</f>
        <v>0</v>
      </c>
      <c r="AB31" s="239" cm="1">
        <f t="array" aca="1" ref="AB31" ca="1">sommesiCouleur(AB5:AB30)</f>
        <v>0</v>
      </c>
      <c r="AC31" s="239" cm="1">
        <f t="array" aca="1" ref="AC31" ca="1">sommesiCouleur(AC5:AC30)</f>
        <v>0</v>
      </c>
      <c r="AD31" s="239" cm="1">
        <f t="array" aca="1" ref="AD31" ca="1">sommesiCouleur(AD5:AD30)</f>
        <v>0</v>
      </c>
      <c r="AE31" s="239" cm="1">
        <f t="array" aca="1" ref="AE31" ca="1">sommesiCouleur(AE5:AE30)</f>
        <v>0</v>
      </c>
      <c r="AF31" s="239" cm="1">
        <f t="array" aca="1" ref="AF31" ca="1">sommesiCouleur(AF5:AF30)</f>
        <v>0</v>
      </c>
      <c r="AG31" s="239" cm="1">
        <f t="array" aca="1" ref="AG31" ca="1">sommesiCouleur(AG5:AG30)</f>
        <v>0</v>
      </c>
      <c r="AH31" s="239" cm="1">
        <f t="array" aca="1" ref="AH31" ca="1">sommesiCouleur(AH5:AH30)</f>
        <v>0</v>
      </c>
      <c r="AI31" s="239" cm="1">
        <f t="array" aca="1" ref="AI31" ca="1">sommesiCouleur(AI5:AI30)</f>
        <v>0</v>
      </c>
      <c r="AJ31" s="239" cm="1">
        <f t="array" aca="1" ref="AJ31" ca="1">sommesiCouleur(AJ5:AJ30)</f>
        <v>0</v>
      </c>
      <c r="AK31" s="239" cm="1">
        <f t="array" aca="1" ref="AK31" ca="1">sommesiCouleur(AK5:AK30)</f>
        <v>0</v>
      </c>
      <c r="AL31" s="239" cm="1">
        <f t="array" aca="1" ref="AL31" ca="1">sommesiCouleur(AL5:AL30)</f>
        <v>0</v>
      </c>
      <c r="AM31" s="239" cm="1">
        <f t="array" aca="1" ref="AM31" ca="1">sommesiCouleur(AM5:AM30)</f>
        <v>0</v>
      </c>
      <c r="AN31" s="239" cm="1">
        <f t="array" aca="1" ref="AN31" ca="1">sommesiCouleur(AN5:AN30)</f>
        <v>0</v>
      </c>
      <c r="AO31" s="239" cm="1">
        <f t="array" aca="1" ref="AO31" ca="1">sommesiCouleur(AO5:AO30)</f>
        <v>0</v>
      </c>
      <c r="AP31" s="240"/>
      <c r="AQ31" s="241" cm="1">
        <f t="array" aca="1" ref="AQ31" ca="1">sommesiCouleur(AQ5:AQ30)</f>
        <v>0</v>
      </c>
    </row>
    <row r="32" spans="1:43" s="191" customFormat="1" ht="25.5" customHeight="1" thickBot="1" x14ac:dyDescent="0.4">
      <c r="B32" s="192"/>
      <c r="C32" s="192"/>
      <c r="D32" s="195" t="s">
        <v>50</v>
      </c>
      <c r="E32" s="152">
        <f ca="1">SUMIF(Données!E4:E24,Données!$B$32,(gréve!E8:E26))</f>
        <v>780.38400000000001</v>
      </c>
      <c r="F32" s="152">
        <f ca="1">SUMIF(Données!F4:F24,Données!$B$32,(gréve!F8:F26))</f>
        <v>1611.7920000000001</v>
      </c>
      <c r="G32" s="152">
        <f ca="1">SUMIF(Données!G4:G24,Données!$B$32,(gréve!G8:G26))</f>
        <v>1047.114</v>
      </c>
      <c r="H32" s="152">
        <f ca="1">SUMIF(Données!H4:H24,Données!$B$32,(gréve!H8:H26))</f>
        <v>1047.114</v>
      </c>
      <c r="I32" s="152">
        <f ca="1">SUMIF(Données!I4:I24,Données!$B$32,(gréve!I8:I26))</f>
        <v>1047.114</v>
      </c>
      <c r="J32" s="152">
        <f ca="1">SUMIF(Données!J4:J24,Données!$B$32,(gréve!J8:J26))</f>
        <v>1462.0320000000002</v>
      </c>
      <c r="K32" s="152">
        <f ca="1">SUMIF(Données!K4:K24,Données!$B$32,(gréve!K8:K26))</f>
        <v>1279.806</v>
      </c>
      <c r="L32" s="152">
        <f ca="1">SUMIF(Données!L4:L24,Données!$B$32,(gréve!L8:L26))</f>
        <v>1279.806</v>
      </c>
      <c r="M32" s="152">
        <f ca="1">SUMIF(Données!M4:M24,Données!$B$32,(gréve!M8:M26))</f>
        <v>0</v>
      </c>
      <c r="N32" s="152">
        <f ca="1">SUMIF(Données!N4:N24,Données!$B$32,(gréve!N8:N26))</f>
        <v>0</v>
      </c>
      <c r="O32" s="152">
        <f ca="1">SUMIF(Données!O4:O24,Données!$B$32,(gréve!O8:O26))</f>
        <v>0</v>
      </c>
      <c r="P32" s="152">
        <f ca="1">SUMIF(Données!P4:P24,Données!$B$32,(gréve!P8:P26))</f>
        <v>0</v>
      </c>
      <c r="Q32" s="152">
        <f ca="1">SUMIF(Données!Q4:Q24,Données!$B$32,(gréve!Q8:Q26))</f>
        <v>0</v>
      </c>
      <c r="R32" s="152">
        <f ca="1">SUMIF(Données!R4:R24,Données!$B$32,(gréve!R8:R26))</f>
        <v>0</v>
      </c>
      <c r="S32" s="152">
        <f ca="1">SUMIF(Données!S4:S24,Données!$B$32,(gréve!S8:S26))</f>
        <v>0</v>
      </c>
      <c r="T32" s="152">
        <f ca="1">SUMIF(Données!T4:T24,Données!$B$32,(gréve!T8:T26))</f>
        <v>0</v>
      </c>
      <c r="U32" s="152">
        <f ca="1">SUMIF(Données!U4:U24,Données!$B$32,(gréve!U8:U26))</f>
        <v>0</v>
      </c>
      <c r="V32" s="193" cm="1">
        <f t="array" aca="1" ref="V32" ca="1">sommesiCouleur(V5:V23)</f>
        <v>0</v>
      </c>
      <c r="W32" s="193" cm="1">
        <f t="array" aca="1" ref="W32" ca="1">sommesiCouleur(W5:W23)</f>
        <v>0</v>
      </c>
      <c r="X32" s="193" cm="1">
        <f t="array" aca="1" ref="X32" ca="1">sommesiCouleur(X5:X23)</f>
        <v>0</v>
      </c>
      <c r="Y32" s="193" cm="1">
        <f t="array" aca="1" ref="Y32" ca="1">sommesiCouleur(Y5:Y23)</f>
        <v>0</v>
      </c>
      <c r="Z32" s="193" cm="1">
        <f t="array" aca="1" ref="Z32" ca="1">sommesiCouleur(Z5:Z23)</f>
        <v>0</v>
      </c>
      <c r="AA32" s="193" cm="1">
        <f t="array" aca="1" ref="AA32" ca="1">sommesiCouleur(AA5:AA23)</f>
        <v>0</v>
      </c>
      <c r="AB32" s="193" cm="1">
        <f t="array" aca="1" ref="AB32" ca="1">sommesiCouleur(AB5:AB23)</f>
        <v>0</v>
      </c>
      <c r="AC32" s="193" cm="1">
        <f t="array" aca="1" ref="AC32" ca="1">sommesiCouleur(AC5:AC23)</f>
        <v>0</v>
      </c>
      <c r="AD32" s="193" cm="1">
        <f t="array" aca="1" ref="AD32" ca="1">sommesiCouleur(AD5:AD23)</f>
        <v>0</v>
      </c>
      <c r="AE32" s="193" cm="1">
        <f t="array" aca="1" ref="AE32" ca="1">sommesiCouleur(AE5:AE23)</f>
        <v>0</v>
      </c>
      <c r="AF32" s="193" cm="1">
        <f t="array" aca="1" ref="AF32" ca="1">sommesiCouleur(AF5:AF23)</f>
        <v>0</v>
      </c>
      <c r="AG32" s="193" cm="1">
        <f t="array" aca="1" ref="AG32" ca="1">sommesiCouleur(AG5:AG23)</f>
        <v>0</v>
      </c>
      <c r="AH32" s="193" cm="1">
        <f t="array" aca="1" ref="AH32" ca="1">sommesiCouleur(AH5:AH23)</f>
        <v>0</v>
      </c>
      <c r="AI32" s="193" cm="1">
        <f t="array" aca="1" ref="AI32" ca="1">sommesiCouleur(AI5:AI23)</f>
        <v>0</v>
      </c>
      <c r="AJ32" s="193" cm="1">
        <f t="array" aca="1" ref="AJ32" ca="1">sommesiCouleur(AJ5:AJ23)</f>
        <v>0</v>
      </c>
      <c r="AK32" s="193" cm="1">
        <f t="array" aca="1" ref="AK32" ca="1">sommesiCouleur(AK5:AK23)</f>
        <v>0</v>
      </c>
      <c r="AL32" s="193" cm="1">
        <f t="array" aca="1" ref="AL32" ca="1">sommesiCouleur(AL5:AL23)</f>
        <v>0</v>
      </c>
      <c r="AM32" s="193" cm="1">
        <f t="array" aca="1" ref="AM32" ca="1">sommesiCouleur(AM5:AM23)</f>
        <v>0</v>
      </c>
      <c r="AN32" s="193" cm="1">
        <f t="array" aca="1" ref="AN32" ca="1">sommesiCouleur(AN5:AN23)</f>
        <v>0</v>
      </c>
      <c r="AO32" s="193" cm="1">
        <f t="array" aca="1" ref="AO32" ca="1">sommesiCouleur(AO5:AO23)</f>
        <v>0</v>
      </c>
      <c r="AP32" s="194" cm="1">
        <f t="array" aca="1" ref="AP32" ca="1">sommesiCouleur(AP5:AP23)</f>
        <v>0</v>
      </c>
      <c r="AQ32" s="194" cm="1">
        <f t="array" aca="1" ref="AQ32" ca="1">sommesiCouleur(AQ5:AQ23)</f>
        <v>0</v>
      </c>
    </row>
    <row r="33" spans="2:49" ht="9" customHeight="1" x14ac:dyDescent="0.25">
      <c r="J33" s="356" t="s">
        <v>22</v>
      </c>
      <c r="K33" s="356"/>
      <c r="L33" s="356"/>
      <c r="M33" s="356"/>
      <c r="N33" s="356"/>
    </row>
    <row r="34" spans="2:49" ht="9" customHeight="1" thickBot="1" x14ac:dyDescent="0.3">
      <c r="D34" s="45" t="s">
        <v>16</v>
      </c>
      <c r="J34" s="357"/>
      <c r="K34" s="357"/>
      <c r="L34" s="357"/>
      <c r="M34" s="357"/>
      <c r="N34" s="357"/>
    </row>
    <row r="35" spans="2:49" ht="9" customHeight="1" x14ac:dyDescent="0.25">
      <c r="B35" s="46" t="s">
        <v>7</v>
      </c>
      <c r="D35" s="47" t="s">
        <v>0</v>
      </c>
      <c r="E35" s="48">
        <f>E$2</f>
        <v>45083</v>
      </c>
      <c r="F35" s="48">
        <f t="shared" ref="F35:AQ35" si="4">F$2</f>
        <v>45089</v>
      </c>
      <c r="G35" s="48">
        <f t="shared" si="4"/>
        <v>45090</v>
      </c>
      <c r="H35" s="48">
        <f t="shared" si="4"/>
        <v>45091</v>
      </c>
      <c r="I35" s="48">
        <f t="shared" si="4"/>
        <v>45092</v>
      </c>
      <c r="J35" s="48">
        <f t="shared" si="4"/>
        <v>45093</v>
      </c>
      <c r="K35" s="49">
        <f t="shared" si="4"/>
        <v>45094</v>
      </c>
      <c r="L35" s="49">
        <f t="shared" si="4"/>
        <v>45095</v>
      </c>
      <c r="M35" s="49">
        <f t="shared" si="4"/>
        <v>45096</v>
      </c>
      <c r="N35" s="49">
        <f t="shared" si="4"/>
        <v>45097</v>
      </c>
      <c r="O35" s="49">
        <f t="shared" si="4"/>
        <v>45098</v>
      </c>
      <c r="P35" s="49">
        <f t="shared" si="4"/>
        <v>45099</v>
      </c>
      <c r="Q35" s="49">
        <f t="shared" si="4"/>
        <v>45100</v>
      </c>
      <c r="R35" s="49">
        <f t="shared" si="4"/>
        <v>45101</v>
      </c>
      <c r="S35" s="49">
        <f t="shared" si="4"/>
        <v>45102</v>
      </c>
      <c r="T35" s="49">
        <f t="shared" si="4"/>
        <v>45103</v>
      </c>
      <c r="U35" s="49">
        <f t="shared" si="4"/>
        <v>45104</v>
      </c>
      <c r="V35" s="49">
        <f t="shared" si="4"/>
        <v>0</v>
      </c>
      <c r="W35" s="49">
        <f t="shared" si="4"/>
        <v>0</v>
      </c>
      <c r="X35" s="49">
        <f t="shared" si="4"/>
        <v>0</v>
      </c>
      <c r="Y35" s="49">
        <f t="shared" si="4"/>
        <v>0</v>
      </c>
      <c r="Z35" s="49">
        <f t="shared" si="4"/>
        <v>0</v>
      </c>
      <c r="AA35" s="49">
        <f t="shared" si="4"/>
        <v>0</v>
      </c>
      <c r="AB35" s="49">
        <f t="shared" si="4"/>
        <v>0</v>
      </c>
      <c r="AC35" s="49">
        <f t="shared" si="4"/>
        <v>0</v>
      </c>
      <c r="AD35" s="49">
        <f t="shared" si="4"/>
        <v>0</v>
      </c>
      <c r="AE35" s="49">
        <f t="shared" si="4"/>
        <v>0</v>
      </c>
      <c r="AF35" s="49">
        <f t="shared" si="4"/>
        <v>0</v>
      </c>
      <c r="AG35" s="49">
        <f t="shared" si="4"/>
        <v>0</v>
      </c>
      <c r="AH35" s="49">
        <f t="shared" si="4"/>
        <v>0</v>
      </c>
      <c r="AI35" s="49">
        <f t="shared" si="4"/>
        <v>0</v>
      </c>
      <c r="AJ35" s="49">
        <f t="shared" si="4"/>
        <v>0</v>
      </c>
      <c r="AK35" s="49">
        <f t="shared" si="4"/>
        <v>0</v>
      </c>
      <c r="AL35" s="49">
        <f t="shared" si="4"/>
        <v>0</v>
      </c>
      <c r="AM35" s="49">
        <f t="shared" si="4"/>
        <v>0</v>
      </c>
      <c r="AN35" s="49">
        <f t="shared" si="4"/>
        <v>0</v>
      </c>
      <c r="AO35" s="49">
        <f t="shared" si="4"/>
        <v>0</v>
      </c>
      <c r="AP35" s="49">
        <f t="shared" si="4"/>
        <v>0</v>
      </c>
      <c r="AQ35" s="49">
        <f t="shared" si="4"/>
        <v>0</v>
      </c>
    </row>
    <row r="36" spans="2:49" ht="9" customHeight="1" x14ac:dyDescent="0.25">
      <c r="B36" s="50" t="s">
        <v>4</v>
      </c>
      <c r="D36" s="11">
        <f>B5</f>
        <v>1</v>
      </c>
      <c r="E36" s="51" t="str" cm="1">
        <f t="array" aca="1" ref="E36" ca="1">tauxHpourCent($B$5:$B$25,$D$5:$D$25,$E$5:$E$25,$D36,$B$36)</f>
        <v/>
      </c>
      <c r="F36" s="51" t="str" cm="1">
        <f t="array" aca="1" ref="F36" ca="1">tauxHpourCent(Données!$A$3:$A$23,Données!$B$3:$B$23,Données!$E$3:$E$23,Données!$A3,Données!$B$33)</f>
        <v/>
      </c>
      <c r="G36" s="51" t="str" cm="1">
        <f t="array" aca="1" ref="G36" ca="1">tauxHpourCent($B$5:$B$25,$D$5:$D$25,G$5:G$25,$D36,Données!$B$33)</f>
        <v/>
      </c>
      <c r="H36" s="51" t="str" cm="1">
        <f t="array" aca="1" ref="H36" ca="1">tauxHpourCent($B$5:$B$25,$D$5:$D$25,H$5:H$25,$D36,Données!$B$33)</f>
        <v/>
      </c>
      <c r="I36" s="51" t="str" cm="1">
        <f t="array" aca="1" ref="I36" ca="1">tauxHpourCent($B$5:$B$25,$D$5:$D$25,I$5:I$25,$D36,Données!$B$33)</f>
        <v/>
      </c>
      <c r="J36" s="51" t="str" cm="1">
        <f t="array" aca="1" ref="J36" ca="1">tauxHpourCent($B$5:$B$25,$D$5:$D$25,J$5:J$25,$D36,Données!$B$33)</f>
        <v/>
      </c>
      <c r="K36" s="51" t="str" cm="1">
        <f t="array" aca="1" ref="K36" ca="1">tauxHpourCent($B$5:$B$25,$D$5:$D$25,K$5:K$25,$D36,Données!$B$33)</f>
        <v/>
      </c>
      <c r="L36" s="51" t="str" cm="1">
        <f t="array" aca="1" ref="L36" ca="1">tauxHpourCent($B$5:$B$25,$D$5:$D$25,L$5:L$25,$D36,Données!$B$33)</f>
        <v/>
      </c>
      <c r="M36" s="51" t="str" cm="1">
        <f t="array" aca="1" ref="M36" ca="1">tauxHpourCent($B$5:$B$25,$D$5:$D$25,M$5:M$25,$D36,Données!$B$33)</f>
        <v/>
      </c>
      <c r="N36" s="51" t="str" cm="1">
        <f t="array" aca="1" ref="N36" ca="1">tauxHpourCent($B$5:$B$25,$D$5:$D$25,N$5:N$25,$D36,Données!$B$33)</f>
        <v/>
      </c>
      <c r="O36" s="51" t="str" cm="1">
        <f t="array" aca="1" ref="O36" ca="1">tauxHpourCent($B$5:$B$25,$D$5:$D$25,O$5:O$25,$D36,Données!$B$33)</f>
        <v/>
      </c>
      <c r="P36" s="51" t="str" cm="1">
        <f t="array" aca="1" ref="P36" ca="1">tauxHpourCent($B$5:$B$25,$D$5:$D$25,P$5:P$25,$D36,Données!$B$33)</f>
        <v/>
      </c>
      <c r="Q36" s="51" t="str" cm="1">
        <f t="array" aca="1" ref="Q36" ca="1">tauxHpourCent($B$5:$B$25,$D$5:$D$25,Q$5:Q$25,$D36,Données!$B$33)</f>
        <v/>
      </c>
      <c r="R36" s="51" t="str" cm="1">
        <f t="array" aca="1" ref="R36" ca="1">tauxHpourCent($B$5:$B$25,$D$5:$D$25,R$5:R$25,$D36,Données!$B$33)</f>
        <v/>
      </c>
      <c r="S36" s="51" t="str" cm="1">
        <f t="array" aca="1" ref="S36" ca="1">tauxHpourCent($B$5:$B$25,$D$5:$D$25,S$5:S$25,$D36,Données!$B$33)</f>
        <v/>
      </c>
      <c r="T36" s="51" t="str" cm="1">
        <f t="array" aca="1" ref="T36" ca="1">tauxHpourCent($B$5:$B$25,$D$5:$D$25,T$5:T$25,$D36,Données!$B$33)</f>
        <v/>
      </c>
      <c r="U36" s="51" t="str" cm="1">
        <f t="array" aca="1" ref="U36" ca="1">tauxHpourCent($B$5:$B$25,$D$5:$D$25,U$5:U$25,$D36,Données!$B$33)</f>
        <v/>
      </c>
      <c r="V36" s="51" t="str" cm="1">
        <f t="array" aca="1" ref="V36" ca="1">tauxHpourCent($B$5:$B$25,$D$5:$D$25,V$5:V$25,$D36,Données!$B$33)</f>
        <v/>
      </c>
      <c r="W36" s="51" t="str" cm="1">
        <f t="array" aca="1" ref="W36" ca="1">tauxHpourCent($B$5:$B$25,$D$5:$D$25,W$5:W$25,$D36,Données!$B$33)</f>
        <v/>
      </c>
      <c r="X36" s="51" t="str" cm="1">
        <f t="array" aca="1" ref="X36" ca="1">tauxHpourCent($B$5:$B$25,$D$5:$D$25,X$5:X$25,$D36,Données!$B$33)</f>
        <v/>
      </c>
      <c r="Y36" s="51" t="str" cm="1">
        <f t="array" aca="1" ref="Y36" ca="1">tauxHpourCent($B$5:$B$25,$D$5:$D$25,Y$5:Y$25,$D36,Données!$B$33)</f>
        <v/>
      </c>
      <c r="Z36" s="51" t="str" cm="1">
        <f t="array" aca="1" ref="Z36" ca="1">tauxHpourCent($B$5:$B$25,$D$5:$D$25,Z$5:Z$25,$D36,Données!$B$33)</f>
        <v/>
      </c>
      <c r="AA36" s="51" t="str" cm="1">
        <f t="array" aca="1" ref="AA36" ca="1">tauxHpourCent($B$5:$B$25,$D$5:$D$25,AA$5:AA$25,$D36,Données!$B$33)</f>
        <v/>
      </c>
      <c r="AB36" s="51" t="str" cm="1">
        <f t="array" aca="1" ref="AB36" ca="1">tauxHpourCent($B$5:$B$25,$D$5:$D$25,AB$5:AB$25,$D36,Données!$B$33)</f>
        <v/>
      </c>
      <c r="AC36" s="51" t="str" cm="1">
        <f t="array" aca="1" ref="AC36" ca="1">tauxHpourCent($B$5:$B$25,$D$5:$D$25,AC$5:AC$25,$D36,Données!$B$33)</f>
        <v/>
      </c>
      <c r="AD36" s="51" t="str" cm="1">
        <f t="array" aca="1" ref="AD36" ca="1">tauxHpourCent($B$5:$B$25,$D$5:$D$25,AD$5:AD$25,$D36,Données!$B$33)</f>
        <v/>
      </c>
      <c r="AE36" s="51" t="str" cm="1">
        <f t="array" aca="1" ref="AE36" ca="1">tauxHpourCent($B$5:$B$25,$D$5:$D$25,AE$5:AE$25,$D36,Données!$B$33)</f>
        <v/>
      </c>
      <c r="AF36" s="51" t="str" cm="1">
        <f t="array" aca="1" ref="AF36" ca="1">tauxHpourCent($B$5:$B$25,$D$5:$D$25,AF$5:AF$25,$D36,Données!$B$33)</f>
        <v/>
      </c>
      <c r="AG36" s="51" t="str" cm="1">
        <f t="array" aca="1" ref="AG36" ca="1">tauxHpourCent($B$5:$B$25,$D$5:$D$25,AG$5:AG$25,$D36,Données!$B$33)</f>
        <v/>
      </c>
      <c r="AH36" s="51" t="str" cm="1">
        <f t="array" aca="1" ref="AH36" ca="1">tauxHpourCent($B$5:$B$25,$D$5:$D$25,AH$5:AH$25,$D36,Données!$B$33)</f>
        <v/>
      </c>
      <c r="AI36" s="51" t="str" cm="1">
        <f t="array" aca="1" ref="AI36" ca="1">tauxHpourCent($B$5:$B$25,$D$5:$D$25,AI$5:AI$25,$D36,Données!$B$33)</f>
        <v/>
      </c>
      <c r="AJ36" s="51" t="str" cm="1">
        <f t="array" aca="1" ref="AJ36" ca="1">tauxHpourCent($B$5:$B$25,$D$5:$D$25,AJ$5:AJ$25,$D36,Données!$B$33)</f>
        <v/>
      </c>
      <c r="AK36" s="51" t="str" cm="1">
        <f t="array" aca="1" ref="AK36" ca="1">tauxHpourCent($B$5:$B$25,$D$5:$D$25,AK$5:AK$25,$D36,Données!$B$33)</f>
        <v/>
      </c>
      <c r="AL36" s="51" t="str" cm="1">
        <f t="array" aca="1" ref="AL36" ca="1">tauxHpourCent($B$5:$B$25,$D$5:$D$25,AL$5:AL$25,$D36,Données!$B$33)</f>
        <v/>
      </c>
      <c r="AM36" s="51" t="str" cm="1">
        <f t="array" aca="1" ref="AM36" ca="1">tauxHpourCent($B$5:$B$25,$D$5:$D$25,AM$5:AM$25,$D36,Données!$B$33)</f>
        <v/>
      </c>
      <c r="AN36" s="51" t="str" cm="1">
        <f t="array" aca="1" ref="AN36" ca="1">tauxHpourCent($B$5:$B$25,$D$5:$D$25,AN$5:AN$25,$D36,Données!$B$33)</f>
        <v/>
      </c>
      <c r="AO36" s="51" t="str" cm="1">
        <f t="array" aca="1" ref="AO36" ca="1">tauxHpourCent($B$5:$B$25,$D$5:$D$25,AO$5:AO$25,$D36,Données!$B$33)</f>
        <v/>
      </c>
      <c r="AP36" s="51" t="str" cm="1">
        <f t="array" aca="1" ref="AP36" ca="1">tauxHpourCent($B$5:$B$25,$D$5:$D$25,AP$5:AP$25,$D36,Données!$B$33)</f>
        <v/>
      </c>
      <c r="AQ36" s="51" t="str" cm="1">
        <f t="array" aca="1" ref="AQ36" ca="1">tauxHpourCent($B$5:$B$25,$D$5:$D$25,AQ$5:AQ$25,$D36,Données!$B$33)</f>
        <v/>
      </c>
      <c r="AR36" s="51" t="str" cm="1">
        <f t="array" aca="1" ref="AR36" ca="1">tauxHpourCent($B$5:$B$25,$D$5:$D$25,AR$5:AR$25,$D36,$B$36)</f>
        <v/>
      </c>
      <c r="AS36" s="51" t="str" cm="1">
        <f t="array" aca="1" ref="AS36" ca="1">tauxHpourCent($B$5:$B$25,$D$5:$D$25,AS$5:AS$25,$D36,$B$36)</f>
        <v/>
      </c>
      <c r="AT36" s="51" t="str" cm="1">
        <f t="array" aca="1" ref="AT36" ca="1">tauxHpourCent($B$5:$B$25,$D$5:$D$25,AT$5:AT$25,$D36,$B$36)</f>
        <v/>
      </c>
      <c r="AU36" s="51" t="str" cm="1">
        <f t="array" aca="1" ref="AU36" ca="1">tauxHpourCent($B$5:$B$25,$D$5:$D$25,AU$5:AU$25,$D36,$B$36)</f>
        <v/>
      </c>
      <c r="AV36" s="51" t="str" cm="1">
        <f t="array" aca="1" ref="AV36" ca="1">tauxHpourCent($B$5:$B$25,$D$5:$D$25,AV$5:AV$25,$D36,$B$36)</f>
        <v/>
      </c>
      <c r="AW36" s="51" t="str" cm="1">
        <f t="array" aca="1" ref="AW36" ca="1">tauxHpourCent($B$5:$B$25,$D$5:$D$25,AW$5:AW$25,$D36,$B$36)</f>
        <v/>
      </c>
    </row>
    <row r="37" spans="2:49" ht="9" customHeight="1" x14ac:dyDescent="0.25">
      <c r="B37" s="53" t="s">
        <v>8</v>
      </c>
      <c r="D37" s="11">
        <f t="shared" ref="D37:D56" si="5">B6</f>
        <v>2</v>
      </c>
      <c r="E37" s="51" t="str" cm="1">
        <f t="array" aca="1" ref="E37" ca="1">tauxHpourCent($B$5:$B$25,$D$5:$D$25,$E$5:$E$25,$D37,$B$36)</f>
        <v/>
      </c>
      <c r="F37" s="51" t="str" cm="1">
        <f t="array" aca="1" ref="F37" ca="1">tauxHpourCent(Données!$A$3:$A$23,Données!$B$3:$B$23,Données!$E$3:$E$23,Données!$A4,Données!$B$33)</f>
        <v/>
      </c>
      <c r="G37" s="51" t="str" cm="1">
        <f t="array" aca="1" ref="G37" ca="1">tauxHpourCent($B$5:$B$25,$D$5:$D$25,G$5:G$25,$D37,Données!$B$33)</f>
        <v/>
      </c>
      <c r="H37" s="51" t="str" cm="1">
        <f t="array" aca="1" ref="H37" ca="1">tauxHpourCent($B$5:$B$25,$D$5:$D$25,H$5:H$25,$D37,Données!$B$33)</f>
        <v/>
      </c>
      <c r="I37" s="51" t="str" cm="1">
        <f t="array" aca="1" ref="I37" ca="1">tauxHpourCent($B$5:$B$25,$D$5:$D$25,I$5:I$25,$D37,Données!$B$33)</f>
        <v/>
      </c>
      <c r="J37" s="51" t="str" cm="1">
        <f t="array" aca="1" ref="J37" ca="1">tauxHpourCent($B$5:$B$25,$D$5:$D$25,J$5:J$25,$D37,Données!$B$33)</f>
        <v/>
      </c>
      <c r="K37" s="51" t="str" cm="1">
        <f t="array" aca="1" ref="K37" ca="1">tauxHpourCent($B$5:$B$25,$D$5:$D$25,K$5:K$25,$D37,Données!$B$33)</f>
        <v/>
      </c>
      <c r="L37" s="51" t="str" cm="1">
        <f t="array" aca="1" ref="L37" ca="1">tauxHpourCent($B$5:$B$25,$D$5:$D$25,L$5:L$25,$D37,Données!$B$33)</f>
        <v/>
      </c>
      <c r="M37" s="51" t="str" cm="1">
        <f t="array" aca="1" ref="M37" ca="1">tauxHpourCent($B$5:$B$25,$D$5:$D$25,M$5:M$25,$D37,Données!$B$33)</f>
        <v/>
      </c>
      <c r="N37" s="51" t="str" cm="1">
        <f t="array" aca="1" ref="N37" ca="1">tauxHpourCent($B$5:$B$25,$D$5:$D$25,N$5:N$25,$D37,Données!$B$33)</f>
        <v/>
      </c>
      <c r="O37" s="51" t="str" cm="1">
        <f t="array" aca="1" ref="O37" ca="1">tauxHpourCent($B$5:$B$25,$D$5:$D$25,O$5:O$25,$D37,Données!$B$33)</f>
        <v/>
      </c>
      <c r="P37" s="51" t="str" cm="1">
        <f t="array" aca="1" ref="P37" ca="1">tauxHpourCent($B$5:$B$25,$D$5:$D$25,P$5:P$25,$D37,Données!$B$33)</f>
        <v/>
      </c>
      <c r="Q37" s="51" t="str" cm="1">
        <f t="array" aca="1" ref="Q37" ca="1">tauxHpourCent($B$5:$B$25,$D$5:$D$25,Q$5:Q$25,$D37,Données!$B$33)</f>
        <v/>
      </c>
      <c r="R37" s="51" t="str" cm="1">
        <f t="array" aca="1" ref="R37" ca="1">tauxHpourCent($B$5:$B$25,$D$5:$D$25,R$5:R$25,$D37,Données!$B$33)</f>
        <v/>
      </c>
      <c r="S37" s="51" t="str" cm="1">
        <f t="array" aca="1" ref="S37" ca="1">tauxHpourCent($B$5:$B$25,$D$5:$D$25,S$5:S$25,$D37,Données!$B$33)</f>
        <v/>
      </c>
      <c r="T37" s="51" t="str" cm="1">
        <f t="array" aca="1" ref="T37" ca="1">tauxHpourCent($B$5:$B$25,$D$5:$D$25,T$5:T$25,$D37,Données!$B$33)</f>
        <v/>
      </c>
      <c r="U37" s="51" t="str" cm="1">
        <f t="array" aca="1" ref="U37" ca="1">tauxHpourCent($B$5:$B$25,$D$5:$D$25,U$5:U$25,$D37,Données!$B$33)</f>
        <v/>
      </c>
      <c r="V37" s="51" t="str" cm="1">
        <f t="array" aca="1" ref="V37" ca="1">tauxHpourCent($B$5:$B$25,$D$5:$D$25,V$5:V$25,$D37,Données!$B$33)</f>
        <v/>
      </c>
      <c r="W37" s="51" t="str" cm="1">
        <f t="array" aca="1" ref="W37" ca="1">tauxHpourCent($B$5:$B$25,$D$5:$D$25,W$5:W$25,$D37,Données!$B$33)</f>
        <v/>
      </c>
      <c r="X37" s="51" t="str" cm="1">
        <f t="array" aca="1" ref="X37" ca="1">tauxHpourCent($B$5:$B$25,$D$5:$D$25,X$5:X$25,$D37,Données!$B$33)</f>
        <v/>
      </c>
      <c r="Y37" s="51" t="str" cm="1">
        <f t="array" aca="1" ref="Y37" ca="1">tauxHpourCent($B$5:$B$25,$D$5:$D$25,Y$5:Y$25,$D37,Données!$B$33)</f>
        <v/>
      </c>
      <c r="Z37" s="51" t="str" cm="1">
        <f t="array" aca="1" ref="Z37" ca="1">tauxHpourCent($B$5:$B$25,$D$5:$D$25,Z$5:Z$25,$D37,Données!$B$33)</f>
        <v/>
      </c>
      <c r="AA37" s="51" t="str" cm="1">
        <f t="array" aca="1" ref="AA37" ca="1">tauxHpourCent($B$5:$B$25,$D$5:$D$25,AA$5:AA$25,$D37,Données!$B$33)</f>
        <v/>
      </c>
      <c r="AB37" s="51" t="str" cm="1">
        <f t="array" aca="1" ref="AB37" ca="1">tauxHpourCent($B$5:$B$25,$D$5:$D$25,AB$5:AB$25,$D37,Données!$B$33)</f>
        <v/>
      </c>
      <c r="AC37" s="51" t="str" cm="1">
        <f t="array" aca="1" ref="AC37" ca="1">tauxHpourCent($B$5:$B$25,$D$5:$D$25,AC$5:AC$25,$D37,Données!$B$33)</f>
        <v/>
      </c>
      <c r="AD37" s="51" t="str" cm="1">
        <f t="array" aca="1" ref="AD37" ca="1">tauxHpourCent($B$5:$B$25,$D$5:$D$25,AD$5:AD$25,$D37,Données!$B$33)</f>
        <v/>
      </c>
      <c r="AE37" s="51" t="str" cm="1">
        <f t="array" aca="1" ref="AE37" ca="1">tauxHpourCent($B$5:$B$25,$D$5:$D$25,AE$5:AE$25,$D37,Données!$B$33)</f>
        <v/>
      </c>
      <c r="AF37" s="51" t="str" cm="1">
        <f t="array" aca="1" ref="AF37" ca="1">tauxHpourCent($B$5:$B$25,$D$5:$D$25,AF$5:AF$25,$D37,Données!$B$33)</f>
        <v/>
      </c>
      <c r="AG37" s="51" t="str" cm="1">
        <f t="array" aca="1" ref="AG37" ca="1">tauxHpourCent($B$5:$B$25,$D$5:$D$25,AG$5:AG$25,$D37,Données!$B$33)</f>
        <v/>
      </c>
      <c r="AH37" s="51" t="str" cm="1">
        <f t="array" aca="1" ref="AH37" ca="1">tauxHpourCent($B$5:$B$25,$D$5:$D$25,AH$5:AH$25,$D37,Données!$B$33)</f>
        <v/>
      </c>
      <c r="AI37" s="51" t="str" cm="1">
        <f t="array" aca="1" ref="AI37" ca="1">tauxHpourCent($B$5:$B$25,$D$5:$D$25,AI$5:AI$25,$D37,Données!$B$33)</f>
        <v/>
      </c>
      <c r="AJ37" s="51" t="str" cm="1">
        <f t="array" aca="1" ref="AJ37" ca="1">tauxHpourCent($B$5:$B$25,$D$5:$D$25,AJ$5:AJ$25,$D37,Données!$B$33)</f>
        <v/>
      </c>
      <c r="AK37" s="51" t="str" cm="1">
        <f t="array" aca="1" ref="AK37" ca="1">tauxHpourCent($B$5:$B$25,$D$5:$D$25,AK$5:AK$25,$D37,Données!$B$33)</f>
        <v/>
      </c>
      <c r="AL37" s="51" t="str" cm="1">
        <f t="array" aca="1" ref="AL37" ca="1">tauxHpourCent($B$5:$B$25,$D$5:$D$25,AL$5:AL$25,$D37,Données!$B$33)</f>
        <v/>
      </c>
      <c r="AM37" s="51" t="str" cm="1">
        <f t="array" aca="1" ref="AM37" ca="1">tauxHpourCent($B$5:$B$25,$D$5:$D$25,AM$5:AM$25,$D37,Données!$B$33)</f>
        <v/>
      </c>
      <c r="AN37" s="51" t="str" cm="1">
        <f t="array" aca="1" ref="AN37" ca="1">tauxHpourCent($B$5:$B$25,$D$5:$D$25,AN$5:AN$25,$D37,Données!$B$33)</f>
        <v/>
      </c>
      <c r="AO37" s="51" t="str" cm="1">
        <f t="array" aca="1" ref="AO37" ca="1">tauxHpourCent($B$5:$B$25,$D$5:$D$25,AO$5:AO$25,$D37,Données!$B$33)</f>
        <v/>
      </c>
      <c r="AP37" s="51" t="str" cm="1">
        <f t="array" aca="1" ref="AP37" ca="1">tauxHpourCent($B$5:$B$25,$D$5:$D$25,AP$5:AP$25,$D37,Données!$B$33)</f>
        <v/>
      </c>
      <c r="AQ37" s="51" t="str" cm="1">
        <f t="array" aca="1" ref="AQ37" ca="1">tauxHpourCent($B$5:$B$25,$D$5:$D$25,AQ$5:AQ$25,$D37,Données!$B$33)</f>
        <v/>
      </c>
      <c r="AR37" s="51" t="str" cm="1">
        <f t="array" aca="1" ref="AR37" ca="1">tauxHpourCent($B$5:$B$25,$D$5:$D$25,AR$5:AR$25,$D37,$B$36)</f>
        <v/>
      </c>
      <c r="AS37" s="51" t="str" cm="1">
        <f t="array" aca="1" ref="AS37" ca="1">tauxHpourCent($B$5:$B$25,$D$5:$D$25,AS$5:AS$25,$D37,$B$36)</f>
        <v/>
      </c>
      <c r="AT37" s="51" t="str" cm="1">
        <f t="array" aca="1" ref="AT37" ca="1">tauxHpourCent($B$5:$B$25,$D$5:$D$25,AT$5:AT$25,$D37,$B$36)</f>
        <v/>
      </c>
      <c r="AU37" s="51" t="str" cm="1">
        <f t="array" aca="1" ref="AU37" ca="1">tauxHpourCent($B$5:$B$25,$D$5:$D$25,AU$5:AU$25,$D37,$B$36)</f>
        <v/>
      </c>
      <c r="AV37" s="51" t="str" cm="1">
        <f t="array" aca="1" ref="AV37" ca="1">tauxHpourCent($B$5:$B$25,$D$5:$D$25,AV$5:AV$25,$D37,$B$36)</f>
        <v/>
      </c>
      <c r="AW37" s="51" t="str" cm="1">
        <f t="array" aca="1" ref="AW37" ca="1">tauxHpourCent($B$5:$B$25,$D$5:$D$25,AW$5:AW$25,$D37,$B$36)</f>
        <v/>
      </c>
    </row>
    <row r="38" spans="2:49" ht="9" customHeight="1" thickBot="1" x14ac:dyDescent="0.3">
      <c r="B38" s="54" t="s">
        <v>9</v>
      </c>
      <c r="D38" s="11">
        <f t="shared" si="5"/>
        <v>3</v>
      </c>
      <c r="E38" s="51" t="str" cm="1">
        <f t="array" aca="1" ref="E38" ca="1">tauxHpourCent($B$5:$B$25,$D$5:$D$25,$E$5:$E$25,$D38,$B$36)</f>
        <v/>
      </c>
      <c r="F38" s="51" t="str" cm="1">
        <f t="array" aca="1" ref="F38" ca="1">tauxHpourCent(Données!$A$3:$A$23,Données!$B$3:$B$23,Données!$E$3:$E$23,Données!$A5,Données!$B$33)</f>
        <v/>
      </c>
      <c r="G38" s="51" t="str" cm="1">
        <f t="array" aca="1" ref="G38" ca="1">tauxHpourCent($B$5:$B$25,$D$5:$D$25,G$5:G$25,$D38,Données!$B$33)</f>
        <v/>
      </c>
      <c r="H38" s="51" t="str" cm="1">
        <f t="array" aca="1" ref="H38" ca="1">tauxHpourCent($B$5:$B$25,$D$5:$D$25,H$5:H$25,$D38,Données!$B$33)</f>
        <v/>
      </c>
      <c r="I38" s="51" t="str" cm="1">
        <f t="array" aca="1" ref="I38" ca="1">tauxHpourCent($B$5:$B$25,$D$5:$D$25,I$5:I$25,$D38,Données!$B$33)</f>
        <v/>
      </c>
      <c r="J38" s="51" t="str" cm="1">
        <f t="array" aca="1" ref="J38" ca="1">tauxHpourCent($B$5:$B$25,$D$5:$D$25,J$5:J$25,$D38,Données!$B$33)</f>
        <v/>
      </c>
      <c r="K38" s="51" t="str" cm="1">
        <f t="array" aca="1" ref="K38" ca="1">tauxHpourCent($B$5:$B$25,$D$5:$D$25,K$5:K$25,$D38,Données!$B$33)</f>
        <v/>
      </c>
      <c r="L38" s="51" t="str" cm="1">
        <f t="array" aca="1" ref="L38" ca="1">tauxHpourCent($B$5:$B$25,$D$5:$D$25,L$5:L$25,$D38,Données!$B$33)</f>
        <v/>
      </c>
      <c r="M38" s="51" t="str" cm="1">
        <f t="array" aca="1" ref="M38" ca="1">tauxHpourCent($B$5:$B$25,$D$5:$D$25,M$5:M$25,$D38,Données!$B$33)</f>
        <v/>
      </c>
      <c r="N38" s="51" t="str" cm="1">
        <f t="array" aca="1" ref="N38" ca="1">tauxHpourCent($B$5:$B$25,$D$5:$D$25,N$5:N$25,$D38,Données!$B$33)</f>
        <v/>
      </c>
      <c r="O38" s="51" t="str" cm="1">
        <f t="array" aca="1" ref="O38" ca="1">tauxHpourCent($B$5:$B$25,$D$5:$D$25,O$5:O$25,$D38,Données!$B$33)</f>
        <v/>
      </c>
      <c r="P38" s="51" t="str" cm="1">
        <f t="array" aca="1" ref="P38" ca="1">tauxHpourCent($B$5:$B$25,$D$5:$D$25,P$5:P$25,$D38,Données!$B$33)</f>
        <v/>
      </c>
      <c r="Q38" s="51" t="str" cm="1">
        <f t="array" aca="1" ref="Q38" ca="1">tauxHpourCent($B$5:$B$25,$D$5:$D$25,Q$5:Q$25,$D38,Données!$B$33)</f>
        <v/>
      </c>
      <c r="R38" s="51" t="str" cm="1">
        <f t="array" aca="1" ref="R38" ca="1">tauxHpourCent($B$5:$B$25,$D$5:$D$25,R$5:R$25,$D38,Données!$B$33)</f>
        <v/>
      </c>
      <c r="S38" s="51" t="str" cm="1">
        <f t="array" aca="1" ref="S38" ca="1">tauxHpourCent($B$5:$B$25,$D$5:$D$25,S$5:S$25,$D38,Données!$B$33)</f>
        <v/>
      </c>
      <c r="T38" s="51" t="str" cm="1">
        <f t="array" aca="1" ref="T38" ca="1">tauxHpourCent($B$5:$B$25,$D$5:$D$25,T$5:T$25,$D38,Données!$B$33)</f>
        <v/>
      </c>
      <c r="U38" s="51" t="str" cm="1">
        <f t="array" aca="1" ref="U38" ca="1">tauxHpourCent($B$5:$B$25,$D$5:$D$25,U$5:U$25,$D38,Données!$B$33)</f>
        <v/>
      </c>
      <c r="V38" s="51" t="str" cm="1">
        <f t="array" aca="1" ref="V38" ca="1">tauxHpourCent($B$5:$B$25,$D$5:$D$25,V$5:V$25,$D38,Données!$B$33)</f>
        <v/>
      </c>
      <c r="W38" s="51" t="str" cm="1">
        <f t="array" aca="1" ref="W38" ca="1">tauxHpourCent($B$5:$B$25,$D$5:$D$25,W$5:W$25,$D38,Données!$B$33)</f>
        <v/>
      </c>
      <c r="X38" s="51" t="str" cm="1">
        <f t="array" aca="1" ref="X38" ca="1">tauxHpourCent($B$5:$B$25,$D$5:$D$25,X$5:X$25,$D38,Données!$B$33)</f>
        <v/>
      </c>
      <c r="Y38" s="51" t="str" cm="1">
        <f t="array" aca="1" ref="Y38" ca="1">tauxHpourCent($B$5:$B$25,$D$5:$D$25,Y$5:Y$25,$D38,Données!$B$33)</f>
        <v/>
      </c>
      <c r="Z38" s="51" t="str" cm="1">
        <f t="array" aca="1" ref="Z38" ca="1">tauxHpourCent($B$5:$B$25,$D$5:$D$25,Z$5:Z$25,$D38,Données!$B$33)</f>
        <v/>
      </c>
      <c r="AA38" s="51" t="str" cm="1">
        <f t="array" aca="1" ref="AA38" ca="1">tauxHpourCent($B$5:$B$25,$D$5:$D$25,AA$5:AA$25,$D38,Données!$B$33)</f>
        <v/>
      </c>
      <c r="AB38" s="51" t="str" cm="1">
        <f t="array" aca="1" ref="AB38" ca="1">tauxHpourCent($B$5:$B$25,$D$5:$D$25,AB$5:AB$25,$D38,Données!$B$33)</f>
        <v/>
      </c>
      <c r="AC38" s="51" t="str" cm="1">
        <f t="array" aca="1" ref="AC38" ca="1">tauxHpourCent($B$5:$B$25,$D$5:$D$25,AC$5:AC$25,$D38,Données!$B$33)</f>
        <v/>
      </c>
      <c r="AD38" s="51" t="str" cm="1">
        <f t="array" aca="1" ref="AD38" ca="1">tauxHpourCent($B$5:$B$25,$D$5:$D$25,AD$5:AD$25,$D38,Données!$B$33)</f>
        <v/>
      </c>
      <c r="AE38" s="51" t="str" cm="1">
        <f t="array" aca="1" ref="AE38" ca="1">tauxHpourCent($B$5:$B$25,$D$5:$D$25,AE$5:AE$25,$D38,Données!$B$33)</f>
        <v/>
      </c>
      <c r="AF38" s="51" t="str" cm="1">
        <f t="array" aca="1" ref="AF38" ca="1">tauxHpourCent($B$5:$B$25,$D$5:$D$25,AF$5:AF$25,$D38,Données!$B$33)</f>
        <v/>
      </c>
      <c r="AG38" s="51" t="str" cm="1">
        <f t="array" aca="1" ref="AG38" ca="1">tauxHpourCent($B$5:$B$25,$D$5:$D$25,AG$5:AG$25,$D38,Données!$B$33)</f>
        <v/>
      </c>
      <c r="AH38" s="51" t="str" cm="1">
        <f t="array" aca="1" ref="AH38" ca="1">tauxHpourCent($B$5:$B$25,$D$5:$D$25,AH$5:AH$25,$D38,Données!$B$33)</f>
        <v/>
      </c>
      <c r="AI38" s="51" t="str" cm="1">
        <f t="array" aca="1" ref="AI38" ca="1">tauxHpourCent($B$5:$B$25,$D$5:$D$25,AI$5:AI$25,$D38,Données!$B$33)</f>
        <v/>
      </c>
      <c r="AJ38" s="51" t="str" cm="1">
        <f t="array" aca="1" ref="AJ38" ca="1">tauxHpourCent($B$5:$B$25,$D$5:$D$25,AJ$5:AJ$25,$D38,Données!$B$33)</f>
        <v/>
      </c>
      <c r="AK38" s="51" t="str" cm="1">
        <f t="array" aca="1" ref="AK38" ca="1">tauxHpourCent($B$5:$B$25,$D$5:$D$25,AK$5:AK$25,$D38,Données!$B$33)</f>
        <v/>
      </c>
      <c r="AL38" s="51" t="str" cm="1">
        <f t="array" aca="1" ref="AL38" ca="1">tauxHpourCent($B$5:$B$25,$D$5:$D$25,AL$5:AL$25,$D38,Données!$B$33)</f>
        <v/>
      </c>
      <c r="AM38" s="51" t="str" cm="1">
        <f t="array" aca="1" ref="AM38" ca="1">tauxHpourCent($B$5:$B$25,$D$5:$D$25,AM$5:AM$25,$D38,Données!$B$33)</f>
        <v/>
      </c>
      <c r="AN38" s="51" t="str" cm="1">
        <f t="array" aca="1" ref="AN38" ca="1">tauxHpourCent($B$5:$B$25,$D$5:$D$25,AN$5:AN$25,$D38,Données!$B$33)</f>
        <v/>
      </c>
      <c r="AO38" s="51" t="str" cm="1">
        <f t="array" aca="1" ref="AO38" ca="1">tauxHpourCent($B$5:$B$25,$D$5:$D$25,AO$5:AO$25,$D38,Données!$B$33)</f>
        <v/>
      </c>
      <c r="AP38" s="51" t="str" cm="1">
        <f t="array" aca="1" ref="AP38" ca="1">tauxHpourCent($B$5:$B$25,$D$5:$D$25,AP$5:AP$25,$D38,Données!$B$33)</f>
        <v/>
      </c>
      <c r="AQ38" s="51" t="str" cm="1">
        <f t="array" aca="1" ref="AQ38" ca="1">tauxHpourCent($B$5:$B$25,$D$5:$D$25,AQ$5:AQ$25,$D38,Données!$B$33)</f>
        <v/>
      </c>
      <c r="AR38" s="51" t="str" cm="1">
        <f t="array" aca="1" ref="AR38" ca="1">tauxHpourCent($B$5:$B$25,$D$5:$D$25,AR$5:AR$25,$D38,$B$36)</f>
        <v/>
      </c>
      <c r="AS38" s="51" t="str" cm="1">
        <f t="array" aca="1" ref="AS38" ca="1">tauxHpourCent($B$5:$B$25,$D$5:$D$25,AS$5:AS$25,$D38,$B$36)</f>
        <v/>
      </c>
      <c r="AT38" s="51" t="str" cm="1">
        <f t="array" aca="1" ref="AT38" ca="1">tauxHpourCent($B$5:$B$25,$D$5:$D$25,AT$5:AT$25,$D38,$B$36)</f>
        <v/>
      </c>
      <c r="AU38" s="51" t="str" cm="1">
        <f t="array" aca="1" ref="AU38" ca="1">tauxHpourCent($B$5:$B$25,$D$5:$D$25,AU$5:AU$25,$D38,$B$36)</f>
        <v/>
      </c>
      <c r="AV38" s="51" t="str" cm="1">
        <f t="array" aca="1" ref="AV38" ca="1">tauxHpourCent($B$5:$B$25,$D$5:$D$25,AV$5:AV$25,$D38,$B$36)</f>
        <v/>
      </c>
      <c r="AW38" s="51" t="str" cm="1">
        <f t="array" aca="1" ref="AW38" ca="1">tauxHpourCent($B$5:$B$25,$D$5:$D$25,AW$5:AW$25,$D38,$B$36)</f>
        <v/>
      </c>
    </row>
    <row r="39" spans="2:49" ht="9" customHeight="1" thickBot="1" x14ac:dyDescent="0.3">
      <c r="D39" s="11">
        <f t="shared" si="5"/>
        <v>4</v>
      </c>
      <c r="E39" s="51" t="str" cm="1">
        <f t="array" aca="1" ref="E39" ca="1">tauxHpourCent($B$5:$B$25,$D$5:$D$25,$E$5:$E$25,$D39,$B$36)</f>
        <v/>
      </c>
      <c r="F39" s="51" t="str" cm="1">
        <f t="array" aca="1" ref="F39" ca="1">tauxHpourCent(Données!$A$3:$A$23,Données!$B$3:$B$23,Données!$E$3:$E$23,Données!$A6,Données!$B$33)</f>
        <v/>
      </c>
      <c r="G39" s="51" t="str" cm="1">
        <f t="array" aca="1" ref="G39" ca="1">tauxHpourCent($B$5:$B$25,$D$5:$D$25,G$5:G$25,$D39,Données!$B$33)</f>
        <v/>
      </c>
      <c r="H39" s="51" t="str" cm="1">
        <f t="array" aca="1" ref="H39" ca="1">tauxHpourCent($B$5:$B$25,$D$5:$D$25,H$5:H$25,$D39,Données!$B$33)</f>
        <v/>
      </c>
      <c r="I39" s="51" t="str" cm="1">
        <f t="array" aca="1" ref="I39" ca="1">tauxHpourCent($B$5:$B$25,$D$5:$D$25,I$5:I$25,$D39,Données!$B$33)</f>
        <v/>
      </c>
      <c r="J39" s="51" t="str" cm="1">
        <f t="array" aca="1" ref="J39" ca="1">tauxHpourCent($B$5:$B$25,$D$5:$D$25,J$5:J$25,$D39,Données!$B$33)</f>
        <v/>
      </c>
      <c r="K39" s="51" t="str" cm="1">
        <f t="array" aca="1" ref="K39" ca="1">tauxHpourCent($B$5:$B$25,$D$5:$D$25,K$5:K$25,$D39,Données!$B$33)</f>
        <v/>
      </c>
      <c r="L39" s="51" t="str" cm="1">
        <f t="array" aca="1" ref="L39" ca="1">tauxHpourCent($B$5:$B$25,$D$5:$D$25,L$5:L$25,$D39,Données!$B$33)</f>
        <v/>
      </c>
      <c r="M39" s="51" t="str" cm="1">
        <f t="array" aca="1" ref="M39" ca="1">tauxHpourCent($B$5:$B$25,$D$5:$D$25,M$5:M$25,$D39,Données!$B$33)</f>
        <v/>
      </c>
      <c r="N39" s="51" t="str" cm="1">
        <f t="array" aca="1" ref="N39" ca="1">tauxHpourCent($B$5:$B$25,$D$5:$D$25,N$5:N$25,$D39,Données!$B$33)</f>
        <v/>
      </c>
      <c r="O39" s="51" t="str" cm="1">
        <f t="array" aca="1" ref="O39" ca="1">tauxHpourCent($B$5:$B$25,$D$5:$D$25,O$5:O$25,$D39,Données!$B$33)</f>
        <v/>
      </c>
      <c r="P39" s="51" t="str" cm="1">
        <f t="array" aca="1" ref="P39" ca="1">tauxHpourCent($B$5:$B$25,$D$5:$D$25,P$5:P$25,$D39,Données!$B$33)</f>
        <v/>
      </c>
      <c r="Q39" s="51" t="str" cm="1">
        <f t="array" aca="1" ref="Q39" ca="1">tauxHpourCent($B$5:$B$25,$D$5:$D$25,Q$5:Q$25,$D39,Données!$B$33)</f>
        <v/>
      </c>
      <c r="R39" s="51" t="str" cm="1">
        <f t="array" aca="1" ref="R39" ca="1">tauxHpourCent($B$5:$B$25,$D$5:$D$25,R$5:R$25,$D39,Données!$B$33)</f>
        <v/>
      </c>
      <c r="S39" s="51" t="str" cm="1">
        <f t="array" aca="1" ref="S39" ca="1">tauxHpourCent($B$5:$B$25,$D$5:$D$25,S$5:S$25,$D39,Données!$B$33)</f>
        <v/>
      </c>
      <c r="T39" s="51" t="str" cm="1">
        <f t="array" aca="1" ref="T39" ca="1">tauxHpourCent($B$5:$B$25,$D$5:$D$25,T$5:T$25,$D39,Données!$B$33)</f>
        <v/>
      </c>
      <c r="U39" s="51" t="str" cm="1">
        <f t="array" aca="1" ref="U39" ca="1">tauxHpourCent($B$5:$B$25,$D$5:$D$25,U$5:U$25,$D39,Données!$B$33)</f>
        <v/>
      </c>
      <c r="V39" s="51" t="str" cm="1">
        <f t="array" aca="1" ref="V39" ca="1">tauxHpourCent($B$5:$B$25,$D$5:$D$25,V$5:V$25,$D39,Données!$B$33)</f>
        <v/>
      </c>
      <c r="W39" s="51" t="str" cm="1">
        <f t="array" aca="1" ref="W39" ca="1">tauxHpourCent($B$5:$B$25,$D$5:$D$25,W$5:W$25,$D39,Données!$B$33)</f>
        <v/>
      </c>
      <c r="X39" s="51" t="str" cm="1">
        <f t="array" aca="1" ref="X39" ca="1">tauxHpourCent($B$5:$B$25,$D$5:$D$25,X$5:X$25,$D39,Données!$B$33)</f>
        <v/>
      </c>
      <c r="Y39" s="51" t="str" cm="1">
        <f t="array" aca="1" ref="Y39" ca="1">tauxHpourCent($B$5:$B$25,$D$5:$D$25,Y$5:Y$25,$D39,Données!$B$33)</f>
        <v/>
      </c>
      <c r="Z39" s="51" t="str" cm="1">
        <f t="array" aca="1" ref="Z39" ca="1">tauxHpourCent($B$5:$B$25,$D$5:$D$25,Z$5:Z$25,$D39,Données!$B$33)</f>
        <v/>
      </c>
      <c r="AA39" s="51" t="str" cm="1">
        <f t="array" aca="1" ref="AA39" ca="1">tauxHpourCent($B$5:$B$25,$D$5:$D$25,AA$5:AA$25,$D39,Données!$B$33)</f>
        <v/>
      </c>
      <c r="AB39" s="51" t="str" cm="1">
        <f t="array" aca="1" ref="AB39" ca="1">tauxHpourCent($B$5:$B$25,$D$5:$D$25,AB$5:AB$25,$D39,Données!$B$33)</f>
        <v/>
      </c>
      <c r="AC39" s="51" t="str" cm="1">
        <f t="array" aca="1" ref="AC39" ca="1">tauxHpourCent($B$5:$B$25,$D$5:$D$25,AC$5:AC$25,$D39,Données!$B$33)</f>
        <v/>
      </c>
      <c r="AD39" s="51" t="str" cm="1">
        <f t="array" aca="1" ref="AD39" ca="1">tauxHpourCent($B$5:$B$25,$D$5:$D$25,AD$5:AD$25,$D39,Données!$B$33)</f>
        <v/>
      </c>
      <c r="AE39" s="51" t="str" cm="1">
        <f t="array" aca="1" ref="AE39" ca="1">tauxHpourCent($B$5:$B$25,$D$5:$D$25,AE$5:AE$25,$D39,Données!$B$33)</f>
        <v/>
      </c>
      <c r="AF39" s="51" t="str" cm="1">
        <f t="array" aca="1" ref="AF39" ca="1">tauxHpourCent($B$5:$B$25,$D$5:$D$25,AF$5:AF$25,$D39,Données!$B$33)</f>
        <v/>
      </c>
      <c r="AG39" s="51" t="str" cm="1">
        <f t="array" aca="1" ref="AG39" ca="1">tauxHpourCent($B$5:$B$25,$D$5:$D$25,AG$5:AG$25,$D39,Données!$B$33)</f>
        <v/>
      </c>
      <c r="AH39" s="51" t="str" cm="1">
        <f t="array" aca="1" ref="AH39" ca="1">tauxHpourCent($B$5:$B$25,$D$5:$D$25,AH$5:AH$25,$D39,Données!$B$33)</f>
        <v/>
      </c>
      <c r="AI39" s="51" t="str" cm="1">
        <f t="array" aca="1" ref="AI39" ca="1">tauxHpourCent($B$5:$B$25,$D$5:$D$25,AI$5:AI$25,$D39,Données!$B$33)</f>
        <v/>
      </c>
      <c r="AJ39" s="51" t="str" cm="1">
        <f t="array" aca="1" ref="AJ39" ca="1">tauxHpourCent($B$5:$B$25,$D$5:$D$25,AJ$5:AJ$25,$D39,Données!$B$33)</f>
        <v/>
      </c>
      <c r="AK39" s="51" t="str" cm="1">
        <f t="array" aca="1" ref="AK39" ca="1">tauxHpourCent($B$5:$B$25,$D$5:$D$25,AK$5:AK$25,$D39,Données!$B$33)</f>
        <v/>
      </c>
      <c r="AL39" s="51" t="str" cm="1">
        <f t="array" aca="1" ref="AL39" ca="1">tauxHpourCent($B$5:$B$25,$D$5:$D$25,AL$5:AL$25,$D39,Données!$B$33)</f>
        <v/>
      </c>
      <c r="AM39" s="51" t="str" cm="1">
        <f t="array" aca="1" ref="AM39" ca="1">tauxHpourCent($B$5:$B$25,$D$5:$D$25,AM$5:AM$25,$D39,Données!$B$33)</f>
        <v/>
      </c>
      <c r="AN39" s="51" t="str" cm="1">
        <f t="array" aca="1" ref="AN39" ca="1">tauxHpourCent($B$5:$B$25,$D$5:$D$25,AN$5:AN$25,$D39,Données!$B$33)</f>
        <v/>
      </c>
      <c r="AO39" s="51" t="str" cm="1">
        <f t="array" aca="1" ref="AO39" ca="1">tauxHpourCent($B$5:$B$25,$D$5:$D$25,AO$5:AO$25,$D39,Données!$B$33)</f>
        <v/>
      </c>
      <c r="AP39" s="51" t="str" cm="1">
        <f t="array" aca="1" ref="AP39" ca="1">tauxHpourCent($B$5:$B$25,$D$5:$D$25,AP$5:AP$25,$D39,Données!$B$33)</f>
        <v/>
      </c>
      <c r="AQ39" s="51" t="str" cm="1">
        <f t="array" aca="1" ref="AQ39" ca="1">tauxHpourCent($B$5:$B$25,$D$5:$D$25,AQ$5:AQ$25,$D39,Données!$B$33)</f>
        <v/>
      </c>
      <c r="AR39" s="51" t="str" cm="1">
        <f t="array" aca="1" ref="AR39" ca="1">tauxHpourCent($B$5:$B$25,$D$5:$D$25,AR$5:AR$25,$D39,$B$36)</f>
        <v/>
      </c>
      <c r="AS39" s="51" t="str" cm="1">
        <f t="array" aca="1" ref="AS39" ca="1">tauxHpourCent($B$5:$B$25,$D$5:$D$25,AS$5:AS$25,$D39,$B$36)</f>
        <v/>
      </c>
      <c r="AT39" s="51" t="str" cm="1">
        <f t="array" aca="1" ref="AT39" ca="1">tauxHpourCent($B$5:$B$25,$D$5:$D$25,AT$5:AT$25,$D39,$B$36)</f>
        <v/>
      </c>
      <c r="AU39" s="51" t="str" cm="1">
        <f t="array" aca="1" ref="AU39" ca="1">tauxHpourCent($B$5:$B$25,$D$5:$D$25,AU$5:AU$25,$D39,$B$36)</f>
        <v/>
      </c>
      <c r="AV39" s="51" t="str" cm="1">
        <f t="array" aca="1" ref="AV39" ca="1">tauxHpourCent($B$5:$B$25,$D$5:$D$25,AV$5:AV$25,$D39,$B$36)</f>
        <v/>
      </c>
      <c r="AW39" s="51" t="str" cm="1">
        <f t="array" aca="1" ref="AW39" ca="1">tauxHpourCent($B$5:$B$25,$D$5:$D$25,AW$5:AW$25,$D39,$B$36)</f>
        <v/>
      </c>
    </row>
    <row r="40" spans="2:49" ht="9" customHeight="1" x14ac:dyDescent="0.25">
      <c r="B40" s="55">
        <v>7.75</v>
      </c>
      <c r="D40" s="11">
        <f t="shared" si="5"/>
        <v>5</v>
      </c>
      <c r="E40" s="51" t="str" cm="1">
        <f t="array" aca="1" ref="E40" ca="1">tauxHpourCent($B$5:$B$25,$D$5:$D$25,$E$5:$E$25,$D40,$B$36)</f>
        <v/>
      </c>
      <c r="F40" s="51" t="str" cm="1">
        <f t="array" aca="1" ref="F40" ca="1">tauxHpourCent(Données!$A$3:$A$23,Données!$B$3:$B$23,Données!$E$3:$E$23,Données!$A7,Données!$B$33)</f>
        <v/>
      </c>
      <c r="G40" s="51" t="str" cm="1">
        <f t="array" aca="1" ref="G40" ca="1">tauxHpourCent($B$5:$B$25,$D$5:$D$25,G$5:G$25,$D40,Données!$B$33)</f>
        <v/>
      </c>
      <c r="H40" s="51" t="str" cm="1">
        <f t="array" aca="1" ref="H40" ca="1">tauxHpourCent($B$5:$B$25,$D$5:$D$25,H$5:H$25,$D40,Données!$B$33)</f>
        <v/>
      </c>
      <c r="I40" s="51" t="str" cm="1">
        <f t="array" aca="1" ref="I40" ca="1">tauxHpourCent($B$5:$B$25,$D$5:$D$25,I$5:I$25,$D40,Données!$B$33)</f>
        <v/>
      </c>
      <c r="J40" s="51" t="str" cm="1">
        <f t="array" aca="1" ref="J40" ca="1">tauxHpourCent($B$5:$B$25,$D$5:$D$25,J$5:J$25,$D40,Données!$B$33)</f>
        <v/>
      </c>
      <c r="K40" s="51" t="str" cm="1">
        <f t="array" aca="1" ref="K40" ca="1">tauxHpourCent($B$5:$B$25,$D$5:$D$25,K$5:K$25,$D40,Données!$B$33)</f>
        <v/>
      </c>
      <c r="L40" s="51" t="str" cm="1">
        <f t="array" aca="1" ref="L40" ca="1">tauxHpourCent($B$5:$B$25,$D$5:$D$25,L$5:L$25,$D40,Données!$B$33)</f>
        <v/>
      </c>
      <c r="M40" s="51" t="str" cm="1">
        <f t="array" aca="1" ref="M40" ca="1">tauxHpourCent($B$5:$B$25,$D$5:$D$25,M$5:M$25,$D40,Données!$B$33)</f>
        <v/>
      </c>
      <c r="N40" s="51" t="str" cm="1">
        <f t="array" aca="1" ref="N40" ca="1">tauxHpourCent($B$5:$B$25,$D$5:$D$25,N$5:N$25,$D40,Données!$B$33)</f>
        <v/>
      </c>
      <c r="O40" s="51" t="str" cm="1">
        <f t="array" aca="1" ref="O40" ca="1">tauxHpourCent($B$5:$B$25,$D$5:$D$25,O$5:O$25,$D40,Données!$B$33)</f>
        <v/>
      </c>
      <c r="P40" s="51" t="str" cm="1">
        <f t="array" aca="1" ref="P40" ca="1">tauxHpourCent($B$5:$B$25,$D$5:$D$25,P$5:P$25,$D40,Données!$B$33)</f>
        <v/>
      </c>
      <c r="Q40" s="51" t="str" cm="1">
        <f t="array" aca="1" ref="Q40" ca="1">tauxHpourCent($B$5:$B$25,$D$5:$D$25,Q$5:Q$25,$D40,Données!$B$33)</f>
        <v/>
      </c>
      <c r="R40" s="51" t="str" cm="1">
        <f t="array" aca="1" ref="R40" ca="1">tauxHpourCent($B$5:$B$25,$D$5:$D$25,R$5:R$25,$D40,Données!$B$33)</f>
        <v/>
      </c>
      <c r="S40" s="51" t="str" cm="1">
        <f t="array" aca="1" ref="S40" ca="1">tauxHpourCent($B$5:$B$25,$D$5:$D$25,S$5:S$25,$D40,Données!$B$33)</f>
        <v/>
      </c>
      <c r="T40" s="51" t="str" cm="1">
        <f t="array" aca="1" ref="T40" ca="1">tauxHpourCent($B$5:$B$25,$D$5:$D$25,T$5:T$25,$D40,Données!$B$33)</f>
        <v/>
      </c>
      <c r="U40" s="51" t="str" cm="1">
        <f t="array" aca="1" ref="U40" ca="1">tauxHpourCent($B$5:$B$25,$D$5:$D$25,U$5:U$25,$D40,Données!$B$33)</f>
        <v/>
      </c>
      <c r="V40" s="51" t="str" cm="1">
        <f t="array" aca="1" ref="V40" ca="1">tauxHpourCent($B$5:$B$25,$D$5:$D$25,V$5:V$25,$D40,Données!$B$33)</f>
        <v/>
      </c>
      <c r="W40" s="51" t="str" cm="1">
        <f t="array" aca="1" ref="W40" ca="1">tauxHpourCent($B$5:$B$25,$D$5:$D$25,W$5:W$25,$D40,Données!$B$33)</f>
        <v/>
      </c>
      <c r="X40" s="51" t="str" cm="1">
        <f t="array" aca="1" ref="X40" ca="1">tauxHpourCent($B$5:$B$25,$D$5:$D$25,X$5:X$25,$D40,Données!$B$33)</f>
        <v/>
      </c>
      <c r="Y40" s="51" t="str" cm="1">
        <f t="array" aca="1" ref="Y40" ca="1">tauxHpourCent($B$5:$B$25,$D$5:$D$25,Y$5:Y$25,$D40,Données!$B$33)</f>
        <v/>
      </c>
      <c r="Z40" s="51" t="str" cm="1">
        <f t="array" aca="1" ref="Z40" ca="1">tauxHpourCent($B$5:$B$25,$D$5:$D$25,Z$5:Z$25,$D40,Données!$B$33)</f>
        <v/>
      </c>
      <c r="AA40" s="51" t="str" cm="1">
        <f t="array" aca="1" ref="AA40" ca="1">tauxHpourCent($B$5:$B$25,$D$5:$D$25,AA$5:AA$25,$D40,Données!$B$33)</f>
        <v/>
      </c>
      <c r="AB40" s="51" t="str" cm="1">
        <f t="array" aca="1" ref="AB40" ca="1">tauxHpourCent($B$5:$B$25,$D$5:$D$25,AB$5:AB$25,$D40,Données!$B$33)</f>
        <v/>
      </c>
      <c r="AC40" s="51" t="str" cm="1">
        <f t="array" aca="1" ref="AC40" ca="1">tauxHpourCent($B$5:$B$25,$D$5:$D$25,AC$5:AC$25,$D40,Données!$B$33)</f>
        <v/>
      </c>
      <c r="AD40" s="51" t="str" cm="1">
        <f t="array" aca="1" ref="AD40" ca="1">tauxHpourCent($B$5:$B$25,$D$5:$D$25,AD$5:AD$25,$D40,Données!$B$33)</f>
        <v/>
      </c>
      <c r="AE40" s="51" t="str" cm="1">
        <f t="array" aca="1" ref="AE40" ca="1">tauxHpourCent($B$5:$B$25,$D$5:$D$25,AE$5:AE$25,$D40,Données!$B$33)</f>
        <v/>
      </c>
      <c r="AF40" s="51" t="str" cm="1">
        <f t="array" aca="1" ref="AF40" ca="1">tauxHpourCent($B$5:$B$25,$D$5:$D$25,AF$5:AF$25,$D40,Données!$B$33)</f>
        <v/>
      </c>
      <c r="AG40" s="51" t="str" cm="1">
        <f t="array" aca="1" ref="AG40" ca="1">tauxHpourCent($B$5:$B$25,$D$5:$D$25,AG$5:AG$25,$D40,Données!$B$33)</f>
        <v/>
      </c>
      <c r="AH40" s="51" t="str" cm="1">
        <f t="array" aca="1" ref="AH40" ca="1">tauxHpourCent($B$5:$B$25,$D$5:$D$25,AH$5:AH$25,$D40,Données!$B$33)</f>
        <v/>
      </c>
      <c r="AI40" s="51" t="str" cm="1">
        <f t="array" aca="1" ref="AI40" ca="1">tauxHpourCent($B$5:$B$25,$D$5:$D$25,AI$5:AI$25,$D40,Données!$B$33)</f>
        <v/>
      </c>
      <c r="AJ40" s="51" t="str" cm="1">
        <f t="array" aca="1" ref="AJ40" ca="1">tauxHpourCent($B$5:$B$25,$D$5:$D$25,AJ$5:AJ$25,$D40,Données!$B$33)</f>
        <v/>
      </c>
      <c r="AK40" s="51" t="str" cm="1">
        <f t="array" aca="1" ref="AK40" ca="1">tauxHpourCent($B$5:$B$25,$D$5:$D$25,AK$5:AK$25,$D40,Données!$B$33)</f>
        <v/>
      </c>
      <c r="AL40" s="51" t="str" cm="1">
        <f t="array" aca="1" ref="AL40" ca="1">tauxHpourCent($B$5:$B$25,$D$5:$D$25,AL$5:AL$25,$D40,Données!$B$33)</f>
        <v/>
      </c>
      <c r="AM40" s="51" t="str" cm="1">
        <f t="array" aca="1" ref="AM40" ca="1">tauxHpourCent($B$5:$B$25,$D$5:$D$25,AM$5:AM$25,$D40,Données!$B$33)</f>
        <v/>
      </c>
      <c r="AN40" s="51" t="str" cm="1">
        <f t="array" aca="1" ref="AN40" ca="1">tauxHpourCent($B$5:$B$25,$D$5:$D$25,AN$5:AN$25,$D40,Données!$B$33)</f>
        <v/>
      </c>
      <c r="AO40" s="51" t="str" cm="1">
        <f t="array" aca="1" ref="AO40" ca="1">tauxHpourCent($B$5:$B$25,$D$5:$D$25,AO$5:AO$25,$D40,Données!$B$33)</f>
        <v/>
      </c>
      <c r="AP40" s="51" t="str" cm="1">
        <f t="array" aca="1" ref="AP40" ca="1">tauxHpourCent($B$5:$B$25,$D$5:$D$25,AP$5:AP$25,$D40,Données!$B$33)</f>
        <v/>
      </c>
      <c r="AQ40" s="51" t="str" cm="1">
        <f t="array" aca="1" ref="AQ40" ca="1">tauxHpourCent($B$5:$B$25,$D$5:$D$25,AQ$5:AQ$25,$D40,Données!$B$33)</f>
        <v/>
      </c>
      <c r="AR40" s="51" t="str" cm="1">
        <f t="array" aca="1" ref="AR40" ca="1">tauxHpourCent($B$5:$B$25,$D$5:$D$25,AR$5:AR$25,$D40,$B$36)</f>
        <v/>
      </c>
      <c r="AS40" s="51" t="str" cm="1">
        <f t="array" aca="1" ref="AS40" ca="1">tauxHpourCent($B$5:$B$25,$D$5:$D$25,AS$5:AS$25,$D40,$B$36)</f>
        <v/>
      </c>
      <c r="AT40" s="51" t="str" cm="1">
        <f t="array" aca="1" ref="AT40" ca="1">tauxHpourCent($B$5:$B$25,$D$5:$D$25,AT$5:AT$25,$D40,$B$36)</f>
        <v/>
      </c>
      <c r="AU40" s="51" t="str" cm="1">
        <f t="array" aca="1" ref="AU40" ca="1">tauxHpourCent($B$5:$B$25,$D$5:$D$25,AU$5:AU$25,$D40,$B$36)</f>
        <v/>
      </c>
      <c r="AV40" s="51" t="str" cm="1">
        <f t="array" aca="1" ref="AV40" ca="1">tauxHpourCent($B$5:$B$25,$D$5:$D$25,AV$5:AV$25,$D40,$B$36)</f>
        <v/>
      </c>
      <c r="AW40" s="51" t="str" cm="1">
        <f t="array" aca="1" ref="AW40" ca="1">tauxHpourCent($B$5:$B$25,$D$5:$D$25,AW$5:AW$25,$D40,$B$36)</f>
        <v/>
      </c>
    </row>
    <row r="41" spans="2:49" ht="9" customHeight="1" x14ac:dyDescent="0.25">
      <c r="B41" s="10">
        <v>9.25</v>
      </c>
      <c r="D41" s="11">
        <f t="shared" si="5"/>
        <v>6</v>
      </c>
      <c r="E41" s="51" t="str" cm="1">
        <f t="array" aca="1" ref="E41" ca="1">tauxHpourCent($B$5:$B$25,$D$5:$D$25,$E$5:$E$25,$D41,$B$36)</f>
        <v/>
      </c>
      <c r="F41" s="51" t="str" cm="1">
        <f t="array" aca="1" ref="F41" ca="1">tauxHpourCent(Données!$A$3:$A$23,Données!$B$3:$B$23,Données!$E$3:$E$23,Données!$A8,Données!$B$33)</f>
        <v/>
      </c>
      <c r="G41" s="51" t="str" cm="1">
        <f t="array" aca="1" ref="G41" ca="1">tauxHpourCent($B$5:$B$25,$D$5:$D$25,G$5:G$25,$D41,Données!$B$33)</f>
        <v/>
      </c>
      <c r="H41" s="51" t="str" cm="1">
        <f t="array" aca="1" ref="H41" ca="1">tauxHpourCent($B$5:$B$25,$D$5:$D$25,H$5:H$25,$D41,Données!$B$33)</f>
        <v/>
      </c>
      <c r="I41" s="51" t="str" cm="1">
        <f t="array" aca="1" ref="I41" ca="1">tauxHpourCent($B$5:$B$25,$D$5:$D$25,I$5:I$25,$D41,Données!$B$33)</f>
        <v/>
      </c>
      <c r="J41" s="51" t="str" cm="1">
        <f t="array" aca="1" ref="J41" ca="1">tauxHpourCent($B$5:$B$25,$D$5:$D$25,J$5:J$25,$D41,Données!$B$33)</f>
        <v/>
      </c>
      <c r="K41" s="51" t="str" cm="1">
        <f t="array" aca="1" ref="K41" ca="1">tauxHpourCent($B$5:$B$25,$D$5:$D$25,K$5:K$25,$D41,Données!$B$33)</f>
        <v/>
      </c>
      <c r="L41" s="51" t="str" cm="1">
        <f t="array" aca="1" ref="L41" ca="1">tauxHpourCent($B$5:$B$25,$D$5:$D$25,L$5:L$25,$D41,Données!$B$33)</f>
        <v/>
      </c>
      <c r="M41" s="51" t="str" cm="1">
        <f t="array" aca="1" ref="M41" ca="1">tauxHpourCent($B$5:$B$25,$D$5:$D$25,M$5:M$25,$D41,Données!$B$33)</f>
        <v/>
      </c>
      <c r="N41" s="51" t="str" cm="1">
        <f t="array" aca="1" ref="N41" ca="1">tauxHpourCent($B$5:$B$25,$D$5:$D$25,N$5:N$25,$D41,Données!$B$33)</f>
        <v/>
      </c>
      <c r="O41" s="51" t="str" cm="1">
        <f t="array" aca="1" ref="O41" ca="1">tauxHpourCent($B$5:$B$25,$D$5:$D$25,O$5:O$25,$D41,Données!$B$33)</f>
        <v/>
      </c>
      <c r="P41" s="51" t="str" cm="1">
        <f t="array" aca="1" ref="P41" ca="1">tauxHpourCent($B$5:$B$25,$D$5:$D$25,P$5:P$25,$D41,Données!$B$33)</f>
        <v/>
      </c>
      <c r="Q41" s="51" t="str" cm="1">
        <f t="array" aca="1" ref="Q41" ca="1">tauxHpourCent($B$5:$B$25,$D$5:$D$25,Q$5:Q$25,$D41,Données!$B$33)</f>
        <v/>
      </c>
      <c r="R41" s="51" t="str" cm="1">
        <f t="array" aca="1" ref="R41" ca="1">tauxHpourCent($B$5:$B$25,$D$5:$D$25,R$5:R$25,$D41,Données!$B$33)</f>
        <v/>
      </c>
      <c r="S41" s="51" t="str" cm="1">
        <f t="array" aca="1" ref="S41" ca="1">tauxHpourCent($B$5:$B$25,$D$5:$D$25,S$5:S$25,$D41,Données!$B$33)</f>
        <v/>
      </c>
      <c r="T41" s="51" t="str" cm="1">
        <f t="array" aca="1" ref="T41" ca="1">tauxHpourCent($B$5:$B$25,$D$5:$D$25,T$5:T$25,$D41,Données!$B$33)</f>
        <v/>
      </c>
      <c r="U41" s="51" t="str" cm="1">
        <f t="array" aca="1" ref="U41" ca="1">tauxHpourCent($B$5:$B$25,$D$5:$D$25,U$5:U$25,$D41,Données!$B$33)</f>
        <v/>
      </c>
      <c r="V41" s="51" t="str" cm="1">
        <f t="array" aca="1" ref="V41" ca="1">tauxHpourCent($B$5:$B$25,$D$5:$D$25,V$5:V$25,$D41,Données!$B$33)</f>
        <v/>
      </c>
      <c r="W41" s="51" t="str" cm="1">
        <f t="array" aca="1" ref="W41" ca="1">tauxHpourCent($B$5:$B$25,$D$5:$D$25,W$5:W$25,$D41,Données!$B$33)</f>
        <v/>
      </c>
      <c r="X41" s="51" t="str" cm="1">
        <f t="array" aca="1" ref="X41" ca="1">tauxHpourCent($B$5:$B$25,$D$5:$D$25,X$5:X$25,$D41,Données!$B$33)</f>
        <v/>
      </c>
      <c r="Y41" s="51" t="str" cm="1">
        <f t="array" aca="1" ref="Y41" ca="1">tauxHpourCent($B$5:$B$25,$D$5:$D$25,Y$5:Y$25,$D41,Données!$B$33)</f>
        <v/>
      </c>
      <c r="Z41" s="51" t="str" cm="1">
        <f t="array" aca="1" ref="Z41" ca="1">tauxHpourCent($B$5:$B$25,$D$5:$D$25,Z$5:Z$25,$D41,Données!$B$33)</f>
        <v/>
      </c>
      <c r="AA41" s="51" t="str" cm="1">
        <f t="array" aca="1" ref="AA41" ca="1">tauxHpourCent($B$5:$B$25,$D$5:$D$25,AA$5:AA$25,$D41,Données!$B$33)</f>
        <v/>
      </c>
      <c r="AB41" s="51" t="str" cm="1">
        <f t="array" aca="1" ref="AB41" ca="1">tauxHpourCent($B$5:$B$25,$D$5:$D$25,AB$5:AB$25,$D41,Données!$B$33)</f>
        <v/>
      </c>
      <c r="AC41" s="51" t="str" cm="1">
        <f t="array" aca="1" ref="AC41" ca="1">tauxHpourCent($B$5:$B$25,$D$5:$D$25,AC$5:AC$25,$D41,Données!$B$33)</f>
        <v/>
      </c>
      <c r="AD41" s="51" t="str" cm="1">
        <f t="array" aca="1" ref="AD41" ca="1">tauxHpourCent($B$5:$B$25,$D$5:$D$25,AD$5:AD$25,$D41,Données!$B$33)</f>
        <v/>
      </c>
      <c r="AE41" s="51" t="str" cm="1">
        <f t="array" aca="1" ref="AE41" ca="1">tauxHpourCent($B$5:$B$25,$D$5:$D$25,AE$5:AE$25,$D41,Données!$B$33)</f>
        <v/>
      </c>
      <c r="AF41" s="51" t="str" cm="1">
        <f t="array" aca="1" ref="AF41" ca="1">tauxHpourCent($B$5:$B$25,$D$5:$D$25,AF$5:AF$25,$D41,Données!$B$33)</f>
        <v/>
      </c>
      <c r="AG41" s="51" t="str" cm="1">
        <f t="array" aca="1" ref="AG41" ca="1">tauxHpourCent($B$5:$B$25,$D$5:$D$25,AG$5:AG$25,$D41,Données!$B$33)</f>
        <v/>
      </c>
      <c r="AH41" s="51" t="str" cm="1">
        <f t="array" aca="1" ref="AH41" ca="1">tauxHpourCent($B$5:$B$25,$D$5:$D$25,AH$5:AH$25,$D41,Données!$B$33)</f>
        <v/>
      </c>
      <c r="AI41" s="51" t="str" cm="1">
        <f t="array" aca="1" ref="AI41" ca="1">tauxHpourCent($B$5:$B$25,$D$5:$D$25,AI$5:AI$25,$D41,Données!$B$33)</f>
        <v/>
      </c>
      <c r="AJ41" s="51" t="str" cm="1">
        <f t="array" aca="1" ref="AJ41" ca="1">tauxHpourCent($B$5:$B$25,$D$5:$D$25,AJ$5:AJ$25,$D41,Données!$B$33)</f>
        <v/>
      </c>
      <c r="AK41" s="51" t="str" cm="1">
        <f t="array" aca="1" ref="AK41" ca="1">tauxHpourCent($B$5:$B$25,$D$5:$D$25,AK$5:AK$25,$D41,Données!$B$33)</f>
        <v/>
      </c>
      <c r="AL41" s="51" t="str" cm="1">
        <f t="array" aca="1" ref="AL41" ca="1">tauxHpourCent($B$5:$B$25,$D$5:$D$25,AL$5:AL$25,$D41,Données!$B$33)</f>
        <v/>
      </c>
      <c r="AM41" s="51" t="str" cm="1">
        <f t="array" aca="1" ref="AM41" ca="1">tauxHpourCent($B$5:$B$25,$D$5:$D$25,AM$5:AM$25,$D41,Données!$B$33)</f>
        <v/>
      </c>
      <c r="AN41" s="51" t="str" cm="1">
        <f t="array" aca="1" ref="AN41" ca="1">tauxHpourCent($B$5:$B$25,$D$5:$D$25,AN$5:AN$25,$D41,Données!$B$33)</f>
        <v/>
      </c>
      <c r="AO41" s="51" t="str" cm="1">
        <f t="array" aca="1" ref="AO41" ca="1">tauxHpourCent($B$5:$B$25,$D$5:$D$25,AO$5:AO$25,$D41,Données!$B$33)</f>
        <v/>
      </c>
      <c r="AP41" s="51" t="str" cm="1">
        <f t="array" aca="1" ref="AP41" ca="1">tauxHpourCent($B$5:$B$25,$D$5:$D$25,AP$5:AP$25,$D41,Données!$B$33)</f>
        <v/>
      </c>
      <c r="AQ41" s="51" t="str" cm="1">
        <f t="array" aca="1" ref="AQ41" ca="1">tauxHpourCent($B$5:$B$25,$D$5:$D$25,AQ$5:AQ$25,$D41,Données!$B$33)</f>
        <v/>
      </c>
      <c r="AR41" s="51" t="str" cm="1">
        <f t="array" aca="1" ref="AR41" ca="1">tauxHpourCent($B$5:$B$25,$D$5:$D$25,AR$5:AR$25,$D41,$B$36)</f>
        <v/>
      </c>
      <c r="AS41" s="51" t="str" cm="1">
        <f t="array" aca="1" ref="AS41" ca="1">tauxHpourCent($B$5:$B$25,$D$5:$D$25,AS$5:AS$25,$D41,$B$36)</f>
        <v/>
      </c>
      <c r="AT41" s="51" t="str" cm="1">
        <f t="array" aca="1" ref="AT41" ca="1">tauxHpourCent($B$5:$B$25,$D$5:$D$25,AT$5:AT$25,$D41,$B$36)</f>
        <v/>
      </c>
      <c r="AU41" s="51" t="str" cm="1">
        <f t="array" aca="1" ref="AU41" ca="1">tauxHpourCent($B$5:$B$25,$D$5:$D$25,AU$5:AU$25,$D41,$B$36)</f>
        <v/>
      </c>
      <c r="AV41" s="51" t="str" cm="1">
        <f t="array" aca="1" ref="AV41" ca="1">tauxHpourCent($B$5:$B$25,$D$5:$D$25,AV$5:AV$25,$D41,$B$36)</f>
        <v/>
      </c>
      <c r="AW41" s="51" t="str" cm="1">
        <f t="array" aca="1" ref="AW41" ca="1">tauxHpourCent($B$5:$B$25,$D$5:$D$25,AW$5:AW$25,$D41,$B$36)</f>
        <v/>
      </c>
    </row>
    <row r="42" spans="2:49" ht="9" customHeight="1" x14ac:dyDescent="0.25">
      <c r="B42" s="10">
        <v>0</v>
      </c>
      <c r="D42" s="11">
        <f t="shared" si="5"/>
        <v>7</v>
      </c>
      <c r="E42" s="51" t="str" cm="1">
        <f t="array" aca="1" ref="E42" ca="1">tauxHpourCent($B$5:$B$25,$D$5:$D$25,$E$5:$E$25,$D42,$B$36)</f>
        <v/>
      </c>
      <c r="F42" s="51" t="str" cm="1">
        <f t="array" aca="1" ref="F42" ca="1">tauxHpourCent(Données!$A$3:$A$23,Données!$B$3:$B$23,Données!$E$3:$E$23,Données!$A9,Données!$B$33)</f>
        <v/>
      </c>
      <c r="G42" s="51" t="str" cm="1">
        <f t="array" aca="1" ref="G42" ca="1">tauxHpourCent($B$5:$B$25,$D$5:$D$25,G$5:G$25,$D42,Données!$B$33)</f>
        <v/>
      </c>
      <c r="H42" s="51" t="str" cm="1">
        <f t="array" aca="1" ref="H42" ca="1">tauxHpourCent($B$5:$B$25,$D$5:$D$25,H$5:H$25,$D42,Données!$B$33)</f>
        <v/>
      </c>
      <c r="I42" s="51" t="str" cm="1">
        <f t="array" aca="1" ref="I42" ca="1">tauxHpourCent($B$5:$B$25,$D$5:$D$25,I$5:I$25,$D42,Données!$B$33)</f>
        <v/>
      </c>
      <c r="J42" s="51" t="str" cm="1">
        <f t="array" aca="1" ref="J42" ca="1">tauxHpourCent($B$5:$B$25,$D$5:$D$25,J$5:J$25,$D42,Données!$B$33)</f>
        <v/>
      </c>
      <c r="K42" s="51" t="str" cm="1">
        <f t="array" aca="1" ref="K42" ca="1">tauxHpourCent($B$5:$B$25,$D$5:$D$25,K$5:K$25,$D42,Données!$B$33)</f>
        <v/>
      </c>
      <c r="L42" s="51" t="str" cm="1">
        <f t="array" aca="1" ref="L42" ca="1">tauxHpourCent($B$5:$B$25,$D$5:$D$25,L$5:L$25,$D42,Données!$B$33)</f>
        <v/>
      </c>
      <c r="M42" s="51" t="str" cm="1">
        <f t="array" aca="1" ref="M42" ca="1">tauxHpourCent($B$5:$B$25,$D$5:$D$25,M$5:M$25,$D42,Données!$B$33)</f>
        <v/>
      </c>
      <c r="N42" s="51" t="str" cm="1">
        <f t="array" aca="1" ref="N42" ca="1">tauxHpourCent($B$5:$B$25,$D$5:$D$25,N$5:N$25,$D42,Données!$B$33)</f>
        <v/>
      </c>
      <c r="O42" s="51" t="str" cm="1">
        <f t="array" aca="1" ref="O42" ca="1">tauxHpourCent($B$5:$B$25,$D$5:$D$25,O$5:O$25,$D42,Données!$B$33)</f>
        <v/>
      </c>
      <c r="P42" s="51" t="str" cm="1">
        <f t="array" aca="1" ref="P42" ca="1">tauxHpourCent($B$5:$B$25,$D$5:$D$25,P$5:P$25,$D42,Données!$B$33)</f>
        <v/>
      </c>
      <c r="Q42" s="51" t="str" cm="1">
        <f t="array" aca="1" ref="Q42" ca="1">tauxHpourCent($B$5:$B$25,$D$5:$D$25,Q$5:Q$25,$D42,Données!$B$33)</f>
        <v/>
      </c>
      <c r="R42" s="51" t="str" cm="1">
        <f t="array" aca="1" ref="R42" ca="1">tauxHpourCent($B$5:$B$25,$D$5:$D$25,R$5:R$25,$D42,Données!$B$33)</f>
        <v/>
      </c>
      <c r="S42" s="51" t="str" cm="1">
        <f t="array" aca="1" ref="S42" ca="1">tauxHpourCent($B$5:$B$25,$D$5:$D$25,S$5:S$25,$D42,Données!$B$33)</f>
        <v/>
      </c>
      <c r="T42" s="51" t="str" cm="1">
        <f t="array" aca="1" ref="T42" ca="1">tauxHpourCent($B$5:$B$25,$D$5:$D$25,T$5:T$25,$D42,Données!$B$33)</f>
        <v/>
      </c>
      <c r="U42" s="51" t="str" cm="1">
        <f t="array" aca="1" ref="U42" ca="1">tauxHpourCent($B$5:$B$25,$D$5:$D$25,U$5:U$25,$D42,Données!$B$33)</f>
        <v/>
      </c>
      <c r="V42" s="51" t="str" cm="1">
        <f t="array" aca="1" ref="V42" ca="1">tauxHpourCent($B$5:$B$25,$D$5:$D$25,V$5:V$25,$D42,Données!$B$33)</f>
        <v/>
      </c>
      <c r="W42" s="51" t="str" cm="1">
        <f t="array" aca="1" ref="W42" ca="1">tauxHpourCent($B$5:$B$25,$D$5:$D$25,W$5:W$25,$D42,Données!$B$33)</f>
        <v/>
      </c>
      <c r="X42" s="51" t="str" cm="1">
        <f t="array" aca="1" ref="X42" ca="1">tauxHpourCent($B$5:$B$25,$D$5:$D$25,X$5:X$25,$D42,Données!$B$33)</f>
        <v/>
      </c>
      <c r="Y42" s="51" t="str" cm="1">
        <f t="array" aca="1" ref="Y42" ca="1">tauxHpourCent($B$5:$B$25,$D$5:$D$25,Y$5:Y$25,$D42,Données!$B$33)</f>
        <v/>
      </c>
      <c r="Z42" s="51" t="str" cm="1">
        <f t="array" aca="1" ref="Z42" ca="1">tauxHpourCent($B$5:$B$25,$D$5:$D$25,Z$5:Z$25,$D42,Données!$B$33)</f>
        <v/>
      </c>
      <c r="AA42" s="51" t="str" cm="1">
        <f t="array" aca="1" ref="AA42" ca="1">tauxHpourCent($B$5:$B$25,$D$5:$D$25,AA$5:AA$25,$D42,Données!$B$33)</f>
        <v/>
      </c>
      <c r="AB42" s="51" t="str" cm="1">
        <f t="array" aca="1" ref="AB42" ca="1">tauxHpourCent($B$5:$B$25,$D$5:$D$25,AB$5:AB$25,$D42,Données!$B$33)</f>
        <v/>
      </c>
      <c r="AC42" s="51" t="str" cm="1">
        <f t="array" aca="1" ref="AC42" ca="1">tauxHpourCent($B$5:$B$25,$D$5:$D$25,AC$5:AC$25,$D42,Données!$B$33)</f>
        <v/>
      </c>
      <c r="AD42" s="51" t="str" cm="1">
        <f t="array" aca="1" ref="AD42" ca="1">tauxHpourCent($B$5:$B$25,$D$5:$D$25,AD$5:AD$25,$D42,Données!$B$33)</f>
        <v/>
      </c>
      <c r="AE42" s="51" t="str" cm="1">
        <f t="array" aca="1" ref="AE42" ca="1">tauxHpourCent($B$5:$B$25,$D$5:$D$25,AE$5:AE$25,$D42,Données!$B$33)</f>
        <v/>
      </c>
      <c r="AF42" s="51" t="str" cm="1">
        <f t="array" aca="1" ref="AF42" ca="1">tauxHpourCent($B$5:$B$25,$D$5:$D$25,AF$5:AF$25,$D42,Données!$B$33)</f>
        <v/>
      </c>
      <c r="AG42" s="51" t="str" cm="1">
        <f t="array" aca="1" ref="AG42" ca="1">tauxHpourCent($B$5:$B$25,$D$5:$D$25,AG$5:AG$25,$D42,Données!$B$33)</f>
        <v/>
      </c>
      <c r="AH42" s="51" t="str" cm="1">
        <f t="array" aca="1" ref="AH42" ca="1">tauxHpourCent($B$5:$B$25,$D$5:$D$25,AH$5:AH$25,$D42,Données!$B$33)</f>
        <v/>
      </c>
      <c r="AI42" s="51" t="str" cm="1">
        <f t="array" aca="1" ref="AI42" ca="1">tauxHpourCent($B$5:$B$25,$D$5:$D$25,AI$5:AI$25,$D42,Données!$B$33)</f>
        <v/>
      </c>
      <c r="AJ42" s="51" t="str" cm="1">
        <f t="array" aca="1" ref="AJ42" ca="1">tauxHpourCent($B$5:$B$25,$D$5:$D$25,AJ$5:AJ$25,$D42,Données!$B$33)</f>
        <v/>
      </c>
      <c r="AK42" s="51" t="str" cm="1">
        <f t="array" aca="1" ref="AK42" ca="1">tauxHpourCent($B$5:$B$25,$D$5:$D$25,AK$5:AK$25,$D42,Données!$B$33)</f>
        <v/>
      </c>
      <c r="AL42" s="51" t="str" cm="1">
        <f t="array" aca="1" ref="AL42" ca="1">tauxHpourCent($B$5:$B$25,$D$5:$D$25,AL$5:AL$25,$D42,Données!$B$33)</f>
        <v/>
      </c>
      <c r="AM42" s="51" t="str" cm="1">
        <f t="array" aca="1" ref="AM42" ca="1">tauxHpourCent($B$5:$B$25,$D$5:$D$25,AM$5:AM$25,$D42,Données!$B$33)</f>
        <v/>
      </c>
      <c r="AN42" s="51" t="str" cm="1">
        <f t="array" aca="1" ref="AN42" ca="1">tauxHpourCent($B$5:$B$25,$D$5:$D$25,AN$5:AN$25,$D42,Données!$B$33)</f>
        <v/>
      </c>
      <c r="AO42" s="51" t="str" cm="1">
        <f t="array" aca="1" ref="AO42" ca="1">tauxHpourCent($B$5:$B$25,$D$5:$D$25,AO$5:AO$25,$D42,Données!$B$33)</f>
        <v/>
      </c>
      <c r="AP42" s="51" t="str" cm="1">
        <f t="array" aca="1" ref="AP42" ca="1">tauxHpourCent($B$5:$B$25,$D$5:$D$25,AP$5:AP$25,$D42,Données!$B$33)</f>
        <v/>
      </c>
      <c r="AQ42" s="51" t="str" cm="1">
        <f t="array" aca="1" ref="AQ42" ca="1">tauxHpourCent($B$5:$B$25,$D$5:$D$25,AQ$5:AQ$25,$D42,Données!$B$33)</f>
        <v/>
      </c>
      <c r="AR42" s="51" t="str" cm="1">
        <f t="array" aca="1" ref="AR42" ca="1">tauxHpourCent($B$5:$B$25,$D$5:$D$25,AR$5:AR$25,$D42,$B$36)</f>
        <v/>
      </c>
      <c r="AS42" s="51" t="str" cm="1">
        <f t="array" aca="1" ref="AS42" ca="1">tauxHpourCent($B$5:$B$25,$D$5:$D$25,AS$5:AS$25,$D42,$B$36)</f>
        <v/>
      </c>
      <c r="AT42" s="51" t="str" cm="1">
        <f t="array" aca="1" ref="AT42" ca="1">tauxHpourCent($B$5:$B$25,$D$5:$D$25,AT$5:AT$25,$D42,$B$36)</f>
        <v/>
      </c>
      <c r="AU42" s="51" t="str" cm="1">
        <f t="array" aca="1" ref="AU42" ca="1">tauxHpourCent($B$5:$B$25,$D$5:$D$25,AU$5:AU$25,$D42,$B$36)</f>
        <v/>
      </c>
      <c r="AV42" s="51" t="str" cm="1">
        <f t="array" aca="1" ref="AV42" ca="1">tauxHpourCent($B$5:$B$25,$D$5:$D$25,AV$5:AV$25,$D42,$B$36)</f>
        <v/>
      </c>
      <c r="AW42" s="51" t="str" cm="1">
        <f t="array" aca="1" ref="AW42" ca="1">tauxHpourCent($B$5:$B$25,$D$5:$D$25,AW$5:AW$25,$D42,$B$36)</f>
        <v/>
      </c>
    </row>
    <row r="43" spans="2:49" ht="9" customHeight="1" thickBot="1" x14ac:dyDescent="0.3">
      <c r="B43" s="56">
        <v>1</v>
      </c>
      <c r="D43" s="11">
        <f t="shared" si="5"/>
        <v>8</v>
      </c>
      <c r="E43" s="51" t="str" cm="1">
        <f t="array" aca="1" ref="E43" ca="1">tauxHpourCent($B$5:$B$25,$D$5:$D$25,$E$5:$E$25,$D43,$B$36)</f>
        <v/>
      </c>
      <c r="F43" s="51" t="str" cm="1">
        <f t="array" aca="1" ref="F43" ca="1">tauxHpourCent(Données!$A$3:$A$23,Données!$B$3:$B$23,Données!$E$3:$E$23,Données!$A10,Données!$B$33)</f>
        <v/>
      </c>
      <c r="G43" s="51" t="str" cm="1">
        <f t="array" aca="1" ref="G43" ca="1">tauxHpourCent($B$5:$B$25,$D$5:$D$25,G$5:G$25,$D43,Données!$B$33)</f>
        <v/>
      </c>
      <c r="H43" s="51" t="str" cm="1">
        <f t="array" aca="1" ref="H43" ca="1">tauxHpourCent($B$5:$B$25,$D$5:$D$25,H$5:H$25,$D43,Données!$B$33)</f>
        <v/>
      </c>
      <c r="I43" s="51" t="str" cm="1">
        <f t="array" aca="1" ref="I43" ca="1">tauxHpourCent($B$5:$B$25,$D$5:$D$25,I$5:I$25,$D43,Données!$B$33)</f>
        <v/>
      </c>
      <c r="J43" s="51" t="str" cm="1">
        <f t="array" aca="1" ref="J43" ca="1">tauxHpourCent($B$5:$B$25,$D$5:$D$25,J$5:J$25,$D43,Données!$B$33)</f>
        <v/>
      </c>
      <c r="K43" s="51" t="str" cm="1">
        <f t="array" aca="1" ref="K43" ca="1">tauxHpourCent($B$5:$B$25,$D$5:$D$25,K$5:K$25,$D43,Données!$B$33)</f>
        <v/>
      </c>
      <c r="L43" s="51" t="str" cm="1">
        <f t="array" aca="1" ref="L43" ca="1">tauxHpourCent($B$5:$B$25,$D$5:$D$25,L$5:L$25,$D43,Données!$B$33)</f>
        <v/>
      </c>
      <c r="M43" s="51" t="str" cm="1">
        <f t="array" aca="1" ref="M43" ca="1">tauxHpourCent($B$5:$B$25,$D$5:$D$25,M$5:M$25,$D43,Données!$B$33)</f>
        <v/>
      </c>
      <c r="N43" s="51" t="str" cm="1">
        <f t="array" aca="1" ref="N43" ca="1">tauxHpourCent($B$5:$B$25,$D$5:$D$25,N$5:N$25,$D43,Données!$B$33)</f>
        <v/>
      </c>
      <c r="O43" s="51" t="str" cm="1">
        <f t="array" aca="1" ref="O43" ca="1">tauxHpourCent($B$5:$B$25,$D$5:$D$25,O$5:O$25,$D43,Données!$B$33)</f>
        <v/>
      </c>
      <c r="P43" s="51" t="str" cm="1">
        <f t="array" aca="1" ref="P43" ca="1">tauxHpourCent($B$5:$B$25,$D$5:$D$25,P$5:P$25,$D43,Données!$B$33)</f>
        <v/>
      </c>
      <c r="Q43" s="51" t="str" cm="1">
        <f t="array" aca="1" ref="Q43" ca="1">tauxHpourCent($B$5:$B$25,$D$5:$D$25,Q$5:Q$25,$D43,Données!$B$33)</f>
        <v/>
      </c>
      <c r="R43" s="51" t="str" cm="1">
        <f t="array" aca="1" ref="R43" ca="1">tauxHpourCent($B$5:$B$25,$D$5:$D$25,R$5:R$25,$D43,Données!$B$33)</f>
        <v/>
      </c>
      <c r="S43" s="51" t="str" cm="1">
        <f t="array" aca="1" ref="S43" ca="1">tauxHpourCent($B$5:$B$25,$D$5:$D$25,S$5:S$25,$D43,Données!$B$33)</f>
        <v/>
      </c>
      <c r="T43" s="51" t="str" cm="1">
        <f t="array" aca="1" ref="T43" ca="1">tauxHpourCent($B$5:$B$25,$D$5:$D$25,T$5:T$25,$D43,Données!$B$33)</f>
        <v/>
      </c>
      <c r="U43" s="51" t="str" cm="1">
        <f t="array" aca="1" ref="U43" ca="1">tauxHpourCent($B$5:$B$25,$D$5:$D$25,U$5:U$25,$D43,Données!$B$33)</f>
        <v/>
      </c>
      <c r="V43" s="51" t="str" cm="1">
        <f t="array" aca="1" ref="V43" ca="1">tauxHpourCent($B$5:$B$25,$D$5:$D$25,V$5:V$25,$D43,Données!$B$33)</f>
        <v/>
      </c>
      <c r="W43" s="51" t="str" cm="1">
        <f t="array" aca="1" ref="W43" ca="1">tauxHpourCent($B$5:$B$25,$D$5:$D$25,W$5:W$25,$D43,Données!$B$33)</f>
        <v/>
      </c>
      <c r="X43" s="51" t="str" cm="1">
        <f t="array" aca="1" ref="X43" ca="1">tauxHpourCent($B$5:$B$25,$D$5:$D$25,X$5:X$25,$D43,Données!$B$33)</f>
        <v/>
      </c>
      <c r="Y43" s="51" t="str" cm="1">
        <f t="array" aca="1" ref="Y43" ca="1">tauxHpourCent($B$5:$B$25,$D$5:$D$25,Y$5:Y$25,$D43,Données!$B$33)</f>
        <v/>
      </c>
      <c r="Z43" s="51" t="str" cm="1">
        <f t="array" aca="1" ref="Z43" ca="1">tauxHpourCent($B$5:$B$25,$D$5:$D$25,Z$5:Z$25,$D43,Données!$B$33)</f>
        <v/>
      </c>
      <c r="AA43" s="51" t="str" cm="1">
        <f t="array" aca="1" ref="AA43" ca="1">tauxHpourCent($B$5:$B$25,$D$5:$D$25,AA$5:AA$25,$D43,Données!$B$33)</f>
        <v/>
      </c>
      <c r="AB43" s="51" t="str" cm="1">
        <f t="array" aca="1" ref="AB43" ca="1">tauxHpourCent($B$5:$B$25,$D$5:$D$25,AB$5:AB$25,$D43,Données!$B$33)</f>
        <v/>
      </c>
      <c r="AC43" s="51" t="str" cm="1">
        <f t="array" aca="1" ref="AC43" ca="1">tauxHpourCent($B$5:$B$25,$D$5:$D$25,AC$5:AC$25,$D43,Données!$B$33)</f>
        <v/>
      </c>
      <c r="AD43" s="51" t="str" cm="1">
        <f t="array" aca="1" ref="AD43" ca="1">tauxHpourCent($B$5:$B$25,$D$5:$D$25,AD$5:AD$25,$D43,Données!$B$33)</f>
        <v/>
      </c>
      <c r="AE43" s="51" t="str" cm="1">
        <f t="array" aca="1" ref="AE43" ca="1">tauxHpourCent($B$5:$B$25,$D$5:$D$25,AE$5:AE$25,$D43,Données!$B$33)</f>
        <v/>
      </c>
      <c r="AF43" s="51" t="str" cm="1">
        <f t="array" aca="1" ref="AF43" ca="1">tauxHpourCent($B$5:$B$25,$D$5:$D$25,AF$5:AF$25,$D43,Données!$B$33)</f>
        <v/>
      </c>
      <c r="AG43" s="51" t="str" cm="1">
        <f t="array" aca="1" ref="AG43" ca="1">tauxHpourCent($B$5:$B$25,$D$5:$D$25,AG$5:AG$25,$D43,Données!$B$33)</f>
        <v/>
      </c>
      <c r="AH43" s="51" t="str" cm="1">
        <f t="array" aca="1" ref="AH43" ca="1">tauxHpourCent($B$5:$B$25,$D$5:$D$25,AH$5:AH$25,$D43,Données!$B$33)</f>
        <v/>
      </c>
      <c r="AI43" s="51" t="str" cm="1">
        <f t="array" aca="1" ref="AI43" ca="1">tauxHpourCent($B$5:$B$25,$D$5:$D$25,AI$5:AI$25,$D43,Données!$B$33)</f>
        <v/>
      </c>
      <c r="AJ43" s="51" t="str" cm="1">
        <f t="array" aca="1" ref="AJ43" ca="1">tauxHpourCent($B$5:$B$25,$D$5:$D$25,AJ$5:AJ$25,$D43,Données!$B$33)</f>
        <v/>
      </c>
      <c r="AK43" s="51" t="str" cm="1">
        <f t="array" aca="1" ref="AK43" ca="1">tauxHpourCent($B$5:$B$25,$D$5:$D$25,AK$5:AK$25,$D43,Données!$B$33)</f>
        <v/>
      </c>
      <c r="AL43" s="51" t="str" cm="1">
        <f t="array" aca="1" ref="AL43" ca="1">tauxHpourCent($B$5:$B$25,$D$5:$D$25,AL$5:AL$25,$D43,Données!$B$33)</f>
        <v/>
      </c>
      <c r="AM43" s="51" t="str" cm="1">
        <f t="array" aca="1" ref="AM43" ca="1">tauxHpourCent($B$5:$B$25,$D$5:$D$25,AM$5:AM$25,$D43,Données!$B$33)</f>
        <v/>
      </c>
      <c r="AN43" s="51" t="str" cm="1">
        <f t="array" aca="1" ref="AN43" ca="1">tauxHpourCent($B$5:$B$25,$D$5:$D$25,AN$5:AN$25,$D43,Données!$B$33)</f>
        <v/>
      </c>
      <c r="AO43" s="51" t="str" cm="1">
        <f t="array" aca="1" ref="AO43" ca="1">tauxHpourCent($B$5:$B$25,$D$5:$D$25,AO$5:AO$25,$D43,Données!$B$33)</f>
        <v/>
      </c>
      <c r="AP43" s="51" t="str" cm="1">
        <f t="array" aca="1" ref="AP43" ca="1">tauxHpourCent($B$5:$B$25,$D$5:$D$25,AP$5:AP$25,$D43,Données!$B$33)</f>
        <v/>
      </c>
      <c r="AQ43" s="51" t="str" cm="1">
        <f t="array" aca="1" ref="AQ43" ca="1">tauxHpourCent($B$5:$B$25,$D$5:$D$25,AQ$5:AQ$25,$D43,Données!$B$33)</f>
        <v/>
      </c>
      <c r="AR43" s="51" t="str" cm="1">
        <f t="array" aca="1" ref="AR43" ca="1">tauxHpourCent($B$5:$B$25,$D$5:$D$25,AR$5:AR$25,$D43,$B$36)</f>
        <v/>
      </c>
      <c r="AS43" s="51" t="str" cm="1">
        <f t="array" aca="1" ref="AS43" ca="1">tauxHpourCent($B$5:$B$25,$D$5:$D$25,AS$5:AS$25,$D43,$B$36)</f>
        <v/>
      </c>
      <c r="AT43" s="51" t="str" cm="1">
        <f t="array" aca="1" ref="AT43" ca="1">tauxHpourCent($B$5:$B$25,$D$5:$D$25,AT$5:AT$25,$D43,$B$36)</f>
        <v/>
      </c>
      <c r="AU43" s="51" t="str" cm="1">
        <f t="array" aca="1" ref="AU43" ca="1">tauxHpourCent($B$5:$B$25,$D$5:$D$25,AU$5:AU$25,$D43,$B$36)</f>
        <v/>
      </c>
      <c r="AV43" s="51" t="str" cm="1">
        <f t="array" aca="1" ref="AV43" ca="1">tauxHpourCent($B$5:$B$25,$D$5:$D$25,AV$5:AV$25,$D43,$B$36)</f>
        <v/>
      </c>
      <c r="AW43" s="51" t="str" cm="1">
        <f t="array" aca="1" ref="AW43" ca="1">tauxHpourCent($B$5:$B$25,$D$5:$D$25,AW$5:AW$25,$D43,$B$36)</f>
        <v/>
      </c>
    </row>
    <row r="44" spans="2:49" ht="9" customHeight="1" x14ac:dyDescent="0.25">
      <c r="D44" s="11">
        <f t="shared" si="5"/>
        <v>9</v>
      </c>
      <c r="E44" s="51" t="str" cm="1">
        <f t="array" aca="1" ref="E44" ca="1">tauxHpourCent($B$5:$B$25,$D$5:$D$25,$E$5:$E$25,$D44,$B$36)</f>
        <v/>
      </c>
      <c r="F44" s="51" t="str" cm="1">
        <f t="array" aca="1" ref="F44" ca="1">tauxHpourCent(Données!$A$3:$A$23,Données!$B$3:$B$23,Données!$E$3:$E$23,Données!$A11,Données!$B$33)</f>
        <v/>
      </c>
      <c r="G44" s="51" t="str" cm="1">
        <f t="array" aca="1" ref="G44" ca="1">tauxHpourCent($B$5:$B$25,$D$5:$D$25,G$5:G$25,$D44,Données!$B$33)</f>
        <v/>
      </c>
      <c r="H44" s="51" t="str" cm="1">
        <f t="array" aca="1" ref="H44" ca="1">tauxHpourCent($B$5:$B$25,$D$5:$D$25,H$5:H$25,$D44,Données!$B$33)</f>
        <v/>
      </c>
      <c r="I44" s="51" t="str" cm="1">
        <f t="array" aca="1" ref="I44" ca="1">tauxHpourCent($B$5:$B$25,$D$5:$D$25,I$5:I$25,$D44,Données!$B$33)</f>
        <v/>
      </c>
      <c r="J44" s="51" t="str" cm="1">
        <f t="array" aca="1" ref="J44" ca="1">tauxHpourCent($B$5:$B$25,$D$5:$D$25,J$5:J$25,$D44,Données!$B$33)</f>
        <v/>
      </c>
      <c r="K44" s="51" t="str" cm="1">
        <f t="array" aca="1" ref="K44" ca="1">tauxHpourCent($B$5:$B$25,$D$5:$D$25,K$5:K$25,$D44,Données!$B$33)</f>
        <v/>
      </c>
      <c r="L44" s="51" t="str" cm="1">
        <f t="array" aca="1" ref="L44" ca="1">tauxHpourCent($B$5:$B$25,$D$5:$D$25,L$5:L$25,$D44,Données!$B$33)</f>
        <v/>
      </c>
      <c r="M44" s="51" t="str" cm="1">
        <f t="array" aca="1" ref="M44" ca="1">tauxHpourCent($B$5:$B$25,$D$5:$D$25,M$5:M$25,$D44,Données!$B$33)</f>
        <v/>
      </c>
      <c r="N44" s="51" t="str" cm="1">
        <f t="array" aca="1" ref="N44" ca="1">tauxHpourCent($B$5:$B$25,$D$5:$D$25,N$5:N$25,$D44,Données!$B$33)</f>
        <v/>
      </c>
      <c r="O44" s="51" t="str" cm="1">
        <f t="array" aca="1" ref="O44" ca="1">tauxHpourCent($B$5:$B$25,$D$5:$D$25,O$5:O$25,$D44,Données!$B$33)</f>
        <v/>
      </c>
      <c r="P44" s="51" t="str" cm="1">
        <f t="array" aca="1" ref="P44" ca="1">tauxHpourCent($B$5:$B$25,$D$5:$D$25,P$5:P$25,$D44,Données!$B$33)</f>
        <v/>
      </c>
      <c r="Q44" s="51" t="str" cm="1">
        <f t="array" aca="1" ref="Q44" ca="1">tauxHpourCent($B$5:$B$25,$D$5:$D$25,Q$5:Q$25,$D44,Données!$B$33)</f>
        <v/>
      </c>
      <c r="R44" s="51" t="str" cm="1">
        <f t="array" aca="1" ref="R44" ca="1">tauxHpourCent($B$5:$B$25,$D$5:$D$25,R$5:R$25,$D44,Données!$B$33)</f>
        <v/>
      </c>
      <c r="S44" s="51" t="str" cm="1">
        <f t="array" aca="1" ref="S44" ca="1">tauxHpourCent($B$5:$B$25,$D$5:$D$25,S$5:S$25,$D44,Données!$B$33)</f>
        <v/>
      </c>
      <c r="T44" s="51" t="str" cm="1">
        <f t="array" aca="1" ref="T44" ca="1">tauxHpourCent($B$5:$B$25,$D$5:$D$25,T$5:T$25,$D44,Données!$B$33)</f>
        <v/>
      </c>
      <c r="U44" s="51" t="str" cm="1">
        <f t="array" aca="1" ref="U44" ca="1">tauxHpourCent($B$5:$B$25,$D$5:$D$25,U$5:U$25,$D44,Données!$B$33)</f>
        <v/>
      </c>
      <c r="V44" s="51" t="str" cm="1">
        <f t="array" aca="1" ref="V44" ca="1">tauxHpourCent($B$5:$B$25,$D$5:$D$25,V$5:V$25,$D44,Données!$B$33)</f>
        <v/>
      </c>
      <c r="W44" s="51" t="str" cm="1">
        <f t="array" aca="1" ref="W44" ca="1">tauxHpourCent($B$5:$B$25,$D$5:$D$25,W$5:W$25,$D44,Données!$B$33)</f>
        <v/>
      </c>
      <c r="X44" s="51" t="str" cm="1">
        <f t="array" aca="1" ref="X44" ca="1">tauxHpourCent($B$5:$B$25,$D$5:$D$25,X$5:X$25,$D44,Données!$B$33)</f>
        <v/>
      </c>
      <c r="Y44" s="51" t="str" cm="1">
        <f t="array" aca="1" ref="Y44" ca="1">tauxHpourCent($B$5:$B$25,$D$5:$D$25,Y$5:Y$25,$D44,Données!$B$33)</f>
        <v/>
      </c>
      <c r="Z44" s="51" t="str" cm="1">
        <f t="array" aca="1" ref="Z44" ca="1">tauxHpourCent($B$5:$B$25,$D$5:$D$25,Z$5:Z$25,$D44,Données!$B$33)</f>
        <v/>
      </c>
      <c r="AA44" s="51" t="str" cm="1">
        <f t="array" aca="1" ref="AA44" ca="1">tauxHpourCent($B$5:$B$25,$D$5:$D$25,AA$5:AA$25,$D44,Données!$B$33)</f>
        <v/>
      </c>
      <c r="AB44" s="51" t="str" cm="1">
        <f t="array" aca="1" ref="AB44" ca="1">tauxHpourCent($B$5:$B$25,$D$5:$D$25,AB$5:AB$25,$D44,Données!$B$33)</f>
        <v/>
      </c>
      <c r="AC44" s="51" t="str" cm="1">
        <f t="array" aca="1" ref="AC44" ca="1">tauxHpourCent($B$5:$B$25,$D$5:$D$25,AC$5:AC$25,$D44,Données!$B$33)</f>
        <v/>
      </c>
      <c r="AD44" s="51" t="str" cm="1">
        <f t="array" aca="1" ref="AD44" ca="1">tauxHpourCent($B$5:$B$25,$D$5:$D$25,AD$5:AD$25,$D44,Données!$B$33)</f>
        <v/>
      </c>
      <c r="AE44" s="51" t="str" cm="1">
        <f t="array" aca="1" ref="AE44" ca="1">tauxHpourCent($B$5:$B$25,$D$5:$D$25,AE$5:AE$25,$D44,Données!$B$33)</f>
        <v/>
      </c>
      <c r="AF44" s="51" t="str" cm="1">
        <f t="array" aca="1" ref="AF44" ca="1">tauxHpourCent($B$5:$B$25,$D$5:$D$25,AF$5:AF$25,$D44,Données!$B$33)</f>
        <v/>
      </c>
      <c r="AG44" s="51" t="str" cm="1">
        <f t="array" aca="1" ref="AG44" ca="1">tauxHpourCent($B$5:$B$25,$D$5:$D$25,AG$5:AG$25,$D44,Données!$B$33)</f>
        <v/>
      </c>
      <c r="AH44" s="51" t="str" cm="1">
        <f t="array" aca="1" ref="AH44" ca="1">tauxHpourCent($B$5:$B$25,$D$5:$D$25,AH$5:AH$25,$D44,Données!$B$33)</f>
        <v/>
      </c>
      <c r="AI44" s="51" t="str" cm="1">
        <f t="array" aca="1" ref="AI44" ca="1">tauxHpourCent($B$5:$B$25,$D$5:$D$25,AI$5:AI$25,$D44,Données!$B$33)</f>
        <v/>
      </c>
      <c r="AJ44" s="51" t="str" cm="1">
        <f t="array" aca="1" ref="AJ44" ca="1">tauxHpourCent($B$5:$B$25,$D$5:$D$25,AJ$5:AJ$25,$D44,Données!$B$33)</f>
        <v/>
      </c>
      <c r="AK44" s="51" t="str" cm="1">
        <f t="array" aca="1" ref="AK44" ca="1">tauxHpourCent($B$5:$B$25,$D$5:$D$25,AK$5:AK$25,$D44,Données!$B$33)</f>
        <v/>
      </c>
      <c r="AL44" s="51" t="str" cm="1">
        <f t="array" aca="1" ref="AL44" ca="1">tauxHpourCent($B$5:$B$25,$D$5:$D$25,AL$5:AL$25,$D44,Données!$B$33)</f>
        <v/>
      </c>
      <c r="AM44" s="51" t="str" cm="1">
        <f t="array" aca="1" ref="AM44" ca="1">tauxHpourCent($B$5:$B$25,$D$5:$D$25,AM$5:AM$25,$D44,Données!$B$33)</f>
        <v/>
      </c>
      <c r="AN44" s="51" t="str" cm="1">
        <f t="array" aca="1" ref="AN44" ca="1">tauxHpourCent($B$5:$B$25,$D$5:$D$25,AN$5:AN$25,$D44,Données!$B$33)</f>
        <v/>
      </c>
      <c r="AO44" s="51" t="str" cm="1">
        <f t="array" aca="1" ref="AO44" ca="1">tauxHpourCent($B$5:$B$25,$D$5:$D$25,AO$5:AO$25,$D44,Données!$B$33)</f>
        <v/>
      </c>
      <c r="AP44" s="51" t="str" cm="1">
        <f t="array" aca="1" ref="AP44" ca="1">tauxHpourCent($B$5:$B$25,$D$5:$D$25,AP$5:AP$25,$D44,Données!$B$33)</f>
        <v/>
      </c>
      <c r="AQ44" s="51" t="str" cm="1">
        <f t="array" aca="1" ref="AQ44" ca="1">tauxHpourCent($B$5:$B$25,$D$5:$D$25,AQ$5:AQ$25,$D44,Données!$B$33)</f>
        <v/>
      </c>
      <c r="AR44" s="51" t="str" cm="1">
        <f t="array" aca="1" ref="AR44" ca="1">tauxHpourCent($B$5:$B$25,$D$5:$D$25,AR$5:AR$25,$D44,$B$36)</f>
        <v/>
      </c>
      <c r="AS44" s="51" t="str" cm="1">
        <f t="array" aca="1" ref="AS44" ca="1">tauxHpourCent($B$5:$B$25,$D$5:$D$25,AS$5:AS$25,$D44,$B$36)</f>
        <v/>
      </c>
      <c r="AT44" s="51" t="str" cm="1">
        <f t="array" aca="1" ref="AT44" ca="1">tauxHpourCent($B$5:$B$25,$D$5:$D$25,AT$5:AT$25,$D44,$B$36)</f>
        <v/>
      </c>
      <c r="AU44" s="51" t="str" cm="1">
        <f t="array" aca="1" ref="AU44" ca="1">tauxHpourCent($B$5:$B$25,$D$5:$D$25,AU$5:AU$25,$D44,$B$36)</f>
        <v/>
      </c>
      <c r="AV44" s="51" t="str" cm="1">
        <f t="array" aca="1" ref="AV44" ca="1">tauxHpourCent($B$5:$B$25,$D$5:$D$25,AV$5:AV$25,$D44,$B$36)</f>
        <v/>
      </c>
      <c r="AW44" s="51" t="str" cm="1">
        <f t="array" aca="1" ref="AW44" ca="1">tauxHpourCent($B$5:$B$25,$D$5:$D$25,AW$5:AW$25,$D44,$B$36)</f>
        <v/>
      </c>
    </row>
    <row r="45" spans="2:49" ht="9" customHeight="1" x14ac:dyDescent="0.25">
      <c r="D45" s="11">
        <f t="shared" si="5"/>
        <v>10</v>
      </c>
      <c r="E45" s="51" t="str" cm="1">
        <f t="array" aca="1" ref="E45" ca="1">tauxHpourCent($B$5:$B$25,$D$5:$D$25,$E$5:$E$25,$D45,$B$36)</f>
        <v/>
      </c>
      <c r="F45" s="51" t="str" cm="1">
        <f t="array" aca="1" ref="F45" ca="1">tauxHpourCent(Données!$A$3:$A$23,Données!$B$3:$B$23,Données!$E$3:$E$23,Données!$A12,Données!$B$33)</f>
        <v/>
      </c>
      <c r="G45" s="51" t="str" cm="1">
        <f t="array" aca="1" ref="G45" ca="1">tauxHpourCent($B$5:$B$25,$D$5:$D$25,G$5:G$25,$D45,Données!$B$33)</f>
        <v/>
      </c>
      <c r="H45" s="51" t="str" cm="1">
        <f t="array" aca="1" ref="H45" ca="1">tauxHpourCent($B$5:$B$25,$D$5:$D$25,H$5:H$25,$D45,Données!$B$33)</f>
        <v/>
      </c>
      <c r="I45" s="51" t="str" cm="1">
        <f t="array" aca="1" ref="I45" ca="1">tauxHpourCent($B$5:$B$25,$D$5:$D$25,I$5:I$25,$D45,Données!$B$33)</f>
        <v/>
      </c>
      <c r="J45" s="51" t="str" cm="1">
        <f t="array" aca="1" ref="J45" ca="1">tauxHpourCent($B$5:$B$25,$D$5:$D$25,J$5:J$25,$D45,Données!$B$33)</f>
        <v/>
      </c>
      <c r="K45" s="51" t="str" cm="1">
        <f t="array" aca="1" ref="K45" ca="1">tauxHpourCent($B$5:$B$25,$D$5:$D$25,K$5:K$25,$D45,Données!$B$33)</f>
        <v/>
      </c>
      <c r="L45" s="51" t="str" cm="1">
        <f t="array" aca="1" ref="L45" ca="1">tauxHpourCent($B$5:$B$25,$D$5:$D$25,L$5:L$25,$D45,Données!$B$33)</f>
        <v/>
      </c>
      <c r="M45" s="51" t="str" cm="1">
        <f t="array" aca="1" ref="M45" ca="1">tauxHpourCent($B$5:$B$25,$D$5:$D$25,M$5:M$25,$D45,Données!$B$33)</f>
        <v/>
      </c>
      <c r="N45" s="51" t="str" cm="1">
        <f t="array" aca="1" ref="N45" ca="1">tauxHpourCent($B$5:$B$25,$D$5:$D$25,N$5:N$25,$D45,Données!$B$33)</f>
        <v/>
      </c>
      <c r="O45" s="51" t="str" cm="1">
        <f t="array" aca="1" ref="O45" ca="1">tauxHpourCent($B$5:$B$25,$D$5:$D$25,O$5:O$25,$D45,Données!$B$33)</f>
        <v/>
      </c>
      <c r="P45" s="51" t="str" cm="1">
        <f t="array" aca="1" ref="P45" ca="1">tauxHpourCent($B$5:$B$25,$D$5:$D$25,P$5:P$25,$D45,Données!$B$33)</f>
        <v/>
      </c>
      <c r="Q45" s="51" t="str" cm="1">
        <f t="array" aca="1" ref="Q45" ca="1">tauxHpourCent($B$5:$B$25,$D$5:$D$25,Q$5:Q$25,$D45,Données!$B$33)</f>
        <v/>
      </c>
      <c r="R45" s="51" t="str" cm="1">
        <f t="array" aca="1" ref="R45" ca="1">tauxHpourCent($B$5:$B$25,$D$5:$D$25,R$5:R$25,$D45,Données!$B$33)</f>
        <v/>
      </c>
      <c r="S45" s="51" t="str" cm="1">
        <f t="array" aca="1" ref="S45" ca="1">tauxHpourCent($B$5:$B$25,$D$5:$D$25,S$5:S$25,$D45,Données!$B$33)</f>
        <v/>
      </c>
      <c r="T45" s="51" t="str" cm="1">
        <f t="array" aca="1" ref="T45" ca="1">tauxHpourCent($B$5:$B$25,$D$5:$D$25,T$5:T$25,$D45,Données!$B$33)</f>
        <v/>
      </c>
      <c r="U45" s="51" t="str" cm="1">
        <f t="array" aca="1" ref="U45" ca="1">tauxHpourCent($B$5:$B$25,$D$5:$D$25,U$5:U$25,$D45,Données!$B$33)</f>
        <v/>
      </c>
      <c r="V45" s="51" t="str" cm="1">
        <f t="array" aca="1" ref="V45" ca="1">tauxHpourCent($B$5:$B$25,$D$5:$D$25,V$5:V$25,$D45,Données!$B$33)</f>
        <v/>
      </c>
      <c r="W45" s="51" t="str" cm="1">
        <f t="array" aca="1" ref="W45" ca="1">tauxHpourCent($B$5:$B$25,$D$5:$D$25,W$5:W$25,$D45,Données!$B$33)</f>
        <v/>
      </c>
      <c r="X45" s="51" t="str" cm="1">
        <f t="array" aca="1" ref="X45" ca="1">tauxHpourCent($B$5:$B$25,$D$5:$D$25,X$5:X$25,$D45,Données!$B$33)</f>
        <v/>
      </c>
      <c r="Y45" s="51" t="str" cm="1">
        <f t="array" aca="1" ref="Y45" ca="1">tauxHpourCent($B$5:$B$25,$D$5:$D$25,Y$5:Y$25,$D45,Données!$B$33)</f>
        <v/>
      </c>
      <c r="Z45" s="51" t="str" cm="1">
        <f t="array" aca="1" ref="Z45" ca="1">tauxHpourCent($B$5:$B$25,$D$5:$D$25,Z$5:Z$25,$D45,Données!$B$33)</f>
        <v/>
      </c>
      <c r="AA45" s="51" t="str" cm="1">
        <f t="array" aca="1" ref="AA45" ca="1">tauxHpourCent($B$5:$B$25,$D$5:$D$25,AA$5:AA$25,$D45,Données!$B$33)</f>
        <v/>
      </c>
      <c r="AB45" s="51" t="str" cm="1">
        <f t="array" aca="1" ref="AB45" ca="1">tauxHpourCent($B$5:$B$25,$D$5:$D$25,AB$5:AB$25,$D45,Données!$B$33)</f>
        <v/>
      </c>
      <c r="AC45" s="51" t="str" cm="1">
        <f t="array" aca="1" ref="AC45" ca="1">tauxHpourCent($B$5:$B$25,$D$5:$D$25,AC$5:AC$25,$D45,Données!$B$33)</f>
        <v/>
      </c>
      <c r="AD45" s="51" t="str" cm="1">
        <f t="array" aca="1" ref="AD45" ca="1">tauxHpourCent($B$5:$B$25,$D$5:$D$25,AD$5:AD$25,$D45,Données!$B$33)</f>
        <v/>
      </c>
      <c r="AE45" s="51" t="str" cm="1">
        <f t="array" aca="1" ref="AE45" ca="1">tauxHpourCent($B$5:$B$25,$D$5:$D$25,AE$5:AE$25,$D45,Données!$B$33)</f>
        <v/>
      </c>
      <c r="AF45" s="51" t="str" cm="1">
        <f t="array" aca="1" ref="AF45" ca="1">tauxHpourCent($B$5:$B$25,$D$5:$D$25,AF$5:AF$25,$D45,Données!$B$33)</f>
        <v/>
      </c>
      <c r="AG45" s="51" t="str" cm="1">
        <f t="array" aca="1" ref="AG45" ca="1">tauxHpourCent($B$5:$B$25,$D$5:$D$25,AG$5:AG$25,$D45,Données!$B$33)</f>
        <v/>
      </c>
      <c r="AH45" s="51" t="str" cm="1">
        <f t="array" aca="1" ref="AH45" ca="1">tauxHpourCent($B$5:$B$25,$D$5:$D$25,AH$5:AH$25,$D45,Données!$B$33)</f>
        <v/>
      </c>
      <c r="AI45" s="51" t="str" cm="1">
        <f t="array" aca="1" ref="AI45" ca="1">tauxHpourCent($B$5:$B$25,$D$5:$D$25,AI$5:AI$25,$D45,Données!$B$33)</f>
        <v/>
      </c>
      <c r="AJ45" s="51" t="str" cm="1">
        <f t="array" aca="1" ref="AJ45" ca="1">tauxHpourCent($B$5:$B$25,$D$5:$D$25,AJ$5:AJ$25,$D45,Données!$B$33)</f>
        <v/>
      </c>
      <c r="AK45" s="51" t="str" cm="1">
        <f t="array" aca="1" ref="AK45" ca="1">tauxHpourCent($B$5:$B$25,$D$5:$D$25,AK$5:AK$25,$D45,Données!$B$33)</f>
        <v/>
      </c>
      <c r="AL45" s="51" t="str" cm="1">
        <f t="array" aca="1" ref="AL45" ca="1">tauxHpourCent($B$5:$B$25,$D$5:$D$25,AL$5:AL$25,$D45,Données!$B$33)</f>
        <v/>
      </c>
      <c r="AM45" s="51" t="str" cm="1">
        <f t="array" aca="1" ref="AM45" ca="1">tauxHpourCent($B$5:$B$25,$D$5:$D$25,AM$5:AM$25,$D45,Données!$B$33)</f>
        <v/>
      </c>
      <c r="AN45" s="51" t="str" cm="1">
        <f t="array" aca="1" ref="AN45" ca="1">tauxHpourCent($B$5:$B$25,$D$5:$D$25,AN$5:AN$25,$D45,Données!$B$33)</f>
        <v/>
      </c>
      <c r="AO45" s="51" t="str" cm="1">
        <f t="array" aca="1" ref="AO45" ca="1">tauxHpourCent($B$5:$B$25,$D$5:$D$25,AO$5:AO$25,$D45,Données!$B$33)</f>
        <v/>
      </c>
      <c r="AP45" s="51" t="str" cm="1">
        <f t="array" aca="1" ref="AP45" ca="1">tauxHpourCent($B$5:$B$25,$D$5:$D$25,AP$5:AP$25,$D45,Données!$B$33)</f>
        <v/>
      </c>
      <c r="AQ45" s="51" t="str" cm="1">
        <f t="array" aca="1" ref="AQ45" ca="1">tauxHpourCent($B$5:$B$25,$D$5:$D$25,AQ$5:AQ$25,$D45,Données!$B$33)</f>
        <v/>
      </c>
      <c r="AR45" s="51" t="str" cm="1">
        <f t="array" aca="1" ref="AR45" ca="1">tauxHpourCent($B$5:$B$25,$D$5:$D$25,AR$5:AR$25,$D45,$B$36)</f>
        <v/>
      </c>
      <c r="AS45" s="51" t="str" cm="1">
        <f t="array" aca="1" ref="AS45" ca="1">tauxHpourCent($B$5:$B$25,$D$5:$D$25,AS$5:AS$25,$D45,$B$36)</f>
        <v/>
      </c>
      <c r="AT45" s="51" t="str" cm="1">
        <f t="array" aca="1" ref="AT45" ca="1">tauxHpourCent($B$5:$B$25,$D$5:$D$25,AT$5:AT$25,$D45,$B$36)</f>
        <v/>
      </c>
      <c r="AU45" s="51" t="str" cm="1">
        <f t="array" aca="1" ref="AU45" ca="1">tauxHpourCent($B$5:$B$25,$D$5:$D$25,AU$5:AU$25,$D45,$B$36)</f>
        <v/>
      </c>
      <c r="AV45" s="51" t="str" cm="1">
        <f t="array" aca="1" ref="AV45" ca="1">tauxHpourCent($B$5:$B$25,$D$5:$D$25,AV$5:AV$25,$D45,$B$36)</f>
        <v/>
      </c>
      <c r="AW45" s="51" t="str" cm="1">
        <f t="array" aca="1" ref="AW45" ca="1">tauxHpourCent($B$5:$B$25,$D$5:$D$25,AW$5:AW$25,$D45,$B$36)</f>
        <v/>
      </c>
    </row>
    <row r="46" spans="2:49" ht="9" customHeight="1" x14ac:dyDescent="0.25">
      <c r="D46" s="11">
        <f t="shared" si="5"/>
        <v>11</v>
      </c>
      <c r="E46" s="51" t="str" cm="1">
        <f t="array" aca="1" ref="E46" ca="1">tauxHpourCent($B$5:$B$25,$D$5:$D$25,$E$5:$E$25,$D46,$B$36)</f>
        <v/>
      </c>
      <c r="F46" s="51" t="str" cm="1">
        <f t="array" aca="1" ref="F46" ca="1">tauxHpourCent(Données!$A$3:$A$23,Données!$B$3:$B$23,Données!$E$3:$E$23,Données!$A13,Données!$B$33)</f>
        <v/>
      </c>
      <c r="G46" s="51" t="str" cm="1">
        <f t="array" aca="1" ref="G46" ca="1">tauxHpourCent($B$5:$B$25,$D$5:$D$25,G$5:G$25,$D46,Données!$B$33)</f>
        <v/>
      </c>
      <c r="H46" s="51" t="str" cm="1">
        <f t="array" aca="1" ref="H46" ca="1">tauxHpourCent($B$5:$B$25,$D$5:$D$25,H$5:H$25,$D46,Données!$B$33)</f>
        <v/>
      </c>
      <c r="I46" s="51" t="str" cm="1">
        <f t="array" aca="1" ref="I46" ca="1">tauxHpourCent($B$5:$B$25,$D$5:$D$25,I$5:I$25,$D46,Données!$B$33)</f>
        <v/>
      </c>
      <c r="J46" s="51" t="str" cm="1">
        <f t="array" aca="1" ref="J46" ca="1">tauxHpourCent($B$5:$B$25,$D$5:$D$25,J$5:J$25,$D46,Données!$B$33)</f>
        <v/>
      </c>
      <c r="K46" s="51" t="str" cm="1">
        <f t="array" aca="1" ref="K46" ca="1">tauxHpourCent($B$5:$B$25,$D$5:$D$25,K$5:K$25,$D46,Données!$B$33)</f>
        <v/>
      </c>
      <c r="L46" s="51" t="str" cm="1">
        <f t="array" aca="1" ref="L46" ca="1">tauxHpourCent($B$5:$B$25,$D$5:$D$25,L$5:L$25,$D46,Données!$B$33)</f>
        <v/>
      </c>
      <c r="M46" s="51" t="str" cm="1">
        <f t="array" aca="1" ref="M46" ca="1">tauxHpourCent($B$5:$B$25,$D$5:$D$25,M$5:M$25,$D46,Données!$B$33)</f>
        <v/>
      </c>
      <c r="N46" s="51" t="str" cm="1">
        <f t="array" aca="1" ref="N46" ca="1">tauxHpourCent($B$5:$B$25,$D$5:$D$25,N$5:N$25,$D46,Données!$B$33)</f>
        <v/>
      </c>
      <c r="O46" s="51" t="str" cm="1">
        <f t="array" aca="1" ref="O46" ca="1">tauxHpourCent($B$5:$B$25,$D$5:$D$25,O$5:O$25,$D46,Données!$B$33)</f>
        <v/>
      </c>
      <c r="P46" s="51" t="str" cm="1">
        <f t="array" aca="1" ref="P46" ca="1">tauxHpourCent($B$5:$B$25,$D$5:$D$25,P$5:P$25,$D46,Données!$B$33)</f>
        <v/>
      </c>
      <c r="Q46" s="51" t="str" cm="1">
        <f t="array" aca="1" ref="Q46" ca="1">tauxHpourCent($B$5:$B$25,$D$5:$D$25,Q$5:Q$25,$D46,Données!$B$33)</f>
        <v/>
      </c>
      <c r="R46" s="51" t="str" cm="1">
        <f t="array" aca="1" ref="R46" ca="1">tauxHpourCent($B$5:$B$25,$D$5:$D$25,R$5:R$25,$D46,Données!$B$33)</f>
        <v/>
      </c>
      <c r="S46" s="51" t="str" cm="1">
        <f t="array" aca="1" ref="S46" ca="1">tauxHpourCent($B$5:$B$25,$D$5:$D$25,S$5:S$25,$D46,Données!$B$33)</f>
        <v/>
      </c>
      <c r="T46" s="51" t="str" cm="1">
        <f t="array" aca="1" ref="T46" ca="1">tauxHpourCent($B$5:$B$25,$D$5:$D$25,T$5:T$25,$D46,Données!$B$33)</f>
        <v/>
      </c>
      <c r="U46" s="51" t="str" cm="1">
        <f t="array" aca="1" ref="U46" ca="1">tauxHpourCent($B$5:$B$25,$D$5:$D$25,U$5:U$25,$D46,Données!$B$33)</f>
        <v/>
      </c>
      <c r="V46" s="51" t="str" cm="1">
        <f t="array" aca="1" ref="V46" ca="1">tauxHpourCent($B$5:$B$25,$D$5:$D$25,V$5:V$25,$D46,Données!$B$33)</f>
        <v/>
      </c>
      <c r="W46" s="51" t="str" cm="1">
        <f t="array" aca="1" ref="W46" ca="1">tauxHpourCent($B$5:$B$25,$D$5:$D$25,W$5:W$25,$D46,Données!$B$33)</f>
        <v/>
      </c>
      <c r="X46" s="51" t="str" cm="1">
        <f t="array" aca="1" ref="X46" ca="1">tauxHpourCent($B$5:$B$25,$D$5:$D$25,X$5:X$25,$D46,Données!$B$33)</f>
        <v/>
      </c>
      <c r="Y46" s="51" t="str" cm="1">
        <f t="array" aca="1" ref="Y46" ca="1">tauxHpourCent($B$5:$B$25,$D$5:$D$25,Y$5:Y$25,$D46,Données!$B$33)</f>
        <v/>
      </c>
      <c r="Z46" s="51" t="str" cm="1">
        <f t="array" aca="1" ref="Z46" ca="1">tauxHpourCent($B$5:$B$25,$D$5:$D$25,Z$5:Z$25,$D46,Données!$B$33)</f>
        <v/>
      </c>
      <c r="AA46" s="51" t="str" cm="1">
        <f t="array" aca="1" ref="AA46" ca="1">tauxHpourCent($B$5:$B$25,$D$5:$D$25,AA$5:AA$25,$D46,Données!$B$33)</f>
        <v/>
      </c>
      <c r="AB46" s="51" t="str" cm="1">
        <f t="array" aca="1" ref="AB46" ca="1">tauxHpourCent($B$5:$B$25,$D$5:$D$25,AB$5:AB$25,$D46,Données!$B$33)</f>
        <v/>
      </c>
      <c r="AC46" s="51" t="str" cm="1">
        <f t="array" aca="1" ref="AC46" ca="1">tauxHpourCent($B$5:$B$25,$D$5:$D$25,AC$5:AC$25,$D46,Données!$B$33)</f>
        <v/>
      </c>
      <c r="AD46" s="51" t="str" cm="1">
        <f t="array" aca="1" ref="AD46" ca="1">tauxHpourCent($B$5:$B$25,$D$5:$D$25,AD$5:AD$25,$D46,Données!$B$33)</f>
        <v/>
      </c>
      <c r="AE46" s="51" t="str" cm="1">
        <f t="array" aca="1" ref="AE46" ca="1">tauxHpourCent($B$5:$B$25,$D$5:$D$25,AE$5:AE$25,$D46,Données!$B$33)</f>
        <v/>
      </c>
      <c r="AF46" s="51" t="str" cm="1">
        <f t="array" aca="1" ref="AF46" ca="1">tauxHpourCent($B$5:$B$25,$D$5:$D$25,AF$5:AF$25,$D46,Données!$B$33)</f>
        <v/>
      </c>
      <c r="AG46" s="51" t="str" cm="1">
        <f t="array" aca="1" ref="AG46" ca="1">tauxHpourCent($B$5:$B$25,$D$5:$D$25,AG$5:AG$25,$D46,Données!$B$33)</f>
        <v/>
      </c>
      <c r="AH46" s="51" t="str" cm="1">
        <f t="array" aca="1" ref="AH46" ca="1">tauxHpourCent($B$5:$B$25,$D$5:$D$25,AH$5:AH$25,$D46,Données!$B$33)</f>
        <v/>
      </c>
      <c r="AI46" s="51" t="str" cm="1">
        <f t="array" aca="1" ref="AI46" ca="1">tauxHpourCent($B$5:$B$25,$D$5:$D$25,AI$5:AI$25,$D46,Données!$B$33)</f>
        <v/>
      </c>
      <c r="AJ46" s="51" t="str" cm="1">
        <f t="array" aca="1" ref="AJ46" ca="1">tauxHpourCent($B$5:$B$25,$D$5:$D$25,AJ$5:AJ$25,$D46,Données!$B$33)</f>
        <v/>
      </c>
      <c r="AK46" s="51" t="str" cm="1">
        <f t="array" aca="1" ref="AK46" ca="1">tauxHpourCent($B$5:$B$25,$D$5:$D$25,AK$5:AK$25,$D46,Données!$B$33)</f>
        <v/>
      </c>
      <c r="AL46" s="51" t="str" cm="1">
        <f t="array" aca="1" ref="AL46" ca="1">tauxHpourCent($B$5:$B$25,$D$5:$D$25,AL$5:AL$25,$D46,Données!$B$33)</f>
        <v/>
      </c>
      <c r="AM46" s="51" t="str" cm="1">
        <f t="array" aca="1" ref="AM46" ca="1">tauxHpourCent($B$5:$B$25,$D$5:$D$25,AM$5:AM$25,$D46,Données!$B$33)</f>
        <v/>
      </c>
      <c r="AN46" s="51" t="str" cm="1">
        <f t="array" aca="1" ref="AN46" ca="1">tauxHpourCent($B$5:$B$25,$D$5:$D$25,AN$5:AN$25,$D46,Données!$B$33)</f>
        <v/>
      </c>
      <c r="AO46" s="51" t="str" cm="1">
        <f t="array" aca="1" ref="AO46" ca="1">tauxHpourCent($B$5:$B$25,$D$5:$D$25,AO$5:AO$25,$D46,Données!$B$33)</f>
        <v/>
      </c>
      <c r="AP46" s="51" t="str" cm="1">
        <f t="array" aca="1" ref="AP46" ca="1">tauxHpourCent($B$5:$B$25,$D$5:$D$25,AP$5:AP$25,$D46,Données!$B$33)</f>
        <v/>
      </c>
      <c r="AQ46" s="51" t="str" cm="1">
        <f t="array" aca="1" ref="AQ46" ca="1">tauxHpourCent($B$5:$B$25,$D$5:$D$25,AQ$5:AQ$25,$D46,Données!$B$33)</f>
        <v/>
      </c>
      <c r="AR46" s="51" t="str" cm="1">
        <f t="array" aca="1" ref="AR46" ca="1">tauxHpourCent($B$5:$B$25,$D$5:$D$25,AR$5:AR$25,$D46,$B$36)</f>
        <v/>
      </c>
      <c r="AS46" s="51" t="str" cm="1">
        <f t="array" aca="1" ref="AS46" ca="1">tauxHpourCent($B$5:$B$25,$D$5:$D$25,AS$5:AS$25,$D46,$B$36)</f>
        <v/>
      </c>
      <c r="AT46" s="51" t="str" cm="1">
        <f t="array" aca="1" ref="AT46" ca="1">tauxHpourCent($B$5:$B$25,$D$5:$D$25,AT$5:AT$25,$D46,$B$36)</f>
        <v/>
      </c>
      <c r="AU46" s="51" t="str" cm="1">
        <f t="array" aca="1" ref="AU46" ca="1">tauxHpourCent($B$5:$B$25,$D$5:$D$25,AU$5:AU$25,$D46,$B$36)</f>
        <v/>
      </c>
      <c r="AV46" s="51" t="str" cm="1">
        <f t="array" aca="1" ref="AV46" ca="1">tauxHpourCent($B$5:$B$25,$D$5:$D$25,AV$5:AV$25,$D46,$B$36)</f>
        <v/>
      </c>
      <c r="AW46" s="51" t="str" cm="1">
        <f t="array" aca="1" ref="AW46" ca="1">tauxHpourCent($B$5:$B$25,$D$5:$D$25,AW$5:AW$25,$D46,$B$36)</f>
        <v/>
      </c>
    </row>
    <row r="47" spans="2:49" ht="9" customHeight="1" x14ac:dyDescent="0.25">
      <c r="D47" s="11">
        <f t="shared" si="5"/>
        <v>12</v>
      </c>
      <c r="E47" s="51" t="str" cm="1">
        <f t="array" aca="1" ref="E47" ca="1">tauxHpourCent($B$5:$B$25,$D$5:$D$25,$E$5:$E$25,$D47,$B$36)</f>
        <v/>
      </c>
      <c r="F47" s="51" t="str" cm="1">
        <f t="array" aca="1" ref="F47" ca="1">tauxHpourCent(Données!$A$3:$A$23,Données!$B$3:$B$23,Données!$E$3:$E$23,Données!$A14,Données!$B$33)</f>
        <v/>
      </c>
      <c r="G47" s="51" t="str" cm="1">
        <f t="array" aca="1" ref="G47" ca="1">tauxHpourCent($B$5:$B$25,$D$5:$D$25,G$5:G$25,$D47,Données!$B$33)</f>
        <v/>
      </c>
      <c r="H47" s="51" t="str" cm="1">
        <f t="array" aca="1" ref="H47" ca="1">tauxHpourCent($B$5:$B$25,$D$5:$D$25,H$5:H$25,$D47,Données!$B$33)</f>
        <v/>
      </c>
      <c r="I47" s="51" t="str" cm="1">
        <f t="array" aca="1" ref="I47" ca="1">tauxHpourCent($B$5:$B$25,$D$5:$D$25,I$5:I$25,$D47,Données!$B$33)</f>
        <v/>
      </c>
      <c r="J47" s="51" t="str" cm="1">
        <f t="array" aca="1" ref="J47" ca="1">tauxHpourCent($B$5:$B$25,$D$5:$D$25,J$5:J$25,$D47,Données!$B$33)</f>
        <v/>
      </c>
      <c r="K47" s="51" t="str" cm="1">
        <f t="array" aca="1" ref="K47" ca="1">tauxHpourCent($B$5:$B$25,$D$5:$D$25,K$5:K$25,$D47,Données!$B$33)</f>
        <v/>
      </c>
      <c r="L47" s="51" t="str" cm="1">
        <f t="array" aca="1" ref="L47" ca="1">tauxHpourCent($B$5:$B$25,$D$5:$D$25,L$5:L$25,$D47,Données!$B$33)</f>
        <v/>
      </c>
      <c r="M47" s="51" t="str" cm="1">
        <f t="array" aca="1" ref="M47" ca="1">tauxHpourCent($B$5:$B$25,$D$5:$D$25,M$5:M$25,$D47,Données!$B$33)</f>
        <v/>
      </c>
      <c r="N47" s="51" t="str" cm="1">
        <f t="array" aca="1" ref="N47" ca="1">tauxHpourCent($B$5:$B$25,$D$5:$D$25,N$5:N$25,$D47,Données!$B$33)</f>
        <v/>
      </c>
      <c r="O47" s="51" t="str" cm="1">
        <f t="array" aca="1" ref="O47" ca="1">tauxHpourCent($B$5:$B$25,$D$5:$D$25,O$5:O$25,$D47,Données!$B$33)</f>
        <v/>
      </c>
      <c r="P47" s="51" t="str" cm="1">
        <f t="array" aca="1" ref="P47" ca="1">tauxHpourCent($B$5:$B$25,$D$5:$D$25,P$5:P$25,$D47,Données!$B$33)</f>
        <v/>
      </c>
      <c r="Q47" s="51" t="str" cm="1">
        <f t="array" aca="1" ref="Q47" ca="1">tauxHpourCent($B$5:$B$25,$D$5:$D$25,Q$5:Q$25,$D47,Données!$B$33)</f>
        <v/>
      </c>
      <c r="R47" s="51" t="str" cm="1">
        <f t="array" aca="1" ref="R47" ca="1">tauxHpourCent($B$5:$B$25,$D$5:$D$25,R$5:R$25,$D47,Données!$B$33)</f>
        <v/>
      </c>
      <c r="S47" s="51" t="str" cm="1">
        <f t="array" aca="1" ref="S47" ca="1">tauxHpourCent($B$5:$B$25,$D$5:$D$25,S$5:S$25,$D47,Données!$B$33)</f>
        <v/>
      </c>
      <c r="T47" s="51" t="str" cm="1">
        <f t="array" aca="1" ref="T47" ca="1">tauxHpourCent($B$5:$B$25,$D$5:$D$25,T$5:T$25,$D47,Données!$B$33)</f>
        <v/>
      </c>
      <c r="U47" s="51" t="str" cm="1">
        <f t="array" aca="1" ref="U47" ca="1">tauxHpourCent($B$5:$B$25,$D$5:$D$25,U$5:U$25,$D47,Données!$B$33)</f>
        <v/>
      </c>
      <c r="V47" s="51" t="str" cm="1">
        <f t="array" aca="1" ref="V47" ca="1">tauxHpourCent($B$5:$B$25,$D$5:$D$25,V$5:V$25,$D47,Données!$B$33)</f>
        <v/>
      </c>
      <c r="W47" s="51" t="str" cm="1">
        <f t="array" aca="1" ref="W47" ca="1">tauxHpourCent($B$5:$B$25,$D$5:$D$25,W$5:W$25,$D47,Données!$B$33)</f>
        <v/>
      </c>
      <c r="X47" s="51" t="str" cm="1">
        <f t="array" aca="1" ref="X47" ca="1">tauxHpourCent($B$5:$B$25,$D$5:$D$25,X$5:X$25,$D47,Données!$B$33)</f>
        <v/>
      </c>
      <c r="Y47" s="51" t="str" cm="1">
        <f t="array" aca="1" ref="Y47" ca="1">tauxHpourCent($B$5:$B$25,$D$5:$D$25,Y$5:Y$25,$D47,Données!$B$33)</f>
        <v/>
      </c>
      <c r="Z47" s="51" t="str" cm="1">
        <f t="array" aca="1" ref="Z47" ca="1">tauxHpourCent($B$5:$B$25,$D$5:$D$25,Z$5:Z$25,$D47,Données!$B$33)</f>
        <v/>
      </c>
      <c r="AA47" s="51" t="str" cm="1">
        <f t="array" aca="1" ref="AA47" ca="1">tauxHpourCent($B$5:$B$25,$D$5:$D$25,AA$5:AA$25,$D47,Données!$B$33)</f>
        <v/>
      </c>
      <c r="AB47" s="51" t="str" cm="1">
        <f t="array" aca="1" ref="AB47" ca="1">tauxHpourCent($B$5:$B$25,$D$5:$D$25,AB$5:AB$25,$D47,Données!$B$33)</f>
        <v/>
      </c>
      <c r="AC47" s="51" t="str" cm="1">
        <f t="array" aca="1" ref="AC47" ca="1">tauxHpourCent($B$5:$B$25,$D$5:$D$25,AC$5:AC$25,$D47,Données!$B$33)</f>
        <v/>
      </c>
      <c r="AD47" s="51" t="str" cm="1">
        <f t="array" aca="1" ref="AD47" ca="1">tauxHpourCent($B$5:$B$25,$D$5:$D$25,AD$5:AD$25,$D47,Données!$B$33)</f>
        <v/>
      </c>
      <c r="AE47" s="51" t="str" cm="1">
        <f t="array" aca="1" ref="AE47" ca="1">tauxHpourCent($B$5:$B$25,$D$5:$D$25,AE$5:AE$25,$D47,Données!$B$33)</f>
        <v/>
      </c>
      <c r="AF47" s="51" t="str" cm="1">
        <f t="array" aca="1" ref="AF47" ca="1">tauxHpourCent($B$5:$B$25,$D$5:$D$25,AF$5:AF$25,$D47,Données!$B$33)</f>
        <v/>
      </c>
      <c r="AG47" s="51" t="str" cm="1">
        <f t="array" aca="1" ref="AG47" ca="1">tauxHpourCent($B$5:$B$25,$D$5:$D$25,AG$5:AG$25,$D47,Données!$B$33)</f>
        <v/>
      </c>
      <c r="AH47" s="51" t="str" cm="1">
        <f t="array" aca="1" ref="AH47" ca="1">tauxHpourCent($B$5:$B$25,$D$5:$D$25,AH$5:AH$25,$D47,Données!$B$33)</f>
        <v/>
      </c>
      <c r="AI47" s="51" t="str" cm="1">
        <f t="array" aca="1" ref="AI47" ca="1">tauxHpourCent($B$5:$B$25,$D$5:$D$25,AI$5:AI$25,$D47,Données!$B$33)</f>
        <v/>
      </c>
      <c r="AJ47" s="51" t="str" cm="1">
        <f t="array" aca="1" ref="AJ47" ca="1">tauxHpourCent($B$5:$B$25,$D$5:$D$25,AJ$5:AJ$25,$D47,Données!$B$33)</f>
        <v/>
      </c>
      <c r="AK47" s="51" t="str" cm="1">
        <f t="array" aca="1" ref="AK47" ca="1">tauxHpourCent($B$5:$B$25,$D$5:$D$25,AK$5:AK$25,$D47,Données!$B$33)</f>
        <v/>
      </c>
      <c r="AL47" s="51" t="str" cm="1">
        <f t="array" aca="1" ref="AL47" ca="1">tauxHpourCent($B$5:$B$25,$D$5:$D$25,AL$5:AL$25,$D47,Données!$B$33)</f>
        <v/>
      </c>
      <c r="AM47" s="51" t="str" cm="1">
        <f t="array" aca="1" ref="AM47" ca="1">tauxHpourCent($B$5:$B$25,$D$5:$D$25,AM$5:AM$25,$D47,Données!$B$33)</f>
        <v/>
      </c>
      <c r="AN47" s="51" t="str" cm="1">
        <f t="array" aca="1" ref="AN47" ca="1">tauxHpourCent($B$5:$B$25,$D$5:$D$25,AN$5:AN$25,$D47,Données!$B$33)</f>
        <v/>
      </c>
      <c r="AO47" s="51" t="str" cm="1">
        <f t="array" aca="1" ref="AO47" ca="1">tauxHpourCent($B$5:$B$25,$D$5:$D$25,AO$5:AO$25,$D47,Données!$B$33)</f>
        <v/>
      </c>
      <c r="AP47" s="51" t="str" cm="1">
        <f t="array" aca="1" ref="AP47" ca="1">tauxHpourCent($B$5:$B$25,$D$5:$D$25,AP$5:AP$25,$D47,Données!$B$33)</f>
        <v/>
      </c>
      <c r="AQ47" s="51" t="str" cm="1">
        <f t="array" aca="1" ref="AQ47" ca="1">tauxHpourCent($B$5:$B$25,$D$5:$D$25,AQ$5:AQ$25,$D47,Données!$B$33)</f>
        <v/>
      </c>
      <c r="AR47" s="51" t="str" cm="1">
        <f t="array" aca="1" ref="AR47" ca="1">tauxHpourCent($B$5:$B$25,$D$5:$D$25,AR$5:AR$25,$D47,$B$36)</f>
        <v/>
      </c>
      <c r="AS47" s="51" t="str" cm="1">
        <f t="array" aca="1" ref="AS47" ca="1">tauxHpourCent($B$5:$B$25,$D$5:$D$25,AS$5:AS$25,$D47,$B$36)</f>
        <v/>
      </c>
      <c r="AT47" s="51" t="str" cm="1">
        <f t="array" aca="1" ref="AT47" ca="1">tauxHpourCent($B$5:$B$25,$D$5:$D$25,AT$5:AT$25,$D47,$B$36)</f>
        <v/>
      </c>
      <c r="AU47" s="51" t="str" cm="1">
        <f t="array" aca="1" ref="AU47" ca="1">tauxHpourCent($B$5:$B$25,$D$5:$D$25,AU$5:AU$25,$D47,$B$36)</f>
        <v/>
      </c>
      <c r="AV47" s="51" t="str" cm="1">
        <f t="array" aca="1" ref="AV47" ca="1">tauxHpourCent($B$5:$B$25,$D$5:$D$25,AV$5:AV$25,$D47,$B$36)</f>
        <v/>
      </c>
      <c r="AW47" s="51" t="str" cm="1">
        <f t="array" aca="1" ref="AW47" ca="1">tauxHpourCent($B$5:$B$25,$D$5:$D$25,AW$5:AW$25,$D47,$B$36)</f>
        <v/>
      </c>
    </row>
    <row r="48" spans="2:49" ht="9" customHeight="1" x14ac:dyDescent="0.25">
      <c r="D48" s="11">
        <f t="shared" si="5"/>
        <v>13</v>
      </c>
      <c r="E48" s="51" t="str" cm="1">
        <f t="array" aca="1" ref="E48" ca="1">tauxHpourCent($B$5:$B$25,$D$5:$D$25,$E$5:$E$25,$D48,$B$36)</f>
        <v/>
      </c>
      <c r="F48" s="51" t="str" cm="1">
        <f t="array" aca="1" ref="F48" ca="1">tauxHpourCent(Données!$A$3:$A$23,Données!$B$3:$B$23,Données!$E$3:$E$23,$D48,Données!$B$33)</f>
        <v/>
      </c>
      <c r="G48" s="51" t="str" cm="1">
        <f t="array" aca="1" ref="G48" ca="1">tauxHpourCent($B$5:$B$25,$D$5:$D$25,G$5:G$25,$D48,Données!$B$33)</f>
        <v/>
      </c>
      <c r="H48" s="51" t="str" cm="1">
        <f t="array" aca="1" ref="H48" ca="1">tauxHpourCent($B$5:$B$25,$D$5:$D$25,H$5:H$25,$D48,Données!$B$33)</f>
        <v/>
      </c>
      <c r="I48" s="51" t="str" cm="1">
        <f t="array" aca="1" ref="I48" ca="1">tauxHpourCent($B$5:$B$25,$D$5:$D$25,I$5:I$25,$D48,Données!$B$33)</f>
        <v/>
      </c>
      <c r="J48" s="51" t="str" cm="1">
        <f t="array" aca="1" ref="J48" ca="1">tauxHpourCent($B$5:$B$25,$D$5:$D$25,J$5:J$25,$D48,Données!$B$33)</f>
        <v/>
      </c>
      <c r="K48" s="51" t="str" cm="1">
        <f t="array" aca="1" ref="K48" ca="1">tauxHpourCent($B$5:$B$25,$D$5:$D$25,K$5:K$25,$D48,Données!$B$33)</f>
        <v/>
      </c>
      <c r="L48" s="51" t="str" cm="1">
        <f t="array" aca="1" ref="L48" ca="1">tauxHpourCent($B$5:$B$25,$D$5:$D$25,L$5:L$25,$D48,Données!$B$33)</f>
        <v/>
      </c>
      <c r="M48" s="51" t="str" cm="1">
        <f t="array" aca="1" ref="M48" ca="1">tauxHpourCent($B$5:$B$25,$D$5:$D$25,M$5:M$25,$D48,Données!$B$33)</f>
        <v/>
      </c>
      <c r="N48" s="51" t="str" cm="1">
        <f t="array" aca="1" ref="N48" ca="1">tauxHpourCent($B$5:$B$25,$D$5:$D$25,N$5:N$25,$D48,Données!$B$33)</f>
        <v/>
      </c>
      <c r="O48" s="51" t="str" cm="1">
        <f t="array" aca="1" ref="O48" ca="1">tauxHpourCent($B$5:$B$25,$D$5:$D$25,O$5:O$25,$D48,Données!$B$33)</f>
        <v/>
      </c>
      <c r="P48" s="51" t="str" cm="1">
        <f t="array" aca="1" ref="P48" ca="1">tauxHpourCent($B$5:$B$25,$D$5:$D$25,P$5:P$25,$D48,Données!$B$33)</f>
        <v/>
      </c>
      <c r="Q48" s="51" t="str" cm="1">
        <f t="array" aca="1" ref="Q48" ca="1">tauxHpourCent($B$5:$B$25,$D$5:$D$25,Q$5:Q$25,$D48,Données!$B$33)</f>
        <v/>
      </c>
      <c r="R48" s="51" t="str" cm="1">
        <f t="array" aca="1" ref="R48" ca="1">tauxHpourCent($B$5:$B$25,$D$5:$D$25,R$5:R$25,$D48,Données!$B$33)</f>
        <v/>
      </c>
      <c r="S48" s="51" t="str" cm="1">
        <f t="array" aca="1" ref="S48" ca="1">tauxHpourCent($B$5:$B$25,$D$5:$D$25,S$5:S$25,$D48,Données!$B$33)</f>
        <v/>
      </c>
      <c r="T48" s="51" t="str" cm="1">
        <f t="array" aca="1" ref="T48" ca="1">tauxHpourCent($B$5:$B$25,$D$5:$D$25,T$5:T$25,$D48,Données!$B$33)</f>
        <v/>
      </c>
      <c r="U48" s="51" t="str" cm="1">
        <f t="array" aca="1" ref="U48" ca="1">tauxHpourCent($B$5:$B$25,$D$5:$D$25,U$5:U$25,$D48,Données!$B$33)</f>
        <v/>
      </c>
      <c r="V48" s="51" t="str" cm="1">
        <f t="array" aca="1" ref="V48" ca="1">tauxHpourCent($B$5:$B$25,$D$5:$D$25,V$5:V$25,$D48,Données!$B$33)</f>
        <v/>
      </c>
      <c r="W48" s="51" t="str" cm="1">
        <f t="array" aca="1" ref="W48" ca="1">tauxHpourCent($B$5:$B$25,$D$5:$D$25,W$5:W$25,$D48,Données!$B$33)</f>
        <v/>
      </c>
      <c r="X48" s="51" t="str" cm="1">
        <f t="array" aca="1" ref="X48" ca="1">tauxHpourCent($B$5:$B$25,$D$5:$D$25,X$5:X$25,$D48,Données!$B$33)</f>
        <v/>
      </c>
      <c r="Y48" s="51" t="str" cm="1">
        <f t="array" aca="1" ref="Y48" ca="1">tauxHpourCent($B$5:$B$25,$D$5:$D$25,Y$5:Y$25,$D48,Données!$B$33)</f>
        <v/>
      </c>
      <c r="Z48" s="51" t="str" cm="1">
        <f t="array" aca="1" ref="Z48" ca="1">tauxHpourCent($B$5:$B$25,$D$5:$D$25,Z$5:Z$25,$D48,Données!$B$33)</f>
        <v/>
      </c>
      <c r="AA48" s="51" t="str" cm="1">
        <f t="array" aca="1" ref="AA48" ca="1">tauxHpourCent($B$5:$B$25,$D$5:$D$25,AA$5:AA$25,$D48,Données!$B$33)</f>
        <v/>
      </c>
      <c r="AB48" s="51" t="str" cm="1">
        <f t="array" aca="1" ref="AB48" ca="1">tauxHpourCent($B$5:$B$25,$D$5:$D$25,AB$5:AB$25,$D48,Données!$B$33)</f>
        <v/>
      </c>
      <c r="AC48" s="51" t="str" cm="1">
        <f t="array" aca="1" ref="AC48" ca="1">tauxHpourCent($B$5:$B$25,$D$5:$D$25,AC$5:AC$25,$D48,Données!$B$33)</f>
        <v/>
      </c>
      <c r="AD48" s="51" t="str" cm="1">
        <f t="array" aca="1" ref="AD48" ca="1">tauxHpourCent($B$5:$B$25,$D$5:$D$25,AD$5:AD$25,$D48,Données!$B$33)</f>
        <v/>
      </c>
      <c r="AE48" s="51" t="str" cm="1">
        <f t="array" aca="1" ref="AE48" ca="1">tauxHpourCent($B$5:$B$25,$D$5:$D$25,AE$5:AE$25,$D48,Données!$B$33)</f>
        <v/>
      </c>
      <c r="AF48" s="51" t="str" cm="1">
        <f t="array" aca="1" ref="AF48" ca="1">tauxHpourCent($B$5:$B$25,$D$5:$D$25,AF$5:AF$25,$D48,Données!$B$33)</f>
        <v/>
      </c>
      <c r="AG48" s="51" t="str" cm="1">
        <f t="array" aca="1" ref="AG48" ca="1">tauxHpourCent($B$5:$B$25,$D$5:$D$25,AG$5:AG$25,$D48,Données!$B$33)</f>
        <v/>
      </c>
      <c r="AH48" s="51" t="str" cm="1">
        <f t="array" aca="1" ref="AH48" ca="1">tauxHpourCent($B$5:$B$25,$D$5:$D$25,AH$5:AH$25,$D48,Données!$B$33)</f>
        <v/>
      </c>
      <c r="AI48" s="51" t="str" cm="1">
        <f t="array" aca="1" ref="AI48" ca="1">tauxHpourCent($B$5:$B$25,$D$5:$D$25,AI$5:AI$25,$D48,Données!$B$33)</f>
        <v/>
      </c>
      <c r="AJ48" s="51" t="str" cm="1">
        <f t="array" aca="1" ref="AJ48" ca="1">tauxHpourCent($B$5:$B$25,$D$5:$D$25,AJ$5:AJ$25,$D48,Données!$B$33)</f>
        <v/>
      </c>
      <c r="AK48" s="51" t="str" cm="1">
        <f t="array" aca="1" ref="AK48" ca="1">tauxHpourCent($B$5:$B$25,$D$5:$D$25,AK$5:AK$25,$D48,Données!$B$33)</f>
        <v/>
      </c>
      <c r="AL48" s="51" t="str" cm="1">
        <f t="array" aca="1" ref="AL48" ca="1">tauxHpourCent($B$5:$B$25,$D$5:$D$25,AL$5:AL$25,$D48,Données!$B$33)</f>
        <v/>
      </c>
      <c r="AM48" s="51" t="str" cm="1">
        <f t="array" aca="1" ref="AM48" ca="1">tauxHpourCent($B$5:$B$25,$D$5:$D$25,AM$5:AM$25,$D48,Données!$B$33)</f>
        <v/>
      </c>
      <c r="AN48" s="51" t="str" cm="1">
        <f t="array" aca="1" ref="AN48" ca="1">tauxHpourCent($B$5:$B$25,$D$5:$D$25,AN$5:AN$25,$D48,Données!$B$33)</f>
        <v/>
      </c>
      <c r="AO48" s="51" t="str" cm="1">
        <f t="array" aca="1" ref="AO48" ca="1">tauxHpourCent($B$5:$B$25,$D$5:$D$25,AO$5:AO$25,$D48,Données!$B$33)</f>
        <v/>
      </c>
      <c r="AP48" s="51" t="str" cm="1">
        <f t="array" aca="1" ref="AP48" ca="1">tauxHpourCent($B$5:$B$25,$D$5:$D$25,AP$5:AP$25,$D48,Données!$B$33)</f>
        <v/>
      </c>
      <c r="AQ48" s="51" t="str" cm="1">
        <f t="array" aca="1" ref="AQ48" ca="1">tauxHpourCent($B$5:$B$25,$D$5:$D$25,AQ$5:AQ$25,$D48,Données!$B$33)</f>
        <v/>
      </c>
      <c r="AR48" s="51" t="str" cm="1">
        <f t="array" aca="1" ref="AR48" ca="1">tauxHpourCent($B$5:$B$25,$D$5:$D$25,AR$5:AR$25,$D48,$B$36)</f>
        <v/>
      </c>
      <c r="AS48" s="51" t="str" cm="1">
        <f t="array" aca="1" ref="AS48" ca="1">tauxHpourCent($B$5:$B$25,$D$5:$D$25,AS$5:AS$25,$D48,$B$36)</f>
        <v/>
      </c>
      <c r="AT48" s="51" t="str" cm="1">
        <f t="array" aca="1" ref="AT48" ca="1">tauxHpourCent($B$5:$B$25,$D$5:$D$25,AT$5:AT$25,$D48,$B$36)</f>
        <v/>
      </c>
      <c r="AU48" s="51" t="str" cm="1">
        <f t="array" aca="1" ref="AU48" ca="1">tauxHpourCent($B$5:$B$25,$D$5:$D$25,AU$5:AU$25,$D48,$B$36)</f>
        <v/>
      </c>
      <c r="AV48" s="51" t="str" cm="1">
        <f t="array" aca="1" ref="AV48" ca="1">tauxHpourCent($B$5:$B$25,$D$5:$D$25,AV$5:AV$25,$D48,$B$36)</f>
        <v/>
      </c>
      <c r="AW48" s="51" t="str" cm="1">
        <f t="array" aca="1" ref="AW48" ca="1">tauxHpourCent($B$5:$B$25,$D$5:$D$25,AW$5:AW$25,$D48,$B$36)</f>
        <v/>
      </c>
    </row>
    <row r="49" spans="4:49" ht="9" customHeight="1" x14ac:dyDescent="0.25">
      <c r="D49" s="11">
        <f t="shared" si="5"/>
        <v>14</v>
      </c>
      <c r="E49" s="51" t="str" cm="1">
        <f t="array" aca="1" ref="E49" ca="1">tauxHpourCent($B$5:$B$25,$D$5:$D$25,$E$5:$E$25,$D49,$B$36)</f>
        <v/>
      </c>
      <c r="F49" s="51" t="str" cm="1">
        <f t="array" aca="1" ref="F49" ca="1">tauxHpourCent(Données!$A$3:$A$23,Données!$B$3:$B$23,Données!$E$3:$E$23,$D49,Données!$B$33)</f>
        <v/>
      </c>
      <c r="G49" s="51" t="str" cm="1">
        <f t="array" aca="1" ref="G49" ca="1">tauxHpourCent($B$5:$B$25,$D$5:$D$25,G$5:G$25,$D49,Données!$B$33)</f>
        <v/>
      </c>
      <c r="H49" s="51" t="str" cm="1">
        <f t="array" aca="1" ref="H49" ca="1">tauxHpourCent($B$5:$B$25,$D$5:$D$25,H$5:H$25,$D49,Données!$B$33)</f>
        <v/>
      </c>
      <c r="I49" s="51" t="str" cm="1">
        <f t="array" aca="1" ref="I49" ca="1">tauxHpourCent($B$5:$B$25,$D$5:$D$25,I$5:I$25,$D49,Données!$B$33)</f>
        <v/>
      </c>
      <c r="J49" s="51" t="str" cm="1">
        <f t="array" aca="1" ref="J49" ca="1">tauxHpourCent($B$5:$B$25,$D$5:$D$25,J$5:J$25,$D49,Données!$B$33)</f>
        <v/>
      </c>
      <c r="K49" s="51" t="str" cm="1">
        <f t="array" aca="1" ref="K49" ca="1">tauxHpourCent($B$5:$B$25,$D$5:$D$25,K$5:K$25,$D49,Données!$B$33)</f>
        <v/>
      </c>
      <c r="L49" s="51" t="str" cm="1">
        <f t="array" aca="1" ref="L49" ca="1">tauxHpourCent($B$5:$B$25,$D$5:$D$25,L$5:L$25,$D49,Données!$B$33)</f>
        <v/>
      </c>
      <c r="M49" s="51" t="str" cm="1">
        <f t="array" aca="1" ref="M49" ca="1">tauxHpourCent($B$5:$B$25,$D$5:$D$25,M$5:M$25,$D49,Données!$B$33)</f>
        <v/>
      </c>
      <c r="N49" s="51" t="str" cm="1">
        <f t="array" aca="1" ref="N49" ca="1">tauxHpourCent($B$5:$B$25,$D$5:$D$25,N$5:N$25,$D49,Données!$B$33)</f>
        <v/>
      </c>
      <c r="O49" s="51" t="str" cm="1">
        <f t="array" aca="1" ref="O49" ca="1">tauxHpourCent($B$5:$B$25,$D$5:$D$25,O$5:O$25,$D49,Données!$B$33)</f>
        <v/>
      </c>
      <c r="P49" s="51" t="str" cm="1">
        <f t="array" aca="1" ref="P49" ca="1">tauxHpourCent($B$5:$B$25,$D$5:$D$25,P$5:P$25,$D49,Données!$B$33)</f>
        <v/>
      </c>
      <c r="Q49" s="51" t="str" cm="1">
        <f t="array" aca="1" ref="Q49" ca="1">tauxHpourCent($B$5:$B$25,$D$5:$D$25,Q$5:Q$25,$D49,Données!$B$33)</f>
        <v/>
      </c>
      <c r="R49" s="51" t="str" cm="1">
        <f t="array" aca="1" ref="R49" ca="1">tauxHpourCent($B$5:$B$25,$D$5:$D$25,R$5:R$25,$D49,Données!$B$33)</f>
        <v/>
      </c>
      <c r="S49" s="51" t="str" cm="1">
        <f t="array" aca="1" ref="S49" ca="1">tauxHpourCent($B$5:$B$25,$D$5:$D$25,S$5:S$25,$D49,Données!$B$33)</f>
        <v/>
      </c>
      <c r="T49" s="51" t="str" cm="1">
        <f t="array" aca="1" ref="T49" ca="1">tauxHpourCent($B$5:$B$25,$D$5:$D$25,T$5:T$25,$D49,Données!$B$33)</f>
        <v/>
      </c>
      <c r="U49" s="51" t="str" cm="1">
        <f t="array" aca="1" ref="U49" ca="1">tauxHpourCent($B$5:$B$25,$D$5:$D$25,U$5:U$25,$D49,Données!$B$33)</f>
        <v/>
      </c>
      <c r="V49" s="51" t="str" cm="1">
        <f t="array" aca="1" ref="V49" ca="1">tauxHpourCent($B$5:$B$25,$D$5:$D$25,V$5:V$25,$D49,Données!$B$33)</f>
        <v/>
      </c>
      <c r="W49" s="51" t="str" cm="1">
        <f t="array" aca="1" ref="W49" ca="1">tauxHpourCent($B$5:$B$25,$D$5:$D$25,W$5:W$25,$D49,Données!$B$33)</f>
        <v/>
      </c>
      <c r="X49" s="51" t="str" cm="1">
        <f t="array" aca="1" ref="X49" ca="1">tauxHpourCent($B$5:$B$25,$D$5:$D$25,X$5:X$25,$D49,Données!$B$33)</f>
        <v/>
      </c>
      <c r="Y49" s="51" t="str" cm="1">
        <f t="array" aca="1" ref="Y49" ca="1">tauxHpourCent($B$5:$B$25,$D$5:$D$25,Y$5:Y$25,$D49,Données!$B$33)</f>
        <v/>
      </c>
      <c r="Z49" s="51" t="str" cm="1">
        <f t="array" aca="1" ref="Z49" ca="1">tauxHpourCent($B$5:$B$25,$D$5:$D$25,Z$5:Z$25,$D49,Données!$B$33)</f>
        <v/>
      </c>
      <c r="AA49" s="51" t="str" cm="1">
        <f t="array" aca="1" ref="AA49" ca="1">tauxHpourCent($B$5:$B$25,$D$5:$D$25,AA$5:AA$25,$D49,Données!$B$33)</f>
        <v/>
      </c>
      <c r="AB49" s="51" t="str" cm="1">
        <f t="array" aca="1" ref="AB49" ca="1">tauxHpourCent($B$5:$B$25,$D$5:$D$25,AB$5:AB$25,$D49,Données!$B$33)</f>
        <v/>
      </c>
      <c r="AC49" s="51" t="str" cm="1">
        <f t="array" aca="1" ref="AC49" ca="1">tauxHpourCent($B$5:$B$25,$D$5:$D$25,AC$5:AC$25,$D49,Données!$B$33)</f>
        <v/>
      </c>
      <c r="AD49" s="51" t="str" cm="1">
        <f t="array" aca="1" ref="AD49" ca="1">tauxHpourCent($B$5:$B$25,$D$5:$D$25,AD$5:AD$25,$D49,Données!$B$33)</f>
        <v/>
      </c>
      <c r="AE49" s="51" t="str" cm="1">
        <f t="array" aca="1" ref="AE49" ca="1">tauxHpourCent($B$5:$B$25,$D$5:$D$25,AE$5:AE$25,$D49,Données!$B$33)</f>
        <v/>
      </c>
      <c r="AF49" s="51" t="str" cm="1">
        <f t="array" aca="1" ref="AF49" ca="1">tauxHpourCent($B$5:$B$25,$D$5:$D$25,AF$5:AF$25,$D49,Données!$B$33)</f>
        <v/>
      </c>
      <c r="AG49" s="51" t="str" cm="1">
        <f t="array" aca="1" ref="AG49" ca="1">tauxHpourCent($B$5:$B$25,$D$5:$D$25,AG$5:AG$25,$D49,Données!$B$33)</f>
        <v/>
      </c>
      <c r="AH49" s="51" t="str" cm="1">
        <f t="array" aca="1" ref="AH49" ca="1">tauxHpourCent($B$5:$B$25,$D$5:$D$25,AH$5:AH$25,$D49,Données!$B$33)</f>
        <v/>
      </c>
      <c r="AI49" s="51" t="str" cm="1">
        <f t="array" aca="1" ref="AI49" ca="1">tauxHpourCent($B$5:$B$25,$D$5:$D$25,AI$5:AI$25,$D49,Données!$B$33)</f>
        <v/>
      </c>
      <c r="AJ49" s="51" t="str" cm="1">
        <f t="array" aca="1" ref="AJ49" ca="1">tauxHpourCent($B$5:$B$25,$D$5:$D$25,AJ$5:AJ$25,$D49,Données!$B$33)</f>
        <v/>
      </c>
      <c r="AK49" s="51" t="str" cm="1">
        <f t="array" aca="1" ref="AK49" ca="1">tauxHpourCent($B$5:$B$25,$D$5:$D$25,AK$5:AK$25,$D49,Données!$B$33)</f>
        <v/>
      </c>
      <c r="AL49" s="51" t="str" cm="1">
        <f t="array" aca="1" ref="AL49" ca="1">tauxHpourCent($B$5:$B$25,$D$5:$D$25,AL$5:AL$25,$D49,Données!$B$33)</f>
        <v/>
      </c>
      <c r="AM49" s="51" t="str" cm="1">
        <f t="array" aca="1" ref="AM49" ca="1">tauxHpourCent($B$5:$B$25,$D$5:$D$25,AM$5:AM$25,$D49,Données!$B$33)</f>
        <v/>
      </c>
      <c r="AN49" s="51" t="str" cm="1">
        <f t="array" aca="1" ref="AN49" ca="1">tauxHpourCent($B$5:$B$25,$D$5:$D$25,AN$5:AN$25,$D49,Données!$B$33)</f>
        <v/>
      </c>
      <c r="AO49" s="51" t="str" cm="1">
        <f t="array" aca="1" ref="AO49" ca="1">tauxHpourCent($B$5:$B$25,$D$5:$D$25,AO$5:AO$25,$D49,Données!$B$33)</f>
        <v/>
      </c>
      <c r="AP49" s="51" t="str" cm="1">
        <f t="array" aca="1" ref="AP49" ca="1">tauxHpourCent($B$5:$B$25,$D$5:$D$25,AP$5:AP$25,$D49,Données!$B$33)</f>
        <v/>
      </c>
      <c r="AQ49" s="51" t="str" cm="1">
        <f t="array" aca="1" ref="AQ49" ca="1">tauxHpourCent($B$5:$B$25,$D$5:$D$25,AQ$5:AQ$25,$D49,Données!$B$33)</f>
        <v/>
      </c>
      <c r="AR49" s="51" t="str" cm="1">
        <f t="array" aca="1" ref="AR49" ca="1">tauxHpourCent($B$5:$B$25,$D$5:$D$25,AR$5:AR$25,$D49,$B$36)</f>
        <v/>
      </c>
      <c r="AS49" s="51" t="str" cm="1">
        <f t="array" aca="1" ref="AS49" ca="1">tauxHpourCent($B$5:$B$25,$D$5:$D$25,AS$5:AS$25,$D49,$B$36)</f>
        <v/>
      </c>
      <c r="AT49" s="51" t="str" cm="1">
        <f t="array" aca="1" ref="AT49" ca="1">tauxHpourCent($B$5:$B$25,$D$5:$D$25,AT$5:AT$25,$D49,$B$36)</f>
        <v/>
      </c>
      <c r="AU49" s="51" t="str" cm="1">
        <f t="array" aca="1" ref="AU49" ca="1">tauxHpourCent($B$5:$B$25,$D$5:$D$25,AU$5:AU$25,$D49,$B$36)</f>
        <v/>
      </c>
      <c r="AV49" s="51" t="str" cm="1">
        <f t="array" aca="1" ref="AV49" ca="1">tauxHpourCent($B$5:$B$25,$D$5:$D$25,AV$5:AV$25,$D49,$B$36)</f>
        <v/>
      </c>
      <c r="AW49" s="51" t="str" cm="1">
        <f t="array" aca="1" ref="AW49" ca="1">tauxHpourCent($B$5:$B$25,$D$5:$D$25,AW$5:AW$25,$D49,$B$36)</f>
        <v/>
      </c>
    </row>
    <row r="50" spans="4:49" ht="9" customHeight="1" x14ac:dyDescent="0.25">
      <c r="D50" s="11">
        <f t="shared" si="5"/>
        <v>15</v>
      </c>
      <c r="E50" s="51" t="str" cm="1">
        <f t="array" aca="1" ref="E50" ca="1">tauxHpourCent($B$5:$B$25,$D$5:$D$25,$E$5:$E$25,$D50,$B$36)</f>
        <v/>
      </c>
      <c r="F50" s="51" t="str" cm="1">
        <f t="array" aca="1" ref="F50" ca="1">tauxHpourCent(Données!$A$3:$A$23,Données!$B$3:$B$23,Données!$E$3:$E$23,$D50,Données!$B$33)</f>
        <v/>
      </c>
      <c r="G50" s="51" t="str" cm="1">
        <f t="array" aca="1" ref="G50" ca="1">tauxHpourCent($B$5:$B$25,$D$5:$D$25,G$5:G$25,$D50,Données!$B$33)</f>
        <v/>
      </c>
      <c r="H50" s="51" t="str" cm="1">
        <f t="array" aca="1" ref="H50" ca="1">tauxHpourCent($B$5:$B$25,$D$5:$D$25,H$5:H$25,$D50,Données!$B$33)</f>
        <v/>
      </c>
      <c r="I50" s="51" t="str" cm="1">
        <f t="array" aca="1" ref="I50" ca="1">tauxHpourCent($B$5:$B$25,$D$5:$D$25,I$5:I$25,$D50,Données!$B$33)</f>
        <v/>
      </c>
      <c r="J50" s="51" t="str" cm="1">
        <f t="array" aca="1" ref="J50" ca="1">tauxHpourCent($B$5:$B$25,$D$5:$D$25,J$5:J$25,$D50,Données!$B$33)</f>
        <v/>
      </c>
      <c r="K50" s="51" t="str" cm="1">
        <f t="array" aca="1" ref="K50" ca="1">tauxHpourCent($B$5:$B$25,$D$5:$D$25,K$5:K$25,$D50,Données!$B$33)</f>
        <v/>
      </c>
      <c r="L50" s="51" t="str" cm="1">
        <f t="array" aca="1" ref="L50" ca="1">tauxHpourCent($B$5:$B$25,$D$5:$D$25,L$5:L$25,$D50,Données!$B$33)</f>
        <v/>
      </c>
      <c r="M50" s="51" t="str" cm="1">
        <f t="array" aca="1" ref="M50" ca="1">tauxHpourCent($B$5:$B$25,$D$5:$D$25,M$5:M$25,$D50,Données!$B$33)</f>
        <v/>
      </c>
      <c r="N50" s="51" t="str" cm="1">
        <f t="array" aca="1" ref="N50" ca="1">tauxHpourCent($B$5:$B$25,$D$5:$D$25,N$5:N$25,$D50,Données!$B$33)</f>
        <v/>
      </c>
      <c r="O50" s="51" t="str" cm="1">
        <f t="array" aca="1" ref="O50" ca="1">tauxHpourCent($B$5:$B$25,$D$5:$D$25,O$5:O$25,$D50,Données!$B$33)</f>
        <v/>
      </c>
      <c r="P50" s="51" t="str" cm="1">
        <f t="array" aca="1" ref="P50" ca="1">tauxHpourCent($B$5:$B$25,$D$5:$D$25,P$5:P$25,$D50,Données!$B$33)</f>
        <v/>
      </c>
      <c r="Q50" s="51" t="str" cm="1">
        <f t="array" aca="1" ref="Q50" ca="1">tauxHpourCent($B$5:$B$25,$D$5:$D$25,Q$5:Q$25,$D50,Données!$B$33)</f>
        <v/>
      </c>
      <c r="R50" s="51" t="str" cm="1">
        <f t="array" aca="1" ref="R50" ca="1">tauxHpourCent($B$5:$B$25,$D$5:$D$25,R$5:R$25,$D50,Données!$B$33)</f>
        <v/>
      </c>
      <c r="S50" s="51" t="str" cm="1">
        <f t="array" aca="1" ref="S50" ca="1">tauxHpourCent($B$5:$B$25,$D$5:$D$25,S$5:S$25,$D50,Données!$B$33)</f>
        <v/>
      </c>
      <c r="T50" s="51" t="str" cm="1">
        <f t="array" aca="1" ref="T50" ca="1">tauxHpourCent($B$5:$B$25,$D$5:$D$25,T$5:T$25,$D50,Données!$B$33)</f>
        <v/>
      </c>
      <c r="U50" s="51" t="str" cm="1">
        <f t="array" aca="1" ref="U50" ca="1">tauxHpourCent($B$5:$B$25,$D$5:$D$25,U$5:U$25,$D50,Données!$B$33)</f>
        <v/>
      </c>
      <c r="V50" s="51" t="str" cm="1">
        <f t="array" aca="1" ref="V50" ca="1">tauxHpourCent($B$5:$B$25,$D$5:$D$25,V$5:V$25,$D50,Données!$B$33)</f>
        <v/>
      </c>
      <c r="W50" s="51" t="str" cm="1">
        <f t="array" aca="1" ref="W50" ca="1">tauxHpourCent($B$5:$B$25,$D$5:$D$25,W$5:W$25,$D50,Données!$B$33)</f>
        <v/>
      </c>
      <c r="X50" s="51" t="str" cm="1">
        <f t="array" aca="1" ref="X50" ca="1">tauxHpourCent($B$5:$B$25,$D$5:$D$25,X$5:X$25,$D50,Données!$B$33)</f>
        <v/>
      </c>
      <c r="Y50" s="51" t="str" cm="1">
        <f t="array" aca="1" ref="Y50" ca="1">tauxHpourCent($B$5:$B$25,$D$5:$D$25,Y$5:Y$25,$D50,Données!$B$33)</f>
        <v/>
      </c>
      <c r="Z50" s="51" t="str" cm="1">
        <f t="array" aca="1" ref="Z50" ca="1">tauxHpourCent($B$5:$B$25,$D$5:$D$25,Z$5:Z$25,$D50,Données!$B$33)</f>
        <v/>
      </c>
      <c r="AA50" s="51" t="str" cm="1">
        <f t="array" aca="1" ref="AA50" ca="1">tauxHpourCent($B$5:$B$25,$D$5:$D$25,AA$5:AA$25,$D50,Données!$B$33)</f>
        <v/>
      </c>
      <c r="AB50" s="51" t="str" cm="1">
        <f t="array" aca="1" ref="AB50" ca="1">tauxHpourCent($B$5:$B$25,$D$5:$D$25,AB$5:AB$25,$D50,Données!$B$33)</f>
        <v/>
      </c>
      <c r="AC50" s="51" t="str" cm="1">
        <f t="array" aca="1" ref="AC50" ca="1">tauxHpourCent($B$5:$B$25,$D$5:$D$25,AC$5:AC$25,$D50,Données!$B$33)</f>
        <v/>
      </c>
      <c r="AD50" s="51" t="str" cm="1">
        <f t="array" aca="1" ref="AD50" ca="1">tauxHpourCent($B$5:$B$25,$D$5:$D$25,AD$5:AD$25,$D50,Données!$B$33)</f>
        <v/>
      </c>
      <c r="AE50" s="51" t="str" cm="1">
        <f t="array" aca="1" ref="AE50" ca="1">tauxHpourCent($B$5:$B$25,$D$5:$D$25,AE$5:AE$25,$D50,Données!$B$33)</f>
        <v/>
      </c>
      <c r="AF50" s="51" t="str" cm="1">
        <f t="array" aca="1" ref="AF50" ca="1">tauxHpourCent($B$5:$B$25,$D$5:$D$25,AF$5:AF$25,$D50,Données!$B$33)</f>
        <v/>
      </c>
      <c r="AG50" s="51" t="str" cm="1">
        <f t="array" aca="1" ref="AG50" ca="1">tauxHpourCent($B$5:$B$25,$D$5:$D$25,AG$5:AG$25,$D50,Données!$B$33)</f>
        <v/>
      </c>
      <c r="AH50" s="51" t="str" cm="1">
        <f t="array" aca="1" ref="AH50" ca="1">tauxHpourCent($B$5:$B$25,$D$5:$D$25,AH$5:AH$25,$D50,Données!$B$33)</f>
        <v/>
      </c>
      <c r="AI50" s="51" t="str" cm="1">
        <f t="array" aca="1" ref="AI50" ca="1">tauxHpourCent($B$5:$B$25,$D$5:$D$25,AI$5:AI$25,$D50,Données!$B$33)</f>
        <v/>
      </c>
      <c r="AJ50" s="51" t="str" cm="1">
        <f t="array" aca="1" ref="AJ50" ca="1">tauxHpourCent($B$5:$B$25,$D$5:$D$25,AJ$5:AJ$25,$D50,Données!$B$33)</f>
        <v/>
      </c>
      <c r="AK50" s="51" t="str" cm="1">
        <f t="array" aca="1" ref="AK50" ca="1">tauxHpourCent($B$5:$B$25,$D$5:$D$25,AK$5:AK$25,$D50,Données!$B$33)</f>
        <v/>
      </c>
      <c r="AL50" s="51" t="str" cm="1">
        <f t="array" aca="1" ref="AL50" ca="1">tauxHpourCent($B$5:$B$25,$D$5:$D$25,AL$5:AL$25,$D50,Données!$B$33)</f>
        <v/>
      </c>
      <c r="AM50" s="51" t="str" cm="1">
        <f t="array" aca="1" ref="AM50" ca="1">tauxHpourCent($B$5:$B$25,$D$5:$D$25,AM$5:AM$25,$D50,Données!$B$33)</f>
        <v/>
      </c>
      <c r="AN50" s="51" t="str" cm="1">
        <f t="array" aca="1" ref="AN50" ca="1">tauxHpourCent($B$5:$B$25,$D$5:$D$25,AN$5:AN$25,$D50,Données!$B$33)</f>
        <v/>
      </c>
      <c r="AO50" s="51" t="str" cm="1">
        <f t="array" aca="1" ref="AO50" ca="1">tauxHpourCent($B$5:$B$25,$D$5:$D$25,AO$5:AO$25,$D50,Données!$B$33)</f>
        <v/>
      </c>
      <c r="AP50" s="51" t="str" cm="1">
        <f t="array" aca="1" ref="AP50" ca="1">tauxHpourCent($B$5:$B$25,$D$5:$D$25,AP$5:AP$25,$D50,Données!$B$33)</f>
        <v/>
      </c>
      <c r="AQ50" s="51" t="str" cm="1">
        <f t="array" aca="1" ref="AQ50" ca="1">tauxHpourCent($B$5:$B$25,$D$5:$D$25,AQ$5:AQ$25,$D50,Données!$B$33)</f>
        <v/>
      </c>
      <c r="AR50" s="51" t="str" cm="1">
        <f t="array" aca="1" ref="AR50" ca="1">tauxHpourCent($B$5:$B$25,$D$5:$D$25,AR$5:AR$25,$D50,$B$36)</f>
        <v/>
      </c>
      <c r="AS50" s="51" t="str" cm="1">
        <f t="array" aca="1" ref="AS50" ca="1">tauxHpourCent($B$5:$B$25,$D$5:$D$25,AS$5:AS$25,$D50,$B$36)</f>
        <v/>
      </c>
      <c r="AT50" s="51" t="str" cm="1">
        <f t="array" aca="1" ref="AT50" ca="1">tauxHpourCent($B$5:$B$25,$D$5:$D$25,AT$5:AT$25,$D50,$B$36)</f>
        <v/>
      </c>
      <c r="AU50" s="51" t="str" cm="1">
        <f t="array" aca="1" ref="AU50" ca="1">tauxHpourCent($B$5:$B$25,$D$5:$D$25,AU$5:AU$25,$D50,$B$36)</f>
        <v/>
      </c>
      <c r="AV50" s="51" t="str" cm="1">
        <f t="array" aca="1" ref="AV50" ca="1">tauxHpourCent($B$5:$B$25,$D$5:$D$25,AV$5:AV$25,$D50,$B$36)</f>
        <v/>
      </c>
      <c r="AW50" s="51" t="str" cm="1">
        <f t="array" aca="1" ref="AW50" ca="1">tauxHpourCent($B$5:$B$25,$D$5:$D$25,AW$5:AW$25,$D50,$B$36)</f>
        <v/>
      </c>
    </row>
    <row r="51" spans="4:49" ht="9" customHeight="1" x14ac:dyDescent="0.25">
      <c r="D51" s="11">
        <f t="shared" si="5"/>
        <v>16</v>
      </c>
      <c r="E51" s="51" t="str" cm="1">
        <f t="array" aca="1" ref="E51" ca="1">tauxHpourCent($B$5:$B$25,$D$5:$D$25,$E$5:$E$25,$D51,$B$36)</f>
        <v/>
      </c>
      <c r="F51" s="51" t="str" cm="1">
        <f t="array" aca="1" ref="F51" ca="1">tauxHpourCent(Données!$A$3:$A$23,Données!$B$3:$B$23,Données!$E$3:$E$23,$D51,Données!$B$33)</f>
        <v/>
      </c>
      <c r="G51" s="51" t="str" cm="1">
        <f t="array" aca="1" ref="G51" ca="1">tauxHpourCent($B$5:$B$25,$D$5:$D$25,G$5:G$25,$D51,Données!$B$33)</f>
        <v/>
      </c>
      <c r="H51" s="51" t="str" cm="1">
        <f t="array" aca="1" ref="H51" ca="1">tauxHpourCent($B$5:$B$25,$D$5:$D$25,H$5:H$25,$D51,Données!$B$33)</f>
        <v/>
      </c>
      <c r="I51" s="51" t="str" cm="1">
        <f t="array" aca="1" ref="I51" ca="1">tauxHpourCent($B$5:$B$25,$D$5:$D$25,I$5:I$25,$D51,Données!$B$33)</f>
        <v/>
      </c>
      <c r="J51" s="51" t="str" cm="1">
        <f t="array" aca="1" ref="J51" ca="1">tauxHpourCent($B$5:$B$25,$D$5:$D$25,J$5:J$25,$D51,Données!$B$33)</f>
        <v/>
      </c>
      <c r="K51" s="51" t="str" cm="1">
        <f t="array" aca="1" ref="K51" ca="1">tauxHpourCent($B$5:$B$25,$D$5:$D$25,K$5:K$25,$D51,Données!$B$33)</f>
        <v/>
      </c>
      <c r="L51" s="51" t="str" cm="1">
        <f t="array" aca="1" ref="L51" ca="1">tauxHpourCent($B$5:$B$25,$D$5:$D$25,L$5:L$25,$D51,Données!$B$33)</f>
        <v/>
      </c>
      <c r="M51" s="51" t="str" cm="1">
        <f t="array" aca="1" ref="M51" ca="1">tauxHpourCent($B$5:$B$25,$D$5:$D$25,M$5:M$25,$D51,Données!$B$33)</f>
        <v/>
      </c>
      <c r="N51" s="51" t="str" cm="1">
        <f t="array" aca="1" ref="N51" ca="1">tauxHpourCent($B$5:$B$25,$D$5:$D$25,N$5:N$25,$D51,Données!$B$33)</f>
        <v/>
      </c>
      <c r="O51" s="51" t="str" cm="1">
        <f t="array" aca="1" ref="O51" ca="1">tauxHpourCent($B$5:$B$25,$D$5:$D$25,O$5:O$25,$D51,Données!$B$33)</f>
        <v/>
      </c>
      <c r="P51" s="51" t="str" cm="1">
        <f t="array" aca="1" ref="P51" ca="1">tauxHpourCent($B$5:$B$25,$D$5:$D$25,P$5:P$25,$D51,Données!$B$33)</f>
        <v/>
      </c>
      <c r="Q51" s="51" t="str" cm="1">
        <f t="array" aca="1" ref="Q51" ca="1">tauxHpourCent($B$5:$B$25,$D$5:$D$25,Q$5:Q$25,$D51,Données!$B$33)</f>
        <v/>
      </c>
      <c r="R51" s="51" t="str" cm="1">
        <f t="array" aca="1" ref="R51" ca="1">tauxHpourCent($B$5:$B$25,$D$5:$D$25,R$5:R$25,$D51,Données!$B$33)</f>
        <v/>
      </c>
      <c r="S51" s="51" t="str" cm="1">
        <f t="array" aca="1" ref="S51" ca="1">tauxHpourCent($B$5:$B$25,$D$5:$D$25,S$5:S$25,$D51,Données!$B$33)</f>
        <v/>
      </c>
      <c r="T51" s="51" t="str" cm="1">
        <f t="array" aca="1" ref="T51" ca="1">tauxHpourCent($B$5:$B$25,$D$5:$D$25,T$5:T$25,$D51,Données!$B$33)</f>
        <v/>
      </c>
      <c r="U51" s="51" t="str" cm="1">
        <f t="array" aca="1" ref="U51" ca="1">tauxHpourCent($B$5:$B$25,$D$5:$D$25,U$5:U$25,$D51,Données!$B$33)</f>
        <v/>
      </c>
      <c r="V51" s="51" t="str" cm="1">
        <f t="array" aca="1" ref="V51" ca="1">tauxHpourCent($B$5:$B$25,$D$5:$D$25,V$5:V$25,$D51,Données!$B$33)</f>
        <v/>
      </c>
      <c r="W51" s="51" t="str" cm="1">
        <f t="array" aca="1" ref="W51" ca="1">tauxHpourCent($B$5:$B$25,$D$5:$D$25,W$5:W$25,$D51,Données!$B$33)</f>
        <v/>
      </c>
      <c r="X51" s="51" t="str" cm="1">
        <f t="array" aca="1" ref="X51" ca="1">tauxHpourCent($B$5:$B$25,$D$5:$D$25,X$5:X$25,$D51,Données!$B$33)</f>
        <v/>
      </c>
      <c r="Y51" s="51" t="str" cm="1">
        <f t="array" aca="1" ref="Y51" ca="1">tauxHpourCent($B$5:$B$25,$D$5:$D$25,Y$5:Y$25,$D51,Données!$B$33)</f>
        <v/>
      </c>
      <c r="Z51" s="51" t="str" cm="1">
        <f t="array" aca="1" ref="Z51" ca="1">tauxHpourCent($B$5:$B$25,$D$5:$D$25,Z$5:Z$25,$D51,Données!$B$33)</f>
        <v/>
      </c>
      <c r="AA51" s="51" t="str" cm="1">
        <f t="array" aca="1" ref="AA51" ca="1">tauxHpourCent($B$5:$B$25,$D$5:$D$25,AA$5:AA$25,$D51,Données!$B$33)</f>
        <v/>
      </c>
      <c r="AB51" s="51" t="str" cm="1">
        <f t="array" aca="1" ref="AB51" ca="1">tauxHpourCent($B$5:$B$25,$D$5:$D$25,AB$5:AB$25,$D51,Données!$B$33)</f>
        <v/>
      </c>
      <c r="AC51" s="51" t="str" cm="1">
        <f t="array" aca="1" ref="AC51" ca="1">tauxHpourCent($B$5:$B$25,$D$5:$D$25,AC$5:AC$25,$D51,Données!$B$33)</f>
        <v/>
      </c>
      <c r="AD51" s="51" t="str" cm="1">
        <f t="array" aca="1" ref="AD51" ca="1">tauxHpourCent($B$5:$B$25,$D$5:$D$25,AD$5:AD$25,$D51,Données!$B$33)</f>
        <v/>
      </c>
      <c r="AE51" s="51" t="str" cm="1">
        <f t="array" aca="1" ref="AE51" ca="1">tauxHpourCent($B$5:$B$25,$D$5:$D$25,AE$5:AE$25,$D51,Données!$B$33)</f>
        <v/>
      </c>
      <c r="AF51" s="51" t="str" cm="1">
        <f t="array" aca="1" ref="AF51" ca="1">tauxHpourCent($B$5:$B$25,$D$5:$D$25,AF$5:AF$25,$D51,Données!$B$33)</f>
        <v/>
      </c>
      <c r="AG51" s="51" t="str" cm="1">
        <f t="array" aca="1" ref="AG51" ca="1">tauxHpourCent($B$5:$B$25,$D$5:$D$25,AG$5:AG$25,$D51,Données!$B$33)</f>
        <v/>
      </c>
      <c r="AH51" s="51" t="str" cm="1">
        <f t="array" aca="1" ref="AH51" ca="1">tauxHpourCent($B$5:$B$25,$D$5:$D$25,AH$5:AH$25,$D51,Données!$B$33)</f>
        <v/>
      </c>
      <c r="AI51" s="51" t="str" cm="1">
        <f t="array" aca="1" ref="AI51" ca="1">tauxHpourCent($B$5:$B$25,$D$5:$D$25,AI$5:AI$25,$D51,Données!$B$33)</f>
        <v/>
      </c>
      <c r="AJ51" s="51" t="str" cm="1">
        <f t="array" aca="1" ref="AJ51" ca="1">tauxHpourCent($B$5:$B$25,$D$5:$D$25,AJ$5:AJ$25,$D51,Données!$B$33)</f>
        <v/>
      </c>
      <c r="AK51" s="51" t="str" cm="1">
        <f t="array" aca="1" ref="AK51" ca="1">tauxHpourCent($B$5:$B$25,$D$5:$D$25,AK$5:AK$25,$D51,Données!$B$33)</f>
        <v/>
      </c>
      <c r="AL51" s="51" t="str" cm="1">
        <f t="array" aca="1" ref="AL51" ca="1">tauxHpourCent($B$5:$B$25,$D$5:$D$25,AL$5:AL$25,$D51,Données!$B$33)</f>
        <v/>
      </c>
      <c r="AM51" s="51" t="str" cm="1">
        <f t="array" aca="1" ref="AM51" ca="1">tauxHpourCent($B$5:$B$25,$D$5:$D$25,AM$5:AM$25,$D51,Données!$B$33)</f>
        <v/>
      </c>
      <c r="AN51" s="51" t="str" cm="1">
        <f t="array" aca="1" ref="AN51" ca="1">tauxHpourCent($B$5:$B$25,$D$5:$D$25,AN$5:AN$25,$D51,Données!$B$33)</f>
        <v/>
      </c>
      <c r="AO51" s="51" t="str" cm="1">
        <f t="array" aca="1" ref="AO51" ca="1">tauxHpourCent($B$5:$B$25,$D$5:$D$25,AO$5:AO$25,$D51,Données!$B$33)</f>
        <v/>
      </c>
      <c r="AP51" s="51" t="str" cm="1">
        <f t="array" aca="1" ref="AP51" ca="1">tauxHpourCent($B$5:$B$25,$D$5:$D$25,AP$5:AP$25,$D51,Données!$B$33)</f>
        <v/>
      </c>
      <c r="AQ51" s="51" t="str" cm="1">
        <f t="array" aca="1" ref="AQ51" ca="1">tauxHpourCent($B$5:$B$25,$D$5:$D$25,AQ$5:AQ$25,$D51,Données!$B$33)</f>
        <v/>
      </c>
      <c r="AR51" s="51" t="str" cm="1">
        <f t="array" aca="1" ref="AR51" ca="1">tauxHpourCent($B$5:$B$25,$D$5:$D$25,AR$5:AR$25,$D51,$B$36)</f>
        <v/>
      </c>
      <c r="AS51" s="51" t="str" cm="1">
        <f t="array" aca="1" ref="AS51" ca="1">tauxHpourCent($B$5:$B$25,$D$5:$D$25,AS$5:AS$25,$D51,$B$36)</f>
        <v/>
      </c>
      <c r="AT51" s="51" t="str" cm="1">
        <f t="array" aca="1" ref="AT51" ca="1">tauxHpourCent($B$5:$B$25,$D$5:$D$25,AT$5:AT$25,$D51,$B$36)</f>
        <v/>
      </c>
      <c r="AU51" s="51" t="str" cm="1">
        <f t="array" aca="1" ref="AU51" ca="1">tauxHpourCent($B$5:$B$25,$D$5:$D$25,AU$5:AU$25,$D51,$B$36)</f>
        <v/>
      </c>
      <c r="AV51" s="51" t="str" cm="1">
        <f t="array" aca="1" ref="AV51" ca="1">tauxHpourCent($B$5:$B$25,$D$5:$D$25,AV$5:AV$25,$D51,$B$36)</f>
        <v/>
      </c>
      <c r="AW51" s="51" t="str" cm="1">
        <f t="array" aca="1" ref="AW51" ca="1">tauxHpourCent($B$5:$B$25,$D$5:$D$25,AW$5:AW$25,$D51,$B$36)</f>
        <v/>
      </c>
    </row>
    <row r="52" spans="4:49" ht="9" customHeight="1" x14ac:dyDescent="0.25">
      <c r="D52" s="11">
        <f t="shared" si="5"/>
        <v>17</v>
      </c>
      <c r="E52" s="51" t="str" cm="1">
        <f t="array" aca="1" ref="E52" ca="1">tauxHpourCent($B$5:$B$25,$D$5:$D$25,$E$5:$E$25,$D52,$B$36)</f>
        <v/>
      </c>
      <c r="F52" s="51" t="str" cm="1">
        <f t="array" aca="1" ref="F52" ca="1">tauxHpourCent(Données!$A$3:$A$23,Données!$B$3:$B$23,Données!$E$3:$E$23,$D52,Données!$B$33)</f>
        <v/>
      </c>
      <c r="G52" s="51" t="str" cm="1">
        <f t="array" aca="1" ref="G52" ca="1">tauxHpourCent($B$5:$B$25,$D$5:$D$25,G$5:G$25,$D52,Données!$B$33)</f>
        <v/>
      </c>
      <c r="H52" s="51" t="str" cm="1">
        <f t="array" aca="1" ref="H52" ca="1">tauxHpourCent($B$5:$B$25,$D$5:$D$25,H$5:H$25,$D52,Données!$B$33)</f>
        <v/>
      </c>
      <c r="I52" s="51" t="str" cm="1">
        <f t="array" aca="1" ref="I52" ca="1">tauxHpourCent($B$5:$B$25,$D$5:$D$25,I$5:I$25,$D52,Données!$B$33)</f>
        <v/>
      </c>
      <c r="J52" s="51" t="str" cm="1">
        <f t="array" aca="1" ref="J52" ca="1">tauxHpourCent($B$5:$B$25,$D$5:$D$25,J$5:J$25,$D52,Données!$B$33)</f>
        <v/>
      </c>
      <c r="K52" s="51" t="str" cm="1">
        <f t="array" aca="1" ref="K52" ca="1">tauxHpourCent($B$5:$B$25,$D$5:$D$25,K$5:K$25,$D52,Données!$B$33)</f>
        <v/>
      </c>
      <c r="L52" s="51" t="str" cm="1">
        <f t="array" aca="1" ref="L52" ca="1">tauxHpourCent($B$5:$B$25,$D$5:$D$25,L$5:L$25,$D52,Données!$B$33)</f>
        <v/>
      </c>
      <c r="M52" s="51" t="str" cm="1">
        <f t="array" aca="1" ref="M52" ca="1">tauxHpourCent($B$5:$B$25,$D$5:$D$25,M$5:M$25,$D52,Données!$B$33)</f>
        <v/>
      </c>
      <c r="N52" s="51" t="str" cm="1">
        <f t="array" aca="1" ref="N52" ca="1">tauxHpourCent($B$5:$B$25,$D$5:$D$25,N$5:N$25,$D52,Données!$B$33)</f>
        <v/>
      </c>
      <c r="O52" s="51" t="str" cm="1">
        <f t="array" aca="1" ref="O52" ca="1">tauxHpourCent($B$5:$B$25,$D$5:$D$25,O$5:O$25,$D52,Données!$B$33)</f>
        <v/>
      </c>
      <c r="P52" s="51" t="str" cm="1">
        <f t="array" aca="1" ref="P52" ca="1">tauxHpourCent($B$5:$B$25,$D$5:$D$25,P$5:P$25,$D52,Données!$B$33)</f>
        <v/>
      </c>
      <c r="Q52" s="51" t="str" cm="1">
        <f t="array" aca="1" ref="Q52" ca="1">tauxHpourCent($B$5:$B$25,$D$5:$D$25,Q$5:Q$25,$D52,Données!$B$33)</f>
        <v/>
      </c>
      <c r="R52" s="51" t="str" cm="1">
        <f t="array" aca="1" ref="R52" ca="1">tauxHpourCent($B$5:$B$25,$D$5:$D$25,R$5:R$25,$D52,Données!$B$33)</f>
        <v/>
      </c>
      <c r="S52" s="51" t="str" cm="1">
        <f t="array" aca="1" ref="S52" ca="1">tauxHpourCent($B$5:$B$25,$D$5:$D$25,S$5:S$25,$D52,Données!$B$33)</f>
        <v/>
      </c>
      <c r="T52" s="51" t="str" cm="1">
        <f t="array" aca="1" ref="T52" ca="1">tauxHpourCent($B$5:$B$25,$D$5:$D$25,T$5:T$25,$D52,Données!$B$33)</f>
        <v/>
      </c>
      <c r="U52" s="51" t="str" cm="1">
        <f t="array" aca="1" ref="U52" ca="1">tauxHpourCent($B$5:$B$25,$D$5:$D$25,U$5:U$25,$D52,Données!$B$33)</f>
        <v/>
      </c>
      <c r="V52" s="51" t="str" cm="1">
        <f t="array" aca="1" ref="V52" ca="1">tauxHpourCent($B$5:$B$25,$D$5:$D$25,V$5:V$25,$D52,Données!$B$33)</f>
        <v/>
      </c>
      <c r="W52" s="51" t="str" cm="1">
        <f t="array" aca="1" ref="W52" ca="1">tauxHpourCent($B$5:$B$25,$D$5:$D$25,W$5:W$25,$D52,Données!$B$33)</f>
        <v/>
      </c>
      <c r="X52" s="51" t="str" cm="1">
        <f t="array" aca="1" ref="X52" ca="1">tauxHpourCent($B$5:$B$25,$D$5:$D$25,X$5:X$25,$D52,Données!$B$33)</f>
        <v/>
      </c>
      <c r="Y52" s="51" t="str" cm="1">
        <f t="array" aca="1" ref="Y52" ca="1">tauxHpourCent($B$5:$B$25,$D$5:$D$25,Y$5:Y$25,$D52,Données!$B$33)</f>
        <v/>
      </c>
      <c r="Z52" s="51" t="str" cm="1">
        <f t="array" aca="1" ref="Z52" ca="1">tauxHpourCent($B$5:$B$25,$D$5:$D$25,Z$5:Z$25,$D52,Données!$B$33)</f>
        <v/>
      </c>
      <c r="AA52" s="51" t="str" cm="1">
        <f t="array" aca="1" ref="AA52" ca="1">tauxHpourCent($B$5:$B$25,$D$5:$D$25,AA$5:AA$25,$D52,Données!$B$33)</f>
        <v/>
      </c>
      <c r="AB52" s="51" t="str" cm="1">
        <f t="array" aca="1" ref="AB52" ca="1">tauxHpourCent($B$5:$B$25,$D$5:$D$25,AB$5:AB$25,$D52,Données!$B$33)</f>
        <v/>
      </c>
      <c r="AC52" s="51" t="str" cm="1">
        <f t="array" aca="1" ref="AC52" ca="1">tauxHpourCent($B$5:$B$25,$D$5:$D$25,AC$5:AC$25,$D52,Données!$B$33)</f>
        <v/>
      </c>
      <c r="AD52" s="51" t="str" cm="1">
        <f t="array" aca="1" ref="AD52" ca="1">tauxHpourCent($B$5:$B$25,$D$5:$D$25,AD$5:AD$25,$D52,Données!$B$33)</f>
        <v/>
      </c>
      <c r="AE52" s="51" t="str" cm="1">
        <f t="array" aca="1" ref="AE52" ca="1">tauxHpourCent($B$5:$B$25,$D$5:$D$25,AE$5:AE$25,$D52,Données!$B$33)</f>
        <v/>
      </c>
      <c r="AF52" s="51" t="str" cm="1">
        <f t="array" aca="1" ref="AF52" ca="1">tauxHpourCent($B$5:$B$25,$D$5:$D$25,AF$5:AF$25,$D52,Données!$B$33)</f>
        <v/>
      </c>
      <c r="AG52" s="51" t="str" cm="1">
        <f t="array" aca="1" ref="AG52" ca="1">tauxHpourCent($B$5:$B$25,$D$5:$D$25,AG$5:AG$25,$D52,Données!$B$33)</f>
        <v/>
      </c>
      <c r="AH52" s="51" t="str" cm="1">
        <f t="array" aca="1" ref="AH52" ca="1">tauxHpourCent($B$5:$B$25,$D$5:$D$25,AH$5:AH$25,$D52,Données!$B$33)</f>
        <v/>
      </c>
      <c r="AI52" s="51" t="str" cm="1">
        <f t="array" aca="1" ref="AI52" ca="1">tauxHpourCent($B$5:$B$25,$D$5:$D$25,AI$5:AI$25,$D52,Données!$B$33)</f>
        <v/>
      </c>
      <c r="AJ52" s="51" t="str" cm="1">
        <f t="array" aca="1" ref="AJ52" ca="1">tauxHpourCent($B$5:$B$25,$D$5:$D$25,AJ$5:AJ$25,$D52,Données!$B$33)</f>
        <v/>
      </c>
      <c r="AK52" s="51" t="str" cm="1">
        <f t="array" aca="1" ref="AK52" ca="1">tauxHpourCent($B$5:$B$25,$D$5:$D$25,AK$5:AK$25,$D52,Données!$B$33)</f>
        <v/>
      </c>
      <c r="AL52" s="51" t="str" cm="1">
        <f t="array" aca="1" ref="AL52" ca="1">tauxHpourCent($B$5:$B$25,$D$5:$D$25,AL$5:AL$25,$D52,Données!$B$33)</f>
        <v/>
      </c>
      <c r="AM52" s="51" t="str" cm="1">
        <f t="array" aca="1" ref="AM52" ca="1">tauxHpourCent($B$5:$B$25,$D$5:$D$25,AM$5:AM$25,$D52,Données!$B$33)</f>
        <v/>
      </c>
      <c r="AN52" s="51" t="str" cm="1">
        <f t="array" aca="1" ref="AN52" ca="1">tauxHpourCent($B$5:$B$25,$D$5:$D$25,AN$5:AN$25,$D52,Données!$B$33)</f>
        <v/>
      </c>
      <c r="AO52" s="51" t="str" cm="1">
        <f t="array" aca="1" ref="AO52" ca="1">tauxHpourCent($B$5:$B$25,$D$5:$D$25,AO$5:AO$25,$D52,Données!$B$33)</f>
        <v/>
      </c>
      <c r="AP52" s="51" t="str" cm="1">
        <f t="array" aca="1" ref="AP52" ca="1">tauxHpourCent($B$5:$B$25,$D$5:$D$25,AP$5:AP$25,$D52,Données!$B$33)</f>
        <v/>
      </c>
      <c r="AQ52" s="51" t="str" cm="1">
        <f t="array" aca="1" ref="AQ52" ca="1">tauxHpourCent($B$5:$B$25,$D$5:$D$25,AQ$5:AQ$25,$D52,Données!$B$33)</f>
        <v/>
      </c>
      <c r="AR52" s="51" t="str" cm="1">
        <f t="array" aca="1" ref="AR52" ca="1">tauxHpourCent($B$5:$B$25,$D$5:$D$25,AR$5:AR$25,$D52,$B$36)</f>
        <v/>
      </c>
      <c r="AS52" s="51" t="str" cm="1">
        <f t="array" aca="1" ref="AS52" ca="1">tauxHpourCent($B$5:$B$25,$D$5:$D$25,AS$5:AS$25,$D52,$B$36)</f>
        <v/>
      </c>
      <c r="AT52" s="51" t="str" cm="1">
        <f t="array" aca="1" ref="AT52" ca="1">tauxHpourCent($B$5:$B$25,$D$5:$D$25,AT$5:AT$25,$D52,$B$36)</f>
        <v/>
      </c>
      <c r="AU52" s="51" t="str" cm="1">
        <f t="array" aca="1" ref="AU52" ca="1">tauxHpourCent($B$5:$B$25,$D$5:$D$25,AU$5:AU$25,$D52,$B$36)</f>
        <v/>
      </c>
      <c r="AV52" s="51" t="str" cm="1">
        <f t="array" aca="1" ref="AV52" ca="1">tauxHpourCent($B$5:$B$25,$D$5:$D$25,AV$5:AV$25,$D52,$B$36)</f>
        <v/>
      </c>
      <c r="AW52" s="51" t="str" cm="1">
        <f t="array" aca="1" ref="AW52" ca="1">tauxHpourCent($B$5:$B$25,$D$5:$D$25,AW$5:AW$25,$D52,$B$36)</f>
        <v/>
      </c>
    </row>
    <row r="53" spans="4:49" ht="9" customHeight="1" x14ac:dyDescent="0.25">
      <c r="D53" s="11">
        <f t="shared" si="5"/>
        <v>18</v>
      </c>
      <c r="E53" s="51" t="str" cm="1">
        <f t="array" aca="1" ref="E53" ca="1">tauxHpourCent($B$5:$B$25,$D$5:$D$25,$E$5:$E$25,$D53,$B$36)</f>
        <v/>
      </c>
      <c r="F53" s="51" t="str" cm="1">
        <f t="array" aca="1" ref="F53" ca="1">tauxHpourCent(Données!$A$3:$A$23,Données!$B$3:$B$23,Données!$E$3:$E$23,$D53,Données!$B$33)</f>
        <v/>
      </c>
      <c r="G53" s="51" t="str" cm="1">
        <f t="array" aca="1" ref="G53" ca="1">tauxHpourCent($B$5:$B$25,$D$5:$D$25,G$5:G$25,$D53,Données!$B$33)</f>
        <v/>
      </c>
      <c r="H53" s="51" t="str" cm="1">
        <f t="array" aca="1" ref="H53" ca="1">tauxHpourCent($B$5:$B$25,$D$5:$D$25,H$5:H$25,$D53,Données!$B$33)</f>
        <v/>
      </c>
      <c r="I53" s="51" t="str" cm="1">
        <f t="array" aca="1" ref="I53" ca="1">tauxHpourCent($B$5:$B$25,$D$5:$D$25,I$5:I$25,$D53,Données!$B$33)</f>
        <v/>
      </c>
      <c r="J53" s="51" t="str" cm="1">
        <f t="array" aca="1" ref="J53" ca="1">tauxHpourCent($B$5:$B$25,$D$5:$D$25,J$5:J$25,$D53,Données!$B$33)</f>
        <v/>
      </c>
      <c r="K53" s="51" t="str" cm="1">
        <f t="array" aca="1" ref="K53" ca="1">tauxHpourCent($B$5:$B$25,$D$5:$D$25,K$5:K$25,$D53,Données!$B$33)</f>
        <v/>
      </c>
      <c r="L53" s="51" t="str" cm="1">
        <f t="array" aca="1" ref="L53" ca="1">tauxHpourCent($B$5:$B$25,$D$5:$D$25,L$5:L$25,$D53,Données!$B$33)</f>
        <v/>
      </c>
      <c r="M53" s="51" t="str" cm="1">
        <f t="array" aca="1" ref="M53" ca="1">tauxHpourCent($B$5:$B$25,$D$5:$D$25,M$5:M$25,$D53,Données!$B$33)</f>
        <v/>
      </c>
      <c r="N53" s="51" t="str" cm="1">
        <f t="array" aca="1" ref="N53" ca="1">tauxHpourCent($B$5:$B$25,$D$5:$D$25,N$5:N$25,$D53,Données!$B$33)</f>
        <v/>
      </c>
      <c r="O53" s="51" t="str" cm="1">
        <f t="array" aca="1" ref="O53" ca="1">tauxHpourCent($B$5:$B$25,$D$5:$D$25,O$5:O$25,$D53,Données!$B$33)</f>
        <v/>
      </c>
      <c r="P53" s="51" t="str" cm="1">
        <f t="array" aca="1" ref="P53" ca="1">tauxHpourCent($B$5:$B$25,$D$5:$D$25,P$5:P$25,$D53,Données!$B$33)</f>
        <v/>
      </c>
      <c r="Q53" s="51" t="str" cm="1">
        <f t="array" aca="1" ref="Q53" ca="1">tauxHpourCent($B$5:$B$25,$D$5:$D$25,Q$5:Q$25,$D53,Données!$B$33)</f>
        <v/>
      </c>
      <c r="R53" s="51" t="str" cm="1">
        <f t="array" aca="1" ref="R53" ca="1">tauxHpourCent($B$5:$B$25,$D$5:$D$25,R$5:R$25,$D53,Données!$B$33)</f>
        <v/>
      </c>
      <c r="S53" s="51" t="str" cm="1">
        <f t="array" aca="1" ref="S53" ca="1">tauxHpourCent($B$5:$B$25,$D$5:$D$25,S$5:S$25,$D53,Données!$B$33)</f>
        <v/>
      </c>
      <c r="T53" s="51" t="str" cm="1">
        <f t="array" aca="1" ref="T53" ca="1">tauxHpourCent($B$5:$B$25,$D$5:$D$25,T$5:T$25,$D53,Données!$B$33)</f>
        <v/>
      </c>
      <c r="U53" s="51" t="str" cm="1">
        <f t="array" aca="1" ref="U53" ca="1">tauxHpourCent($B$5:$B$25,$D$5:$D$25,U$5:U$25,$D53,Données!$B$33)</f>
        <v/>
      </c>
      <c r="V53" s="51" t="str" cm="1">
        <f t="array" aca="1" ref="V53" ca="1">tauxHpourCent($B$5:$B$25,$D$5:$D$25,V$5:V$25,$D53,Données!$B$33)</f>
        <v/>
      </c>
      <c r="W53" s="51" t="str" cm="1">
        <f t="array" aca="1" ref="W53" ca="1">tauxHpourCent($B$5:$B$25,$D$5:$D$25,W$5:W$25,$D53,Données!$B$33)</f>
        <v/>
      </c>
      <c r="X53" s="51" t="str" cm="1">
        <f t="array" aca="1" ref="X53" ca="1">tauxHpourCent($B$5:$B$25,$D$5:$D$25,X$5:X$25,$D53,Données!$B$33)</f>
        <v/>
      </c>
      <c r="Y53" s="51" t="str" cm="1">
        <f t="array" aca="1" ref="Y53" ca="1">tauxHpourCent($B$5:$B$25,$D$5:$D$25,Y$5:Y$25,$D53,Données!$B$33)</f>
        <v/>
      </c>
      <c r="Z53" s="51" t="str" cm="1">
        <f t="array" aca="1" ref="Z53" ca="1">tauxHpourCent($B$5:$B$25,$D$5:$D$25,Z$5:Z$25,$D53,Données!$B$33)</f>
        <v/>
      </c>
      <c r="AA53" s="51" t="str" cm="1">
        <f t="array" aca="1" ref="AA53" ca="1">tauxHpourCent($B$5:$B$25,$D$5:$D$25,AA$5:AA$25,$D53,Données!$B$33)</f>
        <v/>
      </c>
      <c r="AB53" s="51" t="str" cm="1">
        <f t="array" aca="1" ref="AB53" ca="1">tauxHpourCent($B$5:$B$25,$D$5:$D$25,AB$5:AB$25,$D53,Données!$B$33)</f>
        <v/>
      </c>
      <c r="AC53" s="51" t="str" cm="1">
        <f t="array" aca="1" ref="AC53" ca="1">tauxHpourCent($B$5:$B$25,$D$5:$D$25,AC$5:AC$25,$D53,Données!$B$33)</f>
        <v/>
      </c>
      <c r="AD53" s="51" t="str" cm="1">
        <f t="array" aca="1" ref="AD53" ca="1">tauxHpourCent($B$5:$B$25,$D$5:$D$25,AD$5:AD$25,$D53,Données!$B$33)</f>
        <v/>
      </c>
      <c r="AE53" s="51" t="str" cm="1">
        <f t="array" aca="1" ref="AE53" ca="1">tauxHpourCent($B$5:$B$25,$D$5:$D$25,AE$5:AE$25,$D53,Données!$B$33)</f>
        <v/>
      </c>
      <c r="AF53" s="51" t="str" cm="1">
        <f t="array" aca="1" ref="AF53" ca="1">tauxHpourCent($B$5:$B$25,$D$5:$D$25,AF$5:AF$25,$D53,Données!$B$33)</f>
        <v/>
      </c>
      <c r="AG53" s="51" t="str" cm="1">
        <f t="array" aca="1" ref="AG53" ca="1">tauxHpourCent($B$5:$B$25,$D$5:$D$25,AG$5:AG$25,$D53,Données!$B$33)</f>
        <v/>
      </c>
      <c r="AH53" s="51" t="str" cm="1">
        <f t="array" aca="1" ref="AH53" ca="1">tauxHpourCent($B$5:$B$25,$D$5:$D$25,AH$5:AH$25,$D53,Données!$B$33)</f>
        <v/>
      </c>
      <c r="AI53" s="51" t="str" cm="1">
        <f t="array" aca="1" ref="AI53" ca="1">tauxHpourCent($B$5:$B$25,$D$5:$D$25,AI$5:AI$25,$D53,Données!$B$33)</f>
        <v/>
      </c>
      <c r="AJ53" s="51" t="str" cm="1">
        <f t="array" aca="1" ref="AJ53" ca="1">tauxHpourCent($B$5:$B$25,$D$5:$D$25,AJ$5:AJ$25,$D53,Données!$B$33)</f>
        <v/>
      </c>
      <c r="AK53" s="51" t="str" cm="1">
        <f t="array" aca="1" ref="AK53" ca="1">tauxHpourCent($B$5:$B$25,$D$5:$D$25,AK$5:AK$25,$D53,Données!$B$33)</f>
        <v/>
      </c>
      <c r="AL53" s="51" t="str" cm="1">
        <f t="array" aca="1" ref="AL53" ca="1">tauxHpourCent($B$5:$B$25,$D$5:$D$25,AL$5:AL$25,$D53,Données!$B$33)</f>
        <v/>
      </c>
      <c r="AM53" s="51" t="str" cm="1">
        <f t="array" aca="1" ref="AM53" ca="1">tauxHpourCent($B$5:$B$25,$D$5:$D$25,AM$5:AM$25,$D53,Données!$B$33)</f>
        <v/>
      </c>
      <c r="AN53" s="51" t="str" cm="1">
        <f t="array" aca="1" ref="AN53" ca="1">tauxHpourCent($B$5:$B$25,$D$5:$D$25,AN$5:AN$25,$D53,Données!$B$33)</f>
        <v/>
      </c>
      <c r="AO53" s="51" t="str" cm="1">
        <f t="array" aca="1" ref="AO53" ca="1">tauxHpourCent($B$5:$B$25,$D$5:$D$25,AO$5:AO$25,$D53,Données!$B$33)</f>
        <v/>
      </c>
      <c r="AP53" s="51" t="str" cm="1">
        <f t="array" aca="1" ref="AP53" ca="1">tauxHpourCent($B$5:$B$25,$D$5:$D$25,AP$5:AP$25,$D53,Données!$B$33)</f>
        <v/>
      </c>
      <c r="AQ53" s="51" t="str" cm="1">
        <f t="array" aca="1" ref="AQ53" ca="1">tauxHpourCent($B$5:$B$25,$D$5:$D$25,AQ$5:AQ$25,$D53,Données!$B$33)</f>
        <v/>
      </c>
      <c r="AR53" s="51" t="str" cm="1">
        <f t="array" aca="1" ref="AR53" ca="1">tauxHpourCent($B$5:$B$25,$D$5:$D$25,AR$5:AR$25,$D53,$B$36)</f>
        <v/>
      </c>
      <c r="AS53" s="51" t="str" cm="1">
        <f t="array" aca="1" ref="AS53" ca="1">tauxHpourCent($B$5:$B$25,$D$5:$D$25,AS$5:AS$25,$D53,$B$36)</f>
        <v/>
      </c>
      <c r="AT53" s="51" t="str" cm="1">
        <f t="array" aca="1" ref="AT53" ca="1">tauxHpourCent($B$5:$B$25,$D$5:$D$25,AT$5:AT$25,$D53,$B$36)</f>
        <v/>
      </c>
      <c r="AU53" s="51" t="str" cm="1">
        <f t="array" aca="1" ref="AU53" ca="1">tauxHpourCent($B$5:$B$25,$D$5:$D$25,AU$5:AU$25,$D53,$B$36)</f>
        <v/>
      </c>
      <c r="AV53" s="51" t="str" cm="1">
        <f t="array" aca="1" ref="AV53" ca="1">tauxHpourCent($B$5:$B$25,$D$5:$D$25,AV$5:AV$25,$D53,$B$36)</f>
        <v/>
      </c>
      <c r="AW53" s="51" t="str" cm="1">
        <f t="array" aca="1" ref="AW53" ca="1">tauxHpourCent($B$5:$B$25,$D$5:$D$25,AW$5:AW$25,$D53,$B$36)</f>
        <v/>
      </c>
    </row>
    <row r="54" spans="4:49" ht="9" customHeight="1" x14ac:dyDescent="0.25">
      <c r="D54" s="11">
        <f t="shared" si="5"/>
        <v>19</v>
      </c>
      <c r="E54" s="51" t="str" cm="1">
        <f t="array" aca="1" ref="E54" ca="1">tauxHpourCent($B$5:$B$25,$D$5:$D$25,$E$5:$E$25,$D54,$B$36)</f>
        <v/>
      </c>
      <c r="F54" s="51" t="str" cm="1">
        <f t="array" aca="1" ref="F54" ca="1">tauxHpourCent(Données!$A$3:$A$23,Données!$B$3:$B$23,Données!$E$3:$E$23,$D54,Données!$B$33)</f>
        <v/>
      </c>
      <c r="G54" s="51" t="str" cm="1">
        <f t="array" aca="1" ref="G54" ca="1">tauxHpourCent($B$5:$B$25,$D$5:$D$25,G$5:G$25,$D54,Données!$B$33)</f>
        <v/>
      </c>
      <c r="H54" s="51" t="str" cm="1">
        <f t="array" aca="1" ref="H54" ca="1">tauxHpourCent($B$5:$B$25,$D$5:$D$25,H$5:H$25,$D54,Données!$B$33)</f>
        <v/>
      </c>
      <c r="I54" s="51" t="str" cm="1">
        <f t="array" aca="1" ref="I54" ca="1">tauxHpourCent($B$5:$B$25,$D$5:$D$25,I$5:I$25,$D54,Données!$B$33)</f>
        <v/>
      </c>
      <c r="J54" s="51" t="str" cm="1">
        <f t="array" aca="1" ref="J54" ca="1">tauxHpourCent($B$5:$B$25,$D$5:$D$25,J$5:J$25,$D54,Données!$B$33)</f>
        <v/>
      </c>
      <c r="K54" s="51" t="str" cm="1">
        <f t="array" aca="1" ref="K54" ca="1">tauxHpourCent($B$5:$B$25,$D$5:$D$25,K$5:K$25,$D54,Données!$B$33)</f>
        <v/>
      </c>
      <c r="L54" s="51" t="str" cm="1">
        <f t="array" aca="1" ref="L54" ca="1">tauxHpourCent($B$5:$B$25,$D$5:$D$25,L$5:L$25,$D54,Données!$B$33)</f>
        <v/>
      </c>
      <c r="M54" s="51" t="str" cm="1">
        <f t="array" aca="1" ref="M54" ca="1">tauxHpourCent($B$5:$B$25,$D$5:$D$25,M$5:M$25,$D54,Données!$B$33)</f>
        <v/>
      </c>
      <c r="N54" s="51" t="str" cm="1">
        <f t="array" aca="1" ref="N54" ca="1">tauxHpourCent($B$5:$B$25,$D$5:$D$25,N$5:N$25,$D54,Données!$B$33)</f>
        <v/>
      </c>
      <c r="O54" s="51" t="str" cm="1">
        <f t="array" aca="1" ref="O54" ca="1">tauxHpourCent($B$5:$B$25,$D$5:$D$25,O$5:O$25,$D54,Données!$B$33)</f>
        <v/>
      </c>
      <c r="P54" s="51" t="str" cm="1">
        <f t="array" aca="1" ref="P54" ca="1">tauxHpourCent($B$5:$B$25,$D$5:$D$25,P$5:P$25,$D54,Données!$B$33)</f>
        <v/>
      </c>
      <c r="Q54" s="51" t="str" cm="1">
        <f t="array" aca="1" ref="Q54" ca="1">tauxHpourCent($B$5:$B$25,$D$5:$D$25,Q$5:Q$25,$D54,Données!$B$33)</f>
        <v/>
      </c>
      <c r="R54" s="51" t="str" cm="1">
        <f t="array" aca="1" ref="R54" ca="1">tauxHpourCent($B$5:$B$25,$D$5:$D$25,R$5:R$25,$D54,Données!$B$33)</f>
        <v/>
      </c>
      <c r="S54" s="51" t="str" cm="1">
        <f t="array" aca="1" ref="S54" ca="1">tauxHpourCent($B$5:$B$25,$D$5:$D$25,S$5:S$25,$D54,Données!$B$33)</f>
        <v/>
      </c>
      <c r="T54" s="51" t="str" cm="1">
        <f t="array" aca="1" ref="T54" ca="1">tauxHpourCent($B$5:$B$25,$D$5:$D$25,T$5:T$25,$D54,Données!$B$33)</f>
        <v/>
      </c>
      <c r="U54" s="51" t="str" cm="1">
        <f t="array" aca="1" ref="U54" ca="1">tauxHpourCent($B$5:$B$25,$D$5:$D$25,U$5:U$25,$D54,Données!$B$33)</f>
        <v/>
      </c>
      <c r="V54" s="51" t="str" cm="1">
        <f t="array" aca="1" ref="V54" ca="1">tauxHpourCent($B$5:$B$25,$D$5:$D$25,V$5:V$25,$D54,Données!$B$33)</f>
        <v/>
      </c>
      <c r="W54" s="51" t="str" cm="1">
        <f t="array" aca="1" ref="W54" ca="1">tauxHpourCent($B$5:$B$25,$D$5:$D$25,W$5:W$25,$D54,Données!$B$33)</f>
        <v/>
      </c>
      <c r="X54" s="51" t="str" cm="1">
        <f t="array" aca="1" ref="X54" ca="1">tauxHpourCent($B$5:$B$25,$D$5:$D$25,X$5:X$25,$D54,Données!$B$33)</f>
        <v/>
      </c>
      <c r="Y54" s="51" t="str" cm="1">
        <f t="array" aca="1" ref="Y54" ca="1">tauxHpourCent($B$5:$B$25,$D$5:$D$25,Y$5:Y$25,$D54,Données!$B$33)</f>
        <v/>
      </c>
      <c r="Z54" s="51" t="str" cm="1">
        <f t="array" aca="1" ref="Z54" ca="1">tauxHpourCent($B$5:$B$25,$D$5:$D$25,Z$5:Z$25,$D54,Données!$B$33)</f>
        <v/>
      </c>
      <c r="AA54" s="51" t="str" cm="1">
        <f t="array" aca="1" ref="AA54" ca="1">tauxHpourCent($B$5:$B$25,$D$5:$D$25,AA$5:AA$25,$D54,Données!$B$33)</f>
        <v/>
      </c>
      <c r="AB54" s="51" t="str" cm="1">
        <f t="array" aca="1" ref="AB54" ca="1">tauxHpourCent($B$5:$B$25,$D$5:$D$25,AB$5:AB$25,$D54,Données!$B$33)</f>
        <v/>
      </c>
      <c r="AC54" s="51" t="str" cm="1">
        <f t="array" aca="1" ref="AC54" ca="1">tauxHpourCent($B$5:$B$25,$D$5:$D$25,AC$5:AC$25,$D54,Données!$B$33)</f>
        <v/>
      </c>
      <c r="AD54" s="51" t="str" cm="1">
        <f t="array" aca="1" ref="AD54" ca="1">tauxHpourCent($B$5:$B$25,$D$5:$D$25,AD$5:AD$25,$D54,Données!$B$33)</f>
        <v/>
      </c>
      <c r="AE54" s="51" t="str" cm="1">
        <f t="array" aca="1" ref="AE54" ca="1">tauxHpourCent($B$5:$B$25,$D$5:$D$25,AE$5:AE$25,$D54,Données!$B$33)</f>
        <v/>
      </c>
      <c r="AF54" s="51" t="str" cm="1">
        <f t="array" aca="1" ref="AF54" ca="1">tauxHpourCent($B$5:$B$25,$D$5:$D$25,AF$5:AF$25,$D54,Données!$B$33)</f>
        <v/>
      </c>
      <c r="AG54" s="51" t="str" cm="1">
        <f t="array" aca="1" ref="AG54" ca="1">tauxHpourCent($B$5:$B$25,$D$5:$D$25,AG$5:AG$25,$D54,Données!$B$33)</f>
        <v/>
      </c>
      <c r="AH54" s="51" t="str" cm="1">
        <f t="array" aca="1" ref="AH54" ca="1">tauxHpourCent($B$5:$B$25,$D$5:$D$25,AH$5:AH$25,$D54,Données!$B$33)</f>
        <v/>
      </c>
      <c r="AI54" s="51" t="str" cm="1">
        <f t="array" aca="1" ref="AI54" ca="1">tauxHpourCent($B$5:$B$25,$D$5:$D$25,AI$5:AI$25,$D54,Données!$B$33)</f>
        <v/>
      </c>
      <c r="AJ54" s="51" t="str" cm="1">
        <f t="array" aca="1" ref="AJ54" ca="1">tauxHpourCent($B$5:$B$25,$D$5:$D$25,AJ$5:AJ$25,$D54,Données!$B$33)</f>
        <v/>
      </c>
      <c r="AK54" s="51" t="str" cm="1">
        <f t="array" aca="1" ref="AK54" ca="1">tauxHpourCent($B$5:$B$25,$D$5:$D$25,AK$5:AK$25,$D54,Données!$B$33)</f>
        <v/>
      </c>
      <c r="AL54" s="51" t="str" cm="1">
        <f t="array" aca="1" ref="AL54" ca="1">tauxHpourCent($B$5:$B$25,$D$5:$D$25,AL$5:AL$25,$D54,Données!$B$33)</f>
        <v/>
      </c>
      <c r="AM54" s="51" t="str" cm="1">
        <f t="array" aca="1" ref="AM54" ca="1">tauxHpourCent($B$5:$B$25,$D$5:$D$25,AM$5:AM$25,$D54,Données!$B$33)</f>
        <v/>
      </c>
      <c r="AN54" s="51" t="str" cm="1">
        <f t="array" aca="1" ref="AN54" ca="1">tauxHpourCent($B$5:$B$25,$D$5:$D$25,AN$5:AN$25,$D54,Données!$B$33)</f>
        <v/>
      </c>
      <c r="AO54" s="51" t="str" cm="1">
        <f t="array" aca="1" ref="AO54" ca="1">tauxHpourCent($B$5:$B$25,$D$5:$D$25,AO$5:AO$25,$D54,Données!$B$33)</f>
        <v/>
      </c>
      <c r="AP54" s="51" t="str" cm="1">
        <f t="array" aca="1" ref="AP54" ca="1">tauxHpourCent($B$5:$B$25,$D$5:$D$25,AP$5:AP$25,$D54,Données!$B$33)</f>
        <v/>
      </c>
      <c r="AQ54" s="51" t="str" cm="1">
        <f t="array" aca="1" ref="AQ54" ca="1">tauxHpourCent($B$5:$B$25,$D$5:$D$25,AQ$5:AQ$25,$D54,Données!$B$33)</f>
        <v/>
      </c>
      <c r="AR54" s="51" t="str" cm="1">
        <f t="array" aca="1" ref="AR54" ca="1">tauxHpourCent($B$5:$B$25,$D$5:$D$25,AR$5:AR$25,$D54,$B$36)</f>
        <v/>
      </c>
      <c r="AS54" s="51" t="str" cm="1">
        <f t="array" aca="1" ref="AS54" ca="1">tauxHpourCent($B$5:$B$25,$D$5:$D$25,AS$5:AS$25,$D54,$B$36)</f>
        <v/>
      </c>
      <c r="AT54" s="51" t="str" cm="1">
        <f t="array" aca="1" ref="AT54" ca="1">tauxHpourCent($B$5:$B$25,$D$5:$D$25,AT$5:AT$25,$D54,$B$36)</f>
        <v/>
      </c>
      <c r="AU54" s="51" t="str" cm="1">
        <f t="array" aca="1" ref="AU54" ca="1">tauxHpourCent($B$5:$B$25,$D$5:$D$25,AU$5:AU$25,$D54,$B$36)</f>
        <v/>
      </c>
      <c r="AV54" s="51" t="str" cm="1">
        <f t="array" aca="1" ref="AV54" ca="1">tauxHpourCent($B$5:$B$25,$D$5:$D$25,AV$5:AV$25,$D54,$B$36)</f>
        <v/>
      </c>
      <c r="AW54" s="51" t="str" cm="1">
        <f t="array" aca="1" ref="AW54" ca="1">tauxHpourCent($B$5:$B$25,$D$5:$D$25,AW$5:AW$25,$D54,$B$36)</f>
        <v/>
      </c>
    </row>
    <row r="55" spans="4:49" ht="9" customHeight="1" x14ac:dyDescent="0.25">
      <c r="D55" s="11">
        <f>B24</f>
        <v>20</v>
      </c>
      <c r="E55" s="51" t="str" cm="1">
        <f t="array" aca="1" ref="E55" ca="1">tauxHpourCent($B$5:$B$25,$D$5:$D$25,$E$5:$E$25,$D55,$B$36)</f>
        <v/>
      </c>
      <c r="F55" s="51" t="str" cm="1">
        <f t="array" aca="1" ref="F55" ca="1">tauxHpourCent(Données!$A$3:$A$23,Données!$B$3:$B$23,Données!$E$3:$E$23,$D55,Données!$B$33)</f>
        <v/>
      </c>
      <c r="G55" s="51" t="str" cm="1">
        <f t="array" aca="1" ref="G55" ca="1">tauxHpourCent($B$5:$B$25,$D$5:$D$25,G$5:G$25,$D55,Données!$B$33)</f>
        <v/>
      </c>
      <c r="H55" s="51" t="str" cm="1">
        <f t="array" aca="1" ref="H55" ca="1">tauxHpourCent($B$5:$B$25,$D$5:$D$25,H$5:H$25,$D55,Données!$B$33)</f>
        <v/>
      </c>
      <c r="I55" s="51" t="str" cm="1">
        <f t="array" aca="1" ref="I55" ca="1">tauxHpourCent($B$5:$B$25,$D$5:$D$25,I$5:I$25,$D55,Données!$B$33)</f>
        <v/>
      </c>
      <c r="J55" s="51" t="str" cm="1">
        <f t="array" aca="1" ref="J55" ca="1">tauxHpourCent($B$5:$B$25,$D$5:$D$25,J$5:J$25,$D55,Données!$B$33)</f>
        <v/>
      </c>
      <c r="K55" s="51" t="str" cm="1">
        <f t="array" aca="1" ref="K55" ca="1">tauxHpourCent($B$5:$B$25,$D$5:$D$25,K$5:K$25,$D55,Données!$B$33)</f>
        <v/>
      </c>
      <c r="L55" s="51" t="str" cm="1">
        <f t="array" aca="1" ref="L55" ca="1">tauxHpourCent($B$5:$B$25,$D$5:$D$25,L$5:L$25,$D55,Données!$B$33)</f>
        <v/>
      </c>
      <c r="M55" s="51" t="str" cm="1">
        <f t="array" aca="1" ref="M55" ca="1">tauxHpourCent($B$5:$B$25,$D$5:$D$25,M$5:M$25,$D55,Données!$B$33)</f>
        <v/>
      </c>
      <c r="N55" s="51" t="str" cm="1">
        <f t="array" aca="1" ref="N55" ca="1">tauxHpourCent($B$5:$B$25,$D$5:$D$25,N$5:N$25,$D55,Données!$B$33)</f>
        <v/>
      </c>
      <c r="O55" s="51" t="str" cm="1">
        <f t="array" aca="1" ref="O55" ca="1">tauxHpourCent($B$5:$B$25,$D$5:$D$25,O$5:O$25,$D55,Données!$B$33)</f>
        <v/>
      </c>
      <c r="P55" s="51" t="str" cm="1">
        <f t="array" aca="1" ref="P55" ca="1">tauxHpourCent($B$5:$B$25,$D$5:$D$25,P$5:P$25,$D55,Données!$B$33)</f>
        <v/>
      </c>
      <c r="Q55" s="51" t="str" cm="1">
        <f t="array" aca="1" ref="Q55" ca="1">tauxHpourCent($B$5:$B$25,$D$5:$D$25,Q$5:Q$25,$D55,Données!$B$33)</f>
        <v/>
      </c>
      <c r="R55" s="51" t="str" cm="1">
        <f t="array" aca="1" ref="R55" ca="1">tauxHpourCent($B$5:$B$25,$D$5:$D$25,R$5:R$25,$D55,Données!$B$33)</f>
        <v/>
      </c>
      <c r="S55" s="51" t="str" cm="1">
        <f t="array" aca="1" ref="S55" ca="1">tauxHpourCent($B$5:$B$25,$D$5:$D$25,S$5:S$25,$D55,Données!$B$33)</f>
        <v/>
      </c>
      <c r="T55" s="51" t="str" cm="1">
        <f t="array" aca="1" ref="T55" ca="1">tauxHpourCent($B$5:$B$25,$D$5:$D$25,T$5:T$25,$D55,Données!$B$33)</f>
        <v/>
      </c>
      <c r="U55" s="51" t="str" cm="1">
        <f t="array" aca="1" ref="U55" ca="1">tauxHpourCent($B$5:$B$25,$D$5:$D$25,U$5:U$25,$D55,Données!$B$33)</f>
        <v/>
      </c>
      <c r="V55" s="51" t="str" cm="1">
        <f t="array" aca="1" ref="V55" ca="1">tauxHpourCent($B$5:$B$25,$D$5:$D$25,V$5:V$25,$D55,Données!$B$33)</f>
        <v/>
      </c>
      <c r="W55" s="51" t="str" cm="1">
        <f t="array" aca="1" ref="W55" ca="1">tauxHpourCent($B$5:$B$25,$D$5:$D$25,W$5:W$25,$D55,Données!$B$33)</f>
        <v/>
      </c>
      <c r="X55" s="51" t="str" cm="1">
        <f t="array" aca="1" ref="X55" ca="1">tauxHpourCent($B$5:$B$25,$D$5:$D$25,X$5:X$25,$D55,Données!$B$33)</f>
        <v/>
      </c>
      <c r="Y55" s="51" t="str" cm="1">
        <f t="array" aca="1" ref="Y55" ca="1">tauxHpourCent($B$5:$B$25,$D$5:$D$25,Y$5:Y$25,$D55,Données!$B$33)</f>
        <v/>
      </c>
      <c r="Z55" s="51" t="str" cm="1">
        <f t="array" aca="1" ref="Z55" ca="1">tauxHpourCent($B$5:$B$25,$D$5:$D$25,Z$5:Z$25,$D55,Données!$B$33)</f>
        <v/>
      </c>
      <c r="AA55" s="51" t="str" cm="1">
        <f t="array" aca="1" ref="AA55" ca="1">tauxHpourCent($B$5:$B$25,$D$5:$D$25,AA$5:AA$25,$D55,Données!$B$33)</f>
        <v/>
      </c>
      <c r="AB55" s="51" t="str" cm="1">
        <f t="array" aca="1" ref="AB55" ca="1">tauxHpourCent($B$5:$B$25,$D$5:$D$25,AB$5:AB$25,$D55,Données!$B$33)</f>
        <v/>
      </c>
      <c r="AC55" s="51" t="str" cm="1">
        <f t="array" aca="1" ref="AC55" ca="1">tauxHpourCent($B$5:$B$25,$D$5:$D$25,AC$5:AC$25,$D55,Données!$B$33)</f>
        <v/>
      </c>
      <c r="AD55" s="51" t="str" cm="1">
        <f t="array" aca="1" ref="AD55" ca="1">tauxHpourCent($B$5:$B$25,$D$5:$D$25,AD$5:AD$25,$D55,Données!$B$33)</f>
        <v/>
      </c>
      <c r="AE55" s="51" t="str" cm="1">
        <f t="array" aca="1" ref="AE55" ca="1">tauxHpourCent($B$5:$B$25,$D$5:$D$25,AE$5:AE$25,$D55,Données!$B$33)</f>
        <v/>
      </c>
      <c r="AF55" s="51" t="str" cm="1">
        <f t="array" aca="1" ref="AF55" ca="1">tauxHpourCent($B$5:$B$25,$D$5:$D$25,AF$5:AF$25,$D55,Données!$B$33)</f>
        <v/>
      </c>
      <c r="AG55" s="51" t="str" cm="1">
        <f t="array" aca="1" ref="AG55" ca="1">tauxHpourCent($B$5:$B$25,$D$5:$D$25,AG$5:AG$25,$D55,Données!$B$33)</f>
        <v/>
      </c>
      <c r="AH55" s="51" t="str" cm="1">
        <f t="array" aca="1" ref="AH55" ca="1">tauxHpourCent($B$5:$B$25,$D$5:$D$25,AH$5:AH$25,$D55,Données!$B$33)</f>
        <v/>
      </c>
      <c r="AI55" s="51" t="str" cm="1">
        <f t="array" aca="1" ref="AI55" ca="1">tauxHpourCent($B$5:$B$25,$D$5:$D$25,AI$5:AI$25,$D55,Données!$B$33)</f>
        <v/>
      </c>
      <c r="AJ55" s="51" t="str" cm="1">
        <f t="array" aca="1" ref="AJ55" ca="1">tauxHpourCent($B$5:$B$25,$D$5:$D$25,AJ$5:AJ$25,$D55,Données!$B$33)</f>
        <v/>
      </c>
      <c r="AK55" s="51" t="str" cm="1">
        <f t="array" aca="1" ref="AK55" ca="1">tauxHpourCent($B$5:$B$25,$D$5:$D$25,AK$5:AK$25,$D55,Données!$B$33)</f>
        <v/>
      </c>
      <c r="AL55" s="51" t="str" cm="1">
        <f t="array" aca="1" ref="AL55" ca="1">tauxHpourCent($B$5:$B$25,$D$5:$D$25,AL$5:AL$25,$D55,Données!$B$33)</f>
        <v/>
      </c>
      <c r="AM55" s="51" t="str" cm="1">
        <f t="array" aca="1" ref="AM55" ca="1">tauxHpourCent($B$5:$B$25,$D$5:$D$25,AM$5:AM$25,$D55,Données!$B$33)</f>
        <v/>
      </c>
      <c r="AN55" s="51" t="str" cm="1">
        <f t="array" aca="1" ref="AN55" ca="1">tauxHpourCent($B$5:$B$25,$D$5:$D$25,AN$5:AN$25,$D55,Données!$B$33)</f>
        <v/>
      </c>
      <c r="AO55" s="51" t="str" cm="1">
        <f t="array" aca="1" ref="AO55" ca="1">tauxHpourCent($B$5:$B$25,$D$5:$D$25,AO$5:AO$25,$D55,Données!$B$33)</f>
        <v/>
      </c>
      <c r="AP55" s="51" t="str" cm="1">
        <f t="array" aca="1" ref="AP55" ca="1">tauxHpourCent($B$5:$B$25,$D$5:$D$25,AP$5:AP$25,$D55,Données!$B$33)</f>
        <v/>
      </c>
      <c r="AQ55" s="51" t="str" cm="1">
        <f t="array" aca="1" ref="AQ55" ca="1">tauxHpourCent($B$5:$B$25,$D$5:$D$25,AQ$5:AQ$25,$D55,Données!$B$33)</f>
        <v/>
      </c>
      <c r="AR55" s="51" t="str" cm="1">
        <f t="array" aca="1" ref="AR55" ca="1">tauxHpourCent($B$5:$B$25,$D$5:$D$25,AR$5:AR$25,$D55,$B$36)</f>
        <v/>
      </c>
      <c r="AS55" s="51" t="str" cm="1">
        <f t="array" aca="1" ref="AS55" ca="1">tauxHpourCent($B$5:$B$25,$D$5:$D$25,AS$5:AS$25,$D55,$B$36)</f>
        <v/>
      </c>
      <c r="AT55" s="51" t="str" cm="1">
        <f t="array" aca="1" ref="AT55" ca="1">tauxHpourCent($B$5:$B$25,$D$5:$D$25,AT$5:AT$25,$D55,$B$36)</f>
        <v/>
      </c>
      <c r="AU55" s="51" t="str" cm="1">
        <f t="array" aca="1" ref="AU55" ca="1">tauxHpourCent($B$5:$B$25,$D$5:$D$25,AU$5:AU$25,$D55,$B$36)</f>
        <v/>
      </c>
      <c r="AV55" s="51" t="str" cm="1">
        <f t="array" aca="1" ref="AV55" ca="1">tauxHpourCent($B$5:$B$25,$D$5:$D$25,AV$5:AV$25,$D55,$B$36)</f>
        <v/>
      </c>
      <c r="AW55" s="51" t="str" cm="1">
        <f t="array" aca="1" ref="AW55" ca="1">tauxHpourCent($B$5:$B$25,$D$5:$D$25,AW$5:AW$25,$D55,$B$36)</f>
        <v/>
      </c>
    </row>
    <row r="56" spans="4:49" ht="9" customHeight="1" x14ac:dyDescent="0.25">
      <c r="D56" s="11">
        <f t="shared" si="5"/>
        <v>21</v>
      </c>
      <c r="E56" s="51" t="str" cm="1">
        <f t="array" aca="1" ref="E56" ca="1">tauxHpourCent($B$5:$B$25,$D$5:$D$25,$E$5:$E$25,$D56,$B$36)</f>
        <v/>
      </c>
      <c r="F56" s="51" t="str" cm="1">
        <f t="array" aca="1" ref="F56" ca="1">tauxHpourCent(Données!$A$3:$A$23,Données!$B$3:$B$23,Données!$E$3:$E$23,$D56,Données!$B$33)</f>
        <v/>
      </c>
      <c r="G56" s="51" t="str" cm="1">
        <f t="array" aca="1" ref="G56" ca="1">tauxHpourCent($B$5:$B$25,$D$5:$D$25,G$5:G$25,$D56,Données!$B$33)</f>
        <v/>
      </c>
      <c r="H56" s="51" t="str" cm="1">
        <f t="array" aca="1" ref="H56" ca="1">tauxHpourCent($B$5:$B$25,$D$5:$D$25,H$5:H$25,$D56,Données!$B$33)</f>
        <v/>
      </c>
      <c r="I56" s="51" t="str" cm="1">
        <f t="array" aca="1" ref="I56" ca="1">tauxHpourCent($B$5:$B$25,$D$5:$D$25,I$5:I$25,$D56,Données!$B$33)</f>
        <v/>
      </c>
      <c r="J56" s="51" t="str" cm="1">
        <f t="array" aca="1" ref="J56" ca="1">tauxHpourCent($B$5:$B$25,$D$5:$D$25,J$5:J$25,$D56,Données!$B$33)</f>
        <v/>
      </c>
      <c r="K56" s="51" t="str" cm="1">
        <f t="array" aca="1" ref="K56" ca="1">tauxHpourCent($B$5:$B$25,$D$5:$D$25,K$5:K$25,$D56,Données!$B$33)</f>
        <v/>
      </c>
      <c r="L56" s="51" t="str" cm="1">
        <f t="array" aca="1" ref="L56" ca="1">tauxHpourCent($B$5:$B$25,$D$5:$D$25,L$5:L$25,$D56,Données!$B$33)</f>
        <v/>
      </c>
      <c r="M56" s="51" t="str" cm="1">
        <f t="array" aca="1" ref="M56" ca="1">tauxHpourCent($B$5:$B$25,$D$5:$D$25,M$5:M$25,$D56,Données!$B$33)</f>
        <v/>
      </c>
      <c r="N56" s="51" t="str" cm="1">
        <f t="array" aca="1" ref="N56" ca="1">tauxHpourCent($B$5:$B$25,$D$5:$D$25,N$5:N$25,$D56,Données!$B$33)</f>
        <v/>
      </c>
      <c r="O56" s="51" t="str" cm="1">
        <f t="array" aca="1" ref="O56" ca="1">tauxHpourCent($B$5:$B$25,$D$5:$D$25,O$5:O$25,$D56,Données!$B$33)</f>
        <v/>
      </c>
      <c r="P56" s="51" t="str" cm="1">
        <f t="array" aca="1" ref="P56" ca="1">tauxHpourCent($B$5:$B$25,$D$5:$D$25,P$5:P$25,$D56,Données!$B$33)</f>
        <v/>
      </c>
      <c r="Q56" s="51" t="str" cm="1">
        <f t="array" aca="1" ref="Q56" ca="1">tauxHpourCent($B$5:$B$25,$D$5:$D$25,Q$5:Q$25,$D56,Données!$B$33)</f>
        <v/>
      </c>
      <c r="R56" s="51" t="str" cm="1">
        <f t="array" aca="1" ref="R56" ca="1">tauxHpourCent($B$5:$B$25,$D$5:$D$25,R$5:R$25,$D56,Données!$B$33)</f>
        <v/>
      </c>
      <c r="S56" s="51" t="str" cm="1">
        <f t="array" aca="1" ref="S56" ca="1">tauxHpourCent($B$5:$B$25,$D$5:$D$25,S$5:S$25,$D56,Données!$B$33)</f>
        <v/>
      </c>
      <c r="T56" s="51" t="str" cm="1">
        <f t="array" aca="1" ref="T56" ca="1">tauxHpourCent($B$5:$B$25,$D$5:$D$25,T$5:T$25,$D56,Données!$B$33)</f>
        <v/>
      </c>
      <c r="U56" s="51" t="str" cm="1">
        <f t="array" aca="1" ref="U56" ca="1">tauxHpourCent($B$5:$B$25,$D$5:$D$25,U$5:U$25,$D56,Données!$B$33)</f>
        <v/>
      </c>
      <c r="V56" s="51" t="str" cm="1">
        <f t="array" aca="1" ref="V56" ca="1">tauxHpourCent($B$5:$B$25,$D$5:$D$25,V$5:V$25,$D56,Données!$B$33)</f>
        <v/>
      </c>
      <c r="W56" s="51" t="str" cm="1">
        <f t="array" aca="1" ref="W56" ca="1">tauxHpourCent($B$5:$B$25,$D$5:$D$25,W$5:W$25,$D56,Données!$B$33)</f>
        <v/>
      </c>
      <c r="X56" s="51" t="str" cm="1">
        <f t="array" aca="1" ref="X56" ca="1">tauxHpourCent($B$5:$B$25,$D$5:$D$25,X$5:X$25,$D56,Données!$B$33)</f>
        <v/>
      </c>
      <c r="Y56" s="51" t="str" cm="1">
        <f t="array" aca="1" ref="Y56" ca="1">tauxHpourCent($B$5:$B$25,$D$5:$D$25,Y$5:Y$25,$D56,Données!$B$33)</f>
        <v/>
      </c>
      <c r="Z56" s="51" t="str" cm="1">
        <f t="array" aca="1" ref="Z56" ca="1">tauxHpourCent($B$5:$B$25,$D$5:$D$25,Z$5:Z$25,$D56,Données!$B$33)</f>
        <v/>
      </c>
      <c r="AA56" s="51" t="str" cm="1">
        <f t="array" aca="1" ref="AA56" ca="1">tauxHpourCent($B$5:$B$25,$D$5:$D$25,AA$5:AA$25,$D56,Données!$B$33)</f>
        <v/>
      </c>
      <c r="AB56" s="51" t="str" cm="1">
        <f t="array" aca="1" ref="AB56" ca="1">tauxHpourCent($B$5:$B$25,$D$5:$D$25,AB$5:AB$25,$D56,Données!$B$33)</f>
        <v/>
      </c>
      <c r="AC56" s="51" t="str" cm="1">
        <f t="array" aca="1" ref="AC56" ca="1">tauxHpourCent($B$5:$B$25,$D$5:$D$25,AC$5:AC$25,$D56,Données!$B$33)</f>
        <v/>
      </c>
      <c r="AD56" s="51" t="str" cm="1">
        <f t="array" aca="1" ref="AD56" ca="1">tauxHpourCent($B$5:$B$25,$D$5:$D$25,AD$5:AD$25,$D56,Données!$B$33)</f>
        <v/>
      </c>
      <c r="AE56" s="51" t="str" cm="1">
        <f t="array" aca="1" ref="AE56" ca="1">tauxHpourCent($B$5:$B$25,$D$5:$D$25,AE$5:AE$25,$D56,Données!$B$33)</f>
        <v/>
      </c>
      <c r="AF56" s="51" t="str" cm="1">
        <f t="array" aca="1" ref="AF56" ca="1">tauxHpourCent($B$5:$B$25,$D$5:$D$25,AF$5:AF$25,$D56,Données!$B$33)</f>
        <v/>
      </c>
      <c r="AG56" s="51" t="str" cm="1">
        <f t="array" aca="1" ref="AG56" ca="1">tauxHpourCent($B$5:$B$25,$D$5:$D$25,AG$5:AG$25,$D56,Données!$B$33)</f>
        <v/>
      </c>
      <c r="AH56" s="51" t="str" cm="1">
        <f t="array" aca="1" ref="AH56" ca="1">tauxHpourCent($B$5:$B$25,$D$5:$D$25,AH$5:AH$25,$D56,Données!$B$33)</f>
        <v/>
      </c>
      <c r="AI56" s="51" t="str" cm="1">
        <f t="array" aca="1" ref="AI56" ca="1">tauxHpourCent($B$5:$B$25,$D$5:$D$25,AI$5:AI$25,$D56,Données!$B$33)</f>
        <v/>
      </c>
      <c r="AJ56" s="51" t="str" cm="1">
        <f t="array" aca="1" ref="AJ56" ca="1">tauxHpourCent($B$5:$B$25,$D$5:$D$25,AJ$5:AJ$25,$D56,Données!$B$33)</f>
        <v/>
      </c>
      <c r="AK56" s="51" t="str" cm="1">
        <f t="array" aca="1" ref="AK56" ca="1">tauxHpourCent($B$5:$B$25,$D$5:$D$25,AK$5:AK$25,$D56,Données!$B$33)</f>
        <v/>
      </c>
      <c r="AL56" s="51" t="str" cm="1">
        <f t="array" aca="1" ref="AL56" ca="1">tauxHpourCent($B$5:$B$25,$D$5:$D$25,AL$5:AL$25,$D56,Données!$B$33)</f>
        <v/>
      </c>
      <c r="AM56" s="51" t="str" cm="1">
        <f t="array" aca="1" ref="AM56" ca="1">tauxHpourCent($B$5:$B$25,$D$5:$D$25,AM$5:AM$25,$D56,Données!$B$33)</f>
        <v/>
      </c>
      <c r="AN56" s="51" t="str" cm="1">
        <f t="array" aca="1" ref="AN56" ca="1">tauxHpourCent($B$5:$B$25,$D$5:$D$25,AN$5:AN$25,$D56,Données!$B$33)</f>
        <v/>
      </c>
      <c r="AO56" s="51" t="str" cm="1">
        <f t="array" aca="1" ref="AO56" ca="1">tauxHpourCent($B$5:$B$25,$D$5:$D$25,AO$5:AO$25,$D56,Données!$B$33)</f>
        <v/>
      </c>
      <c r="AP56" s="51" t="str" cm="1">
        <f t="array" aca="1" ref="AP56" ca="1">tauxHpourCent($B$5:$B$25,$D$5:$D$25,AP$5:AP$25,$D56,Données!$B$33)</f>
        <v/>
      </c>
      <c r="AQ56" s="51" t="str" cm="1">
        <f t="array" aca="1" ref="AQ56" ca="1">tauxHpourCent($B$5:$B$25,$D$5:$D$25,AQ$5:AQ$25,$D56,Données!$B$33)</f>
        <v/>
      </c>
      <c r="AR56" s="51" t="str" cm="1">
        <f t="array" aca="1" ref="AR56" ca="1">tauxHpourCent($B$5:$B$25,$D$5:$D$25,AR$5:AR$25,$D56,$B$36)</f>
        <v/>
      </c>
      <c r="AS56" s="51" t="str" cm="1">
        <f t="array" aca="1" ref="AS56" ca="1">tauxHpourCent($B$5:$B$25,$D$5:$D$25,AS$5:AS$25,$D56,$B$36)</f>
        <v/>
      </c>
      <c r="AT56" s="51" t="str" cm="1">
        <f t="array" aca="1" ref="AT56" ca="1">tauxHpourCent($B$5:$B$25,$D$5:$D$25,AT$5:AT$25,$D56,$B$36)</f>
        <v/>
      </c>
      <c r="AU56" s="51" t="str" cm="1">
        <f t="array" aca="1" ref="AU56" ca="1">tauxHpourCent($B$5:$B$25,$D$5:$D$25,AU$5:AU$25,$D56,$B$36)</f>
        <v/>
      </c>
      <c r="AV56" s="51" t="str" cm="1">
        <f t="array" aca="1" ref="AV56" ca="1">tauxHpourCent($B$5:$B$25,$D$5:$D$25,AV$5:AV$25,$D56,$B$36)</f>
        <v/>
      </c>
      <c r="AW56" s="51" t="str" cm="1">
        <f t="array" aca="1" ref="AW56" ca="1">tauxHpourCent($B$5:$B$25,$D$5:$D$25,AW$5:AW$25,$D56,$B$36)</f>
        <v/>
      </c>
    </row>
    <row r="57" spans="4:49" ht="9" customHeight="1" thickBot="1" x14ac:dyDescent="0.3">
      <c r="D57" s="57"/>
      <c r="E57" s="51" t="e" cm="1">
        <f t="array" aca="1" ref="E57" ca="1">tauxHpourCent($B$5:$B$23,$D$5:$D$25,E$5:E$25,$D57,$B$36)</f>
        <v>#VALUE!</v>
      </c>
      <c r="F57" s="51" t="e" cm="1">
        <f t="array" aca="1" ref="F57" ca="1">tauxHpourCent($B$5:$B$23,$D$5:$D$25,F$5:F$25,$D57,$B$36)</f>
        <v>#VALUE!</v>
      </c>
      <c r="G57" s="51" t="e" cm="1">
        <f t="array" aca="1" ref="G57" ca="1">tauxHpourCent($B$5:$B$23,$D$5:$D$25,G$5:G$25,$D57,$B$36)</f>
        <v>#VALUE!</v>
      </c>
      <c r="H57" s="51" t="e" cm="1">
        <f t="array" aca="1" ref="H57" ca="1">tauxHpourCent($B$5:$B$23,$D$5:$D$25,H$5:H$25,$D57,$B$36)</f>
        <v>#VALUE!</v>
      </c>
      <c r="I57" s="51" t="e" cm="1">
        <f t="array" aca="1" ref="I57" ca="1">tauxHpourCent($B$5:$B$23,$D$5:$D$25,I$5:I$25,$D57,$B$36)</f>
        <v>#VALUE!</v>
      </c>
      <c r="J57" s="51" t="e" cm="1">
        <f t="array" aca="1" ref="J57" ca="1">tauxHpourCent($B$5:$B$23,$D$5:$D$25,J$5:J$25,$D57,$B$36)</f>
        <v>#VALUE!</v>
      </c>
      <c r="K57" s="51" t="e" cm="1">
        <f t="array" aca="1" ref="K57" ca="1">tauxHpourCent($B$5:$B$23,$D$5:$D$25,K$5:K$25,$D57,$B$36)</f>
        <v>#VALUE!</v>
      </c>
      <c r="L57" s="51" t="e" cm="1">
        <f t="array" aca="1" ref="L57" ca="1">tauxHpourCent($B$5:$B$23,$D$5:$D$25,L$5:L$25,$D57,$B$36)</f>
        <v>#VALUE!</v>
      </c>
      <c r="M57" s="51" t="e" cm="1">
        <f t="array" aca="1" ref="M57" ca="1">tauxHpourCent($B$5:$B$23,$D$5:$D$25,M$5:M$25,$D57,$B$36)</f>
        <v>#VALUE!</v>
      </c>
      <c r="N57" s="51" t="e" cm="1">
        <f t="array" aca="1" ref="N57" ca="1">tauxHpourCent($B$5:$B$23,$D$5:$D$25,N$5:N$25,$D57,$B$36)</f>
        <v>#VALUE!</v>
      </c>
      <c r="O57" s="51" t="e" cm="1">
        <f t="array" aca="1" ref="O57" ca="1">tauxHpourCent($B$5:$B$23,$D$5:$D$25,O$5:O$25,$D57,$B$36)</f>
        <v>#VALUE!</v>
      </c>
      <c r="P57" s="51" t="e" cm="1">
        <f t="array" aca="1" ref="P57" ca="1">tauxHpourCent($B$5:$B$23,$D$5:$D$25,P$5:P$25,$D57,$B$36)</f>
        <v>#VALUE!</v>
      </c>
      <c r="Q57" s="51" t="e" cm="1">
        <f t="array" aca="1" ref="Q57" ca="1">tauxHpourCent($B$5:$B$23,$D$5:$D$25,Q$5:Q$25,$D57,$B$36)</f>
        <v>#VALUE!</v>
      </c>
      <c r="R57" s="51" t="e" cm="1">
        <f t="array" aca="1" ref="R57" ca="1">tauxHpourCent($B$5:$B$23,$D$5:$D$25,R$5:R$25,$D57,$B$36)</f>
        <v>#VALUE!</v>
      </c>
      <c r="S57" s="51" t="e" cm="1">
        <f t="array" aca="1" ref="S57" ca="1">tauxHpourCent($B$5:$B$23,$D$5:$D$25,S$5:S$25,$D57,$B$36)</f>
        <v>#VALUE!</v>
      </c>
      <c r="T57" s="51" t="e" cm="1">
        <f t="array" aca="1" ref="T57" ca="1">tauxHpourCent($B$5:$B$23,$D$5:$D$25,T$5:T$25,$D57,$B$36)</f>
        <v>#VALUE!</v>
      </c>
      <c r="U57" s="51" t="e" cm="1">
        <f t="array" aca="1" ref="U57" ca="1">tauxHpourCent($B$5:$B$23,$D$5:$D$25,U$5:U$25,$D57,$B$36)</f>
        <v>#VALUE!</v>
      </c>
      <c r="V57" s="51" t="e" cm="1">
        <f t="array" aca="1" ref="V57" ca="1">tauxHpourCent($B$5:$B$23,$D$5:$D$25,V$5:V$25,$D57,$B$36)</f>
        <v>#VALUE!</v>
      </c>
      <c r="W57" s="51" t="e" cm="1">
        <f t="array" aca="1" ref="W57" ca="1">tauxHpourCent($B$5:$B$23,$D$5:$D$25,W$5:W$25,$D57,$B$36)</f>
        <v>#VALUE!</v>
      </c>
      <c r="X57" s="51" t="e" cm="1">
        <f t="array" aca="1" ref="X57" ca="1">tauxHpourCent($B$5:$B$23,$D$5:$D$25,X$5:X$25,$D57,$B$36)</f>
        <v>#VALUE!</v>
      </c>
      <c r="Y57" s="51" t="e" cm="1">
        <f t="array" aca="1" ref="Y57" ca="1">tauxHpourCent($B$5:$B$23,$D$5:$D$25,Y$5:Y$25,$D57,$B$36)</f>
        <v>#VALUE!</v>
      </c>
      <c r="Z57" s="51" t="e" cm="1">
        <f t="array" aca="1" ref="Z57" ca="1">tauxHpourCent($B$5:$B$23,$D$5:$D$25,Z$5:Z$25,$D57,$B$36)</f>
        <v>#VALUE!</v>
      </c>
      <c r="AA57" s="51" t="e" cm="1">
        <f t="array" aca="1" ref="AA57" ca="1">tauxHpourCent($B$5:$B$23,$D$5:$D$25,AA$5:AA$25,$D57,$B$36)</f>
        <v>#VALUE!</v>
      </c>
      <c r="AB57" s="51" t="e" cm="1">
        <f t="array" aca="1" ref="AB57" ca="1">tauxHpourCent($B$5:$B$23,$D$5:$D$25,AB$5:AB$25,$D57,$B$36)</f>
        <v>#VALUE!</v>
      </c>
      <c r="AC57" s="51" t="e" cm="1">
        <f t="array" aca="1" ref="AC57" ca="1">tauxHpourCent($B$5:$B$23,$D$5:$D$25,AC$5:AC$25,$D57,$B$36)</f>
        <v>#VALUE!</v>
      </c>
      <c r="AD57" s="51" t="e" cm="1">
        <f t="array" aca="1" ref="AD57" ca="1">tauxHpourCent($B$5:$B$23,$D$5:$D$25,AD$5:AD$25,$D57,$B$36)</f>
        <v>#VALUE!</v>
      </c>
      <c r="AE57" s="51" t="e" cm="1">
        <f t="array" aca="1" ref="AE57" ca="1">tauxHpourCent($B$5:$B$23,$D$5:$D$25,AE$5:AE$25,$D57,$B$36)</f>
        <v>#VALUE!</v>
      </c>
      <c r="AF57" s="51" t="e" cm="1">
        <f t="array" aca="1" ref="AF57" ca="1">tauxHpourCent($B$5:$B$23,$D$5:$D$25,AF$5:AF$25,$D57,$B$36)</f>
        <v>#VALUE!</v>
      </c>
      <c r="AG57" s="51" t="e" cm="1">
        <f t="array" aca="1" ref="AG57" ca="1">tauxHpourCent($B$5:$B$23,$D$5:$D$25,AG$5:AG$25,$D57,$B$36)</f>
        <v>#VALUE!</v>
      </c>
      <c r="AH57" s="51" t="e" cm="1">
        <f t="array" aca="1" ref="AH57" ca="1">tauxHpourCent($B$5:$B$23,$D$5:$D$25,AH$5:AH$25,$D57,$B$36)</f>
        <v>#VALUE!</v>
      </c>
      <c r="AI57" s="51" t="e" cm="1">
        <f t="array" aca="1" ref="AI57" ca="1">tauxHpourCent($B$5:$B$23,$D$5:$D$25,AI$5:AI$25,$D57,$B$36)</f>
        <v>#VALUE!</v>
      </c>
      <c r="AJ57" s="51" t="e" cm="1">
        <f t="array" aca="1" ref="AJ57" ca="1">tauxHpourCent($B$5:$B$23,$D$5:$D$25,AJ$5:AJ$25,$D57,$B$36)</f>
        <v>#VALUE!</v>
      </c>
      <c r="AK57" s="51" t="e" cm="1">
        <f t="array" aca="1" ref="AK57" ca="1">tauxHpourCent($B$5:$B$23,$D$5:$D$25,AK$5:AK$25,$D57,$B$36)</f>
        <v>#VALUE!</v>
      </c>
      <c r="AL57" s="51" t="e" cm="1">
        <f t="array" aca="1" ref="AL57" ca="1">tauxHpourCent($B$5:$B$23,$D$5:$D$25,AL$5:AL$25,$D57,$B$36)</f>
        <v>#VALUE!</v>
      </c>
      <c r="AM57" s="51" t="e" cm="1">
        <f t="array" aca="1" ref="AM57" ca="1">tauxHpourCent($B$5:$B$23,$D$5:$D$25,AM$5:AM$25,$D57,$B$36)</f>
        <v>#VALUE!</v>
      </c>
      <c r="AN57" s="51" t="e" cm="1">
        <f t="array" aca="1" ref="AN57" ca="1">tauxHpourCent($B$5:$B$23,$D$5:$D$25,AN$5:AN$25,$D57,$B$36)</f>
        <v>#VALUE!</v>
      </c>
      <c r="AO57" s="51" t="e" cm="1">
        <f t="array" aca="1" ref="AO57" ca="1">tauxHpourCent($B$5:$B$23,$D$5:$D$25,AO$5:AO$25,$D57,$B$36)</f>
        <v>#VALUE!</v>
      </c>
      <c r="AP57" s="51" t="e" cm="1">
        <f t="array" aca="1" ref="AP57" ca="1">tauxHpourCent($B$5:$B$23,$D$5:$D$25,AP$5:AP$25,$D57,$B$36)</f>
        <v>#VALUE!</v>
      </c>
      <c r="AQ57" s="51" t="e" cm="1">
        <f t="array" aca="1" ref="AQ57" ca="1">tauxHpourCent($B$5:$B$23,$D$5:$D$25,AQ$5:AQ$25,$D57,$B$36)</f>
        <v>#VALUE!</v>
      </c>
      <c r="AR57" s="51" t="e" cm="1">
        <f t="array" aca="1" ref="AR57" ca="1">tauxHpourCent($B$5:$B$23,$D$5:$D$25,AR$5:AR$25,$D57,$B$36)</f>
        <v>#VALUE!</v>
      </c>
      <c r="AS57" s="51" t="e" cm="1">
        <f t="array" aca="1" ref="AS57" ca="1">tauxHpourCent($B$5:$B$23,$D$5:$D$25,AS$5:AS$25,$D57,$B$36)</f>
        <v>#VALUE!</v>
      </c>
      <c r="AT57" s="52" t="e" cm="1">
        <f t="array" aca="1" ref="AT57" ca="1">tauxHpourCent($B$5:$B$23,$D$5:$D$23,AT$5:AT$23,$D57,$B$36)</f>
        <v>#VALUE!</v>
      </c>
      <c r="AU57" s="52" t="e" cm="1">
        <f t="array" aca="1" ref="AU57" ca="1">tauxHpourCent($B$5:$B$23,$D$5:$D$23,AU$5:AU$23,$D57,$B$36)</f>
        <v>#VALUE!</v>
      </c>
      <c r="AV57" s="52" t="e" cm="1">
        <f t="array" aca="1" ref="AV57" ca="1">tauxHpourCent($B$5:$B$23,$D$5:$D$23,AV$5:AV$23,$D57,$B$36)</f>
        <v>#VALUE!</v>
      </c>
      <c r="AW57" s="52" t="e" cm="1">
        <f t="array" aca="1" ref="AW57" ca="1">tauxHpourCent($B$5:$B$23,$D$5:$D$23,AW$5:AW$23,$D57,$B$36)</f>
        <v>#VALUE!</v>
      </c>
    </row>
    <row r="58" spans="4:49" ht="9" customHeight="1" x14ac:dyDescent="0.25">
      <c r="D58" s="58" t="s">
        <v>14</v>
      </c>
      <c r="E58" s="59">
        <f t="shared" ref="E58:K58" ca="1" si="6">SUM(E36:E54)</f>
        <v>0</v>
      </c>
      <c r="F58" s="59">
        <f t="shared" ca="1" si="6"/>
        <v>0</v>
      </c>
      <c r="G58" s="59">
        <f t="shared" ca="1" si="6"/>
        <v>0</v>
      </c>
      <c r="H58" s="59">
        <f t="shared" ca="1" si="6"/>
        <v>0</v>
      </c>
      <c r="I58" s="59">
        <f t="shared" ca="1" si="6"/>
        <v>0</v>
      </c>
      <c r="J58" s="59">
        <f t="shared" ca="1" si="6"/>
        <v>0</v>
      </c>
      <c r="K58" s="59">
        <f t="shared" ca="1" si="6"/>
        <v>0</v>
      </c>
      <c r="L58" s="60" t="s">
        <v>15</v>
      </c>
    </row>
    <row r="59" spans="4:49" ht="9" customHeight="1" x14ac:dyDescent="0.25">
      <c r="D59" s="61" t="s">
        <v>18</v>
      </c>
      <c r="E59" s="5"/>
      <c r="F59" s="5"/>
      <c r="G59" s="5"/>
      <c r="H59" s="5"/>
      <c r="I59" s="5"/>
      <c r="J59" s="5"/>
      <c r="K59" s="5"/>
      <c r="L59" s="5"/>
    </row>
    <row r="60" spans="4:49" ht="9" customHeight="1" x14ac:dyDescent="0.25">
      <c r="D60" s="5"/>
      <c r="E60" s="5"/>
      <c r="F60" s="5"/>
      <c r="G60" s="5"/>
      <c r="H60" s="5"/>
      <c r="I60" s="5"/>
      <c r="J60" s="5"/>
      <c r="K60" s="5"/>
      <c r="L60" s="5"/>
    </row>
    <row r="61" spans="4:49" ht="9" customHeight="1" thickBot="1" x14ac:dyDescent="0.3">
      <c r="D61" s="45" t="s">
        <v>17</v>
      </c>
      <c r="L61" s="5"/>
    </row>
    <row r="62" spans="4:49" ht="9" customHeight="1" x14ac:dyDescent="0.25">
      <c r="D62" s="47" t="s">
        <v>0</v>
      </c>
      <c r="E62" s="48">
        <f>E$2</f>
        <v>45083</v>
      </c>
      <c r="F62" s="48">
        <f t="shared" ref="F62:U62" si="7">F$2</f>
        <v>45089</v>
      </c>
      <c r="G62" s="48">
        <f t="shared" si="7"/>
        <v>45090</v>
      </c>
      <c r="H62" s="48">
        <f t="shared" si="7"/>
        <v>45091</v>
      </c>
      <c r="I62" s="48">
        <f t="shared" si="7"/>
        <v>45092</v>
      </c>
      <c r="J62" s="48">
        <f t="shared" si="7"/>
        <v>45093</v>
      </c>
      <c r="K62" s="49">
        <f t="shared" si="7"/>
        <v>45094</v>
      </c>
      <c r="L62" s="49">
        <f t="shared" si="7"/>
        <v>45095</v>
      </c>
      <c r="M62" s="49">
        <f t="shared" si="7"/>
        <v>45096</v>
      </c>
      <c r="N62" s="49">
        <f t="shared" si="7"/>
        <v>45097</v>
      </c>
      <c r="O62" s="49">
        <f t="shared" si="7"/>
        <v>45098</v>
      </c>
      <c r="P62" s="49">
        <f t="shared" si="7"/>
        <v>45099</v>
      </c>
      <c r="Q62" s="49">
        <f t="shared" si="7"/>
        <v>45100</v>
      </c>
      <c r="R62" s="49">
        <f t="shared" si="7"/>
        <v>45101</v>
      </c>
      <c r="S62" s="49">
        <f t="shared" si="7"/>
        <v>45102</v>
      </c>
      <c r="T62" s="49">
        <f t="shared" si="7"/>
        <v>45103</v>
      </c>
      <c r="U62" s="49">
        <f t="shared" si="7"/>
        <v>45104</v>
      </c>
    </row>
    <row r="63" spans="4:49" ht="9" customHeight="1" x14ac:dyDescent="0.25">
      <c r="D63" s="11">
        <f>B5</f>
        <v>1</v>
      </c>
      <c r="E63" s="21" t="str" cm="1">
        <f t="array" aca="1" ref="E63" ca="1">tauxHpourCent($B$5:$B$25,$D$5:$D$25,E$5:E$25,$D63,Données!$B$33,E$31)</f>
        <v/>
      </c>
      <c r="F63" s="21" t="str" cm="1">
        <f t="array" aca="1" ref="F63" ca="1">tauxHpourCent($B$5:$B$25,$D$5:$D$25,F$5:F$25,$D63,Données!$B$33,F$31)</f>
        <v/>
      </c>
      <c r="G63" s="21" t="str" cm="1">
        <f t="array" aca="1" ref="G63" ca="1">tauxHpourCent($B$5:$B$25,$D$5:$D$25,G$5:G$25,$D63,Données!$B$33,G$31)</f>
        <v/>
      </c>
      <c r="H63" s="21" t="str" cm="1">
        <f t="array" aca="1" ref="H63" ca="1">tauxHpourCent($B$5:$B$25,$D$5:$D$25,H$5:H$25,$D63,Données!$B$33,H$31)</f>
        <v/>
      </c>
      <c r="I63" s="21" t="str" cm="1">
        <f t="array" aca="1" ref="I63" ca="1">tauxHpourCent($B$5:$B$25,$D$5:$D$25,I$5:I$25,$D63,Données!$B$33,I$31)</f>
        <v/>
      </c>
      <c r="J63" s="21" t="str" cm="1">
        <f t="array" aca="1" ref="J63" ca="1">tauxHpourCent($B$5:$B$25,$D$5:$D$25,J$5:J$25,$D63,Données!$B$33,J$31)</f>
        <v/>
      </c>
      <c r="K63" s="21" t="str" cm="1">
        <f t="array" aca="1" ref="K63" ca="1">tauxHpourCent($B$5:$B$25,$D$5:$D$25,K$5:K$25,$D63,Données!$B$33,K$31)</f>
        <v/>
      </c>
      <c r="L63" s="21" t="str" cm="1">
        <f t="array" aca="1" ref="L63" ca="1">tauxHpourCent($B$5:$B$25,$D$5:$D$25,L$5:L$25,$D63,Données!$B$33,L$31)</f>
        <v/>
      </c>
      <c r="M63" s="21" t="str" cm="1">
        <f t="array" aca="1" ref="M63" ca="1">tauxHpourCent($B$5:$B$25,$D$5:$D$25,M$5:M$25,$D63,Données!$B$33,M$31)</f>
        <v/>
      </c>
      <c r="N63" s="21" t="str" cm="1">
        <f t="array" aca="1" ref="N63" ca="1">tauxHpourCent($B$5:$B$25,$D$5:$D$25,N$5:N$25,$D63,Données!$B$33,N$31)</f>
        <v/>
      </c>
      <c r="O63" s="21" t="str" cm="1">
        <f t="array" aca="1" ref="O63" ca="1">tauxHpourCent($B$5:$B$25,$D$5:$D$25,O$5:O$25,$D63,Données!$B$33,O$31)</f>
        <v/>
      </c>
      <c r="P63" s="21" t="str" cm="1">
        <f t="array" aca="1" ref="P63" ca="1">tauxHpourCent($B$5:$B$25,$D$5:$D$25,P$5:P$25,$D63,Données!$B$33,P$31)</f>
        <v/>
      </c>
      <c r="Q63" s="21" t="str" cm="1">
        <f t="array" aca="1" ref="Q63" ca="1">tauxHpourCent($B$5:$B$25,$D$5:$D$25,Q$5:Q$25,$D63,Données!$B$33,Q$31)</f>
        <v/>
      </c>
      <c r="R63" s="21" t="str" cm="1">
        <f t="array" aca="1" ref="R63" ca="1">tauxHpourCent($B$5:$B$25,$D$5:$D$25,R$5:R$25,$D63,Données!$B$33,R$31)</f>
        <v/>
      </c>
      <c r="S63" s="21" t="str" cm="1">
        <f t="array" aca="1" ref="S63" ca="1">tauxHpourCent($B$5:$B$25,$D$5:$D$25,S$5:S$25,$D63,Données!$B$33,S$31)</f>
        <v/>
      </c>
      <c r="T63" s="21" t="str" cm="1">
        <f t="array" aca="1" ref="T63" ca="1">tauxHpourCent($B$5:$B$25,$D$5:$D$25,T$5:T$25,$D63,Données!$B$33,T$31)</f>
        <v/>
      </c>
      <c r="U63" s="21" t="str" cm="1">
        <f t="array" aca="1" ref="U63" ca="1">tauxHpourCent($B$5:$B$25,$D$5:$D$25,U$5:U$25,$D63,Données!$B$33,U$31)</f>
        <v/>
      </c>
    </row>
    <row r="64" spans="4:49" ht="9" customHeight="1" x14ac:dyDescent="0.25">
      <c r="D64" s="11">
        <f t="shared" ref="D64:D83" si="8">B6</f>
        <v>2</v>
      </c>
      <c r="E64" s="21" t="str" cm="1">
        <f t="array" aca="1" ref="E64" ca="1">tauxHpourCent($B$5:$B$25,$D$5:$D$25,E$5:E$25,$D64,Données!$B$33,E$31)</f>
        <v/>
      </c>
      <c r="F64" s="21" t="str" cm="1">
        <f t="array" aca="1" ref="F64" ca="1">tauxHpourCent($B$5:$B$25,$D$5:$D$25,F$5:F$25,$D64,Données!$B$33,F$31)</f>
        <v/>
      </c>
      <c r="G64" s="21" t="str" cm="1">
        <f t="array" aca="1" ref="G64" ca="1">tauxHpourCent($B$5:$B$25,$D$5:$D$25,G$5:G$25,$D64,Données!$B$33,G$31)</f>
        <v/>
      </c>
      <c r="H64" s="21" t="str" cm="1">
        <f t="array" aca="1" ref="H64" ca="1">tauxHpourCent($B$5:$B$25,$D$5:$D$25,H$5:H$25,$D64,Données!$B$33,H$31)</f>
        <v/>
      </c>
      <c r="I64" s="21" t="str" cm="1">
        <f t="array" aca="1" ref="I64" ca="1">tauxHpourCent($B$5:$B$25,$D$5:$D$25,I$5:I$25,$D64,Données!$B$33,I$31)</f>
        <v/>
      </c>
      <c r="J64" s="21" t="str" cm="1">
        <f t="array" aca="1" ref="J64" ca="1">tauxHpourCent($B$5:$B$25,$D$5:$D$25,J$5:J$25,$D64,Données!$B$33,J$31)</f>
        <v/>
      </c>
      <c r="K64" s="21" t="str" cm="1">
        <f t="array" aca="1" ref="K64" ca="1">tauxHpourCent($B$5:$B$25,$D$5:$D$25,K$5:K$25,$D64,Données!$B$33,K$31)</f>
        <v/>
      </c>
      <c r="L64" s="21" t="str" cm="1">
        <f t="array" aca="1" ref="L64" ca="1">tauxHpourCent($B$5:$B$25,$D$5:$D$25,L$5:L$25,$D64,Données!$B$33,L$31)</f>
        <v/>
      </c>
      <c r="M64" s="21" t="str" cm="1">
        <f t="array" aca="1" ref="M64" ca="1">tauxHpourCent($B$5:$B$25,$D$5:$D$25,M$5:M$25,$D64,Données!$B$33,M$31)</f>
        <v/>
      </c>
      <c r="N64" s="21" t="str" cm="1">
        <f t="array" aca="1" ref="N64" ca="1">tauxHpourCent($B$5:$B$25,$D$5:$D$25,N$5:N$25,$D64,Données!$B$33,N$31)</f>
        <v/>
      </c>
      <c r="O64" s="21" t="str" cm="1">
        <f t="array" aca="1" ref="O64" ca="1">tauxHpourCent($B$5:$B$25,$D$5:$D$25,O$5:O$25,$D64,Données!$B$33,O$31)</f>
        <v/>
      </c>
      <c r="P64" s="21" t="str" cm="1">
        <f t="array" aca="1" ref="P64" ca="1">tauxHpourCent($B$5:$B$25,$D$5:$D$25,P$5:P$25,$D64,Données!$B$33,P$31)</f>
        <v/>
      </c>
      <c r="Q64" s="21" t="str" cm="1">
        <f t="array" aca="1" ref="Q64" ca="1">tauxHpourCent($B$5:$B$25,$D$5:$D$25,Q$5:Q$25,$D64,Données!$B$33,Q$31)</f>
        <v/>
      </c>
      <c r="R64" s="21" t="str" cm="1">
        <f t="array" aca="1" ref="R64" ca="1">tauxHpourCent($B$5:$B$25,$D$5:$D$25,R$5:R$25,$D64,Données!$B$33,R$31)</f>
        <v/>
      </c>
      <c r="S64" s="21" t="str" cm="1">
        <f t="array" aca="1" ref="S64" ca="1">tauxHpourCent($B$5:$B$25,$D$5:$D$25,S$5:S$25,$D64,Données!$B$33,S$31)</f>
        <v/>
      </c>
      <c r="T64" s="21" t="str" cm="1">
        <f t="array" aca="1" ref="T64" ca="1">tauxHpourCent($B$5:$B$25,$D$5:$D$25,T$5:T$25,$D64,Données!$B$33,T$31)</f>
        <v/>
      </c>
      <c r="U64" s="21" t="str" cm="1">
        <f t="array" aca="1" ref="U64" ca="1">tauxHpourCent($B$5:$B$25,$D$5:$D$25,U$5:U$25,$D64,Données!$B$33,U$31)</f>
        <v/>
      </c>
    </row>
    <row r="65" spans="4:21" ht="9" customHeight="1" x14ac:dyDescent="0.25">
      <c r="D65" s="11">
        <f t="shared" si="8"/>
        <v>3</v>
      </c>
      <c r="E65" s="21" t="str" cm="1">
        <f t="array" aca="1" ref="E65" ca="1">tauxHpourCent($B$5:$B$25,$D$5:$D$25,E$5:E$25,$D65,Données!$B$33,E$31)</f>
        <v/>
      </c>
      <c r="F65" s="21" t="str" cm="1">
        <f t="array" aca="1" ref="F65" ca="1">tauxHpourCent($B$5:$B$25,$D$5:$D$25,F$5:F$25,$D65,Données!$B$33,F$31)</f>
        <v/>
      </c>
      <c r="G65" s="21" t="str" cm="1">
        <f t="array" aca="1" ref="G65" ca="1">tauxHpourCent($B$5:$B$25,$D$5:$D$25,G$5:G$25,$D65,Données!$B$33,G$31)</f>
        <v/>
      </c>
      <c r="H65" s="21" t="str" cm="1">
        <f t="array" aca="1" ref="H65" ca="1">tauxHpourCent($B$5:$B$25,$D$5:$D$25,H$5:H$25,$D65,Données!$B$33,H$31)</f>
        <v/>
      </c>
      <c r="I65" s="21" t="str" cm="1">
        <f t="array" aca="1" ref="I65" ca="1">tauxHpourCent($B$5:$B$25,$D$5:$D$25,I$5:I$25,$D65,Données!$B$33,I$31)</f>
        <v/>
      </c>
      <c r="J65" s="21" t="str" cm="1">
        <f t="array" aca="1" ref="J65" ca="1">tauxHpourCent($B$5:$B$25,$D$5:$D$25,J$5:J$25,$D65,Données!$B$33,J$31)</f>
        <v/>
      </c>
      <c r="K65" s="21" t="str" cm="1">
        <f t="array" aca="1" ref="K65" ca="1">tauxHpourCent($B$5:$B$25,$D$5:$D$25,K$5:K$25,$D65,Données!$B$33,K$31)</f>
        <v/>
      </c>
      <c r="L65" s="21" t="str" cm="1">
        <f t="array" aca="1" ref="L65" ca="1">tauxHpourCent($B$5:$B$25,$D$5:$D$25,L$5:L$25,$D65,Données!$B$33,L$31)</f>
        <v/>
      </c>
      <c r="M65" s="21" t="str" cm="1">
        <f t="array" aca="1" ref="M65" ca="1">tauxHpourCent($B$5:$B$25,$D$5:$D$25,M$5:M$25,$D65,Données!$B$33,M$31)</f>
        <v/>
      </c>
      <c r="N65" s="21" t="str" cm="1">
        <f t="array" aca="1" ref="N65" ca="1">tauxHpourCent($B$5:$B$25,$D$5:$D$25,N$5:N$25,$D65,Données!$B$33,N$31)</f>
        <v/>
      </c>
      <c r="O65" s="21" t="str" cm="1">
        <f t="array" aca="1" ref="O65" ca="1">tauxHpourCent($B$5:$B$25,$D$5:$D$25,O$5:O$25,$D65,Données!$B$33,O$31)</f>
        <v/>
      </c>
      <c r="P65" s="21" t="str" cm="1">
        <f t="array" aca="1" ref="P65" ca="1">tauxHpourCent($B$5:$B$25,$D$5:$D$25,P$5:P$25,$D65,Données!$B$33,P$31)</f>
        <v/>
      </c>
      <c r="Q65" s="21" t="str" cm="1">
        <f t="array" aca="1" ref="Q65" ca="1">tauxHpourCent($B$5:$B$25,$D$5:$D$25,Q$5:Q$25,$D65,Données!$B$33,Q$31)</f>
        <v/>
      </c>
      <c r="R65" s="21" t="str" cm="1">
        <f t="array" aca="1" ref="R65" ca="1">tauxHpourCent($B$5:$B$25,$D$5:$D$25,R$5:R$25,$D65,Données!$B$33,R$31)</f>
        <v/>
      </c>
      <c r="S65" s="21" t="str" cm="1">
        <f t="array" aca="1" ref="S65" ca="1">tauxHpourCent($B$5:$B$25,$D$5:$D$25,S$5:S$25,$D65,Données!$B$33,S$31)</f>
        <v/>
      </c>
      <c r="T65" s="21" t="str" cm="1">
        <f t="array" aca="1" ref="T65" ca="1">tauxHpourCent($B$5:$B$25,$D$5:$D$25,T$5:T$25,$D65,Données!$B$33,T$31)</f>
        <v/>
      </c>
      <c r="U65" s="21" t="str" cm="1">
        <f t="array" aca="1" ref="U65" ca="1">tauxHpourCent($B$5:$B$25,$D$5:$D$25,U$5:U$25,$D65,Données!$B$33,U$31)</f>
        <v/>
      </c>
    </row>
    <row r="66" spans="4:21" ht="9" customHeight="1" x14ac:dyDescent="0.25">
      <c r="D66" s="11">
        <f t="shared" si="8"/>
        <v>4</v>
      </c>
      <c r="E66" s="21" t="str" cm="1">
        <f t="array" aca="1" ref="E66" ca="1">tauxHpourCent($B$5:$B$25,$D$5:$D$25,E$5:E$25,$D66,Données!$B$33,E$31)</f>
        <v/>
      </c>
      <c r="F66" s="21" t="str" cm="1">
        <f t="array" aca="1" ref="F66" ca="1">tauxHpourCent($B$5:$B$25,$D$5:$D$25,F$5:F$25,$D66,Données!$B$33,F$31)</f>
        <v/>
      </c>
      <c r="G66" s="21" t="str" cm="1">
        <f t="array" aca="1" ref="G66" ca="1">tauxHpourCent($B$5:$B$25,$D$5:$D$25,G$5:G$25,$D66,Données!$B$33,G$31)</f>
        <v/>
      </c>
      <c r="H66" s="21" t="str" cm="1">
        <f t="array" aca="1" ref="H66" ca="1">tauxHpourCent($B$5:$B$25,$D$5:$D$25,H$5:H$25,$D66,Données!$B$33,H$31)</f>
        <v/>
      </c>
      <c r="I66" s="21" t="str" cm="1">
        <f t="array" aca="1" ref="I66" ca="1">tauxHpourCent($B$5:$B$25,$D$5:$D$25,I$5:I$25,$D66,Données!$B$33,I$31)</f>
        <v/>
      </c>
      <c r="J66" s="21" t="str" cm="1">
        <f t="array" aca="1" ref="J66" ca="1">tauxHpourCent($B$5:$B$25,$D$5:$D$25,J$5:J$25,$D66,Données!$B$33,J$31)</f>
        <v/>
      </c>
      <c r="K66" s="21" t="str" cm="1">
        <f t="array" aca="1" ref="K66" ca="1">tauxHpourCent($B$5:$B$25,$D$5:$D$25,K$5:K$25,$D66,Données!$B$33,K$31)</f>
        <v/>
      </c>
      <c r="L66" s="21" t="str" cm="1">
        <f t="array" aca="1" ref="L66" ca="1">tauxHpourCent($B$5:$B$25,$D$5:$D$25,L$5:L$25,$D66,Données!$B$33,L$31)</f>
        <v/>
      </c>
      <c r="M66" s="21" t="str" cm="1">
        <f t="array" aca="1" ref="M66" ca="1">tauxHpourCent($B$5:$B$25,$D$5:$D$25,M$5:M$25,$D66,Données!$B$33,M$31)</f>
        <v/>
      </c>
      <c r="N66" s="21" t="str" cm="1">
        <f t="array" aca="1" ref="N66" ca="1">tauxHpourCent($B$5:$B$25,$D$5:$D$25,N$5:N$25,$D66,Données!$B$33,N$31)</f>
        <v/>
      </c>
      <c r="O66" s="21" t="str" cm="1">
        <f t="array" aca="1" ref="O66" ca="1">tauxHpourCent($B$5:$B$25,$D$5:$D$25,O$5:O$25,$D66,Données!$B$33,O$31)</f>
        <v/>
      </c>
      <c r="P66" s="21" t="str" cm="1">
        <f t="array" aca="1" ref="P66" ca="1">tauxHpourCent($B$5:$B$25,$D$5:$D$25,P$5:P$25,$D66,Données!$B$33,P$31)</f>
        <v/>
      </c>
      <c r="Q66" s="21" t="str" cm="1">
        <f t="array" aca="1" ref="Q66" ca="1">tauxHpourCent($B$5:$B$25,$D$5:$D$25,Q$5:Q$25,$D66,Données!$B$33,Q$31)</f>
        <v/>
      </c>
      <c r="R66" s="21" t="str" cm="1">
        <f t="array" aca="1" ref="R66" ca="1">tauxHpourCent($B$5:$B$25,$D$5:$D$25,R$5:R$25,$D66,Données!$B$33,R$31)</f>
        <v/>
      </c>
      <c r="S66" s="21" t="str" cm="1">
        <f t="array" aca="1" ref="S66" ca="1">tauxHpourCent($B$5:$B$25,$D$5:$D$25,S$5:S$25,$D66,Données!$B$33,S$31)</f>
        <v/>
      </c>
      <c r="T66" s="21" t="str" cm="1">
        <f t="array" aca="1" ref="T66" ca="1">tauxHpourCent($B$5:$B$25,$D$5:$D$25,T$5:T$25,$D66,Données!$B$33,T$31)</f>
        <v/>
      </c>
      <c r="U66" s="21" t="str" cm="1">
        <f t="array" aca="1" ref="U66" ca="1">tauxHpourCent($B$5:$B$25,$D$5:$D$25,U$5:U$25,$D66,Données!$B$33,U$31)</f>
        <v/>
      </c>
    </row>
    <row r="67" spans="4:21" ht="9" customHeight="1" x14ac:dyDescent="0.25">
      <c r="D67" s="11">
        <f t="shared" si="8"/>
        <v>5</v>
      </c>
      <c r="E67" s="21" t="str" cm="1">
        <f t="array" aca="1" ref="E67" ca="1">tauxHpourCent($B$5:$B$25,$D$5:$D$25,E$5:E$25,$D67,Données!$B$33,E$31)</f>
        <v/>
      </c>
      <c r="F67" s="21" t="str" cm="1">
        <f t="array" aca="1" ref="F67" ca="1">tauxHpourCent($B$5:$B$25,$D$5:$D$25,F$5:F$25,$D67,Données!$B$33,F$31)</f>
        <v/>
      </c>
      <c r="G67" s="21" t="str" cm="1">
        <f t="array" aca="1" ref="G67" ca="1">tauxHpourCent($B$5:$B$25,$D$5:$D$25,G$5:G$25,$D67,Données!$B$33,G$31)</f>
        <v/>
      </c>
      <c r="H67" s="21" t="str" cm="1">
        <f t="array" aca="1" ref="H67" ca="1">tauxHpourCent($B$5:$B$25,$D$5:$D$25,H$5:H$25,$D67,Données!$B$33,H$31)</f>
        <v/>
      </c>
      <c r="I67" s="21" t="str" cm="1">
        <f t="array" aca="1" ref="I67" ca="1">tauxHpourCent($B$5:$B$25,$D$5:$D$25,I$5:I$25,$D67,Données!$B$33,I$31)</f>
        <v/>
      </c>
      <c r="J67" s="21" t="str" cm="1">
        <f t="array" aca="1" ref="J67" ca="1">tauxHpourCent($B$5:$B$25,$D$5:$D$25,J$5:J$25,$D67,Données!$B$33,J$31)</f>
        <v/>
      </c>
      <c r="K67" s="21" t="str" cm="1">
        <f t="array" aca="1" ref="K67" ca="1">tauxHpourCent($B$5:$B$25,$D$5:$D$25,K$5:K$25,$D67,Données!$B$33,K$31)</f>
        <v/>
      </c>
      <c r="L67" s="21" t="str" cm="1">
        <f t="array" aca="1" ref="L67" ca="1">tauxHpourCent($B$5:$B$25,$D$5:$D$25,L$5:L$25,$D67,Données!$B$33,L$31)</f>
        <v/>
      </c>
      <c r="M67" s="21" t="str" cm="1">
        <f t="array" aca="1" ref="M67" ca="1">tauxHpourCent($B$5:$B$25,$D$5:$D$25,M$5:M$25,$D67,Données!$B$33,M$31)</f>
        <v/>
      </c>
      <c r="N67" s="21" t="str" cm="1">
        <f t="array" aca="1" ref="N67" ca="1">tauxHpourCent($B$5:$B$25,$D$5:$D$25,N$5:N$25,$D67,Données!$B$33,N$31)</f>
        <v/>
      </c>
      <c r="O67" s="21" t="str" cm="1">
        <f t="array" aca="1" ref="O67" ca="1">tauxHpourCent($B$5:$B$25,$D$5:$D$25,O$5:O$25,$D67,Données!$B$33,O$31)</f>
        <v/>
      </c>
      <c r="P67" s="21" t="str" cm="1">
        <f t="array" aca="1" ref="P67" ca="1">tauxHpourCent($B$5:$B$25,$D$5:$D$25,P$5:P$25,$D67,Données!$B$33,P$31)</f>
        <v/>
      </c>
      <c r="Q67" s="21" t="str" cm="1">
        <f t="array" aca="1" ref="Q67" ca="1">tauxHpourCent($B$5:$B$25,$D$5:$D$25,Q$5:Q$25,$D67,Données!$B$33,Q$31)</f>
        <v/>
      </c>
      <c r="R67" s="21" t="str" cm="1">
        <f t="array" aca="1" ref="R67" ca="1">tauxHpourCent($B$5:$B$25,$D$5:$D$25,R$5:R$25,$D67,Données!$B$33,R$31)</f>
        <v/>
      </c>
      <c r="S67" s="21" t="str" cm="1">
        <f t="array" aca="1" ref="S67" ca="1">tauxHpourCent($B$5:$B$25,$D$5:$D$25,S$5:S$25,$D67,Données!$B$33,S$31)</f>
        <v/>
      </c>
      <c r="T67" s="21" t="str" cm="1">
        <f t="array" aca="1" ref="T67" ca="1">tauxHpourCent($B$5:$B$25,$D$5:$D$25,T$5:T$25,$D67,Données!$B$33,T$31)</f>
        <v/>
      </c>
      <c r="U67" s="21" t="str" cm="1">
        <f t="array" aca="1" ref="U67" ca="1">tauxHpourCent($B$5:$B$25,$D$5:$D$25,U$5:U$25,$D67,Données!$B$33,U$31)</f>
        <v/>
      </c>
    </row>
    <row r="68" spans="4:21" ht="9" customHeight="1" x14ac:dyDescent="0.25">
      <c r="D68" s="11">
        <f t="shared" si="8"/>
        <v>6</v>
      </c>
      <c r="E68" s="21" t="str" cm="1">
        <f t="array" aca="1" ref="E68" ca="1">tauxHpourCent($B$5:$B$25,$D$5:$D$25,E$5:E$25,$D68,Données!$B$33,E$31)</f>
        <v/>
      </c>
      <c r="F68" s="21" t="str" cm="1">
        <f t="array" aca="1" ref="F68" ca="1">tauxHpourCent($B$5:$B$25,$D$5:$D$25,F$5:F$25,$D68,Données!$B$33,F$31)</f>
        <v/>
      </c>
      <c r="G68" s="21" t="str" cm="1">
        <f t="array" aca="1" ref="G68" ca="1">tauxHpourCent($B$5:$B$25,$D$5:$D$25,G$5:G$25,$D68,Données!$B$33,G$31)</f>
        <v/>
      </c>
      <c r="H68" s="21" t="str" cm="1">
        <f t="array" aca="1" ref="H68" ca="1">tauxHpourCent($B$5:$B$25,$D$5:$D$25,H$5:H$25,$D68,Données!$B$33,H$31)</f>
        <v/>
      </c>
      <c r="I68" s="21" t="str" cm="1">
        <f t="array" aca="1" ref="I68" ca="1">tauxHpourCent($B$5:$B$25,$D$5:$D$25,I$5:I$25,$D68,Données!$B$33,I$31)</f>
        <v/>
      </c>
      <c r="J68" s="21" t="str" cm="1">
        <f t="array" aca="1" ref="J68" ca="1">tauxHpourCent($B$5:$B$25,$D$5:$D$25,J$5:J$25,$D68,Données!$B$33,J$31)</f>
        <v/>
      </c>
      <c r="K68" s="21" t="str" cm="1">
        <f t="array" aca="1" ref="K68" ca="1">tauxHpourCent($B$5:$B$25,$D$5:$D$25,K$5:K$25,$D68,Données!$B$33,K$31)</f>
        <v/>
      </c>
      <c r="L68" s="21" t="str" cm="1">
        <f t="array" aca="1" ref="L68" ca="1">tauxHpourCent($B$5:$B$25,$D$5:$D$25,L$5:L$25,$D68,Données!$B$33,L$31)</f>
        <v/>
      </c>
      <c r="M68" s="21" t="str" cm="1">
        <f t="array" aca="1" ref="M68" ca="1">tauxHpourCent($B$5:$B$25,$D$5:$D$25,M$5:M$25,$D68,Données!$B$33,M$31)</f>
        <v/>
      </c>
      <c r="N68" s="21" t="str" cm="1">
        <f t="array" aca="1" ref="N68" ca="1">tauxHpourCent($B$5:$B$25,$D$5:$D$25,N$5:N$25,$D68,Données!$B$33,N$31)</f>
        <v/>
      </c>
      <c r="O68" s="21" t="str" cm="1">
        <f t="array" aca="1" ref="O68" ca="1">tauxHpourCent($B$5:$B$25,$D$5:$D$25,O$5:O$25,$D68,Données!$B$33,O$31)</f>
        <v/>
      </c>
      <c r="P68" s="21" t="str" cm="1">
        <f t="array" aca="1" ref="P68" ca="1">tauxHpourCent($B$5:$B$25,$D$5:$D$25,P$5:P$25,$D68,Données!$B$33,P$31)</f>
        <v/>
      </c>
      <c r="Q68" s="21" t="str" cm="1">
        <f t="array" aca="1" ref="Q68" ca="1">tauxHpourCent($B$5:$B$25,$D$5:$D$25,Q$5:Q$25,$D68,Données!$B$33,Q$31)</f>
        <v/>
      </c>
      <c r="R68" s="21" t="str" cm="1">
        <f t="array" aca="1" ref="R68" ca="1">tauxHpourCent($B$5:$B$25,$D$5:$D$25,R$5:R$25,$D68,Données!$B$33,R$31)</f>
        <v/>
      </c>
      <c r="S68" s="21" t="str" cm="1">
        <f t="array" aca="1" ref="S68" ca="1">tauxHpourCent($B$5:$B$25,$D$5:$D$25,S$5:S$25,$D68,Données!$B$33,S$31)</f>
        <v/>
      </c>
      <c r="T68" s="21" t="str" cm="1">
        <f t="array" aca="1" ref="T68" ca="1">tauxHpourCent($B$5:$B$25,$D$5:$D$25,T$5:T$25,$D68,Données!$B$33,T$31)</f>
        <v/>
      </c>
      <c r="U68" s="21" t="str" cm="1">
        <f t="array" aca="1" ref="U68" ca="1">tauxHpourCent($B$5:$B$25,$D$5:$D$25,U$5:U$25,$D68,Données!$B$33,U$31)</f>
        <v/>
      </c>
    </row>
    <row r="69" spans="4:21" ht="9" customHeight="1" x14ac:dyDescent="0.25">
      <c r="D69" s="11">
        <f t="shared" si="8"/>
        <v>7</v>
      </c>
      <c r="E69" s="21" t="str" cm="1">
        <f t="array" aca="1" ref="E69" ca="1">tauxHpourCent($B$5:$B$25,$D$5:$D$25,E$5:E$25,$D69,Données!$B$33,E$31)</f>
        <v/>
      </c>
      <c r="F69" s="21" t="str" cm="1">
        <f t="array" aca="1" ref="F69" ca="1">tauxHpourCent($B$5:$B$25,$D$5:$D$25,F$5:F$25,$D69,Données!$B$33,F$31)</f>
        <v/>
      </c>
      <c r="G69" s="21" t="str" cm="1">
        <f t="array" aca="1" ref="G69" ca="1">tauxHpourCent($B$5:$B$25,$D$5:$D$25,G$5:G$25,$D69,Données!$B$33,G$31)</f>
        <v/>
      </c>
      <c r="H69" s="21" t="str" cm="1">
        <f t="array" aca="1" ref="H69" ca="1">tauxHpourCent($B$5:$B$25,$D$5:$D$25,H$5:H$25,$D69,Données!$B$33,H$31)</f>
        <v/>
      </c>
      <c r="I69" s="21" t="str" cm="1">
        <f t="array" aca="1" ref="I69" ca="1">tauxHpourCent($B$5:$B$25,$D$5:$D$25,I$5:I$25,$D69,Données!$B$33,I$31)</f>
        <v/>
      </c>
      <c r="J69" s="21" t="str" cm="1">
        <f t="array" aca="1" ref="J69" ca="1">tauxHpourCent($B$5:$B$25,$D$5:$D$25,J$5:J$25,$D69,Données!$B$33,J$31)</f>
        <v/>
      </c>
      <c r="K69" s="21" t="str" cm="1">
        <f t="array" aca="1" ref="K69" ca="1">tauxHpourCent($B$5:$B$25,$D$5:$D$25,K$5:K$25,$D69,Données!$B$33,K$31)</f>
        <v/>
      </c>
      <c r="L69" s="21" t="str" cm="1">
        <f t="array" aca="1" ref="L69" ca="1">tauxHpourCent($B$5:$B$25,$D$5:$D$25,L$5:L$25,$D69,Données!$B$33,L$31)</f>
        <v/>
      </c>
      <c r="M69" s="21" t="str" cm="1">
        <f t="array" aca="1" ref="M69" ca="1">tauxHpourCent($B$5:$B$25,$D$5:$D$25,M$5:M$25,$D69,Données!$B$33,M$31)</f>
        <v/>
      </c>
      <c r="N69" s="21" t="str" cm="1">
        <f t="array" aca="1" ref="N69" ca="1">tauxHpourCent($B$5:$B$25,$D$5:$D$25,N$5:N$25,$D69,Données!$B$33,N$31)</f>
        <v/>
      </c>
      <c r="O69" s="21" t="str" cm="1">
        <f t="array" aca="1" ref="O69" ca="1">tauxHpourCent($B$5:$B$25,$D$5:$D$25,O$5:O$25,$D69,Données!$B$33,O$31)</f>
        <v/>
      </c>
      <c r="P69" s="21" t="str" cm="1">
        <f t="array" aca="1" ref="P69" ca="1">tauxHpourCent($B$5:$B$25,$D$5:$D$25,P$5:P$25,$D69,Données!$B$33,P$31)</f>
        <v/>
      </c>
      <c r="Q69" s="21" t="str" cm="1">
        <f t="array" aca="1" ref="Q69" ca="1">tauxHpourCent($B$5:$B$25,$D$5:$D$25,Q$5:Q$25,$D69,Données!$B$33,Q$31)</f>
        <v/>
      </c>
      <c r="R69" s="21" t="str" cm="1">
        <f t="array" aca="1" ref="R69" ca="1">tauxHpourCent($B$5:$B$25,$D$5:$D$25,R$5:R$25,$D69,Données!$B$33,R$31)</f>
        <v/>
      </c>
      <c r="S69" s="21" t="str" cm="1">
        <f t="array" aca="1" ref="S69" ca="1">tauxHpourCent($B$5:$B$25,$D$5:$D$25,S$5:S$25,$D69,Données!$B$33,S$31)</f>
        <v/>
      </c>
      <c r="T69" s="21" t="str" cm="1">
        <f t="array" aca="1" ref="T69" ca="1">tauxHpourCent($B$5:$B$25,$D$5:$D$25,T$5:T$25,$D69,Données!$B$33,T$31)</f>
        <v/>
      </c>
      <c r="U69" s="21" t="str" cm="1">
        <f t="array" aca="1" ref="U69" ca="1">tauxHpourCent($B$5:$B$25,$D$5:$D$25,U$5:U$25,$D69,Données!$B$33,U$31)</f>
        <v/>
      </c>
    </row>
    <row r="70" spans="4:21" ht="9" customHeight="1" x14ac:dyDescent="0.25">
      <c r="D70" s="11">
        <f t="shared" si="8"/>
        <v>8</v>
      </c>
      <c r="E70" s="21" t="str" cm="1">
        <f t="array" aca="1" ref="E70" ca="1">tauxHpourCent($B$5:$B$25,$D$5:$D$25,E$5:E$25,$D70,Données!$B$33,E$31)</f>
        <v/>
      </c>
      <c r="F70" s="21" t="str" cm="1">
        <f t="array" aca="1" ref="F70" ca="1">tauxHpourCent($B$5:$B$25,$D$5:$D$25,F$5:F$25,$D70,Données!$B$33,F$31)</f>
        <v/>
      </c>
      <c r="G70" s="21" t="str" cm="1">
        <f t="array" aca="1" ref="G70" ca="1">tauxHpourCent($B$5:$B$25,$D$5:$D$25,G$5:G$25,$D70,Données!$B$33,G$31)</f>
        <v/>
      </c>
      <c r="H70" s="21" t="str" cm="1">
        <f t="array" aca="1" ref="H70" ca="1">tauxHpourCent($B$5:$B$25,$D$5:$D$25,H$5:H$25,$D70,Données!$B$33,H$31)</f>
        <v/>
      </c>
      <c r="I70" s="21" t="str" cm="1">
        <f t="array" aca="1" ref="I70" ca="1">tauxHpourCent($B$5:$B$25,$D$5:$D$25,I$5:I$25,$D70,Données!$B$33,I$31)</f>
        <v/>
      </c>
      <c r="J70" s="21" t="str" cm="1">
        <f t="array" aca="1" ref="J70" ca="1">tauxHpourCent($B$5:$B$25,$D$5:$D$25,J$5:J$25,$D70,Données!$B$33,J$31)</f>
        <v/>
      </c>
      <c r="K70" s="21" t="str" cm="1">
        <f t="array" aca="1" ref="K70" ca="1">tauxHpourCent($B$5:$B$25,$D$5:$D$25,K$5:K$25,$D70,Données!$B$33,K$31)</f>
        <v/>
      </c>
      <c r="L70" s="21" t="str" cm="1">
        <f t="array" aca="1" ref="L70" ca="1">tauxHpourCent($B$5:$B$25,$D$5:$D$25,L$5:L$25,$D70,Données!$B$33,L$31)</f>
        <v/>
      </c>
      <c r="M70" s="21" t="str" cm="1">
        <f t="array" aca="1" ref="M70" ca="1">tauxHpourCent($B$5:$B$25,$D$5:$D$25,M$5:M$25,$D70,Données!$B$33,M$31)</f>
        <v/>
      </c>
      <c r="N70" s="21" t="str" cm="1">
        <f t="array" aca="1" ref="N70" ca="1">tauxHpourCent($B$5:$B$25,$D$5:$D$25,N$5:N$25,$D70,Données!$B$33,N$31)</f>
        <v/>
      </c>
      <c r="O70" s="21" t="str" cm="1">
        <f t="array" aca="1" ref="O70" ca="1">tauxHpourCent($B$5:$B$25,$D$5:$D$25,O$5:O$25,$D70,Données!$B$33,O$31)</f>
        <v/>
      </c>
      <c r="P70" s="21" t="str" cm="1">
        <f t="array" aca="1" ref="P70" ca="1">tauxHpourCent($B$5:$B$25,$D$5:$D$25,P$5:P$25,$D70,Données!$B$33,P$31)</f>
        <v/>
      </c>
      <c r="Q70" s="21" t="str" cm="1">
        <f t="array" aca="1" ref="Q70" ca="1">tauxHpourCent($B$5:$B$25,$D$5:$D$25,Q$5:Q$25,$D70,Données!$B$33,Q$31)</f>
        <v/>
      </c>
      <c r="R70" s="21" t="str" cm="1">
        <f t="array" aca="1" ref="R70" ca="1">tauxHpourCent($B$5:$B$25,$D$5:$D$25,R$5:R$25,$D70,Données!$B$33,R$31)</f>
        <v/>
      </c>
      <c r="S70" s="21" t="str" cm="1">
        <f t="array" aca="1" ref="S70" ca="1">tauxHpourCent($B$5:$B$25,$D$5:$D$25,S$5:S$25,$D70,Données!$B$33,S$31)</f>
        <v/>
      </c>
      <c r="T70" s="21" t="str" cm="1">
        <f t="array" aca="1" ref="T70" ca="1">tauxHpourCent($B$5:$B$25,$D$5:$D$25,T$5:T$25,$D70,Données!$B$33,T$31)</f>
        <v/>
      </c>
      <c r="U70" s="21" t="str" cm="1">
        <f t="array" aca="1" ref="U70" ca="1">tauxHpourCent($B$5:$B$25,$D$5:$D$25,U$5:U$25,$D70,Données!$B$33,U$31)</f>
        <v/>
      </c>
    </row>
    <row r="71" spans="4:21" ht="9" customHeight="1" x14ac:dyDescent="0.25">
      <c r="D71" s="11">
        <f t="shared" si="8"/>
        <v>9</v>
      </c>
      <c r="E71" s="21" t="str" cm="1">
        <f t="array" aca="1" ref="E71" ca="1">tauxHpourCent($B$5:$B$25,$D$5:$D$25,E$5:E$25,$D71,Données!$B$33,E$31)</f>
        <v/>
      </c>
      <c r="F71" s="21" t="str" cm="1">
        <f t="array" aca="1" ref="F71" ca="1">tauxHpourCent($B$5:$B$25,$D$5:$D$25,F$5:F$25,$D71,Données!$B$33,F$31)</f>
        <v/>
      </c>
      <c r="G71" s="21" t="str" cm="1">
        <f t="array" aca="1" ref="G71" ca="1">tauxHpourCent($B$5:$B$25,$D$5:$D$25,G$5:G$25,$D71,Données!$B$33,G$31)</f>
        <v/>
      </c>
      <c r="H71" s="21" t="str" cm="1">
        <f t="array" aca="1" ref="H71" ca="1">tauxHpourCent($B$5:$B$25,$D$5:$D$25,H$5:H$25,$D71,Données!$B$33,H$31)</f>
        <v/>
      </c>
      <c r="I71" s="21" t="str" cm="1">
        <f t="array" aca="1" ref="I71" ca="1">tauxHpourCent($B$5:$B$25,$D$5:$D$25,I$5:I$25,$D71,Données!$B$33,I$31)</f>
        <v/>
      </c>
      <c r="J71" s="21" t="str" cm="1">
        <f t="array" aca="1" ref="J71" ca="1">tauxHpourCent($B$5:$B$25,$D$5:$D$25,J$5:J$25,$D71,Données!$B$33,J$31)</f>
        <v/>
      </c>
      <c r="K71" s="21" t="str" cm="1">
        <f t="array" aca="1" ref="K71" ca="1">tauxHpourCent($B$5:$B$25,$D$5:$D$25,K$5:K$25,$D71,Données!$B$33,K$31)</f>
        <v/>
      </c>
      <c r="L71" s="21" t="str" cm="1">
        <f t="array" aca="1" ref="L71" ca="1">tauxHpourCent($B$5:$B$25,$D$5:$D$25,L$5:L$25,$D71,Données!$B$33,L$31)</f>
        <v/>
      </c>
      <c r="M71" s="21" t="str" cm="1">
        <f t="array" aca="1" ref="M71" ca="1">tauxHpourCent($B$5:$B$25,$D$5:$D$25,M$5:M$25,$D71,Données!$B$33,M$31)</f>
        <v/>
      </c>
      <c r="N71" s="21" t="str" cm="1">
        <f t="array" aca="1" ref="N71" ca="1">tauxHpourCent($B$5:$B$25,$D$5:$D$25,N$5:N$25,$D71,Données!$B$33,N$31)</f>
        <v/>
      </c>
      <c r="O71" s="21" t="str" cm="1">
        <f t="array" aca="1" ref="O71" ca="1">tauxHpourCent($B$5:$B$25,$D$5:$D$25,O$5:O$25,$D71,Données!$B$33,O$31)</f>
        <v/>
      </c>
      <c r="P71" s="21" t="str" cm="1">
        <f t="array" aca="1" ref="P71" ca="1">tauxHpourCent($B$5:$B$25,$D$5:$D$25,P$5:P$25,$D71,Données!$B$33,P$31)</f>
        <v/>
      </c>
      <c r="Q71" s="21" t="str" cm="1">
        <f t="array" aca="1" ref="Q71" ca="1">tauxHpourCent($B$5:$B$25,$D$5:$D$25,Q$5:Q$25,$D71,Données!$B$33,Q$31)</f>
        <v/>
      </c>
      <c r="R71" s="21" t="str" cm="1">
        <f t="array" aca="1" ref="R71" ca="1">tauxHpourCent($B$5:$B$25,$D$5:$D$25,R$5:R$25,$D71,Données!$B$33,R$31)</f>
        <v/>
      </c>
      <c r="S71" s="21" t="str" cm="1">
        <f t="array" aca="1" ref="S71" ca="1">tauxHpourCent($B$5:$B$25,$D$5:$D$25,S$5:S$25,$D71,Données!$B$33,S$31)</f>
        <v/>
      </c>
      <c r="T71" s="21" t="str" cm="1">
        <f t="array" aca="1" ref="T71" ca="1">tauxHpourCent($B$5:$B$25,$D$5:$D$25,T$5:T$25,$D71,Données!$B$33,T$31)</f>
        <v/>
      </c>
      <c r="U71" s="21" t="str" cm="1">
        <f t="array" aca="1" ref="U71" ca="1">tauxHpourCent($B$5:$B$25,$D$5:$D$25,U$5:U$25,$D71,Données!$B$33,U$31)</f>
        <v/>
      </c>
    </row>
    <row r="72" spans="4:21" ht="9" customHeight="1" x14ac:dyDescent="0.25">
      <c r="D72" s="11">
        <f t="shared" si="8"/>
        <v>10</v>
      </c>
      <c r="E72" s="21" t="str" cm="1">
        <f t="array" aca="1" ref="E72" ca="1">tauxHpourCent($B$5:$B$25,$D$5:$D$25,E$5:E$25,$D72,Données!$B$33,E$31)</f>
        <v/>
      </c>
      <c r="F72" s="21" t="str" cm="1">
        <f t="array" aca="1" ref="F72" ca="1">tauxHpourCent($B$5:$B$25,$D$5:$D$25,F$5:F$25,$D72,Données!$B$33,F$31)</f>
        <v/>
      </c>
      <c r="G72" s="21" t="str" cm="1">
        <f t="array" aca="1" ref="G72" ca="1">tauxHpourCent($B$5:$B$25,$D$5:$D$25,G$5:G$25,$D72,Données!$B$33,G$31)</f>
        <v/>
      </c>
      <c r="H72" s="21" t="str" cm="1">
        <f t="array" aca="1" ref="H72" ca="1">tauxHpourCent($B$5:$B$25,$D$5:$D$25,H$5:H$25,$D72,Données!$B$33,H$31)</f>
        <v/>
      </c>
      <c r="I72" s="21" t="str" cm="1">
        <f t="array" aca="1" ref="I72" ca="1">tauxHpourCent($B$5:$B$25,$D$5:$D$25,I$5:I$25,$D72,Données!$B$33,I$31)</f>
        <v/>
      </c>
      <c r="J72" s="21" t="str" cm="1">
        <f t="array" aca="1" ref="J72" ca="1">tauxHpourCent($B$5:$B$25,$D$5:$D$25,J$5:J$25,$D72,Données!$B$33,J$31)</f>
        <v/>
      </c>
      <c r="K72" s="21" t="str" cm="1">
        <f t="array" aca="1" ref="K72" ca="1">tauxHpourCent($B$5:$B$25,$D$5:$D$25,K$5:K$25,$D72,Données!$B$33,K$31)</f>
        <v/>
      </c>
      <c r="L72" s="21" t="str" cm="1">
        <f t="array" aca="1" ref="L72" ca="1">tauxHpourCent($B$5:$B$25,$D$5:$D$25,L$5:L$25,$D72,Données!$B$33,L$31)</f>
        <v/>
      </c>
      <c r="M72" s="21" t="str" cm="1">
        <f t="array" aca="1" ref="M72" ca="1">tauxHpourCent($B$5:$B$25,$D$5:$D$25,M$5:M$25,$D72,Données!$B$33,M$31)</f>
        <v/>
      </c>
      <c r="N72" s="21" t="str" cm="1">
        <f t="array" aca="1" ref="N72" ca="1">tauxHpourCent($B$5:$B$25,$D$5:$D$25,N$5:N$25,$D72,Données!$B$33,N$31)</f>
        <v/>
      </c>
      <c r="O72" s="21" t="str" cm="1">
        <f t="array" aca="1" ref="O72" ca="1">tauxHpourCent($B$5:$B$25,$D$5:$D$25,O$5:O$25,$D72,Données!$B$33,O$31)</f>
        <v/>
      </c>
      <c r="P72" s="21" t="str" cm="1">
        <f t="array" aca="1" ref="P72" ca="1">tauxHpourCent($B$5:$B$25,$D$5:$D$25,P$5:P$25,$D72,Données!$B$33,P$31)</f>
        <v/>
      </c>
      <c r="Q72" s="21" t="str" cm="1">
        <f t="array" aca="1" ref="Q72" ca="1">tauxHpourCent($B$5:$B$25,$D$5:$D$25,Q$5:Q$25,$D72,Données!$B$33,Q$31)</f>
        <v/>
      </c>
      <c r="R72" s="21" t="str" cm="1">
        <f t="array" aca="1" ref="R72" ca="1">tauxHpourCent($B$5:$B$25,$D$5:$D$25,R$5:R$25,$D72,Données!$B$33,R$31)</f>
        <v/>
      </c>
      <c r="S72" s="21" t="str" cm="1">
        <f t="array" aca="1" ref="S72" ca="1">tauxHpourCent($B$5:$B$25,$D$5:$D$25,S$5:S$25,$D72,Données!$B$33,S$31)</f>
        <v/>
      </c>
      <c r="T72" s="21" t="str" cm="1">
        <f t="array" aca="1" ref="T72" ca="1">tauxHpourCent($B$5:$B$25,$D$5:$D$25,T$5:T$25,$D72,Données!$B$33,T$31)</f>
        <v/>
      </c>
      <c r="U72" s="21" t="str" cm="1">
        <f t="array" aca="1" ref="U72" ca="1">tauxHpourCent($B$5:$B$25,$D$5:$D$25,U$5:U$25,$D72,Données!$B$33,U$31)</f>
        <v/>
      </c>
    </row>
    <row r="73" spans="4:21" ht="9" customHeight="1" x14ac:dyDescent="0.25">
      <c r="D73" s="11">
        <f t="shared" si="8"/>
        <v>11</v>
      </c>
      <c r="E73" s="21" t="str" cm="1">
        <f t="array" aca="1" ref="E73" ca="1">tauxHpourCent($B$5:$B$25,$D$5:$D$25,E$5:E$25,$D73,Données!$B$33,E$31)</f>
        <v/>
      </c>
      <c r="F73" s="21" t="str" cm="1">
        <f t="array" aca="1" ref="F73" ca="1">tauxHpourCent($B$5:$B$25,$D$5:$D$25,F$5:F$25,$D73,Données!$B$33,F$31)</f>
        <v/>
      </c>
      <c r="G73" s="21" t="str" cm="1">
        <f t="array" aca="1" ref="G73" ca="1">tauxHpourCent($B$5:$B$25,$D$5:$D$25,G$5:G$25,$D73,Données!$B$33,G$31)</f>
        <v/>
      </c>
      <c r="H73" s="21" t="str" cm="1">
        <f t="array" aca="1" ref="H73" ca="1">tauxHpourCent($B$5:$B$25,$D$5:$D$25,H$5:H$25,$D73,Données!$B$33,H$31)</f>
        <v/>
      </c>
      <c r="I73" s="21" t="str" cm="1">
        <f t="array" aca="1" ref="I73" ca="1">tauxHpourCent($B$5:$B$25,$D$5:$D$25,I$5:I$25,$D73,Données!$B$33,I$31)</f>
        <v/>
      </c>
      <c r="J73" s="21" t="str" cm="1">
        <f t="array" aca="1" ref="J73" ca="1">tauxHpourCent($B$5:$B$25,$D$5:$D$25,J$5:J$25,$D73,Données!$B$33,J$31)</f>
        <v/>
      </c>
      <c r="K73" s="21" t="str" cm="1">
        <f t="array" aca="1" ref="K73" ca="1">tauxHpourCent($B$5:$B$25,$D$5:$D$25,K$5:K$25,$D73,Données!$B$33,K$31)</f>
        <v/>
      </c>
      <c r="L73" s="21" t="str" cm="1">
        <f t="array" aca="1" ref="L73" ca="1">tauxHpourCent($B$5:$B$25,$D$5:$D$25,L$5:L$25,$D73,Données!$B$33,L$31)</f>
        <v/>
      </c>
      <c r="M73" s="21" t="str" cm="1">
        <f t="array" aca="1" ref="M73" ca="1">tauxHpourCent($B$5:$B$25,$D$5:$D$25,M$5:M$25,$D73,Données!$B$33,M$31)</f>
        <v/>
      </c>
      <c r="N73" s="21" t="str" cm="1">
        <f t="array" aca="1" ref="N73" ca="1">tauxHpourCent($B$5:$B$25,$D$5:$D$25,N$5:N$25,$D73,Données!$B$33,N$31)</f>
        <v/>
      </c>
      <c r="O73" s="21" t="str" cm="1">
        <f t="array" aca="1" ref="O73" ca="1">tauxHpourCent($B$5:$B$25,$D$5:$D$25,O$5:O$25,$D73,Données!$B$33,O$31)</f>
        <v/>
      </c>
      <c r="P73" s="21" t="str" cm="1">
        <f t="array" aca="1" ref="P73" ca="1">tauxHpourCent($B$5:$B$25,$D$5:$D$25,P$5:P$25,$D73,Données!$B$33,P$31)</f>
        <v/>
      </c>
      <c r="Q73" s="21" t="str" cm="1">
        <f t="array" aca="1" ref="Q73" ca="1">tauxHpourCent($B$5:$B$25,$D$5:$D$25,Q$5:Q$25,$D73,Données!$B$33,Q$31)</f>
        <v/>
      </c>
      <c r="R73" s="21" t="str" cm="1">
        <f t="array" aca="1" ref="R73" ca="1">tauxHpourCent($B$5:$B$25,$D$5:$D$25,R$5:R$25,$D73,Données!$B$33,R$31)</f>
        <v/>
      </c>
      <c r="S73" s="21" t="str" cm="1">
        <f t="array" aca="1" ref="S73" ca="1">tauxHpourCent($B$5:$B$25,$D$5:$D$25,S$5:S$25,$D73,Données!$B$33,S$31)</f>
        <v/>
      </c>
      <c r="T73" s="21" t="str" cm="1">
        <f t="array" aca="1" ref="T73" ca="1">tauxHpourCent($B$5:$B$25,$D$5:$D$25,T$5:T$25,$D73,Données!$B$33,T$31)</f>
        <v/>
      </c>
      <c r="U73" s="21" t="str" cm="1">
        <f t="array" aca="1" ref="U73" ca="1">tauxHpourCent($B$5:$B$25,$D$5:$D$25,U$5:U$25,$D73,Données!$B$33,U$31)</f>
        <v/>
      </c>
    </row>
    <row r="74" spans="4:21" ht="9" customHeight="1" x14ac:dyDescent="0.25">
      <c r="D74" s="11">
        <f t="shared" si="8"/>
        <v>12</v>
      </c>
      <c r="E74" s="21" t="str" cm="1">
        <f t="array" aca="1" ref="E74" ca="1">tauxHpourCent($B$5:$B$25,$D$5:$D$25,E$5:E$25,$D74,Données!$B$33,E$31)</f>
        <v/>
      </c>
      <c r="F74" s="21" t="str" cm="1">
        <f t="array" aca="1" ref="F74" ca="1">tauxHpourCent($B$5:$B$25,$D$5:$D$25,F$5:F$25,$D74,Données!$B$33,F$31)</f>
        <v/>
      </c>
      <c r="G74" s="21" t="str" cm="1">
        <f t="array" aca="1" ref="G74" ca="1">tauxHpourCent($B$5:$B$25,$D$5:$D$25,G$5:G$25,$D74,Données!$B$33,G$31)</f>
        <v/>
      </c>
      <c r="H74" s="21" t="str" cm="1">
        <f t="array" aca="1" ref="H74" ca="1">tauxHpourCent($B$5:$B$25,$D$5:$D$25,H$5:H$25,$D74,Données!$B$33,H$31)</f>
        <v/>
      </c>
      <c r="I74" s="21" t="str" cm="1">
        <f t="array" aca="1" ref="I74" ca="1">tauxHpourCent($B$5:$B$25,$D$5:$D$25,I$5:I$25,$D74,Données!$B$33,I$31)</f>
        <v/>
      </c>
      <c r="J74" s="21" t="str" cm="1">
        <f t="array" aca="1" ref="J74" ca="1">tauxHpourCent($B$5:$B$25,$D$5:$D$25,J$5:J$25,$D74,Données!$B$33,J$31)</f>
        <v/>
      </c>
      <c r="K74" s="21" t="str" cm="1">
        <f t="array" aca="1" ref="K74" ca="1">tauxHpourCent($B$5:$B$25,$D$5:$D$25,K$5:K$25,$D74,Données!$B$33,K$31)</f>
        <v/>
      </c>
      <c r="L74" s="21" t="str" cm="1">
        <f t="array" aca="1" ref="L74" ca="1">tauxHpourCent($B$5:$B$25,$D$5:$D$25,L$5:L$25,$D74,Données!$B$33,L$31)</f>
        <v/>
      </c>
      <c r="M74" s="21" t="str" cm="1">
        <f t="array" aca="1" ref="M74" ca="1">tauxHpourCent($B$5:$B$25,$D$5:$D$25,M$5:M$25,$D74,Données!$B$33,M$31)</f>
        <v/>
      </c>
      <c r="N74" s="21" t="str" cm="1">
        <f t="array" aca="1" ref="N74" ca="1">tauxHpourCent($B$5:$B$25,$D$5:$D$25,N$5:N$25,$D74,Données!$B$33,N$31)</f>
        <v/>
      </c>
      <c r="O74" s="21" t="str" cm="1">
        <f t="array" aca="1" ref="O74" ca="1">tauxHpourCent($B$5:$B$25,$D$5:$D$25,O$5:O$25,$D74,Données!$B$33,O$31)</f>
        <v/>
      </c>
      <c r="P74" s="21" t="str" cm="1">
        <f t="array" aca="1" ref="P74" ca="1">tauxHpourCent($B$5:$B$25,$D$5:$D$25,P$5:P$25,$D74,Données!$B$33,P$31)</f>
        <v/>
      </c>
      <c r="Q74" s="21" t="str" cm="1">
        <f t="array" aca="1" ref="Q74" ca="1">tauxHpourCent($B$5:$B$25,$D$5:$D$25,Q$5:Q$25,$D74,Données!$B$33,Q$31)</f>
        <v/>
      </c>
      <c r="R74" s="21" t="str" cm="1">
        <f t="array" aca="1" ref="R74" ca="1">tauxHpourCent($B$5:$B$25,$D$5:$D$25,R$5:R$25,$D74,Données!$B$33,R$31)</f>
        <v/>
      </c>
      <c r="S74" s="21" t="str" cm="1">
        <f t="array" aca="1" ref="S74" ca="1">tauxHpourCent($B$5:$B$25,$D$5:$D$25,S$5:S$25,$D74,Données!$B$33,S$31)</f>
        <v/>
      </c>
      <c r="T74" s="21" t="str" cm="1">
        <f t="array" aca="1" ref="T74" ca="1">tauxHpourCent($B$5:$B$25,$D$5:$D$25,T$5:T$25,$D74,Données!$B$33,T$31)</f>
        <v/>
      </c>
      <c r="U74" s="21" t="str" cm="1">
        <f t="array" aca="1" ref="U74" ca="1">tauxHpourCent($B$5:$B$25,$D$5:$D$25,U$5:U$25,$D74,Données!$B$33,U$31)</f>
        <v/>
      </c>
    </row>
    <row r="75" spans="4:21" ht="9" customHeight="1" x14ac:dyDescent="0.25">
      <c r="D75" s="11">
        <f t="shared" si="8"/>
        <v>13</v>
      </c>
      <c r="E75" s="21" t="str" cm="1">
        <f t="array" aca="1" ref="E75" ca="1">tauxHpourCent($B$5:$B$25,$D$5:$D$25,E$5:E$25,$D75,Données!$B$33,E$31)</f>
        <v/>
      </c>
      <c r="F75" s="21" t="str" cm="1">
        <f t="array" aca="1" ref="F75" ca="1">tauxHpourCent($B$5:$B$25,$D$5:$D$25,F$5:F$25,$D75,Données!$B$33,F$31)</f>
        <v/>
      </c>
      <c r="G75" s="21" t="str" cm="1">
        <f t="array" aca="1" ref="G75" ca="1">tauxHpourCent($B$5:$B$25,$D$5:$D$25,G$5:G$25,$D75,Données!$B$33,G$31)</f>
        <v/>
      </c>
      <c r="H75" s="21" t="str" cm="1">
        <f t="array" aca="1" ref="H75" ca="1">tauxHpourCent($B$5:$B$25,$D$5:$D$25,H$5:H$25,$D75,Données!$B$33,H$31)</f>
        <v/>
      </c>
      <c r="I75" s="21" t="str" cm="1">
        <f t="array" aca="1" ref="I75" ca="1">tauxHpourCent($B$5:$B$25,$D$5:$D$25,I$5:I$25,$D75,Données!$B$33,I$31)</f>
        <v/>
      </c>
      <c r="J75" s="21" t="str" cm="1">
        <f t="array" aca="1" ref="J75" ca="1">tauxHpourCent($B$5:$B$25,$D$5:$D$25,J$5:J$25,$D75,Données!$B$33,J$31)</f>
        <v/>
      </c>
      <c r="K75" s="21" t="str" cm="1">
        <f t="array" aca="1" ref="K75" ca="1">tauxHpourCent($B$5:$B$25,$D$5:$D$25,K$5:K$25,$D75,Données!$B$33,K$31)</f>
        <v/>
      </c>
      <c r="L75" s="21" t="str" cm="1">
        <f t="array" aca="1" ref="L75" ca="1">tauxHpourCent($B$5:$B$25,$D$5:$D$25,L$5:L$25,$D75,Données!$B$33,L$31)</f>
        <v/>
      </c>
      <c r="M75" s="21" t="str" cm="1">
        <f t="array" aca="1" ref="M75" ca="1">tauxHpourCent($B$5:$B$25,$D$5:$D$25,M$5:M$25,$D75,Données!$B$33,M$31)</f>
        <v/>
      </c>
      <c r="N75" s="21" t="str" cm="1">
        <f t="array" aca="1" ref="N75" ca="1">tauxHpourCent($B$5:$B$25,$D$5:$D$25,N$5:N$25,$D75,Données!$B$33,N$31)</f>
        <v/>
      </c>
      <c r="O75" s="21" t="str" cm="1">
        <f t="array" aca="1" ref="O75" ca="1">tauxHpourCent($B$5:$B$25,$D$5:$D$25,O$5:O$25,$D75,Données!$B$33,O$31)</f>
        <v/>
      </c>
      <c r="P75" s="21" t="str" cm="1">
        <f t="array" aca="1" ref="P75" ca="1">tauxHpourCent($B$5:$B$25,$D$5:$D$25,P$5:P$25,$D75,Données!$B$33,P$31)</f>
        <v/>
      </c>
      <c r="Q75" s="21" t="str" cm="1">
        <f t="array" aca="1" ref="Q75" ca="1">tauxHpourCent($B$5:$B$25,$D$5:$D$25,Q$5:Q$25,$D75,Données!$B$33,Q$31)</f>
        <v/>
      </c>
      <c r="R75" s="21" t="str" cm="1">
        <f t="array" aca="1" ref="R75" ca="1">tauxHpourCent($B$5:$B$25,$D$5:$D$25,R$5:R$25,$D75,Données!$B$33,R$31)</f>
        <v/>
      </c>
      <c r="S75" s="21" t="str" cm="1">
        <f t="array" aca="1" ref="S75" ca="1">tauxHpourCent($B$5:$B$25,$D$5:$D$25,S$5:S$25,$D75,Données!$B$33,S$31)</f>
        <v/>
      </c>
      <c r="T75" s="21" t="str" cm="1">
        <f t="array" aca="1" ref="T75" ca="1">tauxHpourCent($B$5:$B$25,$D$5:$D$25,T$5:T$25,$D75,Données!$B$33,T$31)</f>
        <v/>
      </c>
      <c r="U75" s="21" t="str" cm="1">
        <f t="array" aca="1" ref="U75" ca="1">tauxHpourCent($B$5:$B$25,$D$5:$D$25,U$5:U$25,$D75,Données!$B$33,U$31)</f>
        <v/>
      </c>
    </row>
    <row r="76" spans="4:21" ht="9" customHeight="1" x14ac:dyDescent="0.25">
      <c r="D76" s="11">
        <f t="shared" si="8"/>
        <v>14</v>
      </c>
      <c r="E76" s="21" t="str" cm="1">
        <f t="array" aca="1" ref="E76" ca="1">tauxHpourCent($B$5:$B$25,$D$5:$D$25,E$5:E$25,$D76,Données!$B$33,E$31)</f>
        <v/>
      </c>
      <c r="F76" s="21" t="str" cm="1">
        <f t="array" aca="1" ref="F76" ca="1">tauxHpourCent($B$5:$B$25,$D$5:$D$25,F$5:F$25,$D76,Données!$B$33,F$31)</f>
        <v/>
      </c>
      <c r="G76" s="21" t="str" cm="1">
        <f t="array" aca="1" ref="G76" ca="1">tauxHpourCent($B$5:$B$25,$D$5:$D$25,G$5:G$25,$D76,Données!$B$33,G$31)</f>
        <v/>
      </c>
      <c r="H76" s="21" t="str" cm="1">
        <f t="array" aca="1" ref="H76" ca="1">tauxHpourCent($B$5:$B$25,$D$5:$D$25,H$5:H$25,$D76,Données!$B$33,H$31)</f>
        <v/>
      </c>
      <c r="I76" s="21" t="str" cm="1">
        <f t="array" aca="1" ref="I76" ca="1">tauxHpourCent($B$5:$B$25,$D$5:$D$25,I$5:I$25,$D76,Données!$B$33,I$31)</f>
        <v/>
      </c>
      <c r="J76" s="21" t="str" cm="1">
        <f t="array" aca="1" ref="J76" ca="1">tauxHpourCent($B$5:$B$25,$D$5:$D$25,J$5:J$25,$D76,Données!$B$33,J$31)</f>
        <v/>
      </c>
      <c r="K76" s="21" t="str" cm="1">
        <f t="array" aca="1" ref="K76" ca="1">tauxHpourCent($B$5:$B$25,$D$5:$D$25,K$5:K$25,$D76,Données!$B$33,K$31)</f>
        <v/>
      </c>
      <c r="L76" s="21" t="str" cm="1">
        <f t="array" aca="1" ref="L76" ca="1">tauxHpourCent($B$5:$B$25,$D$5:$D$25,L$5:L$25,$D76,Données!$B$33,L$31)</f>
        <v/>
      </c>
      <c r="M76" s="21" t="str" cm="1">
        <f t="array" aca="1" ref="M76" ca="1">tauxHpourCent($B$5:$B$25,$D$5:$D$25,M$5:M$25,$D76,Données!$B$33,M$31)</f>
        <v/>
      </c>
      <c r="N76" s="21" t="str" cm="1">
        <f t="array" aca="1" ref="N76" ca="1">tauxHpourCent($B$5:$B$25,$D$5:$D$25,N$5:N$25,$D76,Données!$B$33,N$31)</f>
        <v/>
      </c>
      <c r="O76" s="21" t="str" cm="1">
        <f t="array" aca="1" ref="O76" ca="1">tauxHpourCent($B$5:$B$25,$D$5:$D$25,O$5:O$25,$D76,Données!$B$33,O$31)</f>
        <v/>
      </c>
      <c r="P76" s="21" t="str" cm="1">
        <f t="array" aca="1" ref="P76" ca="1">tauxHpourCent($B$5:$B$25,$D$5:$D$25,P$5:P$25,$D76,Données!$B$33,P$31)</f>
        <v/>
      </c>
      <c r="Q76" s="21" t="str" cm="1">
        <f t="array" aca="1" ref="Q76" ca="1">tauxHpourCent($B$5:$B$25,$D$5:$D$25,Q$5:Q$25,$D76,Données!$B$33,Q$31)</f>
        <v/>
      </c>
      <c r="R76" s="21" t="str" cm="1">
        <f t="array" aca="1" ref="R76" ca="1">tauxHpourCent($B$5:$B$25,$D$5:$D$25,R$5:R$25,$D76,Données!$B$33,R$31)</f>
        <v/>
      </c>
      <c r="S76" s="21" t="str" cm="1">
        <f t="array" aca="1" ref="S76" ca="1">tauxHpourCent($B$5:$B$25,$D$5:$D$25,S$5:S$25,$D76,Données!$B$33,S$31)</f>
        <v/>
      </c>
      <c r="T76" s="21" t="str" cm="1">
        <f t="array" aca="1" ref="T76" ca="1">tauxHpourCent($B$5:$B$25,$D$5:$D$25,T$5:T$25,$D76,Données!$B$33,T$31)</f>
        <v/>
      </c>
      <c r="U76" s="21" t="str" cm="1">
        <f t="array" aca="1" ref="U76" ca="1">tauxHpourCent($B$5:$B$25,$D$5:$D$25,U$5:U$25,$D76,Données!$B$33,U$31)</f>
        <v/>
      </c>
    </row>
    <row r="77" spans="4:21" ht="9" customHeight="1" x14ac:dyDescent="0.25">
      <c r="D77" s="11">
        <f t="shared" si="8"/>
        <v>15</v>
      </c>
      <c r="E77" s="21" t="str" cm="1">
        <f t="array" aca="1" ref="E77" ca="1">tauxHpourCent($B$5:$B$25,$D$5:$D$25,E$5:E$25,$D77,Données!$B$33,E$31)</f>
        <v/>
      </c>
      <c r="F77" s="21" t="str" cm="1">
        <f t="array" aca="1" ref="F77" ca="1">tauxHpourCent($B$5:$B$25,$D$5:$D$25,F$5:F$25,$D77,Données!$B$33,F$31)</f>
        <v/>
      </c>
      <c r="G77" s="21" t="str" cm="1">
        <f t="array" aca="1" ref="G77" ca="1">tauxHpourCent($B$5:$B$25,$D$5:$D$25,G$5:G$25,$D77,Données!$B$33,G$31)</f>
        <v/>
      </c>
      <c r="H77" s="21" t="str" cm="1">
        <f t="array" aca="1" ref="H77" ca="1">tauxHpourCent($B$5:$B$25,$D$5:$D$25,H$5:H$25,$D77,Données!$B$33,H$31)</f>
        <v/>
      </c>
      <c r="I77" s="21" t="str" cm="1">
        <f t="array" aca="1" ref="I77" ca="1">tauxHpourCent($B$5:$B$25,$D$5:$D$25,I$5:I$25,$D77,Données!$B$33,I$31)</f>
        <v/>
      </c>
      <c r="J77" s="21" t="str" cm="1">
        <f t="array" aca="1" ref="J77" ca="1">tauxHpourCent($B$5:$B$25,$D$5:$D$25,J$5:J$25,$D77,Données!$B$33,J$31)</f>
        <v/>
      </c>
      <c r="K77" s="21" t="str" cm="1">
        <f t="array" aca="1" ref="K77" ca="1">tauxHpourCent($B$5:$B$25,$D$5:$D$25,K$5:K$25,$D77,Données!$B$33,K$31)</f>
        <v/>
      </c>
      <c r="L77" s="21" t="str" cm="1">
        <f t="array" aca="1" ref="L77" ca="1">tauxHpourCent($B$5:$B$25,$D$5:$D$25,L$5:L$25,$D77,Données!$B$33,L$31)</f>
        <v/>
      </c>
      <c r="M77" s="21" t="str" cm="1">
        <f t="array" aca="1" ref="M77" ca="1">tauxHpourCent($B$5:$B$25,$D$5:$D$25,M$5:M$25,$D77,Données!$B$33,M$31)</f>
        <v/>
      </c>
      <c r="N77" s="21" t="str" cm="1">
        <f t="array" aca="1" ref="N77" ca="1">tauxHpourCent($B$5:$B$25,$D$5:$D$25,N$5:N$25,$D77,Données!$B$33,N$31)</f>
        <v/>
      </c>
      <c r="O77" s="21" t="str" cm="1">
        <f t="array" aca="1" ref="O77" ca="1">tauxHpourCent($B$5:$B$25,$D$5:$D$25,O$5:O$25,$D77,Données!$B$33,O$31)</f>
        <v/>
      </c>
      <c r="P77" s="21" t="str" cm="1">
        <f t="array" aca="1" ref="P77" ca="1">tauxHpourCent($B$5:$B$25,$D$5:$D$25,P$5:P$25,$D77,Données!$B$33,P$31)</f>
        <v/>
      </c>
      <c r="Q77" s="21" t="str" cm="1">
        <f t="array" aca="1" ref="Q77" ca="1">tauxHpourCent($B$5:$B$25,$D$5:$D$25,Q$5:Q$25,$D77,Données!$B$33,Q$31)</f>
        <v/>
      </c>
      <c r="R77" s="21" t="str" cm="1">
        <f t="array" aca="1" ref="R77" ca="1">tauxHpourCent($B$5:$B$25,$D$5:$D$25,R$5:R$25,$D77,Données!$B$33,R$31)</f>
        <v/>
      </c>
      <c r="S77" s="21" t="str" cm="1">
        <f t="array" aca="1" ref="S77" ca="1">tauxHpourCent($B$5:$B$25,$D$5:$D$25,S$5:S$25,$D77,Données!$B$33,S$31)</f>
        <v/>
      </c>
      <c r="T77" s="21" t="str" cm="1">
        <f t="array" aca="1" ref="T77" ca="1">tauxHpourCent($B$5:$B$25,$D$5:$D$25,T$5:T$25,$D77,Données!$B$33,T$31)</f>
        <v/>
      </c>
      <c r="U77" s="21" t="str" cm="1">
        <f t="array" aca="1" ref="U77" ca="1">tauxHpourCent($B$5:$B$25,$D$5:$D$25,U$5:U$25,$D77,Données!$B$33,U$31)</f>
        <v/>
      </c>
    </row>
    <row r="78" spans="4:21" ht="9" customHeight="1" x14ac:dyDescent="0.25">
      <c r="D78" s="11">
        <f t="shared" si="8"/>
        <v>16</v>
      </c>
      <c r="E78" s="21" t="str" cm="1">
        <f t="array" aca="1" ref="E78" ca="1">tauxHpourCent($B$5:$B$25,$D$5:$D$25,E$5:E$25,$D78,Données!$B$33,E$31)</f>
        <v/>
      </c>
      <c r="F78" s="21" t="str" cm="1">
        <f t="array" aca="1" ref="F78" ca="1">tauxHpourCent($B$5:$B$25,$D$5:$D$25,F$5:F$25,$D78,Données!$B$33,F$31)</f>
        <v/>
      </c>
      <c r="G78" s="21" t="str" cm="1">
        <f t="array" aca="1" ref="G78" ca="1">tauxHpourCent($B$5:$B$25,$D$5:$D$25,G$5:G$25,$D78,Données!$B$33,G$31)</f>
        <v/>
      </c>
      <c r="H78" s="21" t="str" cm="1">
        <f t="array" aca="1" ref="H78" ca="1">tauxHpourCent($B$5:$B$25,$D$5:$D$25,H$5:H$25,$D78,Données!$B$33,H$31)</f>
        <v/>
      </c>
      <c r="I78" s="21" t="str" cm="1">
        <f t="array" aca="1" ref="I78" ca="1">tauxHpourCent($B$5:$B$25,$D$5:$D$25,I$5:I$25,$D78,Données!$B$33,I$31)</f>
        <v/>
      </c>
      <c r="J78" s="21" t="str" cm="1">
        <f t="array" aca="1" ref="J78" ca="1">tauxHpourCent($B$5:$B$25,$D$5:$D$25,J$5:J$25,$D78,Données!$B$33,J$31)</f>
        <v/>
      </c>
      <c r="K78" s="21" t="str" cm="1">
        <f t="array" aca="1" ref="K78" ca="1">tauxHpourCent($B$5:$B$25,$D$5:$D$25,K$5:K$25,$D78,Données!$B$33,K$31)</f>
        <v/>
      </c>
      <c r="L78" s="21" t="str" cm="1">
        <f t="array" aca="1" ref="L78" ca="1">tauxHpourCent($B$5:$B$25,$D$5:$D$25,L$5:L$25,$D78,Données!$B$33,L$31)</f>
        <v/>
      </c>
      <c r="M78" s="21" t="str" cm="1">
        <f t="array" aca="1" ref="M78" ca="1">tauxHpourCent($B$5:$B$25,$D$5:$D$25,M$5:M$25,$D78,Données!$B$33,M$31)</f>
        <v/>
      </c>
      <c r="N78" s="21" t="str" cm="1">
        <f t="array" aca="1" ref="N78" ca="1">tauxHpourCent($B$5:$B$25,$D$5:$D$25,N$5:N$25,$D78,Données!$B$33,N$31)</f>
        <v/>
      </c>
      <c r="O78" s="21" t="str" cm="1">
        <f t="array" aca="1" ref="O78" ca="1">tauxHpourCent($B$5:$B$25,$D$5:$D$25,O$5:O$25,$D78,Données!$B$33,O$31)</f>
        <v/>
      </c>
      <c r="P78" s="21" t="str" cm="1">
        <f t="array" aca="1" ref="P78" ca="1">tauxHpourCent($B$5:$B$25,$D$5:$D$25,P$5:P$25,$D78,Données!$B$33,P$31)</f>
        <v/>
      </c>
      <c r="Q78" s="21" t="str" cm="1">
        <f t="array" aca="1" ref="Q78" ca="1">tauxHpourCent($B$5:$B$25,$D$5:$D$25,Q$5:Q$25,$D78,Données!$B$33,Q$31)</f>
        <v/>
      </c>
      <c r="R78" s="21" t="str" cm="1">
        <f t="array" aca="1" ref="R78" ca="1">tauxHpourCent($B$5:$B$25,$D$5:$D$25,R$5:R$25,$D78,Données!$B$33,R$31)</f>
        <v/>
      </c>
      <c r="S78" s="21" t="str" cm="1">
        <f t="array" aca="1" ref="S78" ca="1">tauxHpourCent($B$5:$B$25,$D$5:$D$25,S$5:S$25,$D78,Données!$B$33,S$31)</f>
        <v/>
      </c>
      <c r="T78" s="21" t="str" cm="1">
        <f t="array" aca="1" ref="T78" ca="1">tauxHpourCent($B$5:$B$25,$D$5:$D$25,T$5:T$25,$D78,Données!$B$33,T$31)</f>
        <v/>
      </c>
      <c r="U78" s="21" t="str" cm="1">
        <f t="array" aca="1" ref="U78" ca="1">tauxHpourCent($B$5:$B$25,$D$5:$D$25,U$5:U$25,$D78,Données!$B$33,U$31)</f>
        <v/>
      </c>
    </row>
    <row r="79" spans="4:21" ht="9" customHeight="1" x14ac:dyDescent="0.25">
      <c r="D79" s="11">
        <f t="shared" si="8"/>
        <v>17</v>
      </c>
      <c r="E79" s="21" t="str" cm="1">
        <f t="array" aca="1" ref="E79" ca="1">tauxHpourCent($B$5:$B$25,$D$5:$D$25,E$5:E$25,$D79,Données!$B$33,E$31)</f>
        <v/>
      </c>
      <c r="F79" s="21" t="str" cm="1">
        <f t="array" aca="1" ref="F79" ca="1">tauxHpourCent($B$5:$B$25,$D$5:$D$25,F$5:F$25,$D79,Données!$B$33,F$31)</f>
        <v/>
      </c>
      <c r="G79" s="21" t="str" cm="1">
        <f t="array" aca="1" ref="G79" ca="1">tauxHpourCent($B$5:$B$25,$D$5:$D$25,G$5:G$25,$D79,Données!$B$33,G$31)</f>
        <v/>
      </c>
      <c r="H79" s="21" t="str" cm="1">
        <f t="array" aca="1" ref="H79" ca="1">tauxHpourCent($B$5:$B$25,$D$5:$D$25,H$5:H$25,$D79,Données!$B$33,H$31)</f>
        <v/>
      </c>
      <c r="I79" s="21" t="str" cm="1">
        <f t="array" aca="1" ref="I79" ca="1">tauxHpourCent($B$5:$B$25,$D$5:$D$25,I$5:I$25,$D79,Données!$B$33,I$31)</f>
        <v/>
      </c>
      <c r="J79" s="21" t="str" cm="1">
        <f t="array" aca="1" ref="J79" ca="1">tauxHpourCent($B$5:$B$25,$D$5:$D$25,J$5:J$25,$D79,Données!$B$33,J$31)</f>
        <v/>
      </c>
      <c r="K79" s="21" t="str" cm="1">
        <f t="array" aca="1" ref="K79" ca="1">tauxHpourCent($B$5:$B$25,$D$5:$D$25,K$5:K$25,$D79,Données!$B$33,K$31)</f>
        <v/>
      </c>
      <c r="L79" s="21" t="str" cm="1">
        <f t="array" aca="1" ref="L79" ca="1">tauxHpourCent($B$5:$B$25,$D$5:$D$25,L$5:L$25,$D79,Données!$B$33,L$31)</f>
        <v/>
      </c>
      <c r="M79" s="21" t="str" cm="1">
        <f t="array" aca="1" ref="M79" ca="1">tauxHpourCent($B$5:$B$25,$D$5:$D$25,M$5:M$25,$D79,Données!$B$33,M$31)</f>
        <v/>
      </c>
      <c r="N79" s="21" t="str" cm="1">
        <f t="array" aca="1" ref="N79" ca="1">tauxHpourCent($B$5:$B$25,$D$5:$D$25,N$5:N$25,$D79,Données!$B$33,N$31)</f>
        <v/>
      </c>
      <c r="O79" s="21" t="str" cm="1">
        <f t="array" aca="1" ref="O79" ca="1">tauxHpourCent($B$5:$B$25,$D$5:$D$25,O$5:O$25,$D79,Données!$B$33,O$31)</f>
        <v/>
      </c>
      <c r="P79" s="21" t="str" cm="1">
        <f t="array" aca="1" ref="P79" ca="1">tauxHpourCent($B$5:$B$25,$D$5:$D$25,P$5:P$25,$D79,Données!$B$33,P$31)</f>
        <v/>
      </c>
      <c r="Q79" s="21" t="str" cm="1">
        <f t="array" aca="1" ref="Q79" ca="1">tauxHpourCent($B$5:$B$25,$D$5:$D$25,Q$5:Q$25,$D79,Données!$B$33,Q$31)</f>
        <v/>
      </c>
      <c r="R79" s="21" t="str" cm="1">
        <f t="array" aca="1" ref="R79" ca="1">tauxHpourCent($B$5:$B$25,$D$5:$D$25,R$5:R$25,$D79,Données!$B$33,R$31)</f>
        <v/>
      </c>
      <c r="S79" s="21" t="str" cm="1">
        <f t="array" aca="1" ref="S79" ca="1">tauxHpourCent($B$5:$B$25,$D$5:$D$25,S$5:S$25,$D79,Données!$B$33,S$31)</f>
        <v/>
      </c>
      <c r="T79" s="21" t="str" cm="1">
        <f t="array" aca="1" ref="T79" ca="1">tauxHpourCent($B$5:$B$25,$D$5:$D$25,T$5:T$25,$D79,Données!$B$33,T$31)</f>
        <v/>
      </c>
      <c r="U79" s="21" t="str" cm="1">
        <f t="array" aca="1" ref="U79" ca="1">tauxHpourCent($B$5:$B$25,$D$5:$D$25,U$5:U$25,$D79,Données!$B$33,U$31)</f>
        <v/>
      </c>
    </row>
    <row r="80" spans="4:21" ht="9" customHeight="1" x14ac:dyDescent="0.25">
      <c r="D80" s="11">
        <f t="shared" si="8"/>
        <v>18</v>
      </c>
      <c r="E80" s="21" t="str" cm="1">
        <f t="array" aca="1" ref="E80" ca="1">tauxHpourCent($B$5:$B$25,$D$5:$D$25,E$5:E$25,$D80,Données!$B$33,E$31)</f>
        <v/>
      </c>
      <c r="F80" s="21" t="str" cm="1">
        <f t="array" aca="1" ref="F80" ca="1">tauxHpourCent($B$5:$B$25,$D$5:$D$25,F$5:F$25,$D80,Données!$B$33,F$31)</f>
        <v/>
      </c>
      <c r="G80" s="21" t="str" cm="1">
        <f t="array" aca="1" ref="G80" ca="1">tauxHpourCent($B$5:$B$25,$D$5:$D$25,G$5:G$25,$D80,Données!$B$33,G$31)</f>
        <v/>
      </c>
      <c r="H80" s="21" t="str" cm="1">
        <f t="array" aca="1" ref="H80" ca="1">tauxHpourCent($B$5:$B$25,$D$5:$D$25,H$5:H$25,$D80,Données!$B$33,H$31)</f>
        <v/>
      </c>
      <c r="I80" s="21" t="str" cm="1">
        <f t="array" aca="1" ref="I80" ca="1">tauxHpourCent($B$5:$B$25,$D$5:$D$25,I$5:I$25,$D80,Données!$B$33,I$31)</f>
        <v/>
      </c>
      <c r="J80" s="21" t="str" cm="1">
        <f t="array" aca="1" ref="J80" ca="1">tauxHpourCent($B$5:$B$25,$D$5:$D$25,J$5:J$25,$D80,Données!$B$33,J$31)</f>
        <v/>
      </c>
      <c r="K80" s="21" t="str" cm="1">
        <f t="array" aca="1" ref="K80" ca="1">tauxHpourCent($B$5:$B$25,$D$5:$D$25,K$5:K$25,$D80,Données!$B$33,K$31)</f>
        <v/>
      </c>
      <c r="L80" s="21" t="str" cm="1">
        <f t="array" aca="1" ref="L80" ca="1">tauxHpourCent($B$5:$B$25,$D$5:$D$25,L$5:L$25,$D80,Données!$B$33,L$31)</f>
        <v/>
      </c>
      <c r="M80" s="21" t="str" cm="1">
        <f t="array" aca="1" ref="M80" ca="1">tauxHpourCent($B$5:$B$25,$D$5:$D$25,M$5:M$25,$D80,Données!$B$33,M$31)</f>
        <v/>
      </c>
      <c r="N80" s="21" t="str" cm="1">
        <f t="array" aca="1" ref="N80" ca="1">tauxHpourCent($B$5:$B$25,$D$5:$D$25,N$5:N$25,$D80,Données!$B$33,N$31)</f>
        <v/>
      </c>
      <c r="O80" s="21" t="str" cm="1">
        <f t="array" aca="1" ref="O80" ca="1">tauxHpourCent($B$5:$B$25,$D$5:$D$25,O$5:O$25,$D80,Données!$B$33,O$31)</f>
        <v/>
      </c>
      <c r="P80" s="21" t="str" cm="1">
        <f t="array" aca="1" ref="P80" ca="1">tauxHpourCent($B$5:$B$25,$D$5:$D$25,P$5:P$25,$D80,Données!$B$33,P$31)</f>
        <v/>
      </c>
      <c r="Q80" s="21" t="str" cm="1">
        <f t="array" aca="1" ref="Q80" ca="1">tauxHpourCent($B$5:$B$25,$D$5:$D$25,Q$5:Q$25,$D80,Données!$B$33,Q$31)</f>
        <v/>
      </c>
      <c r="R80" s="21" t="str" cm="1">
        <f t="array" aca="1" ref="R80" ca="1">tauxHpourCent($B$5:$B$25,$D$5:$D$25,R$5:R$25,$D80,Données!$B$33,R$31)</f>
        <v/>
      </c>
      <c r="S80" s="21" t="str" cm="1">
        <f t="array" aca="1" ref="S80" ca="1">tauxHpourCent($B$5:$B$25,$D$5:$D$25,S$5:S$25,$D80,Données!$B$33,S$31)</f>
        <v/>
      </c>
      <c r="T80" s="21" t="str" cm="1">
        <f t="array" aca="1" ref="T80" ca="1">tauxHpourCent($B$5:$B$25,$D$5:$D$25,T$5:T$25,$D80,Données!$B$33,T$31)</f>
        <v/>
      </c>
      <c r="U80" s="21" t="str" cm="1">
        <f t="array" aca="1" ref="U80" ca="1">tauxHpourCent($B$5:$B$25,$D$5:$D$25,U$5:U$25,$D80,Données!$B$33,U$31)</f>
        <v/>
      </c>
    </row>
    <row r="81" spans="1:44" ht="9" customHeight="1" x14ac:dyDescent="0.25">
      <c r="D81" s="11">
        <f t="shared" si="8"/>
        <v>19</v>
      </c>
      <c r="E81" s="21" t="str" cm="1">
        <f t="array" aca="1" ref="E81" ca="1">tauxHpourCent($B$5:$B$25,$D$5:$D$25,E$5:E$25,$D81,Données!$B$33,E$31)</f>
        <v/>
      </c>
      <c r="F81" s="21" t="str" cm="1">
        <f t="array" aca="1" ref="F81" ca="1">tauxHpourCent($B$5:$B$25,$D$5:$D$25,F$5:F$25,$D81,Données!$B$33,F$31)</f>
        <v/>
      </c>
      <c r="G81" s="21" t="str" cm="1">
        <f t="array" aca="1" ref="G81" ca="1">tauxHpourCent($B$5:$B$25,$D$5:$D$25,G$5:G$25,$D81,Données!$B$33,G$31)</f>
        <v/>
      </c>
      <c r="H81" s="21" t="str" cm="1">
        <f t="array" aca="1" ref="H81" ca="1">tauxHpourCent($B$5:$B$25,$D$5:$D$25,H$5:H$25,$D81,Données!$B$33,H$31)</f>
        <v/>
      </c>
      <c r="I81" s="21" t="str" cm="1">
        <f t="array" aca="1" ref="I81" ca="1">tauxHpourCent($B$5:$B$25,$D$5:$D$25,I$5:I$25,$D81,Données!$B$33,I$31)</f>
        <v/>
      </c>
      <c r="J81" s="21" t="str" cm="1">
        <f t="array" aca="1" ref="J81" ca="1">tauxHpourCent($B$5:$B$25,$D$5:$D$25,J$5:J$25,$D81,Données!$B$33,J$31)</f>
        <v/>
      </c>
      <c r="K81" s="21" t="str" cm="1">
        <f t="array" aca="1" ref="K81" ca="1">tauxHpourCent($B$5:$B$25,$D$5:$D$25,K$5:K$25,$D81,Données!$B$33,K$31)</f>
        <v/>
      </c>
      <c r="L81" s="21" t="str" cm="1">
        <f t="array" aca="1" ref="L81" ca="1">tauxHpourCent($B$5:$B$25,$D$5:$D$25,L$5:L$25,$D81,Données!$B$33,L$31)</f>
        <v/>
      </c>
      <c r="M81" s="21" t="str" cm="1">
        <f t="array" aca="1" ref="M81" ca="1">tauxHpourCent($B$5:$B$25,$D$5:$D$25,M$5:M$25,$D81,Données!$B$33,M$31)</f>
        <v/>
      </c>
      <c r="N81" s="21" t="str" cm="1">
        <f t="array" aca="1" ref="N81" ca="1">tauxHpourCent($B$5:$B$25,$D$5:$D$25,N$5:N$25,$D81,Données!$B$33,N$31)</f>
        <v/>
      </c>
      <c r="O81" s="21" t="str" cm="1">
        <f t="array" aca="1" ref="O81" ca="1">tauxHpourCent($B$5:$B$25,$D$5:$D$25,O$5:O$25,$D81,Données!$B$33,O$31)</f>
        <v/>
      </c>
      <c r="P81" s="21" t="str" cm="1">
        <f t="array" aca="1" ref="P81" ca="1">tauxHpourCent($B$5:$B$25,$D$5:$D$25,P$5:P$25,$D81,Données!$B$33,P$31)</f>
        <v/>
      </c>
      <c r="Q81" s="21" t="str" cm="1">
        <f t="array" aca="1" ref="Q81" ca="1">tauxHpourCent($B$5:$B$25,$D$5:$D$25,Q$5:Q$25,$D81,Données!$B$33,Q$31)</f>
        <v/>
      </c>
      <c r="R81" s="21" t="str" cm="1">
        <f t="array" aca="1" ref="R81" ca="1">tauxHpourCent($B$5:$B$25,$D$5:$D$25,R$5:R$25,$D81,Données!$B$33,R$31)</f>
        <v/>
      </c>
      <c r="S81" s="21" t="str" cm="1">
        <f t="array" aca="1" ref="S81" ca="1">tauxHpourCent($B$5:$B$25,$D$5:$D$25,S$5:S$25,$D81,Données!$B$33,S$31)</f>
        <v/>
      </c>
      <c r="T81" s="21" t="str" cm="1">
        <f t="array" aca="1" ref="T81" ca="1">tauxHpourCent($B$5:$B$25,$D$5:$D$25,T$5:T$25,$D81,Données!$B$33,T$31)</f>
        <v/>
      </c>
      <c r="U81" s="21" t="str" cm="1">
        <f t="array" aca="1" ref="U81" ca="1">tauxHpourCent($B$5:$B$25,$D$5:$D$25,U$5:U$25,$D81,Données!$B$33,U$31)</f>
        <v/>
      </c>
    </row>
    <row r="82" spans="1:44" ht="9" customHeight="1" x14ac:dyDescent="0.25">
      <c r="D82" s="11">
        <f t="shared" si="8"/>
        <v>20</v>
      </c>
      <c r="E82" s="21" t="str" cm="1">
        <f t="array" aca="1" ref="E82" ca="1">tauxHpourCent($B$5:$B$25,$D$5:$D$25,E$5:E$25,$D82,Données!$B$33,E$31)</f>
        <v/>
      </c>
      <c r="F82" s="21" t="str" cm="1">
        <f t="array" aca="1" ref="F82" ca="1">tauxHpourCent($B$5:$B$25,$D$5:$D$25,F$5:F$25,$D82,Données!$B$33,F$31)</f>
        <v/>
      </c>
      <c r="G82" s="21" t="str" cm="1">
        <f t="array" aca="1" ref="G82" ca="1">tauxHpourCent($B$5:$B$25,$D$5:$D$25,G$5:G$25,$D82,Données!$B$33,G$31)</f>
        <v/>
      </c>
      <c r="H82" s="21" t="str" cm="1">
        <f t="array" aca="1" ref="H82" ca="1">tauxHpourCent($B$5:$B$25,$D$5:$D$25,H$5:H$25,$D82,Données!$B$33,H$31)</f>
        <v/>
      </c>
      <c r="I82" s="21" t="str" cm="1">
        <f t="array" aca="1" ref="I82" ca="1">tauxHpourCent($B$5:$B$25,$D$5:$D$25,I$5:I$25,$D82,Données!$B$33,I$31)</f>
        <v/>
      </c>
      <c r="J82" s="21" t="str" cm="1">
        <f t="array" aca="1" ref="J82" ca="1">tauxHpourCent($B$5:$B$25,$D$5:$D$25,J$5:J$25,$D82,Données!$B$33,J$31)</f>
        <v/>
      </c>
      <c r="K82" s="21" t="str" cm="1">
        <f t="array" aca="1" ref="K82" ca="1">tauxHpourCent($B$5:$B$25,$D$5:$D$25,K$5:K$25,$D82,Données!$B$33,K$31)</f>
        <v/>
      </c>
      <c r="L82" s="21" t="str" cm="1">
        <f t="array" aca="1" ref="L82" ca="1">tauxHpourCent($B$5:$B$25,$D$5:$D$25,L$5:L$25,$D82,Données!$B$33,L$31)</f>
        <v/>
      </c>
      <c r="M82" s="21" t="str" cm="1">
        <f t="array" aca="1" ref="M82" ca="1">tauxHpourCent($B$5:$B$25,$D$5:$D$25,M$5:M$25,$D82,Données!$B$33,M$31)</f>
        <v/>
      </c>
      <c r="N82" s="21" t="str" cm="1">
        <f t="array" aca="1" ref="N82" ca="1">tauxHpourCent($B$5:$B$25,$D$5:$D$25,N$5:N$25,$D82,Données!$B$33,N$31)</f>
        <v/>
      </c>
      <c r="O82" s="21" t="str" cm="1">
        <f t="array" aca="1" ref="O82" ca="1">tauxHpourCent($B$5:$B$25,$D$5:$D$25,O$5:O$25,$D82,Données!$B$33,O$31)</f>
        <v/>
      </c>
      <c r="P82" s="21" t="str" cm="1">
        <f t="array" aca="1" ref="P82" ca="1">tauxHpourCent($B$5:$B$25,$D$5:$D$25,P$5:P$25,$D82,Données!$B$33,P$31)</f>
        <v/>
      </c>
      <c r="Q82" s="21" t="str" cm="1">
        <f t="array" aca="1" ref="Q82" ca="1">tauxHpourCent($B$5:$B$25,$D$5:$D$25,Q$5:Q$25,$D82,Données!$B$33,Q$31)</f>
        <v/>
      </c>
      <c r="R82" s="21" t="str" cm="1">
        <f t="array" aca="1" ref="R82" ca="1">tauxHpourCent($B$5:$B$25,$D$5:$D$25,R$5:R$25,$D82,Données!$B$33,R$31)</f>
        <v/>
      </c>
      <c r="S82" s="21" t="str" cm="1">
        <f t="array" aca="1" ref="S82" ca="1">tauxHpourCent($B$5:$B$25,$D$5:$D$25,S$5:S$25,$D82,Données!$B$33,S$31)</f>
        <v/>
      </c>
      <c r="T82" s="21" t="str" cm="1">
        <f t="array" aca="1" ref="T82" ca="1">tauxHpourCent($B$5:$B$25,$D$5:$D$25,T$5:T$25,$D82,Données!$B$33,T$31)</f>
        <v/>
      </c>
      <c r="U82" s="21" t="str" cm="1">
        <f t="array" aca="1" ref="U82" ca="1">tauxHpourCent($B$5:$B$25,$D$5:$D$25,U$5:U$25,$D82,Données!$B$33,U$31)</f>
        <v/>
      </c>
    </row>
    <row r="83" spans="1:44" ht="9" customHeight="1" x14ac:dyDescent="0.25">
      <c r="D83" s="11">
        <f t="shared" si="8"/>
        <v>21</v>
      </c>
      <c r="E83" s="21" t="str" cm="1">
        <f t="array" aca="1" ref="E83" ca="1">tauxHpourCent($B$5:$B$25,$D$5:$D$25,E$5:E$25,$D83,Données!$B$33,E$31)</f>
        <v/>
      </c>
      <c r="F83" s="21" t="str" cm="1">
        <f t="array" aca="1" ref="F83" ca="1">tauxHpourCent($B$5:$B$25,$D$5:$D$25,F$5:F$25,$D83,Données!$B$33,F$31)</f>
        <v/>
      </c>
      <c r="G83" s="21" t="str" cm="1">
        <f t="array" aca="1" ref="G83" ca="1">tauxHpourCent($B$5:$B$25,$D$5:$D$25,G$5:G$25,$D83,Données!$B$33,G$31)</f>
        <v/>
      </c>
      <c r="H83" s="21" t="str" cm="1">
        <f t="array" aca="1" ref="H83" ca="1">tauxHpourCent($B$5:$B$25,$D$5:$D$25,H$5:H$25,$D83,Données!$B$33,H$31)</f>
        <v/>
      </c>
      <c r="I83" s="21" t="str" cm="1">
        <f t="array" aca="1" ref="I83" ca="1">tauxHpourCent($B$5:$B$25,$D$5:$D$25,I$5:I$25,$D83,Données!$B$33,I$31)</f>
        <v/>
      </c>
      <c r="J83" s="21" t="str" cm="1">
        <f t="array" aca="1" ref="J83" ca="1">tauxHpourCent($B$5:$B$25,$D$5:$D$25,J$5:J$25,$D83,Données!$B$33,J$31)</f>
        <v/>
      </c>
      <c r="K83" s="21" t="str" cm="1">
        <f t="array" aca="1" ref="K83" ca="1">tauxHpourCent($B$5:$B$25,$D$5:$D$25,K$5:K$25,$D83,Données!$B$33,K$31)</f>
        <v/>
      </c>
      <c r="L83" s="21" t="str" cm="1">
        <f t="array" aca="1" ref="L83" ca="1">tauxHpourCent($B$5:$B$25,$D$5:$D$25,L$5:L$25,$D83,Données!$B$33,L$31)</f>
        <v/>
      </c>
      <c r="M83" s="21" t="str" cm="1">
        <f t="array" aca="1" ref="M83" ca="1">tauxHpourCent($B$5:$B$25,$D$5:$D$25,M$5:M$25,$D83,Données!$B$33,M$31)</f>
        <v/>
      </c>
      <c r="N83" s="21" t="str" cm="1">
        <f t="array" aca="1" ref="N83" ca="1">tauxHpourCent($B$5:$B$25,$D$5:$D$25,N$5:N$25,$D83,Données!$B$33,N$31)</f>
        <v/>
      </c>
      <c r="O83" s="21" t="str" cm="1">
        <f t="array" aca="1" ref="O83" ca="1">tauxHpourCent($B$5:$B$25,$D$5:$D$25,O$5:O$25,$D83,Données!$B$33,O$31)</f>
        <v/>
      </c>
      <c r="P83" s="21" t="str" cm="1">
        <f t="array" aca="1" ref="P83" ca="1">tauxHpourCent($B$5:$B$25,$D$5:$D$25,P$5:P$25,$D83,Données!$B$33,P$31)</f>
        <v/>
      </c>
      <c r="Q83" s="21" t="str" cm="1">
        <f t="array" aca="1" ref="Q83" ca="1">tauxHpourCent($B$5:$B$25,$D$5:$D$25,Q$5:Q$25,$D83,Données!$B$33,Q$31)</f>
        <v/>
      </c>
      <c r="R83" s="21" t="str" cm="1">
        <f t="array" aca="1" ref="R83" ca="1">tauxHpourCent($B$5:$B$25,$D$5:$D$25,R$5:R$25,$D83,Données!$B$33,R$31)</f>
        <v/>
      </c>
      <c r="S83" s="21" t="str" cm="1">
        <f t="array" aca="1" ref="S83" ca="1">tauxHpourCent($B$5:$B$25,$D$5:$D$25,S$5:S$25,$D83,Données!$B$33,S$31)</f>
        <v/>
      </c>
      <c r="T83" s="21" t="str" cm="1">
        <f t="array" aca="1" ref="T83" ca="1">tauxHpourCent($B$5:$B$25,$D$5:$D$25,T$5:T$25,$D83,Données!$B$33,T$31)</f>
        <v/>
      </c>
      <c r="U83" s="21" t="str" cm="1">
        <f t="array" aca="1" ref="U83" ca="1">tauxHpourCent($B$5:$B$25,$D$5:$D$25,U$5:U$25,$D83,Données!$B$33,U$31)</f>
        <v/>
      </c>
    </row>
    <row r="84" spans="1:44" ht="9" customHeight="1" thickBot="1" x14ac:dyDescent="0.3">
      <c r="D84" s="57"/>
      <c r="E84" s="62" t="e" cm="1">
        <f t="array" aca="1" ref="E84" ca="1">tauxHpourCent($B$5:$B$23,$D$5:$D$23,E$5:E$23,$D84,$B$36,E$31)</f>
        <v>#VALUE!</v>
      </c>
      <c r="F84" s="62" t="e" cm="1">
        <f t="array" aca="1" ref="F84" ca="1">tauxHpourCent($B$5:$B$23,$D$5:$D$23,F$5:F$23,$D84,$B$36,F$31)</f>
        <v>#VALUE!</v>
      </c>
      <c r="G84" s="62" t="e" cm="1">
        <f t="array" aca="1" ref="G84" ca="1">tauxHpourCent($B$5:$B$23,$D$5:$D$23,G$5:G$23,$D84,$B$36,G$31)</f>
        <v>#VALUE!</v>
      </c>
      <c r="H84" s="62" t="e" cm="1">
        <f t="array" aca="1" ref="H84" ca="1">tauxHpourCent($B$5:$B$23,$D$5:$D$23,H$5:H$23,$D84,$B$36,H$31)</f>
        <v>#VALUE!</v>
      </c>
      <c r="I84" s="62" t="e" cm="1">
        <f t="array" aca="1" ref="I84" ca="1">tauxHpourCent($B$5:$B$23,$D$5:$D$23,I$5:I$23,$D84,$B$36,I$31)</f>
        <v>#VALUE!</v>
      </c>
      <c r="J84" s="62" t="e" cm="1">
        <f t="array" aca="1" ref="J84" ca="1">tauxHpourCent($B$5:$B$23,$D$5:$D$23,J$5:J$23,$D84,$B$36,J$31)</f>
        <v>#VALUE!</v>
      </c>
      <c r="K84" s="63" t="e" cm="1">
        <f t="array" aca="1" ref="K84" ca="1">tauxHpourCent($B$5:$B$23,$D$5:$D$23,K$5:K$23,$D84,$B$36,K$31)</f>
        <v>#VALUE!</v>
      </c>
      <c r="L84" s="63" t="e" cm="1">
        <f t="array" aca="1" ref="L84" ca="1">tauxHpourCent($B$5:$B$23,$D$5:$D$23,L$5:L$23,$D84,$B$36,L$31)</f>
        <v>#VALUE!</v>
      </c>
      <c r="M84" s="63" t="e" cm="1">
        <f t="array" aca="1" ref="M84" ca="1">tauxHpourCent($B$5:$B$23,$D$5:$D$23,M$5:M$23,$D84,$B$36,M$31)</f>
        <v>#VALUE!</v>
      </c>
      <c r="N84" s="63" t="e" cm="1">
        <f t="array" aca="1" ref="N84" ca="1">tauxHpourCent($B$5:$B$23,$D$5:$D$23,N$5:N$23,$D84,$B$36,N$31)</f>
        <v>#VALUE!</v>
      </c>
      <c r="O84" s="63" t="e" cm="1">
        <f t="array" aca="1" ref="O84" ca="1">tauxHpourCent($B$5:$B$23,$D$5:$D$23,O$5:O$23,$D84,$B$36,O$31)</f>
        <v>#VALUE!</v>
      </c>
      <c r="P84" s="63" t="e" cm="1">
        <f t="array" aca="1" ref="P84" ca="1">tauxHpourCent($B$5:$B$23,$D$5:$D$23,P$5:P$23,$D84,$B$36,P$31)</f>
        <v>#VALUE!</v>
      </c>
      <c r="Q84" s="63" t="e" cm="1">
        <f t="array" aca="1" ref="Q84" ca="1">tauxHpourCent($B$5:$B$23,$D$5:$D$23,Q$5:Q$23,$D84,$B$36,Q$31)</f>
        <v>#VALUE!</v>
      </c>
      <c r="R84" s="63" t="e" cm="1">
        <f t="array" aca="1" ref="R84" ca="1">tauxHpourCent($B$5:$B$23,$D$5:$D$23,R$5:R$23,$D84,$B$36,R$31)</f>
        <v>#VALUE!</v>
      </c>
      <c r="S84" s="63" t="e" cm="1">
        <f t="array" aca="1" ref="S84" ca="1">tauxHpourCent($B$5:$B$23,$D$5:$D$23,S$5:S$23,$D84,$B$36,S$31)</f>
        <v>#VALUE!</v>
      </c>
      <c r="T84" s="63" t="e" cm="1">
        <f t="array" aca="1" ref="T84" ca="1">tauxHpourCent($B$5:$B$23,$D$5:$D$23,T$5:T$23,$D84,$B$36,T$31)</f>
        <v>#VALUE!</v>
      </c>
      <c r="U84" s="63" t="e" cm="1">
        <f t="array" aca="1" ref="U84" ca="1">tauxHpourCent($B$5:$B$23,$D$5:$D$23,U$5:U$23,$D84,$B$36,U$31)</f>
        <v>#VALUE!</v>
      </c>
    </row>
    <row r="85" spans="1:44" ht="9" customHeight="1" thickBot="1" x14ac:dyDescent="0.3">
      <c r="A85" s="358" t="s">
        <v>27</v>
      </c>
      <c r="B85" s="359"/>
      <c r="C85" s="360"/>
      <c r="L85" s="14"/>
    </row>
    <row r="86" spans="1:44" ht="9" customHeight="1" thickBot="1" x14ac:dyDescent="0.3">
      <c r="D86" s="47" t="s">
        <v>0</v>
      </c>
      <c r="E86" s="48">
        <f>E$2</f>
        <v>45083</v>
      </c>
      <c r="F86" s="48">
        <f t="shared" ref="F86:AP86" si="9">F$2</f>
        <v>45089</v>
      </c>
      <c r="G86" s="48">
        <f t="shared" si="9"/>
        <v>45090</v>
      </c>
      <c r="H86" s="48">
        <f t="shared" si="9"/>
        <v>45091</v>
      </c>
      <c r="I86" s="48">
        <f t="shared" si="9"/>
        <v>45092</v>
      </c>
      <c r="J86" s="48">
        <f t="shared" si="9"/>
        <v>45093</v>
      </c>
      <c r="K86" s="49">
        <f t="shared" si="9"/>
        <v>45094</v>
      </c>
      <c r="L86" s="49">
        <f t="shared" si="9"/>
        <v>45095</v>
      </c>
      <c r="M86" s="49">
        <f t="shared" si="9"/>
        <v>45096</v>
      </c>
      <c r="N86" s="49">
        <f t="shared" si="9"/>
        <v>45097</v>
      </c>
      <c r="O86" s="49">
        <f t="shared" si="9"/>
        <v>45098</v>
      </c>
      <c r="P86" s="49">
        <f t="shared" si="9"/>
        <v>45099</v>
      </c>
      <c r="Q86" s="49">
        <f t="shared" si="9"/>
        <v>45100</v>
      </c>
      <c r="R86" s="49">
        <f t="shared" si="9"/>
        <v>45101</v>
      </c>
      <c r="S86" s="49">
        <f t="shared" si="9"/>
        <v>45102</v>
      </c>
      <c r="T86" s="49">
        <f t="shared" si="9"/>
        <v>45103</v>
      </c>
      <c r="U86" s="49">
        <f t="shared" si="9"/>
        <v>45104</v>
      </c>
      <c r="V86" s="49">
        <f t="shared" si="9"/>
        <v>0</v>
      </c>
      <c r="W86" s="49">
        <f t="shared" si="9"/>
        <v>0</v>
      </c>
      <c r="X86" s="49">
        <f t="shared" si="9"/>
        <v>0</v>
      </c>
      <c r="Y86" s="49">
        <f t="shared" si="9"/>
        <v>0</v>
      </c>
      <c r="Z86" s="49">
        <f t="shared" si="9"/>
        <v>0</v>
      </c>
      <c r="AA86" s="49">
        <f t="shared" si="9"/>
        <v>0</v>
      </c>
      <c r="AB86" s="49">
        <f t="shared" si="9"/>
        <v>0</v>
      </c>
      <c r="AC86" s="49">
        <f t="shared" si="9"/>
        <v>0</v>
      </c>
      <c r="AD86" s="49">
        <f t="shared" si="9"/>
        <v>0</v>
      </c>
      <c r="AE86" s="49">
        <f t="shared" si="9"/>
        <v>0</v>
      </c>
      <c r="AF86" s="49">
        <f t="shared" si="9"/>
        <v>0</v>
      </c>
      <c r="AG86" s="49">
        <f t="shared" si="9"/>
        <v>0</v>
      </c>
      <c r="AH86" s="49">
        <f t="shared" si="9"/>
        <v>0</v>
      </c>
      <c r="AI86" s="49">
        <f t="shared" si="9"/>
        <v>0</v>
      </c>
      <c r="AJ86" s="49">
        <f t="shared" si="9"/>
        <v>0</v>
      </c>
      <c r="AK86" s="49">
        <f t="shared" si="9"/>
        <v>0</v>
      </c>
      <c r="AL86" s="49">
        <f t="shared" si="9"/>
        <v>0</v>
      </c>
      <c r="AM86" s="49">
        <f t="shared" si="9"/>
        <v>0</v>
      </c>
      <c r="AN86" s="49">
        <f t="shared" si="9"/>
        <v>0</v>
      </c>
      <c r="AO86" s="49">
        <f t="shared" si="9"/>
        <v>0</v>
      </c>
      <c r="AP86" s="49">
        <f t="shared" si="9"/>
        <v>0</v>
      </c>
      <c r="AQ86" s="64" t="s">
        <v>28</v>
      </c>
      <c r="AR86" s="65" t="s">
        <v>29</v>
      </c>
    </row>
    <row r="87" spans="1:44" ht="9" customHeight="1" x14ac:dyDescent="0.25">
      <c r="D87" s="11">
        <f>B5</f>
        <v>1</v>
      </c>
      <c r="E87" s="51" t="str" cm="1">
        <f t="array" aca="1" ref="E87" ca="1">tauxHpourCent($B$5:$B$25,$D$5:$D$25,E$5:E$25,$D87,Données!$B$32)</f>
        <v/>
      </c>
      <c r="F87" s="51" t="e" cm="1">
        <f t="array" aca="1" ref="F87" ca="1">tauxHpourCentT($B$5:$B$25,$D$5:$D$25,F$5:F$25,$D87,Données!$B$32)</f>
        <v>#NAME?</v>
      </c>
      <c r="G87" s="51" t="str" cm="1">
        <f t="array" aca="1" ref="G87" ca="1">tauxHpourCent($B$5:$B$25,$D$5:$D$25,G$5:G$25,$D87,Données!$B$32)</f>
        <v/>
      </c>
      <c r="H87" s="51" t="str" cm="1">
        <f t="array" aca="1" ref="H87" ca="1">tauxHpourCent($B$5:$B$25,$D$5:$D$25,H$5:H$25,$D87,Données!$B$32)</f>
        <v/>
      </c>
      <c r="I87" s="51" t="str" cm="1">
        <f t="array" aca="1" ref="I87" ca="1">tauxHpourCent($B$5:$B$25,$D$5:$D$25,I$5:I$25,$D87,Données!$B$32)</f>
        <v/>
      </c>
      <c r="J87" s="51" t="str" cm="1">
        <f t="array" aca="1" ref="J87" ca="1">tauxHpourCent($B$5:$B$25,$D$5:$D$25,J$5:J$25,$D87,Données!$B$32)</f>
        <v/>
      </c>
      <c r="K87" s="51" t="str" cm="1">
        <f t="array" aca="1" ref="K87" ca="1">tauxHpourCent($B$5:$B$25,$D$5:$D$25,K$5:K$25,$D87,Données!$B$32)</f>
        <v/>
      </c>
      <c r="L87" s="51" t="str" cm="1">
        <f t="array" aca="1" ref="L87" ca="1">tauxHpourCent($B$5:$B$25,$D$5:$D$25,L$5:L$25,$D87,Données!$B$32)</f>
        <v/>
      </c>
      <c r="M87" s="51" t="str" cm="1">
        <f t="array" aca="1" ref="M87" ca="1">tauxHpourCent($B$5:$B$25,$D$5:$D$25,M$5:M$25,$D87,Données!$B$32)</f>
        <v/>
      </c>
      <c r="N87" s="51" t="str" cm="1">
        <f t="array" aca="1" ref="N87" ca="1">tauxHpourCent($B$5:$B$25,$D$5:$D$25,N$5:N$25,$D87,Données!$B$32)</f>
        <v/>
      </c>
      <c r="O87" s="51" t="str" cm="1">
        <f t="array" aca="1" ref="O87" ca="1">tauxHpourCent($B$5:$B$25,$D$5:$D$25,O$5:O$25,$D87,Données!$B$32)</f>
        <v/>
      </c>
      <c r="P87" s="51" t="str" cm="1">
        <f t="array" aca="1" ref="P87" ca="1">tauxHpourCent($B$5:$B$25,$D$5:$D$25,P$5:P$25,$D87,Données!$B$32)</f>
        <v/>
      </c>
      <c r="Q87" s="51" t="str" cm="1">
        <f t="array" aca="1" ref="Q87" ca="1">tauxHpourCent($B$5:$B$25,$D$5:$D$25,Q$5:Q$25,$D87,Données!$B$32)</f>
        <v/>
      </c>
      <c r="R87" s="51" t="str" cm="1">
        <f t="array" aca="1" ref="R87" ca="1">tauxHpourCent($B$5:$B$25,$D$5:$D$25,R$5:R$25,$D87,Données!$B$32)</f>
        <v/>
      </c>
      <c r="S87" s="51" t="str" cm="1">
        <f t="array" aca="1" ref="S87" ca="1">tauxHpourCent($B$5:$B$25,$D$5:$D$25,S$5:S$25,$D87,Données!$B$32)</f>
        <v/>
      </c>
      <c r="T87" s="51" t="str" cm="1">
        <f t="array" aca="1" ref="T87" ca="1">tauxHpourCent($B$5:$B$25,$D$5:$D$25,T$5:T$25,$D87,Données!$B$32)</f>
        <v/>
      </c>
      <c r="U87" s="51" t="str" cm="1">
        <f t="array" aca="1" ref="U87" ca="1">tauxHpourCent($B$5:$B$25,$D$5:$D$25,U$5:U$25,$D87,Données!$B$32)</f>
        <v/>
      </c>
      <c r="V87" s="51" t="str" cm="1">
        <f t="array" aca="1" ref="V87" ca="1">tauxHpourCent($B$5:$B$25,$D$5:$D$25,V$5:V$25,$D87,Données!$B$32)</f>
        <v/>
      </c>
      <c r="W87" s="51" t="str" cm="1">
        <f t="array" aca="1" ref="W87" ca="1">tauxHpourCent($B$5:$B$25,$D$5:$D$25,W$5:W$25,$D87,Données!$B$32)</f>
        <v/>
      </c>
      <c r="X87" s="51" t="str" cm="1">
        <f t="array" aca="1" ref="X87" ca="1">tauxHpourCent($B$5:$B$25,$D$5:$D$25,X$5:X$25,$D87,Données!$B$32)</f>
        <v/>
      </c>
      <c r="Y87" s="51" t="str" cm="1">
        <f t="array" aca="1" ref="Y87" ca="1">tauxHpourCent($B$5:$B$25,$D$5:$D$25,Y$5:Y$25,$D87,Données!$B$32)</f>
        <v/>
      </c>
      <c r="Z87" s="51" t="str" cm="1">
        <f t="array" aca="1" ref="Z87" ca="1">tauxHpourCent($B$5:$B$25,$D$5:$D$25,Z$5:Z$25,$D87,Données!$B$32)</f>
        <v/>
      </c>
      <c r="AA87" s="51" t="str" cm="1">
        <f t="array" aca="1" ref="AA87" ca="1">tauxHpourCent($B$5:$B$25,$D$5:$D$25,AA$5:AA$25,$D87,Données!$B$32)</f>
        <v/>
      </c>
      <c r="AB87" s="51" t="str" cm="1">
        <f t="array" aca="1" ref="AB87" ca="1">tauxHpourCent($B$5:$B$25,$D$5:$D$25,AB$5:AB$25,$D87,Données!$B$32)</f>
        <v/>
      </c>
      <c r="AC87" s="51" t="str" cm="1">
        <f t="array" aca="1" ref="AC87" ca="1">tauxHpourCent($B$5:$B$25,$D$5:$D$25,AC$5:AC$25,$D87,Données!$B$32)</f>
        <v/>
      </c>
      <c r="AD87" s="51" t="str" cm="1">
        <f t="array" aca="1" ref="AD87" ca="1">tauxHpourCent($B$5:$B$25,$D$5:$D$25,AD$5:AD$25,$D87,Données!$B$32)</f>
        <v/>
      </c>
      <c r="AE87" s="51" t="str" cm="1">
        <f t="array" aca="1" ref="AE87" ca="1">tauxHpourCent($B$5:$B$25,$D$5:$D$25,AE$5:AE$25,$D87,Données!$B$32)</f>
        <v/>
      </c>
      <c r="AF87" s="51" t="str" cm="1">
        <f t="array" aca="1" ref="AF87" ca="1">tauxHpourCent($B$5:$B$25,$D$5:$D$25,AF$5:AF$25,$D87,Données!$B$32)</f>
        <v/>
      </c>
      <c r="AG87" s="51" t="str" cm="1">
        <f t="array" aca="1" ref="AG87" ca="1">tauxHpourCent($B$5:$B$25,$D$5:$D$25,AG$5:AG$25,$D87,Données!$B$32)</f>
        <v/>
      </c>
      <c r="AH87" s="51" t="str" cm="1">
        <f t="array" aca="1" ref="AH87" ca="1">tauxHpourCent($B$5:$B$25,$D$5:$D$25,AH$5:AH$25,$D87,Données!$B$32)</f>
        <v/>
      </c>
      <c r="AI87" s="51" t="str" cm="1">
        <f t="array" aca="1" ref="AI87" ca="1">tauxHpourCent($B$5:$B$25,$D$5:$D$25,AI$5:AI$25,$D87,Données!$B$32)</f>
        <v/>
      </c>
      <c r="AJ87" s="51" t="str" cm="1">
        <f t="array" aca="1" ref="AJ87" ca="1">tauxHpourCent($B$5:$B$25,$D$5:$D$25,AJ$5:AJ$25,$D87,Données!$B$32)</f>
        <v/>
      </c>
      <c r="AK87" s="51" t="str" cm="1">
        <f t="array" aca="1" ref="AK87" ca="1">tauxHpourCent($B$5:$B$25,$D$5:$D$25,AK$5:AK$25,$D87,Données!$B$32)</f>
        <v/>
      </c>
      <c r="AL87" s="51" t="str" cm="1">
        <f t="array" aca="1" ref="AL87" ca="1">tauxHpourCent($B$5:$B$25,$D$5:$D$25,AL$5:AL$25,$D87,Données!$B$32)</f>
        <v/>
      </c>
      <c r="AM87" s="51" t="str" cm="1">
        <f t="array" aca="1" ref="AM87" ca="1">tauxHpourCent($B$5:$B$25,$D$5:$D$25,AM$5:AM$25,$D87,Données!$B$32)</f>
        <v/>
      </c>
      <c r="AN87" s="51" t="str" cm="1">
        <f t="array" aca="1" ref="AN87" ca="1">tauxHpourCent($B$5:$B$25,$D$5:$D$25,AN$5:AN$25,$D87,Données!$B$32)</f>
        <v/>
      </c>
      <c r="AO87" s="51" t="str" cm="1">
        <f t="array" aca="1" ref="AO87" ca="1">tauxHpourCent($B$5:$B$25,$D$5:$D$25,AO$5:AO$25,$D87,Données!$B$32)</f>
        <v/>
      </c>
      <c r="AP87" s="51" cm="1">
        <f t="array" aca="1" ref="AP87" ca="1">tauxHpourCent($B$5:$B$25,$D$5:$D$25,AP$5:AP$25,$D87,Données!$B$32)</f>
        <v>3.4489123269611073E-2</v>
      </c>
      <c r="AQ87" s="66" t="e">
        <f ca="1">SUM(E87:AP87)</f>
        <v>#NAME?</v>
      </c>
      <c r="AR87" s="67" t="e">
        <f ca="1">AQ87*100</f>
        <v>#NAME?</v>
      </c>
    </row>
    <row r="88" spans="1:44" ht="9" customHeight="1" x14ac:dyDescent="0.25">
      <c r="D88" s="11">
        <f t="shared" ref="D88:D107" si="10">B6</f>
        <v>2</v>
      </c>
      <c r="E88" s="51" t="str" cm="1">
        <f t="array" aca="1" ref="E88" ca="1">tauxHpourCent($B$5:$B$25,$D$5:$D$25,E$5:E$25,$D88,Données!$B$32)</f>
        <v/>
      </c>
      <c r="F88" s="51" t="str" cm="1">
        <f t="array" aca="1" ref="F88" ca="1">tauxHpourCent($B$5:$B$25,$D$5:$D$25,F$5:F$25,$D88,Données!$B$32)</f>
        <v/>
      </c>
      <c r="G88" s="51" t="str" cm="1">
        <f t="array" aca="1" ref="G88" ca="1">tauxHpourCent($B$5:$B$25,$D$5:$D$25,G$5:G$25,$D88,Données!$B$32)</f>
        <v/>
      </c>
      <c r="H88" s="51" t="str" cm="1">
        <f t="array" aca="1" ref="H88" ca="1">tauxHpourCent($B$5:$B$25,$D$5:$D$25,H$5:H$25,$D88,Données!$B$32)</f>
        <v/>
      </c>
      <c r="I88" s="51" t="str" cm="1">
        <f t="array" aca="1" ref="I88" ca="1">tauxHpourCent($B$5:$B$25,$D$5:$D$25,I$5:I$25,$D88,Données!$B$32)</f>
        <v/>
      </c>
      <c r="J88" s="51" t="str" cm="1">
        <f t="array" aca="1" ref="J88" ca="1">tauxHpourCent($B$5:$B$25,$D$5:$D$25,J$5:J$25,$D88,Données!$B$32)</f>
        <v/>
      </c>
      <c r="K88" s="51" t="str" cm="1">
        <f t="array" aca="1" ref="K88" ca="1">tauxHpourCent($B$5:$B$25,$D$5:$D$25,K$5:K$25,$D88,Données!$B$32)</f>
        <v/>
      </c>
      <c r="L88" s="51" t="str" cm="1">
        <f t="array" aca="1" ref="L88" ca="1">tauxHpourCent($B$5:$B$25,$D$5:$D$25,L$5:L$25,$D88,Données!$B$32)</f>
        <v/>
      </c>
      <c r="M88" s="51" t="str" cm="1">
        <f t="array" aca="1" ref="M88" ca="1">tauxHpourCent($B$5:$B$25,$D$5:$D$25,M$5:M$25,$D88,Données!$B$32)</f>
        <v/>
      </c>
      <c r="N88" s="51" t="str" cm="1">
        <f t="array" aca="1" ref="N88" ca="1">tauxHpourCent($B$5:$B$25,$D$5:$D$25,N$5:N$25,$D88,Données!$B$32)</f>
        <v/>
      </c>
      <c r="O88" s="51" t="str" cm="1">
        <f t="array" aca="1" ref="O88" ca="1">tauxHpourCent($B$5:$B$25,$D$5:$D$25,O$5:O$25,$D88,Données!$B$32)</f>
        <v/>
      </c>
      <c r="P88" s="51" t="str" cm="1">
        <f t="array" aca="1" ref="P88" ca="1">tauxHpourCent($B$5:$B$25,$D$5:$D$25,P$5:P$25,$D88,Données!$B$32)</f>
        <v/>
      </c>
      <c r="Q88" s="51" t="str" cm="1">
        <f t="array" aca="1" ref="Q88" ca="1">tauxHpourCent($B$5:$B$25,$D$5:$D$25,Q$5:Q$25,$D88,Données!$B$32)</f>
        <v/>
      </c>
      <c r="R88" s="51" t="str" cm="1">
        <f t="array" aca="1" ref="R88" ca="1">tauxHpourCent($B$5:$B$25,$D$5:$D$25,R$5:R$25,$D88,Données!$B$32)</f>
        <v/>
      </c>
      <c r="S88" s="51" t="str" cm="1">
        <f t="array" aca="1" ref="S88" ca="1">tauxHpourCent($B$5:$B$25,$D$5:$D$25,S$5:S$25,$D88,Données!$B$32)</f>
        <v/>
      </c>
      <c r="T88" s="51" t="str" cm="1">
        <f t="array" aca="1" ref="T88" ca="1">tauxHpourCent($B$5:$B$25,$D$5:$D$25,T$5:T$25,$D88,Données!$B$32)</f>
        <v/>
      </c>
      <c r="U88" s="51" t="str" cm="1">
        <f t="array" aca="1" ref="U88" ca="1">tauxHpourCent($B$5:$B$25,$D$5:$D$25,U$5:U$25,$D88,Données!$B$32)</f>
        <v/>
      </c>
      <c r="V88" s="51" t="str" cm="1">
        <f t="array" aca="1" ref="V88" ca="1">tauxHpourCent($B$5:$B$25,$D$5:$D$25,V$5:V$25,$D88,Données!$B$32)</f>
        <v/>
      </c>
      <c r="W88" s="51" t="str" cm="1">
        <f t="array" aca="1" ref="W88" ca="1">tauxHpourCent($B$5:$B$25,$D$5:$D$25,W$5:W$25,$D88,Données!$B$32)</f>
        <v/>
      </c>
      <c r="X88" s="51" t="str" cm="1">
        <f t="array" aca="1" ref="X88" ca="1">tauxHpourCent($B$5:$B$25,$D$5:$D$25,X$5:X$25,$D88,Données!$B$32)</f>
        <v/>
      </c>
      <c r="Y88" s="51" t="str" cm="1">
        <f t="array" aca="1" ref="Y88" ca="1">tauxHpourCent($B$5:$B$25,$D$5:$D$25,Y$5:Y$25,$D88,Données!$B$32)</f>
        <v/>
      </c>
      <c r="Z88" s="51" t="str" cm="1">
        <f t="array" aca="1" ref="Z88" ca="1">tauxHpourCent($B$5:$B$25,$D$5:$D$25,Z$5:Z$25,$D88,Données!$B$32)</f>
        <v/>
      </c>
      <c r="AA88" s="51" t="str" cm="1">
        <f t="array" aca="1" ref="AA88" ca="1">tauxHpourCent($B$5:$B$25,$D$5:$D$25,AA$5:AA$25,$D88,Données!$B$32)</f>
        <v/>
      </c>
      <c r="AB88" s="51" t="str" cm="1">
        <f t="array" aca="1" ref="AB88" ca="1">tauxHpourCent($B$5:$B$25,$D$5:$D$25,AB$5:AB$25,$D88,Données!$B$32)</f>
        <v/>
      </c>
      <c r="AC88" s="51" t="str" cm="1">
        <f t="array" aca="1" ref="AC88" ca="1">tauxHpourCent($B$5:$B$25,$D$5:$D$25,AC$5:AC$25,$D88,Données!$B$32)</f>
        <v/>
      </c>
      <c r="AD88" s="51" t="str" cm="1">
        <f t="array" aca="1" ref="AD88" ca="1">tauxHpourCent($B$5:$B$25,$D$5:$D$25,AD$5:AD$25,$D88,Données!$B$32)</f>
        <v/>
      </c>
      <c r="AE88" s="51" t="str" cm="1">
        <f t="array" aca="1" ref="AE88" ca="1">tauxHpourCent($B$5:$B$25,$D$5:$D$25,AE$5:AE$25,$D88,Données!$B$32)</f>
        <v/>
      </c>
      <c r="AF88" s="51" t="str" cm="1">
        <f t="array" aca="1" ref="AF88" ca="1">tauxHpourCent($B$5:$B$25,$D$5:$D$25,AF$5:AF$25,$D88,Données!$B$32)</f>
        <v/>
      </c>
      <c r="AG88" s="51" t="str" cm="1">
        <f t="array" aca="1" ref="AG88" ca="1">tauxHpourCent($B$5:$B$25,$D$5:$D$25,AG$5:AG$25,$D88,Données!$B$32)</f>
        <v/>
      </c>
      <c r="AH88" s="51" t="str" cm="1">
        <f t="array" aca="1" ref="AH88" ca="1">tauxHpourCent($B$5:$B$25,$D$5:$D$25,AH$5:AH$25,$D88,Données!$B$32)</f>
        <v/>
      </c>
      <c r="AI88" s="51" t="str" cm="1">
        <f t="array" aca="1" ref="AI88" ca="1">tauxHpourCent($B$5:$B$25,$D$5:$D$25,AI$5:AI$25,$D88,Données!$B$32)</f>
        <v/>
      </c>
      <c r="AJ88" s="51" t="str" cm="1">
        <f t="array" aca="1" ref="AJ88" ca="1">tauxHpourCent($B$5:$B$25,$D$5:$D$25,AJ$5:AJ$25,$D88,Données!$B$32)</f>
        <v/>
      </c>
      <c r="AK88" s="51" t="str" cm="1">
        <f t="array" aca="1" ref="AK88" ca="1">tauxHpourCent($B$5:$B$25,$D$5:$D$25,AK$5:AK$25,$D88,Données!$B$32)</f>
        <v/>
      </c>
      <c r="AL88" s="51" t="str" cm="1">
        <f t="array" aca="1" ref="AL88" ca="1">tauxHpourCent($B$5:$B$25,$D$5:$D$25,AL$5:AL$25,$D88,Données!$B$32)</f>
        <v/>
      </c>
      <c r="AM88" s="51" t="str" cm="1">
        <f t="array" aca="1" ref="AM88" ca="1">tauxHpourCent($B$5:$B$25,$D$5:$D$25,AM$5:AM$25,$D88,Données!$B$32)</f>
        <v/>
      </c>
      <c r="AN88" s="51" t="str" cm="1">
        <f t="array" aca="1" ref="AN88" ca="1">tauxHpourCent($B$5:$B$25,$D$5:$D$25,AN$5:AN$25,$D88,Données!$B$32)</f>
        <v/>
      </c>
      <c r="AO88" s="51" t="str" cm="1">
        <f t="array" aca="1" ref="AO88" ca="1">tauxHpourCent($B$5:$B$25,$D$5:$D$25,AO$5:AO$25,$D88,Données!$B$32)</f>
        <v/>
      </c>
      <c r="AP88" s="51" cm="1">
        <f t="array" aca="1" ref="AP88" ca="1">tauxHpourCent($B$5:$B$25,$D$5:$D$25,AP$5:AP$25,$D88,Données!$B$32)</f>
        <v>3.9657218193803558E-2</v>
      </c>
      <c r="AQ88" s="68">
        <f t="shared" ref="AQ88:AQ105" ca="1" si="11">SUM(E88:AP88)</f>
        <v>3.9657218193803558E-2</v>
      </c>
      <c r="AR88" s="69">
        <f t="shared" ref="AR88:AR105" ca="1" si="12">AQ88*100</f>
        <v>3.9657218193803558</v>
      </c>
    </row>
    <row r="89" spans="1:44" ht="9" customHeight="1" x14ac:dyDescent="0.25">
      <c r="D89" s="11">
        <f t="shared" si="10"/>
        <v>3</v>
      </c>
      <c r="E89" s="51" t="str" cm="1">
        <f t="array" aca="1" ref="E89" ca="1">tauxHpourCent($B$5:$B$25,$D$5:$D$25,E$5:E$25,$D89,Données!$B$32)</f>
        <v/>
      </c>
      <c r="F89" s="51" t="str" cm="1">
        <f t="array" aca="1" ref="F89" ca="1">tauxHpourCent($B$5:$B$25,$D$5:$D$25,F$5:F$25,$D89,Données!$B$32)</f>
        <v/>
      </c>
      <c r="G89" s="51" t="str" cm="1">
        <f t="array" aca="1" ref="G89" ca="1">tauxHpourCent($B$5:$B$25,$D$5:$D$25,G$5:G$25,$D89,Données!$B$32)</f>
        <v/>
      </c>
      <c r="H89" s="51" t="str" cm="1">
        <f t="array" aca="1" ref="H89" ca="1">tauxHpourCent($B$5:$B$25,$D$5:$D$25,H$5:H$25,$D89,Données!$B$32)</f>
        <v/>
      </c>
      <c r="I89" s="51" t="str" cm="1">
        <f t="array" aca="1" ref="I89" ca="1">tauxHpourCent($B$5:$B$25,$D$5:$D$25,I$5:I$25,$D89,Données!$B$32)</f>
        <v/>
      </c>
      <c r="J89" s="51" t="str" cm="1">
        <f t="array" aca="1" ref="J89" ca="1">tauxHpourCent($B$5:$B$25,$D$5:$D$25,J$5:J$25,$D89,Données!$B$32)</f>
        <v/>
      </c>
      <c r="K89" s="51" t="str" cm="1">
        <f t="array" aca="1" ref="K89" ca="1">tauxHpourCent($B$5:$B$25,$D$5:$D$25,K$5:K$25,$D89,Données!$B$32)</f>
        <v/>
      </c>
      <c r="L89" s="51" t="str" cm="1">
        <f t="array" aca="1" ref="L89" ca="1">tauxHpourCent($B$5:$B$25,$D$5:$D$25,L$5:L$25,$D89,Données!$B$32)</f>
        <v/>
      </c>
      <c r="M89" s="51" t="str" cm="1">
        <f t="array" aca="1" ref="M89" ca="1">tauxHpourCent($B$5:$B$25,$D$5:$D$25,M$5:M$25,$D89,Données!$B$32)</f>
        <v/>
      </c>
      <c r="N89" s="51" t="str" cm="1">
        <f t="array" aca="1" ref="N89" ca="1">tauxHpourCent($B$5:$B$25,$D$5:$D$25,N$5:N$25,$D89,Données!$B$32)</f>
        <v/>
      </c>
      <c r="O89" s="51" t="str" cm="1">
        <f t="array" aca="1" ref="O89" ca="1">tauxHpourCent($B$5:$B$25,$D$5:$D$25,O$5:O$25,$D89,Données!$B$32)</f>
        <v/>
      </c>
      <c r="P89" s="51" t="str" cm="1">
        <f t="array" aca="1" ref="P89" ca="1">tauxHpourCent($B$5:$B$25,$D$5:$D$25,P$5:P$25,$D89,Données!$B$32)</f>
        <v/>
      </c>
      <c r="Q89" s="51" t="str" cm="1">
        <f t="array" aca="1" ref="Q89" ca="1">tauxHpourCent($B$5:$B$25,$D$5:$D$25,Q$5:Q$25,$D89,Données!$B$32)</f>
        <v/>
      </c>
      <c r="R89" s="51" t="str" cm="1">
        <f t="array" aca="1" ref="R89" ca="1">tauxHpourCent($B$5:$B$25,$D$5:$D$25,R$5:R$25,$D89,Données!$B$32)</f>
        <v/>
      </c>
      <c r="S89" s="51" t="str" cm="1">
        <f t="array" aca="1" ref="S89" ca="1">tauxHpourCent($B$5:$B$25,$D$5:$D$25,S$5:S$25,$D89,Données!$B$32)</f>
        <v/>
      </c>
      <c r="T89" s="51" t="str" cm="1">
        <f t="array" aca="1" ref="T89" ca="1">tauxHpourCent($B$5:$B$25,$D$5:$D$25,T$5:T$25,$D89,Données!$B$32)</f>
        <v/>
      </c>
      <c r="U89" s="51" t="str" cm="1">
        <f t="array" aca="1" ref="U89" ca="1">tauxHpourCent($B$5:$B$25,$D$5:$D$25,U$5:U$25,$D89,Données!$B$32)</f>
        <v/>
      </c>
      <c r="V89" s="51" t="str" cm="1">
        <f t="array" aca="1" ref="V89" ca="1">tauxHpourCent($B$5:$B$25,$D$5:$D$25,V$5:V$25,$D89,Données!$B$32)</f>
        <v/>
      </c>
      <c r="W89" s="51" t="str" cm="1">
        <f t="array" aca="1" ref="W89" ca="1">tauxHpourCent($B$5:$B$25,$D$5:$D$25,W$5:W$25,$D89,Données!$B$32)</f>
        <v/>
      </c>
      <c r="X89" s="51" t="str" cm="1">
        <f t="array" aca="1" ref="X89" ca="1">tauxHpourCent($B$5:$B$25,$D$5:$D$25,X$5:X$25,$D89,Données!$B$32)</f>
        <v/>
      </c>
      <c r="Y89" s="51" t="str" cm="1">
        <f t="array" aca="1" ref="Y89" ca="1">tauxHpourCent($B$5:$B$25,$D$5:$D$25,Y$5:Y$25,$D89,Données!$B$32)</f>
        <v/>
      </c>
      <c r="Z89" s="51" t="str" cm="1">
        <f t="array" aca="1" ref="Z89" ca="1">tauxHpourCent($B$5:$B$25,$D$5:$D$25,Z$5:Z$25,$D89,Données!$B$32)</f>
        <v/>
      </c>
      <c r="AA89" s="51" t="str" cm="1">
        <f t="array" aca="1" ref="AA89" ca="1">tauxHpourCent($B$5:$B$25,$D$5:$D$25,AA$5:AA$25,$D89,Données!$B$32)</f>
        <v/>
      </c>
      <c r="AB89" s="51" t="str" cm="1">
        <f t="array" aca="1" ref="AB89" ca="1">tauxHpourCent($B$5:$B$25,$D$5:$D$25,AB$5:AB$25,$D89,Données!$B$32)</f>
        <v/>
      </c>
      <c r="AC89" s="51" t="str" cm="1">
        <f t="array" aca="1" ref="AC89" ca="1">tauxHpourCent($B$5:$B$25,$D$5:$D$25,AC$5:AC$25,$D89,Données!$B$32)</f>
        <v/>
      </c>
      <c r="AD89" s="51" t="str" cm="1">
        <f t="array" aca="1" ref="AD89" ca="1">tauxHpourCent($B$5:$B$25,$D$5:$D$25,AD$5:AD$25,$D89,Données!$B$32)</f>
        <v/>
      </c>
      <c r="AE89" s="51" t="str" cm="1">
        <f t="array" aca="1" ref="AE89" ca="1">tauxHpourCent($B$5:$B$25,$D$5:$D$25,AE$5:AE$25,$D89,Données!$B$32)</f>
        <v/>
      </c>
      <c r="AF89" s="51" t="str" cm="1">
        <f t="array" aca="1" ref="AF89" ca="1">tauxHpourCent($B$5:$B$25,$D$5:$D$25,AF$5:AF$25,$D89,Données!$B$32)</f>
        <v/>
      </c>
      <c r="AG89" s="51" t="str" cm="1">
        <f t="array" aca="1" ref="AG89" ca="1">tauxHpourCent($B$5:$B$25,$D$5:$D$25,AG$5:AG$25,$D89,Données!$B$32)</f>
        <v/>
      </c>
      <c r="AH89" s="51" t="str" cm="1">
        <f t="array" aca="1" ref="AH89" ca="1">tauxHpourCent($B$5:$B$25,$D$5:$D$25,AH$5:AH$25,$D89,Données!$B$32)</f>
        <v/>
      </c>
      <c r="AI89" s="51" t="str" cm="1">
        <f t="array" aca="1" ref="AI89" ca="1">tauxHpourCent($B$5:$B$25,$D$5:$D$25,AI$5:AI$25,$D89,Données!$B$32)</f>
        <v/>
      </c>
      <c r="AJ89" s="51" t="str" cm="1">
        <f t="array" aca="1" ref="AJ89" ca="1">tauxHpourCent($B$5:$B$25,$D$5:$D$25,AJ$5:AJ$25,$D89,Données!$B$32)</f>
        <v/>
      </c>
      <c r="AK89" s="51" t="str" cm="1">
        <f t="array" aca="1" ref="AK89" ca="1">tauxHpourCent($B$5:$B$25,$D$5:$D$25,AK$5:AK$25,$D89,Données!$B$32)</f>
        <v/>
      </c>
      <c r="AL89" s="51" t="str" cm="1">
        <f t="array" aca="1" ref="AL89" ca="1">tauxHpourCent($B$5:$B$25,$D$5:$D$25,AL$5:AL$25,$D89,Données!$B$32)</f>
        <v/>
      </c>
      <c r="AM89" s="51" t="str" cm="1">
        <f t="array" aca="1" ref="AM89" ca="1">tauxHpourCent($B$5:$B$25,$D$5:$D$25,AM$5:AM$25,$D89,Données!$B$32)</f>
        <v/>
      </c>
      <c r="AN89" s="51" t="str" cm="1">
        <f t="array" aca="1" ref="AN89" ca="1">tauxHpourCent($B$5:$B$25,$D$5:$D$25,AN$5:AN$25,$D89,Données!$B$32)</f>
        <v/>
      </c>
      <c r="AO89" s="51" t="str" cm="1">
        <f t="array" aca="1" ref="AO89" ca="1">tauxHpourCent($B$5:$B$25,$D$5:$D$25,AO$5:AO$25,$D89,Données!$B$32)</f>
        <v/>
      </c>
      <c r="AP89" s="51" cm="1">
        <f t="array" aca="1" ref="AP89" ca="1">tauxHpourCent($B$5:$B$25,$D$5:$D$25,AP$5:AP$25,$D89,Données!$B$32)</f>
        <v>4.3005932762030318E-2</v>
      </c>
      <c r="AQ89" s="68">
        <f t="shared" ca="1" si="11"/>
        <v>4.3005932762030318E-2</v>
      </c>
      <c r="AR89" s="69">
        <f t="shared" ca="1" si="12"/>
        <v>4.3005932762030321</v>
      </c>
    </row>
    <row r="90" spans="1:44" ht="9" customHeight="1" x14ac:dyDescent="0.25">
      <c r="D90" s="11">
        <f t="shared" si="10"/>
        <v>4</v>
      </c>
      <c r="E90" s="51" t="str" cm="1">
        <f t="array" aca="1" ref="E90" ca="1">tauxHpourCent($B$5:$B$25,$D$5:$D$25,E$5:E$25,$D90,Données!$B$32)</f>
        <v/>
      </c>
      <c r="F90" s="51" t="str" cm="1">
        <f t="array" aca="1" ref="F90" ca="1">tauxHpourCent($B$5:$B$25,$D$5:$D$25,F$5:F$25,$D90,Données!$B$32)</f>
        <v/>
      </c>
      <c r="G90" s="51" t="str" cm="1">
        <f t="array" aca="1" ref="G90" ca="1">tauxHpourCent($B$5:$B$25,$D$5:$D$25,G$5:G$25,$D90,Données!$B$32)</f>
        <v/>
      </c>
      <c r="H90" s="51" t="str" cm="1">
        <f t="array" aca="1" ref="H90" ca="1">tauxHpourCent($B$5:$B$25,$D$5:$D$25,H$5:H$25,$D90,Données!$B$32)</f>
        <v/>
      </c>
      <c r="I90" s="51" t="str" cm="1">
        <f t="array" aca="1" ref="I90" ca="1">tauxHpourCent($B$5:$B$25,$D$5:$D$25,I$5:I$25,$D90,Données!$B$32)</f>
        <v/>
      </c>
      <c r="J90" s="51" t="str" cm="1">
        <f t="array" aca="1" ref="J90" ca="1">tauxHpourCent($B$5:$B$25,$D$5:$D$25,J$5:J$25,$D90,Données!$B$32)</f>
        <v/>
      </c>
      <c r="K90" s="51" t="str" cm="1">
        <f t="array" aca="1" ref="K90" ca="1">tauxHpourCent($B$5:$B$25,$D$5:$D$25,K$5:K$25,$D90,Données!$B$32)</f>
        <v/>
      </c>
      <c r="L90" s="51" t="str" cm="1">
        <f t="array" aca="1" ref="L90" ca="1">tauxHpourCent($B$5:$B$25,$D$5:$D$25,L$5:L$25,$D90,Données!$B$32)</f>
        <v/>
      </c>
      <c r="M90" s="51" t="str" cm="1">
        <f t="array" aca="1" ref="M90" ca="1">tauxHpourCent($B$5:$B$25,$D$5:$D$25,M$5:M$25,$D90,Données!$B$32)</f>
        <v/>
      </c>
      <c r="N90" s="51" t="str" cm="1">
        <f t="array" aca="1" ref="N90" ca="1">tauxHpourCent($B$5:$B$25,$D$5:$D$25,N$5:N$25,$D90,Données!$B$32)</f>
        <v/>
      </c>
      <c r="O90" s="51" t="str" cm="1">
        <f t="array" aca="1" ref="O90" ca="1">tauxHpourCent($B$5:$B$25,$D$5:$D$25,O$5:O$25,$D90,Données!$B$32)</f>
        <v/>
      </c>
      <c r="P90" s="51" t="str" cm="1">
        <f t="array" aca="1" ref="P90" ca="1">tauxHpourCent($B$5:$B$25,$D$5:$D$25,P$5:P$25,$D90,Données!$B$32)</f>
        <v/>
      </c>
      <c r="Q90" s="51" t="str" cm="1">
        <f t="array" aca="1" ref="Q90" ca="1">tauxHpourCent($B$5:$B$25,$D$5:$D$25,Q$5:Q$25,$D90,Données!$B$32)</f>
        <v/>
      </c>
      <c r="R90" s="51" t="str" cm="1">
        <f t="array" aca="1" ref="R90" ca="1">tauxHpourCent($B$5:$B$25,$D$5:$D$25,R$5:R$25,$D90,Données!$B$32)</f>
        <v/>
      </c>
      <c r="S90" s="51" t="str" cm="1">
        <f t="array" aca="1" ref="S90" ca="1">tauxHpourCent($B$5:$B$25,$D$5:$D$25,S$5:S$25,$D90,Données!$B$32)</f>
        <v/>
      </c>
      <c r="T90" s="51" t="str" cm="1">
        <f t="array" aca="1" ref="T90" ca="1">tauxHpourCent($B$5:$B$25,$D$5:$D$25,T$5:T$25,$D90,Données!$B$32)</f>
        <v/>
      </c>
      <c r="U90" s="51" t="str" cm="1">
        <f t="array" aca="1" ref="U90" ca="1">tauxHpourCent($B$5:$B$25,$D$5:$D$25,U$5:U$25,$D90,Données!$B$32)</f>
        <v/>
      </c>
      <c r="V90" s="51" t="str" cm="1">
        <f t="array" aca="1" ref="V90" ca="1">tauxHpourCent($B$5:$B$25,$D$5:$D$25,V$5:V$25,$D90,Données!$B$32)</f>
        <v/>
      </c>
      <c r="W90" s="51" t="str" cm="1">
        <f t="array" aca="1" ref="W90" ca="1">tauxHpourCent($B$5:$B$25,$D$5:$D$25,W$5:W$25,$D90,Données!$B$32)</f>
        <v/>
      </c>
      <c r="X90" s="51" t="str" cm="1">
        <f t="array" aca="1" ref="X90" ca="1">tauxHpourCent($B$5:$B$25,$D$5:$D$25,X$5:X$25,$D90,Données!$B$32)</f>
        <v/>
      </c>
      <c r="Y90" s="51" t="str" cm="1">
        <f t="array" aca="1" ref="Y90" ca="1">tauxHpourCent($B$5:$B$25,$D$5:$D$25,Y$5:Y$25,$D90,Données!$B$32)</f>
        <v/>
      </c>
      <c r="Z90" s="51" t="str" cm="1">
        <f t="array" aca="1" ref="Z90" ca="1">tauxHpourCent($B$5:$B$25,$D$5:$D$25,Z$5:Z$25,$D90,Données!$B$32)</f>
        <v/>
      </c>
      <c r="AA90" s="51" t="str" cm="1">
        <f t="array" aca="1" ref="AA90" ca="1">tauxHpourCent($B$5:$B$25,$D$5:$D$25,AA$5:AA$25,$D90,Données!$B$32)</f>
        <v/>
      </c>
      <c r="AB90" s="51" t="str" cm="1">
        <f t="array" aca="1" ref="AB90" ca="1">tauxHpourCent($B$5:$B$25,$D$5:$D$25,AB$5:AB$25,$D90,Données!$B$32)</f>
        <v/>
      </c>
      <c r="AC90" s="51" t="str" cm="1">
        <f t="array" aca="1" ref="AC90" ca="1">tauxHpourCent($B$5:$B$25,$D$5:$D$25,AC$5:AC$25,$D90,Données!$B$32)</f>
        <v/>
      </c>
      <c r="AD90" s="51" t="str" cm="1">
        <f t="array" aca="1" ref="AD90" ca="1">tauxHpourCent($B$5:$B$25,$D$5:$D$25,AD$5:AD$25,$D90,Données!$B$32)</f>
        <v/>
      </c>
      <c r="AE90" s="51" t="str" cm="1">
        <f t="array" aca="1" ref="AE90" ca="1">tauxHpourCent($B$5:$B$25,$D$5:$D$25,AE$5:AE$25,$D90,Données!$B$32)</f>
        <v/>
      </c>
      <c r="AF90" s="51" t="str" cm="1">
        <f t="array" aca="1" ref="AF90" ca="1">tauxHpourCent($B$5:$B$25,$D$5:$D$25,AF$5:AF$25,$D90,Données!$B$32)</f>
        <v/>
      </c>
      <c r="AG90" s="51" t="str" cm="1">
        <f t="array" aca="1" ref="AG90" ca="1">tauxHpourCent($B$5:$B$25,$D$5:$D$25,AG$5:AG$25,$D90,Données!$B$32)</f>
        <v/>
      </c>
      <c r="AH90" s="51" t="str" cm="1">
        <f t="array" aca="1" ref="AH90" ca="1">tauxHpourCent($B$5:$B$25,$D$5:$D$25,AH$5:AH$25,$D90,Données!$B$32)</f>
        <v/>
      </c>
      <c r="AI90" s="51" t="str" cm="1">
        <f t="array" aca="1" ref="AI90" ca="1">tauxHpourCent($B$5:$B$25,$D$5:$D$25,AI$5:AI$25,$D90,Données!$B$32)</f>
        <v/>
      </c>
      <c r="AJ90" s="51" t="str" cm="1">
        <f t="array" aca="1" ref="AJ90" ca="1">tauxHpourCent($B$5:$B$25,$D$5:$D$25,AJ$5:AJ$25,$D90,Données!$B$32)</f>
        <v/>
      </c>
      <c r="AK90" s="51" t="str" cm="1">
        <f t="array" aca="1" ref="AK90" ca="1">tauxHpourCent($B$5:$B$25,$D$5:$D$25,AK$5:AK$25,$D90,Données!$B$32)</f>
        <v/>
      </c>
      <c r="AL90" s="51" t="str" cm="1">
        <f t="array" aca="1" ref="AL90" ca="1">tauxHpourCent($B$5:$B$25,$D$5:$D$25,AL$5:AL$25,$D90,Données!$B$32)</f>
        <v/>
      </c>
      <c r="AM90" s="51" t="str" cm="1">
        <f t="array" aca="1" ref="AM90" ca="1">tauxHpourCent($B$5:$B$25,$D$5:$D$25,AM$5:AM$25,$D90,Données!$B$32)</f>
        <v/>
      </c>
      <c r="AN90" s="51" t="str" cm="1">
        <f t="array" aca="1" ref="AN90" ca="1">tauxHpourCent($B$5:$B$25,$D$5:$D$25,AN$5:AN$25,$D90,Données!$B$32)</f>
        <v/>
      </c>
      <c r="AO90" s="51" t="str" cm="1">
        <f t="array" aca="1" ref="AO90" ca="1">tauxHpourCent($B$5:$B$25,$D$5:$D$25,AO$5:AO$25,$D90,Données!$B$32)</f>
        <v/>
      </c>
      <c r="AP90" s="51" cm="1">
        <f t="array" aca="1" ref="AP90" ca="1">tauxHpourCent($B$5:$B$25,$D$5:$D$25,AP$5:AP$25,$D90,Données!$B$32)</f>
        <v>3.9288068556361237E-2</v>
      </c>
      <c r="AQ90" s="68">
        <f t="shared" ca="1" si="11"/>
        <v>3.9288068556361237E-2</v>
      </c>
      <c r="AR90" s="69">
        <f t="shared" ca="1" si="12"/>
        <v>3.9288068556361235</v>
      </c>
    </row>
    <row r="91" spans="1:44" ht="9" customHeight="1" x14ac:dyDescent="0.25">
      <c r="D91" s="11">
        <f t="shared" si="10"/>
        <v>5</v>
      </c>
      <c r="E91" s="51" t="str" cm="1">
        <f t="array" aca="1" ref="E91" ca="1">tauxHpourCent($B$5:$B$25,$D$5:$D$25,E$5:E$25,$D91,Données!$B$32)</f>
        <v/>
      </c>
      <c r="F91" s="51" t="str" cm="1">
        <f t="array" aca="1" ref="F91" ca="1">tauxHpourCent($B$5:$B$25,$D$5:$D$25,F$5:F$25,$D91,Données!$B$32)</f>
        <v/>
      </c>
      <c r="G91" s="51" t="str" cm="1">
        <f t="array" aca="1" ref="G91" ca="1">tauxHpourCent($B$5:$B$25,$D$5:$D$25,G$5:G$25,$D91,Données!$B$32)</f>
        <v/>
      </c>
      <c r="H91" s="51" t="str" cm="1">
        <f t="array" aca="1" ref="H91" ca="1">tauxHpourCent($B$5:$B$25,$D$5:$D$25,H$5:H$25,$D91,Données!$B$32)</f>
        <v/>
      </c>
      <c r="I91" s="51" t="str" cm="1">
        <f t="array" aca="1" ref="I91" ca="1">tauxHpourCent($B$5:$B$25,$D$5:$D$25,I$5:I$25,$D91,Données!$B$32)</f>
        <v/>
      </c>
      <c r="J91" s="51" t="str" cm="1">
        <f t="array" aca="1" ref="J91" ca="1">tauxHpourCent($B$5:$B$25,$D$5:$D$25,J$5:J$25,$D91,Données!$B$32)</f>
        <v/>
      </c>
      <c r="K91" s="51" t="str" cm="1">
        <f t="array" aca="1" ref="K91" ca="1">tauxHpourCent($B$5:$B$25,$D$5:$D$25,K$5:K$25,$D91,Données!$B$32)</f>
        <v/>
      </c>
      <c r="L91" s="51" t="str" cm="1">
        <f t="array" aca="1" ref="L91" ca="1">tauxHpourCent($B$5:$B$25,$D$5:$D$25,L$5:L$25,$D91,Données!$B$32)</f>
        <v/>
      </c>
      <c r="M91" s="51" t="str" cm="1">
        <f t="array" aca="1" ref="M91" ca="1">tauxHpourCent($B$5:$B$25,$D$5:$D$25,M$5:M$25,$D91,Données!$B$32)</f>
        <v/>
      </c>
      <c r="N91" s="51" t="str" cm="1">
        <f t="array" aca="1" ref="N91" ca="1">tauxHpourCent($B$5:$B$25,$D$5:$D$25,N$5:N$25,$D91,Données!$B$32)</f>
        <v/>
      </c>
      <c r="O91" s="51" t="str" cm="1">
        <f t="array" aca="1" ref="O91" ca="1">tauxHpourCent($B$5:$B$25,$D$5:$D$25,O$5:O$25,$D91,Données!$B$32)</f>
        <v/>
      </c>
      <c r="P91" s="51" t="str" cm="1">
        <f t="array" aca="1" ref="P91" ca="1">tauxHpourCent($B$5:$B$25,$D$5:$D$25,P$5:P$25,$D91,Données!$B$32)</f>
        <v/>
      </c>
      <c r="Q91" s="51" t="str" cm="1">
        <f t="array" aca="1" ref="Q91" ca="1">tauxHpourCent($B$5:$B$25,$D$5:$D$25,Q$5:Q$25,$D91,Données!$B$32)</f>
        <v/>
      </c>
      <c r="R91" s="51" t="str" cm="1">
        <f t="array" aca="1" ref="R91" ca="1">tauxHpourCent($B$5:$B$25,$D$5:$D$25,R$5:R$25,$D91,Données!$B$32)</f>
        <v/>
      </c>
      <c r="S91" s="51" t="str" cm="1">
        <f t="array" aca="1" ref="S91" ca="1">tauxHpourCent($B$5:$B$25,$D$5:$D$25,S$5:S$25,$D91,Données!$B$32)</f>
        <v/>
      </c>
      <c r="T91" s="51" t="str" cm="1">
        <f t="array" aca="1" ref="T91" ca="1">tauxHpourCent($B$5:$B$25,$D$5:$D$25,T$5:T$25,$D91,Données!$B$32)</f>
        <v/>
      </c>
      <c r="U91" s="51" t="str" cm="1">
        <f t="array" aca="1" ref="U91" ca="1">tauxHpourCent($B$5:$B$25,$D$5:$D$25,U$5:U$25,$D91,Données!$B$32)</f>
        <v/>
      </c>
      <c r="V91" s="51" t="str" cm="1">
        <f t="array" aca="1" ref="V91" ca="1">tauxHpourCent($B$5:$B$25,$D$5:$D$25,V$5:V$25,$D91,Données!$B$32)</f>
        <v/>
      </c>
      <c r="W91" s="51" t="str" cm="1">
        <f t="array" aca="1" ref="W91" ca="1">tauxHpourCent($B$5:$B$25,$D$5:$D$25,W$5:W$25,$D91,Données!$B$32)</f>
        <v/>
      </c>
      <c r="X91" s="51" t="str" cm="1">
        <f t="array" aca="1" ref="X91" ca="1">tauxHpourCent($B$5:$B$25,$D$5:$D$25,X$5:X$25,$D91,Données!$B$32)</f>
        <v/>
      </c>
      <c r="Y91" s="51" t="str" cm="1">
        <f t="array" aca="1" ref="Y91" ca="1">tauxHpourCent($B$5:$B$25,$D$5:$D$25,Y$5:Y$25,$D91,Données!$B$32)</f>
        <v/>
      </c>
      <c r="Z91" s="51" t="str" cm="1">
        <f t="array" aca="1" ref="Z91" ca="1">tauxHpourCent($B$5:$B$25,$D$5:$D$25,Z$5:Z$25,$D91,Données!$B$32)</f>
        <v/>
      </c>
      <c r="AA91" s="51" t="str" cm="1">
        <f t="array" aca="1" ref="AA91" ca="1">tauxHpourCent($B$5:$B$25,$D$5:$D$25,AA$5:AA$25,$D91,Données!$B$32)</f>
        <v/>
      </c>
      <c r="AB91" s="51" t="str" cm="1">
        <f t="array" aca="1" ref="AB91" ca="1">tauxHpourCent($B$5:$B$25,$D$5:$D$25,AB$5:AB$25,$D91,Données!$B$32)</f>
        <v/>
      </c>
      <c r="AC91" s="51" t="str" cm="1">
        <f t="array" aca="1" ref="AC91" ca="1">tauxHpourCent($B$5:$B$25,$D$5:$D$25,AC$5:AC$25,$D91,Données!$B$32)</f>
        <v/>
      </c>
      <c r="AD91" s="51" t="str" cm="1">
        <f t="array" aca="1" ref="AD91" ca="1">tauxHpourCent($B$5:$B$25,$D$5:$D$25,AD$5:AD$25,$D91,Données!$B$32)</f>
        <v/>
      </c>
      <c r="AE91" s="51" t="str" cm="1">
        <f t="array" aca="1" ref="AE91" ca="1">tauxHpourCent($B$5:$B$25,$D$5:$D$25,AE$5:AE$25,$D91,Données!$B$32)</f>
        <v/>
      </c>
      <c r="AF91" s="51" t="str" cm="1">
        <f t="array" aca="1" ref="AF91" ca="1">tauxHpourCent($B$5:$B$25,$D$5:$D$25,AF$5:AF$25,$D91,Données!$B$32)</f>
        <v/>
      </c>
      <c r="AG91" s="51" t="str" cm="1">
        <f t="array" aca="1" ref="AG91" ca="1">tauxHpourCent($B$5:$B$25,$D$5:$D$25,AG$5:AG$25,$D91,Données!$B$32)</f>
        <v/>
      </c>
      <c r="AH91" s="51" t="str" cm="1">
        <f t="array" aca="1" ref="AH91" ca="1">tauxHpourCent($B$5:$B$25,$D$5:$D$25,AH$5:AH$25,$D91,Données!$B$32)</f>
        <v/>
      </c>
      <c r="AI91" s="51" t="str" cm="1">
        <f t="array" aca="1" ref="AI91" ca="1">tauxHpourCent($B$5:$B$25,$D$5:$D$25,AI$5:AI$25,$D91,Données!$B$32)</f>
        <v/>
      </c>
      <c r="AJ91" s="51" t="str" cm="1">
        <f t="array" aca="1" ref="AJ91" ca="1">tauxHpourCent($B$5:$B$25,$D$5:$D$25,AJ$5:AJ$25,$D91,Données!$B$32)</f>
        <v/>
      </c>
      <c r="AK91" s="51" t="str" cm="1">
        <f t="array" aca="1" ref="AK91" ca="1">tauxHpourCent($B$5:$B$25,$D$5:$D$25,AK$5:AK$25,$D91,Données!$B$32)</f>
        <v/>
      </c>
      <c r="AL91" s="51" t="str" cm="1">
        <f t="array" aca="1" ref="AL91" ca="1">tauxHpourCent($B$5:$B$25,$D$5:$D$25,AL$5:AL$25,$D91,Données!$B$32)</f>
        <v/>
      </c>
      <c r="AM91" s="51" t="str" cm="1">
        <f t="array" aca="1" ref="AM91" ca="1">tauxHpourCent($B$5:$B$25,$D$5:$D$25,AM$5:AM$25,$D91,Données!$B$32)</f>
        <v/>
      </c>
      <c r="AN91" s="51" t="str" cm="1">
        <f t="array" aca="1" ref="AN91" ca="1">tauxHpourCent($B$5:$B$25,$D$5:$D$25,AN$5:AN$25,$D91,Données!$B$32)</f>
        <v/>
      </c>
      <c r="AO91" s="51" t="str" cm="1">
        <f t="array" aca="1" ref="AO91" ca="1">tauxHpourCent($B$5:$B$25,$D$5:$D$25,AO$5:AO$25,$D91,Données!$B$32)</f>
        <v/>
      </c>
      <c r="AP91" s="51" cm="1">
        <f t="array" aca="1" ref="AP91" ca="1">tauxHpourCent($B$5:$B$25,$D$5:$D$25,AP$5:AP$25,$D91,Données!$B$32)</f>
        <v>3.3909030982201716E-2</v>
      </c>
      <c r="AQ91" s="68">
        <f t="shared" ca="1" si="11"/>
        <v>3.3909030982201716E-2</v>
      </c>
      <c r="AR91" s="69">
        <f t="shared" ca="1" si="12"/>
        <v>3.3909030982201713</v>
      </c>
    </row>
    <row r="92" spans="1:44" ht="9" customHeight="1" x14ac:dyDescent="0.25">
      <c r="D92" s="11">
        <f t="shared" si="10"/>
        <v>6</v>
      </c>
      <c r="E92" s="51" t="str" cm="1">
        <f t="array" aca="1" ref="E92" ca="1">tauxHpourCent($B$5:$B$25,$D$5:$D$25,E$5:E$25,$D92,Données!$B$32)</f>
        <v/>
      </c>
      <c r="F92" s="51" t="str" cm="1">
        <f t="array" aca="1" ref="F92" ca="1">tauxHpourCent($B$5:$B$25,$D$5:$D$25,F$5:F$25,$D92,Données!$B$32)</f>
        <v/>
      </c>
      <c r="G92" s="51" t="str" cm="1">
        <f t="array" aca="1" ref="G92" ca="1">tauxHpourCent($B$5:$B$25,$D$5:$D$25,G$5:G$25,$D92,Données!$B$32)</f>
        <v/>
      </c>
      <c r="H92" s="51" t="str" cm="1">
        <f t="array" aca="1" ref="H92" ca="1">tauxHpourCent($B$5:$B$25,$D$5:$D$25,H$5:H$25,$D92,Données!$B$32)</f>
        <v/>
      </c>
      <c r="I92" s="51" t="str" cm="1">
        <f t="array" aca="1" ref="I92" ca="1">tauxHpourCent($B$5:$B$25,$D$5:$D$25,I$5:I$25,$D92,Données!$B$32)</f>
        <v/>
      </c>
      <c r="J92" s="51" t="str" cm="1">
        <f t="array" aca="1" ref="J92" ca="1">tauxHpourCent($B$5:$B$25,$D$5:$D$25,J$5:J$25,$D92,Données!$B$32)</f>
        <v/>
      </c>
      <c r="K92" s="51" t="str" cm="1">
        <f t="array" aca="1" ref="K92" ca="1">tauxHpourCent($B$5:$B$25,$D$5:$D$25,K$5:K$25,$D92,Données!$B$32)</f>
        <v/>
      </c>
      <c r="L92" s="51" t="str" cm="1">
        <f t="array" aca="1" ref="L92" ca="1">tauxHpourCent($B$5:$B$25,$D$5:$D$25,L$5:L$25,$D92,Données!$B$32)</f>
        <v/>
      </c>
      <c r="M92" s="51" t="str" cm="1">
        <f t="array" aca="1" ref="M92" ca="1">tauxHpourCent($B$5:$B$25,$D$5:$D$25,M$5:M$25,$D92,Données!$B$32)</f>
        <v/>
      </c>
      <c r="N92" s="51" t="str" cm="1">
        <f t="array" aca="1" ref="N92" ca="1">tauxHpourCent($B$5:$B$25,$D$5:$D$25,N$5:N$25,$D92,Données!$B$32)</f>
        <v/>
      </c>
      <c r="O92" s="51" t="str" cm="1">
        <f t="array" aca="1" ref="O92" ca="1">tauxHpourCent($B$5:$B$25,$D$5:$D$25,O$5:O$25,$D92,Données!$B$32)</f>
        <v/>
      </c>
      <c r="P92" s="51" t="str" cm="1">
        <f t="array" aca="1" ref="P92" ca="1">tauxHpourCent($B$5:$B$25,$D$5:$D$25,P$5:P$25,$D92,Données!$B$32)</f>
        <v/>
      </c>
      <c r="Q92" s="51" t="str" cm="1">
        <f t="array" aca="1" ref="Q92" ca="1">tauxHpourCent($B$5:$B$25,$D$5:$D$25,Q$5:Q$25,$D92,Données!$B$32)</f>
        <v/>
      </c>
      <c r="R92" s="51" t="str" cm="1">
        <f t="array" aca="1" ref="R92" ca="1">tauxHpourCent($B$5:$B$25,$D$5:$D$25,R$5:R$25,$D92,Données!$B$32)</f>
        <v/>
      </c>
      <c r="S92" s="51" t="str" cm="1">
        <f t="array" aca="1" ref="S92" ca="1">tauxHpourCent($B$5:$B$25,$D$5:$D$25,S$5:S$25,$D92,Données!$B$32)</f>
        <v/>
      </c>
      <c r="T92" s="51" t="str" cm="1">
        <f t="array" aca="1" ref="T92" ca="1">tauxHpourCent($B$5:$B$25,$D$5:$D$25,T$5:T$25,$D92,Données!$B$32)</f>
        <v/>
      </c>
      <c r="U92" s="51" t="str" cm="1">
        <f t="array" aca="1" ref="U92" ca="1">tauxHpourCent($B$5:$B$25,$D$5:$D$25,U$5:U$25,$D92,Données!$B$32)</f>
        <v/>
      </c>
      <c r="V92" s="51" t="str" cm="1">
        <f t="array" aca="1" ref="V92" ca="1">tauxHpourCent($B$5:$B$25,$D$5:$D$25,V$5:V$25,$D92,Données!$B$32)</f>
        <v/>
      </c>
      <c r="W92" s="51" t="str" cm="1">
        <f t="array" aca="1" ref="W92" ca="1">tauxHpourCent($B$5:$B$25,$D$5:$D$25,W$5:W$25,$D92,Données!$B$32)</f>
        <v/>
      </c>
      <c r="X92" s="51" t="str" cm="1">
        <f t="array" aca="1" ref="X92" ca="1">tauxHpourCent($B$5:$B$25,$D$5:$D$25,X$5:X$25,$D92,Données!$B$32)</f>
        <v/>
      </c>
      <c r="Y92" s="51" t="str" cm="1">
        <f t="array" aca="1" ref="Y92" ca="1">tauxHpourCent($B$5:$B$25,$D$5:$D$25,Y$5:Y$25,$D92,Données!$B$32)</f>
        <v/>
      </c>
      <c r="Z92" s="51" t="str" cm="1">
        <f t="array" aca="1" ref="Z92" ca="1">tauxHpourCent($B$5:$B$25,$D$5:$D$25,Z$5:Z$25,$D92,Données!$B$32)</f>
        <v/>
      </c>
      <c r="AA92" s="51" t="str" cm="1">
        <f t="array" aca="1" ref="AA92" ca="1">tauxHpourCent($B$5:$B$25,$D$5:$D$25,AA$5:AA$25,$D92,Données!$B$32)</f>
        <v/>
      </c>
      <c r="AB92" s="51" t="str" cm="1">
        <f t="array" aca="1" ref="AB92" ca="1">tauxHpourCent($B$5:$B$25,$D$5:$D$25,AB$5:AB$25,$D92,Données!$B$32)</f>
        <v/>
      </c>
      <c r="AC92" s="51" t="str" cm="1">
        <f t="array" aca="1" ref="AC92" ca="1">tauxHpourCent($B$5:$B$25,$D$5:$D$25,AC$5:AC$25,$D92,Données!$B$32)</f>
        <v/>
      </c>
      <c r="AD92" s="51" t="str" cm="1">
        <f t="array" aca="1" ref="AD92" ca="1">tauxHpourCent($B$5:$B$25,$D$5:$D$25,AD$5:AD$25,$D92,Données!$B$32)</f>
        <v/>
      </c>
      <c r="AE92" s="51" t="str" cm="1">
        <f t="array" aca="1" ref="AE92" ca="1">tauxHpourCent($B$5:$B$25,$D$5:$D$25,AE$5:AE$25,$D92,Données!$B$32)</f>
        <v/>
      </c>
      <c r="AF92" s="51" t="str" cm="1">
        <f t="array" aca="1" ref="AF92" ca="1">tauxHpourCent($B$5:$B$25,$D$5:$D$25,AF$5:AF$25,$D92,Données!$B$32)</f>
        <v/>
      </c>
      <c r="AG92" s="51" t="str" cm="1">
        <f t="array" aca="1" ref="AG92" ca="1">tauxHpourCent($B$5:$B$25,$D$5:$D$25,AG$5:AG$25,$D92,Données!$B$32)</f>
        <v/>
      </c>
      <c r="AH92" s="51" t="str" cm="1">
        <f t="array" aca="1" ref="AH92" ca="1">tauxHpourCent($B$5:$B$25,$D$5:$D$25,AH$5:AH$25,$D92,Données!$B$32)</f>
        <v/>
      </c>
      <c r="AI92" s="51" t="str" cm="1">
        <f t="array" aca="1" ref="AI92" ca="1">tauxHpourCent($B$5:$B$25,$D$5:$D$25,AI$5:AI$25,$D92,Données!$B$32)</f>
        <v/>
      </c>
      <c r="AJ92" s="51" t="str" cm="1">
        <f t="array" aca="1" ref="AJ92" ca="1">tauxHpourCent($B$5:$B$25,$D$5:$D$25,AJ$5:AJ$25,$D92,Données!$B$32)</f>
        <v/>
      </c>
      <c r="AK92" s="51" t="str" cm="1">
        <f t="array" aca="1" ref="AK92" ca="1">tauxHpourCent($B$5:$B$25,$D$5:$D$25,AK$5:AK$25,$D92,Données!$B$32)</f>
        <v/>
      </c>
      <c r="AL92" s="51" t="str" cm="1">
        <f t="array" aca="1" ref="AL92" ca="1">tauxHpourCent($B$5:$B$25,$D$5:$D$25,AL$5:AL$25,$D92,Données!$B$32)</f>
        <v/>
      </c>
      <c r="AM92" s="51" t="str" cm="1">
        <f t="array" aca="1" ref="AM92" ca="1">tauxHpourCent($B$5:$B$25,$D$5:$D$25,AM$5:AM$25,$D92,Données!$B$32)</f>
        <v/>
      </c>
      <c r="AN92" s="51" t="str" cm="1">
        <f t="array" aca="1" ref="AN92" ca="1">tauxHpourCent($B$5:$B$25,$D$5:$D$25,AN$5:AN$25,$D92,Données!$B$32)</f>
        <v/>
      </c>
      <c r="AO92" s="51" t="str" cm="1">
        <f t="array" aca="1" ref="AO92" ca="1">tauxHpourCent($B$5:$B$25,$D$5:$D$25,AO$5:AO$25,$D92,Données!$B$32)</f>
        <v/>
      </c>
      <c r="AP92" s="51" cm="1">
        <f t="array" aca="1" ref="AP92" ca="1">tauxHpourCent($B$5:$B$25,$D$5:$D$25,AP$5:AP$25,$D92,Données!$B$32)</f>
        <v>3.7811470006591956E-2</v>
      </c>
      <c r="AQ92" s="68">
        <f t="shared" ca="1" si="11"/>
        <v>3.7811470006591956E-2</v>
      </c>
      <c r="AR92" s="69">
        <f t="shared" ca="1" si="12"/>
        <v>3.7811470006591956</v>
      </c>
    </row>
    <row r="93" spans="1:44" ht="9" customHeight="1" x14ac:dyDescent="0.25">
      <c r="D93" s="11">
        <f t="shared" si="10"/>
        <v>7</v>
      </c>
      <c r="E93" s="51" t="str" cm="1">
        <f t="array" aca="1" ref="E93" ca="1">tauxHpourCent($B$5:$B$25,$D$5:$D$25,E$5:E$25,$D93,Données!$B$32)</f>
        <v/>
      </c>
      <c r="F93" s="51" t="str" cm="1">
        <f t="array" aca="1" ref="F93" ca="1">tauxHpourCent($B$5:$B$25,$D$5:$D$25,F$5:F$25,$D93,Données!$B$32)</f>
        <v/>
      </c>
      <c r="G93" s="51" t="str" cm="1">
        <f t="array" aca="1" ref="G93" ca="1">tauxHpourCent($B$5:$B$25,$D$5:$D$25,G$5:G$25,$D93,Données!$B$32)</f>
        <v/>
      </c>
      <c r="H93" s="51" t="str" cm="1">
        <f t="array" aca="1" ref="H93" ca="1">tauxHpourCent($B$5:$B$25,$D$5:$D$25,H$5:H$25,$D93,Données!$B$32)</f>
        <v/>
      </c>
      <c r="I93" s="51" t="str" cm="1">
        <f t="array" aca="1" ref="I93" ca="1">tauxHpourCent($B$5:$B$25,$D$5:$D$25,I$5:I$25,$D93,Données!$B$32)</f>
        <v/>
      </c>
      <c r="J93" s="51" t="str" cm="1">
        <f t="array" aca="1" ref="J93" ca="1">tauxHpourCent($B$5:$B$25,$D$5:$D$25,J$5:J$25,$D93,Données!$B$32)</f>
        <v/>
      </c>
      <c r="K93" s="51" t="str" cm="1">
        <f t="array" aca="1" ref="K93" ca="1">tauxHpourCent($B$5:$B$25,$D$5:$D$25,K$5:K$25,$D93,Données!$B$32)</f>
        <v/>
      </c>
      <c r="L93" s="51" t="str" cm="1">
        <f t="array" aca="1" ref="L93" ca="1">tauxHpourCent($B$5:$B$25,$D$5:$D$25,L$5:L$25,$D93,Données!$B$32)</f>
        <v/>
      </c>
      <c r="M93" s="51" t="str" cm="1">
        <f t="array" aca="1" ref="M93" ca="1">tauxHpourCent($B$5:$B$25,$D$5:$D$25,M$5:M$25,$D93,Données!$B$32)</f>
        <v/>
      </c>
      <c r="N93" s="51" t="str" cm="1">
        <f t="array" aca="1" ref="N93" ca="1">tauxHpourCent($B$5:$B$25,$D$5:$D$25,N$5:N$25,$D93,Données!$B$32)</f>
        <v/>
      </c>
      <c r="O93" s="51" t="str" cm="1">
        <f t="array" aca="1" ref="O93" ca="1">tauxHpourCent($B$5:$B$25,$D$5:$D$25,O$5:O$25,$D93,Données!$B$32)</f>
        <v/>
      </c>
      <c r="P93" s="51" t="str" cm="1">
        <f t="array" aca="1" ref="P93" ca="1">tauxHpourCent($B$5:$B$25,$D$5:$D$25,P$5:P$25,$D93,Données!$B$32)</f>
        <v/>
      </c>
      <c r="Q93" s="51" t="str" cm="1">
        <f t="array" aca="1" ref="Q93" ca="1">tauxHpourCent($B$5:$B$25,$D$5:$D$25,Q$5:Q$25,$D93,Données!$B$32)</f>
        <v/>
      </c>
      <c r="R93" s="51" t="str" cm="1">
        <f t="array" aca="1" ref="R93" ca="1">tauxHpourCent($B$5:$B$25,$D$5:$D$25,R$5:R$25,$D93,Données!$B$32)</f>
        <v/>
      </c>
      <c r="S93" s="51" t="str" cm="1">
        <f t="array" aca="1" ref="S93" ca="1">tauxHpourCent($B$5:$B$25,$D$5:$D$25,S$5:S$25,$D93,Données!$B$32)</f>
        <v/>
      </c>
      <c r="T93" s="51" t="str" cm="1">
        <f t="array" aca="1" ref="T93" ca="1">tauxHpourCent($B$5:$B$25,$D$5:$D$25,T$5:T$25,$D93,Données!$B$32)</f>
        <v/>
      </c>
      <c r="U93" s="51" t="str" cm="1">
        <f t="array" aca="1" ref="U93" ca="1">tauxHpourCent($B$5:$B$25,$D$5:$D$25,U$5:U$25,$D93,Données!$B$32)</f>
        <v/>
      </c>
      <c r="V93" s="51" t="str" cm="1">
        <f t="array" aca="1" ref="V93" ca="1">tauxHpourCent($B$5:$B$25,$D$5:$D$25,V$5:V$25,$D93,Données!$B$32)</f>
        <v/>
      </c>
      <c r="W93" s="51" t="str" cm="1">
        <f t="array" aca="1" ref="W93" ca="1">tauxHpourCent($B$5:$B$25,$D$5:$D$25,W$5:W$25,$D93,Données!$B$32)</f>
        <v/>
      </c>
      <c r="X93" s="51" t="str" cm="1">
        <f t="array" aca="1" ref="X93" ca="1">tauxHpourCent($B$5:$B$25,$D$5:$D$25,X$5:X$25,$D93,Données!$B$32)</f>
        <v/>
      </c>
      <c r="Y93" s="51" t="str" cm="1">
        <f t="array" aca="1" ref="Y93" ca="1">tauxHpourCent($B$5:$B$25,$D$5:$D$25,Y$5:Y$25,$D93,Données!$B$32)</f>
        <v/>
      </c>
      <c r="Z93" s="51" t="str" cm="1">
        <f t="array" aca="1" ref="Z93" ca="1">tauxHpourCent($B$5:$B$25,$D$5:$D$25,Z$5:Z$25,$D93,Données!$B$32)</f>
        <v/>
      </c>
      <c r="AA93" s="51" t="str" cm="1">
        <f t="array" aca="1" ref="AA93" ca="1">tauxHpourCent($B$5:$B$25,$D$5:$D$25,AA$5:AA$25,$D93,Données!$B$32)</f>
        <v/>
      </c>
      <c r="AB93" s="51" t="str" cm="1">
        <f t="array" aca="1" ref="AB93" ca="1">tauxHpourCent($B$5:$B$25,$D$5:$D$25,AB$5:AB$25,$D93,Données!$B$32)</f>
        <v/>
      </c>
      <c r="AC93" s="51" t="str" cm="1">
        <f t="array" aca="1" ref="AC93" ca="1">tauxHpourCent($B$5:$B$25,$D$5:$D$25,AC$5:AC$25,$D93,Données!$B$32)</f>
        <v/>
      </c>
      <c r="AD93" s="51" t="str" cm="1">
        <f t="array" aca="1" ref="AD93" ca="1">tauxHpourCent($B$5:$B$25,$D$5:$D$25,AD$5:AD$25,$D93,Données!$B$32)</f>
        <v/>
      </c>
      <c r="AE93" s="51" t="str" cm="1">
        <f t="array" aca="1" ref="AE93" ca="1">tauxHpourCent($B$5:$B$25,$D$5:$D$25,AE$5:AE$25,$D93,Données!$B$32)</f>
        <v/>
      </c>
      <c r="AF93" s="51" t="str" cm="1">
        <f t="array" aca="1" ref="AF93" ca="1">tauxHpourCent($B$5:$B$25,$D$5:$D$25,AF$5:AF$25,$D93,Données!$B$32)</f>
        <v/>
      </c>
      <c r="AG93" s="51" t="str" cm="1">
        <f t="array" aca="1" ref="AG93" ca="1">tauxHpourCent($B$5:$B$25,$D$5:$D$25,AG$5:AG$25,$D93,Données!$B$32)</f>
        <v/>
      </c>
      <c r="AH93" s="51" t="str" cm="1">
        <f t="array" aca="1" ref="AH93" ca="1">tauxHpourCent($B$5:$B$25,$D$5:$D$25,AH$5:AH$25,$D93,Données!$B$32)</f>
        <v/>
      </c>
      <c r="AI93" s="51" t="str" cm="1">
        <f t="array" aca="1" ref="AI93" ca="1">tauxHpourCent($B$5:$B$25,$D$5:$D$25,AI$5:AI$25,$D93,Données!$B$32)</f>
        <v/>
      </c>
      <c r="AJ93" s="51" t="str" cm="1">
        <f t="array" aca="1" ref="AJ93" ca="1">tauxHpourCent($B$5:$B$25,$D$5:$D$25,AJ$5:AJ$25,$D93,Données!$B$32)</f>
        <v/>
      </c>
      <c r="AK93" s="51" t="str" cm="1">
        <f t="array" aca="1" ref="AK93" ca="1">tauxHpourCent($B$5:$B$25,$D$5:$D$25,AK$5:AK$25,$D93,Données!$B$32)</f>
        <v/>
      </c>
      <c r="AL93" s="51" t="str" cm="1">
        <f t="array" aca="1" ref="AL93" ca="1">tauxHpourCent($B$5:$B$25,$D$5:$D$25,AL$5:AL$25,$D93,Données!$B$32)</f>
        <v/>
      </c>
      <c r="AM93" s="51" t="str" cm="1">
        <f t="array" aca="1" ref="AM93" ca="1">tauxHpourCent($B$5:$B$25,$D$5:$D$25,AM$5:AM$25,$D93,Données!$B$32)</f>
        <v/>
      </c>
      <c r="AN93" s="51" t="str" cm="1">
        <f t="array" aca="1" ref="AN93" ca="1">tauxHpourCent($B$5:$B$25,$D$5:$D$25,AN$5:AN$25,$D93,Données!$B$32)</f>
        <v/>
      </c>
      <c r="AO93" s="51" t="str" cm="1">
        <f t="array" aca="1" ref="AO93" ca="1">tauxHpourCent($B$5:$B$25,$D$5:$D$25,AO$5:AO$25,$D93,Données!$B$32)</f>
        <v/>
      </c>
      <c r="AP93" s="51" cm="1">
        <f t="array" aca="1" ref="AP93" ca="1">tauxHpourCent($B$5:$B$25,$D$5:$D$25,AP$5:AP$25,$D93,Données!$B$32)</f>
        <v>4.7462096242584045E-2</v>
      </c>
      <c r="AQ93" s="68">
        <f t="shared" ca="1" si="11"/>
        <v>4.7462096242584045E-2</v>
      </c>
      <c r="AR93" s="69">
        <f t="shared" ca="1" si="12"/>
        <v>4.7462096242584044</v>
      </c>
    </row>
    <row r="94" spans="1:44" ht="9" customHeight="1" x14ac:dyDescent="0.25">
      <c r="D94" s="11">
        <f t="shared" si="10"/>
        <v>8</v>
      </c>
      <c r="E94" s="51" t="str" cm="1">
        <f t="array" aca="1" ref="E94" ca="1">tauxHpourCent($B$5:$B$25,$D$5:$D$25,E$5:E$25,$D94,Données!$B$32)</f>
        <v/>
      </c>
      <c r="F94" s="51" t="str" cm="1">
        <f t="array" aca="1" ref="F94" ca="1">tauxHpourCent($B$5:$B$25,$D$5:$D$25,F$5:F$25,$D94,Données!$B$32)</f>
        <v/>
      </c>
      <c r="G94" s="51" t="str" cm="1">
        <f t="array" aca="1" ref="G94" ca="1">tauxHpourCent($B$5:$B$25,$D$5:$D$25,G$5:G$25,$D94,Données!$B$32)</f>
        <v/>
      </c>
      <c r="H94" s="51" t="str" cm="1">
        <f t="array" aca="1" ref="H94" ca="1">tauxHpourCent($B$5:$B$25,$D$5:$D$25,H$5:H$25,$D94,Données!$B$32)</f>
        <v/>
      </c>
      <c r="I94" s="51" t="str" cm="1">
        <f t="array" aca="1" ref="I94" ca="1">tauxHpourCent($B$5:$B$25,$D$5:$D$25,I$5:I$25,$D94,Données!$B$32)</f>
        <v/>
      </c>
      <c r="J94" s="51" t="str" cm="1">
        <f t="array" aca="1" ref="J94" ca="1">tauxHpourCent($B$5:$B$25,$D$5:$D$25,J$5:J$25,$D94,Données!$B$32)</f>
        <v/>
      </c>
      <c r="K94" s="51" t="str" cm="1">
        <f t="array" aca="1" ref="K94" ca="1">tauxHpourCent($B$5:$B$25,$D$5:$D$25,K$5:K$25,$D94,Données!$B$32)</f>
        <v/>
      </c>
      <c r="L94" s="51" t="str" cm="1">
        <f t="array" aca="1" ref="L94" ca="1">tauxHpourCent($B$5:$B$25,$D$5:$D$25,L$5:L$25,$D94,Données!$B$32)</f>
        <v/>
      </c>
      <c r="M94" s="51" t="str" cm="1">
        <f t="array" aca="1" ref="M94" ca="1">tauxHpourCent($B$5:$B$25,$D$5:$D$25,M$5:M$25,$D94,Données!$B$32)</f>
        <v/>
      </c>
      <c r="N94" s="51" t="str" cm="1">
        <f t="array" aca="1" ref="N94" ca="1">tauxHpourCent($B$5:$B$25,$D$5:$D$25,N$5:N$25,$D94,Données!$B$32)</f>
        <v/>
      </c>
      <c r="O94" s="51" t="str" cm="1">
        <f t="array" aca="1" ref="O94" ca="1">tauxHpourCent($B$5:$B$25,$D$5:$D$25,O$5:O$25,$D94,Données!$B$32)</f>
        <v/>
      </c>
      <c r="P94" s="51" t="str" cm="1">
        <f t="array" aca="1" ref="P94" ca="1">tauxHpourCent($B$5:$B$25,$D$5:$D$25,P$5:P$25,$D94,Données!$B$32)</f>
        <v/>
      </c>
      <c r="Q94" s="51" t="str" cm="1">
        <f t="array" aca="1" ref="Q94" ca="1">tauxHpourCent($B$5:$B$25,$D$5:$D$25,Q$5:Q$25,$D94,Données!$B$32)</f>
        <v/>
      </c>
      <c r="R94" s="51" t="str" cm="1">
        <f t="array" aca="1" ref="R94" ca="1">tauxHpourCent($B$5:$B$25,$D$5:$D$25,R$5:R$25,$D94,Données!$B$32)</f>
        <v/>
      </c>
      <c r="S94" s="51" t="str" cm="1">
        <f t="array" aca="1" ref="S94" ca="1">tauxHpourCent($B$5:$B$25,$D$5:$D$25,S$5:S$25,$D94,Données!$B$32)</f>
        <v/>
      </c>
      <c r="T94" s="51" t="str" cm="1">
        <f t="array" aca="1" ref="T94" ca="1">tauxHpourCent($B$5:$B$25,$D$5:$D$25,T$5:T$25,$D94,Données!$B$32)</f>
        <v/>
      </c>
      <c r="U94" s="51" t="str" cm="1">
        <f t="array" aca="1" ref="U94" ca="1">tauxHpourCent($B$5:$B$25,$D$5:$D$25,U$5:U$25,$D94,Données!$B$32)</f>
        <v/>
      </c>
      <c r="V94" s="51" t="str" cm="1">
        <f t="array" aca="1" ref="V94" ca="1">tauxHpourCent($B$5:$B$25,$D$5:$D$25,V$5:V$25,$D94,Données!$B$32)</f>
        <v/>
      </c>
      <c r="W94" s="51" t="str" cm="1">
        <f t="array" aca="1" ref="W94" ca="1">tauxHpourCent($B$5:$B$25,$D$5:$D$25,W$5:W$25,$D94,Données!$B$32)</f>
        <v/>
      </c>
      <c r="X94" s="51" t="str" cm="1">
        <f t="array" aca="1" ref="X94" ca="1">tauxHpourCent($B$5:$B$25,$D$5:$D$25,X$5:X$25,$D94,Données!$B$32)</f>
        <v/>
      </c>
      <c r="Y94" s="51" t="str" cm="1">
        <f t="array" aca="1" ref="Y94" ca="1">tauxHpourCent($B$5:$B$25,$D$5:$D$25,Y$5:Y$25,$D94,Données!$B$32)</f>
        <v/>
      </c>
      <c r="Z94" s="51" t="str" cm="1">
        <f t="array" aca="1" ref="Z94" ca="1">tauxHpourCent($B$5:$B$25,$D$5:$D$25,Z$5:Z$25,$D94,Données!$B$32)</f>
        <v/>
      </c>
      <c r="AA94" s="51" t="str" cm="1">
        <f t="array" aca="1" ref="AA94" ca="1">tauxHpourCent($B$5:$B$25,$D$5:$D$25,AA$5:AA$25,$D94,Données!$B$32)</f>
        <v/>
      </c>
      <c r="AB94" s="51" t="str" cm="1">
        <f t="array" aca="1" ref="AB94" ca="1">tauxHpourCent($B$5:$B$25,$D$5:$D$25,AB$5:AB$25,$D94,Données!$B$32)</f>
        <v/>
      </c>
      <c r="AC94" s="51" t="str" cm="1">
        <f t="array" aca="1" ref="AC94" ca="1">tauxHpourCent($B$5:$B$25,$D$5:$D$25,AC$5:AC$25,$D94,Données!$B$32)</f>
        <v/>
      </c>
      <c r="AD94" s="51" t="str" cm="1">
        <f t="array" aca="1" ref="AD94" ca="1">tauxHpourCent($B$5:$B$25,$D$5:$D$25,AD$5:AD$25,$D94,Données!$B$32)</f>
        <v/>
      </c>
      <c r="AE94" s="51" t="str" cm="1">
        <f t="array" aca="1" ref="AE94" ca="1">tauxHpourCent($B$5:$B$25,$D$5:$D$25,AE$5:AE$25,$D94,Données!$B$32)</f>
        <v/>
      </c>
      <c r="AF94" s="51" t="str" cm="1">
        <f t="array" aca="1" ref="AF94" ca="1">tauxHpourCent($B$5:$B$25,$D$5:$D$25,AF$5:AF$25,$D94,Données!$B$32)</f>
        <v/>
      </c>
      <c r="AG94" s="51" t="str" cm="1">
        <f t="array" aca="1" ref="AG94" ca="1">tauxHpourCent($B$5:$B$25,$D$5:$D$25,AG$5:AG$25,$D94,Données!$B$32)</f>
        <v/>
      </c>
      <c r="AH94" s="51" t="str" cm="1">
        <f t="array" aca="1" ref="AH94" ca="1">tauxHpourCent($B$5:$B$25,$D$5:$D$25,AH$5:AH$25,$D94,Données!$B$32)</f>
        <v/>
      </c>
      <c r="AI94" s="51" t="str" cm="1">
        <f t="array" aca="1" ref="AI94" ca="1">tauxHpourCent($B$5:$B$25,$D$5:$D$25,AI$5:AI$25,$D94,Données!$B$32)</f>
        <v/>
      </c>
      <c r="AJ94" s="51" t="str" cm="1">
        <f t="array" aca="1" ref="AJ94" ca="1">tauxHpourCent($B$5:$B$25,$D$5:$D$25,AJ$5:AJ$25,$D94,Données!$B$32)</f>
        <v/>
      </c>
      <c r="AK94" s="51" t="str" cm="1">
        <f t="array" aca="1" ref="AK94" ca="1">tauxHpourCent($B$5:$B$25,$D$5:$D$25,AK$5:AK$25,$D94,Données!$B$32)</f>
        <v/>
      </c>
      <c r="AL94" s="51" t="str" cm="1">
        <f t="array" aca="1" ref="AL94" ca="1">tauxHpourCent($B$5:$B$25,$D$5:$D$25,AL$5:AL$25,$D94,Données!$B$32)</f>
        <v/>
      </c>
      <c r="AM94" s="51" t="str" cm="1">
        <f t="array" aca="1" ref="AM94" ca="1">tauxHpourCent($B$5:$B$25,$D$5:$D$25,AM$5:AM$25,$D94,Données!$B$32)</f>
        <v/>
      </c>
      <c r="AN94" s="51" t="str" cm="1">
        <f t="array" aca="1" ref="AN94" ca="1">tauxHpourCent($B$5:$B$25,$D$5:$D$25,AN$5:AN$25,$D94,Données!$B$32)</f>
        <v/>
      </c>
      <c r="AO94" s="51" t="str" cm="1">
        <f t="array" aca="1" ref="AO94" ca="1">tauxHpourCent($B$5:$B$25,$D$5:$D$25,AO$5:AO$25,$D94,Données!$B$32)</f>
        <v/>
      </c>
      <c r="AP94" s="51" cm="1">
        <f t="array" aca="1" ref="AP94" ca="1">tauxHpourCent($B$5:$B$25,$D$5:$D$25,AP$5:AP$25,$D94,Données!$B$32)</f>
        <v>5.6031641397495058E-2</v>
      </c>
      <c r="AQ94" s="68">
        <f t="shared" ca="1" si="11"/>
        <v>5.6031641397495058E-2</v>
      </c>
      <c r="AR94" s="69">
        <f t="shared" ca="1" si="12"/>
        <v>5.6031641397495058</v>
      </c>
    </row>
    <row r="95" spans="1:44" ht="9" customHeight="1" x14ac:dyDescent="0.25">
      <c r="D95" s="11">
        <f t="shared" si="10"/>
        <v>9</v>
      </c>
      <c r="E95" s="51" t="str" cm="1">
        <f t="array" aca="1" ref="E95" ca="1">tauxHpourCent($B$5:$B$25,$D$5:$D$25,E$5:E$25,$D95,Données!$B$32)</f>
        <v/>
      </c>
      <c r="F95" s="51" t="str" cm="1">
        <f t="array" aca="1" ref="F95" ca="1">tauxHpourCent($B$5:$B$25,$D$5:$D$25,F$5:F$25,$D95,Données!$B$32)</f>
        <v/>
      </c>
      <c r="G95" s="51" t="str" cm="1">
        <f t="array" aca="1" ref="G95" ca="1">tauxHpourCent($B$5:$B$25,$D$5:$D$25,G$5:G$25,$D95,Données!$B$32)</f>
        <v/>
      </c>
      <c r="H95" s="51" t="str" cm="1">
        <f t="array" aca="1" ref="H95" ca="1">tauxHpourCent($B$5:$B$25,$D$5:$D$25,H$5:H$25,$D95,Données!$B$32)</f>
        <v/>
      </c>
      <c r="I95" s="51" t="str" cm="1">
        <f t="array" aca="1" ref="I95" ca="1">tauxHpourCent($B$5:$B$25,$D$5:$D$25,I$5:I$25,$D95,Données!$B$32)</f>
        <v/>
      </c>
      <c r="J95" s="51" t="str" cm="1">
        <f t="array" aca="1" ref="J95" ca="1">tauxHpourCent($B$5:$B$25,$D$5:$D$25,J$5:J$25,$D95,Données!$B$32)</f>
        <v/>
      </c>
      <c r="K95" s="51" t="str" cm="1">
        <f t="array" aca="1" ref="K95" ca="1">tauxHpourCent($B$5:$B$25,$D$5:$D$25,K$5:K$25,$D95,Données!$B$32)</f>
        <v/>
      </c>
      <c r="L95" s="51" t="str" cm="1">
        <f t="array" aca="1" ref="L95" ca="1">tauxHpourCent($B$5:$B$25,$D$5:$D$25,L$5:L$25,$D95,Données!$B$32)</f>
        <v/>
      </c>
      <c r="M95" s="51" t="str" cm="1">
        <f t="array" aca="1" ref="M95" ca="1">tauxHpourCent($B$5:$B$25,$D$5:$D$25,M$5:M$25,$D95,Données!$B$32)</f>
        <v/>
      </c>
      <c r="N95" s="51" t="str" cm="1">
        <f t="array" aca="1" ref="N95" ca="1">tauxHpourCent($B$5:$B$25,$D$5:$D$25,N$5:N$25,$D95,Données!$B$32)</f>
        <v/>
      </c>
      <c r="O95" s="51" t="str" cm="1">
        <f t="array" aca="1" ref="O95" ca="1">tauxHpourCent($B$5:$B$25,$D$5:$D$25,O$5:O$25,$D95,Données!$B$32)</f>
        <v/>
      </c>
      <c r="P95" s="51" t="str" cm="1">
        <f t="array" aca="1" ref="P95" ca="1">tauxHpourCent($B$5:$B$25,$D$5:$D$25,P$5:P$25,$D95,Données!$B$32)</f>
        <v/>
      </c>
      <c r="Q95" s="51" t="str" cm="1">
        <f t="array" aca="1" ref="Q95" ca="1">tauxHpourCent($B$5:$B$25,$D$5:$D$25,Q$5:Q$25,$D95,Données!$B$32)</f>
        <v/>
      </c>
      <c r="R95" s="51" t="str" cm="1">
        <f t="array" aca="1" ref="R95" ca="1">tauxHpourCent($B$5:$B$25,$D$5:$D$25,R$5:R$25,$D95,Données!$B$32)</f>
        <v/>
      </c>
      <c r="S95" s="51" t="str" cm="1">
        <f t="array" aca="1" ref="S95" ca="1">tauxHpourCent($B$5:$B$25,$D$5:$D$25,S$5:S$25,$D95,Données!$B$32)</f>
        <v/>
      </c>
      <c r="T95" s="51" t="str" cm="1">
        <f t="array" aca="1" ref="T95" ca="1">tauxHpourCent($B$5:$B$25,$D$5:$D$25,T$5:T$25,$D95,Données!$B$32)</f>
        <v/>
      </c>
      <c r="U95" s="51" t="str" cm="1">
        <f t="array" aca="1" ref="U95" ca="1">tauxHpourCent($B$5:$B$25,$D$5:$D$25,U$5:U$25,$D95,Données!$B$32)</f>
        <v/>
      </c>
      <c r="V95" s="51" t="str" cm="1">
        <f t="array" aca="1" ref="V95" ca="1">tauxHpourCent($B$5:$B$25,$D$5:$D$25,V$5:V$25,$D95,Données!$B$32)</f>
        <v/>
      </c>
      <c r="W95" s="51" t="str" cm="1">
        <f t="array" aca="1" ref="W95" ca="1">tauxHpourCent($B$5:$B$25,$D$5:$D$25,W$5:W$25,$D95,Données!$B$32)</f>
        <v/>
      </c>
      <c r="X95" s="51" t="str" cm="1">
        <f t="array" aca="1" ref="X95" ca="1">tauxHpourCent($B$5:$B$25,$D$5:$D$25,X$5:X$25,$D95,Données!$B$32)</f>
        <v/>
      </c>
      <c r="Y95" s="51" t="str" cm="1">
        <f t="array" aca="1" ref="Y95" ca="1">tauxHpourCent($B$5:$B$25,$D$5:$D$25,Y$5:Y$25,$D95,Données!$B$32)</f>
        <v/>
      </c>
      <c r="Z95" s="51" t="str" cm="1">
        <f t="array" aca="1" ref="Z95" ca="1">tauxHpourCent($B$5:$B$25,$D$5:$D$25,Z$5:Z$25,$D95,Données!$B$32)</f>
        <v/>
      </c>
      <c r="AA95" s="51" t="str" cm="1">
        <f t="array" aca="1" ref="AA95" ca="1">tauxHpourCent($B$5:$B$25,$D$5:$D$25,AA$5:AA$25,$D95,Données!$B$32)</f>
        <v/>
      </c>
      <c r="AB95" s="51" t="str" cm="1">
        <f t="array" aca="1" ref="AB95" ca="1">tauxHpourCent($B$5:$B$25,$D$5:$D$25,AB$5:AB$25,$D95,Données!$B$32)</f>
        <v/>
      </c>
      <c r="AC95" s="51" t="str" cm="1">
        <f t="array" aca="1" ref="AC95" ca="1">tauxHpourCent($B$5:$B$25,$D$5:$D$25,AC$5:AC$25,$D95,Données!$B$32)</f>
        <v/>
      </c>
      <c r="AD95" s="51" t="str" cm="1">
        <f t="array" aca="1" ref="AD95" ca="1">tauxHpourCent($B$5:$B$25,$D$5:$D$25,AD$5:AD$25,$D95,Données!$B$32)</f>
        <v/>
      </c>
      <c r="AE95" s="51" t="str" cm="1">
        <f t="array" aca="1" ref="AE95" ca="1">tauxHpourCent($B$5:$B$25,$D$5:$D$25,AE$5:AE$25,$D95,Données!$B$32)</f>
        <v/>
      </c>
      <c r="AF95" s="51" t="str" cm="1">
        <f t="array" aca="1" ref="AF95" ca="1">tauxHpourCent($B$5:$B$25,$D$5:$D$25,AF$5:AF$25,$D95,Données!$B$32)</f>
        <v/>
      </c>
      <c r="AG95" s="51" t="str" cm="1">
        <f t="array" aca="1" ref="AG95" ca="1">tauxHpourCent($B$5:$B$25,$D$5:$D$25,AG$5:AG$25,$D95,Données!$B$32)</f>
        <v/>
      </c>
      <c r="AH95" s="51" t="str" cm="1">
        <f t="array" aca="1" ref="AH95" ca="1">tauxHpourCent($B$5:$B$25,$D$5:$D$25,AH$5:AH$25,$D95,Données!$B$32)</f>
        <v/>
      </c>
      <c r="AI95" s="51" t="str" cm="1">
        <f t="array" aca="1" ref="AI95" ca="1">tauxHpourCent($B$5:$B$25,$D$5:$D$25,AI$5:AI$25,$D95,Données!$B$32)</f>
        <v/>
      </c>
      <c r="AJ95" s="51" t="str" cm="1">
        <f t="array" aca="1" ref="AJ95" ca="1">tauxHpourCent($B$5:$B$25,$D$5:$D$25,AJ$5:AJ$25,$D95,Données!$B$32)</f>
        <v/>
      </c>
      <c r="AK95" s="51" t="str" cm="1">
        <f t="array" aca="1" ref="AK95" ca="1">tauxHpourCent($B$5:$B$25,$D$5:$D$25,AK$5:AK$25,$D95,Données!$B$32)</f>
        <v/>
      </c>
      <c r="AL95" s="51" t="str" cm="1">
        <f t="array" aca="1" ref="AL95" ca="1">tauxHpourCent($B$5:$B$25,$D$5:$D$25,AL$5:AL$25,$D95,Données!$B$32)</f>
        <v/>
      </c>
      <c r="AM95" s="51" t="str" cm="1">
        <f t="array" aca="1" ref="AM95" ca="1">tauxHpourCent($B$5:$B$25,$D$5:$D$25,AM$5:AM$25,$D95,Données!$B$32)</f>
        <v/>
      </c>
      <c r="AN95" s="51" t="str" cm="1">
        <f t="array" aca="1" ref="AN95" ca="1">tauxHpourCent($B$5:$B$25,$D$5:$D$25,AN$5:AN$25,$D95,Données!$B$32)</f>
        <v/>
      </c>
      <c r="AO95" s="51" t="str" cm="1">
        <f t="array" aca="1" ref="AO95" ca="1">tauxHpourCent($B$5:$B$25,$D$5:$D$25,AO$5:AO$25,$D95,Données!$B$32)</f>
        <v/>
      </c>
      <c r="AP95" s="51" cm="1">
        <f t="array" aca="1" ref="AP95" ca="1">tauxHpourCent($B$5:$B$25,$D$5:$D$25,AP$5:AP$25,$D95,Données!$B$32)</f>
        <v>6.0619644034278178E-2</v>
      </c>
      <c r="AQ95" s="68">
        <f t="shared" ca="1" si="11"/>
        <v>6.0619644034278178E-2</v>
      </c>
      <c r="AR95" s="69">
        <f t="shared" ca="1" si="12"/>
        <v>6.0619644034278179</v>
      </c>
    </row>
    <row r="96" spans="1:44" ht="9" customHeight="1" x14ac:dyDescent="0.25">
      <c r="D96" s="11">
        <f t="shared" si="10"/>
        <v>10</v>
      </c>
      <c r="E96" s="51" t="str" cm="1">
        <f t="array" aca="1" ref="E96" ca="1">tauxHpourCent($B$5:$B$25,$D$5:$D$25,E$5:E$25,$D96,Données!$B$32)</f>
        <v/>
      </c>
      <c r="F96" s="51" t="str" cm="1">
        <f t="array" aca="1" ref="F96" ca="1">tauxHpourCent($B$5:$B$25,$D$5:$D$25,F$5:F$25,$D96,Données!$B$32)</f>
        <v/>
      </c>
      <c r="G96" s="51" t="str" cm="1">
        <f t="array" aca="1" ref="G96" ca="1">tauxHpourCent($B$5:$B$25,$D$5:$D$25,G$5:G$25,$D96,Données!$B$32)</f>
        <v/>
      </c>
      <c r="H96" s="51" t="str" cm="1">
        <f t="array" aca="1" ref="H96" ca="1">tauxHpourCent($B$5:$B$25,$D$5:$D$25,H$5:H$25,$D96,Données!$B$32)</f>
        <v/>
      </c>
      <c r="I96" s="51" t="str" cm="1">
        <f t="array" aca="1" ref="I96" ca="1">tauxHpourCent($B$5:$B$25,$D$5:$D$25,I$5:I$25,$D96,Données!$B$32)</f>
        <v/>
      </c>
      <c r="J96" s="51" t="str" cm="1">
        <f t="array" aca="1" ref="J96" ca="1">tauxHpourCent($B$5:$B$25,$D$5:$D$25,J$5:J$25,$D96,Données!$B$32)</f>
        <v/>
      </c>
      <c r="K96" s="51" t="str" cm="1">
        <f t="array" aca="1" ref="K96" ca="1">tauxHpourCent($B$5:$B$25,$D$5:$D$25,K$5:K$25,$D96,Données!$B$32)</f>
        <v/>
      </c>
      <c r="L96" s="51" t="str" cm="1">
        <f t="array" aca="1" ref="L96" ca="1">tauxHpourCent($B$5:$B$25,$D$5:$D$25,L$5:L$25,$D96,Données!$B$32)</f>
        <v/>
      </c>
      <c r="M96" s="51" t="str" cm="1">
        <f t="array" aca="1" ref="M96" ca="1">tauxHpourCent($B$5:$B$25,$D$5:$D$25,M$5:M$25,$D96,Données!$B$32)</f>
        <v/>
      </c>
      <c r="N96" s="51" t="str" cm="1">
        <f t="array" aca="1" ref="N96" ca="1">tauxHpourCent($B$5:$B$25,$D$5:$D$25,N$5:N$25,$D96,Données!$B$32)</f>
        <v/>
      </c>
      <c r="O96" s="51" t="str" cm="1">
        <f t="array" aca="1" ref="O96" ca="1">tauxHpourCent($B$5:$B$25,$D$5:$D$25,O$5:O$25,$D96,Données!$B$32)</f>
        <v/>
      </c>
      <c r="P96" s="51" t="str" cm="1">
        <f t="array" aca="1" ref="P96" ca="1">tauxHpourCent($B$5:$B$25,$D$5:$D$25,P$5:P$25,$D96,Données!$B$32)</f>
        <v/>
      </c>
      <c r="Q96" s="51" t="str" cm="1">
        <f t="array" aca="1" ref="Q96" ca="1">tauxHpourCent($B$5:$B$25,$D$5:$D$25,Q$5:Q$25,$D96,Données!$B$32)</f>
        <v/>
      </c>
      <c r="R96" s="51" t="str" cm="1">
        <f t="array" aca="1" ref="R96" ca="1">tauxHpourCent($B$5:$B$25,$D$5:$D$25,R$5:R$25,$D96,Données!$B$32)</f>
        <v/>
      </c>
      <c r="S96" s="51" t="str" cm="1">
        <f t="array" aca="1" ref="S96" ca="1">tauxHpourCent($B$5:$B$25,$D$5:$D$25,S$5:S$25,$D96,Données!$B$32)</f>
        <v/>
      </c>
      <c r="T96" s="51" t="str" cm="1">
        <f t="array" aca="1" ref="T96" ca="1">tauxHpourCent($B$5:$B$25,$D$5:$D$25,T$5:T$25,$D96,Données!$B$32)</f>
        <v/>
      </c>
      <c r="U96" s="51" t="str" cm="1">
        <f t="array" aca="1" ref="U96" ca="1">tauxHpourCent($B$5:$B$25,$D$5:$D$25,U$5:U$25,$D96,Données!$B$32)</f>
        <v/>
      </c>
      <c r="V96" s="51" t="str" cm="1">
        <f t="array" aca="1" ref="V96" ca="1">tauxHpourCent($B$5:$B$25,$D$5:$D$25,V$5:V$25,$D96,Données!$B$32)</f>
        <v/>
      </c>
      <c r="W96" s="51" t="str" cm="1">
        <f t="array" aca="1" ref="W96" ca="1">tauxHpourCent($B$5:$B$25,$D$5:$D$25,W$5:W$25,$D96,Données!$B$32)</f>
        <v/>
      </c>
      <c r="X96" s="51" t="str" cm="1">
        <f t="array" aca="1" ref="X96" ca="1">tauxHpourCent($B$5:$B$25,$D$5:$D$25,X$5:X$25,$D96,Données!$B$32)</f>
        <v/>
      </c>
      <c r="Y96" s="51" t="str" cm="1">
        <f t="array" aca="1" ref="Y96" ca="1">tauxHpourCent($B$5:$B$25,$D$5:$D$25,Y$5:Y$25,$D96,Données!$B$32)</f>
        <v/>
      </c>
      <c r="Z96" s="51" t="str" cm="1">
        <f t="array" aca="1" ref="Z96" ca="1">tauxHpourCent($B$5:$B$25,$D$5:$D$25,Z$5:Z$25,$D96,Données!$B$32)</f>
        <v/>
      </c>
      <c r="AA96" s="51" t="str" cm="1">
        <f t="array" aca="1" ref="AA96" ca="1">tauxHpourCent($B$5:$B$25,$D$5:$D$25,AA$5:AA$25,$D96,Données!$B$32)</f>
        <v/>
      </c>
      <c r="AB96" s="51" t="str" cm="1">
        <f t="array" aca="1" ref="AB96" ca="1">tauxHpourCent($B$5:$B$25,$D$5:$D$25,AB$5:AB$25,$D96,Données!$B$32)</f>
        <v/>
      </c>
      <c r="AC96" s="51" t="str" cm="1">
        <f t="array" aca="1" ref="AC96" ca="1">tauxHpourCent($B$5:$B$25,$D$5:$D$25,AC$5:AC$25,$D96,Données!$B$32)</f>
        <v/>
      </c>
      <c r="AD96" s="51" t="str" cm="1">
        <f t="array" aca="1" ref="AD96" ca="1">tauxHpourCent($B$5:$B$25,$D$5:$D$25,AD$5:AD$25,$D96,Données!$B$32)</f>
        <v/>
      </c>
      <c r="AE96" s="51" t="str" cm="1">
        <f t="array" aca="1" ref="AE96" ca="1">tauxHpourCent($B$5:$B$25,$D$5:$D$25,AE$5:AE$25,$D96,Données!$B$32)</f>
        <v/>
      </c>
      <c r="AF96" s="51" t="str" cm="1">
        <f t="array" aca="1" ref="AF96" ca="1">tauxHpourCent($B$5:$B$25,$D$5:$D$25,AF$5:AF$25,$D96,Données!$B$32)</f>
        <v/>
      </c>
      <c r="AG96" s="51" t="str" cm="1">
        <f t="array" aca="1" ref="AG96" ca="1">tauxHpourCent($B$5:$B$25,$D$5:$D$25,AG$5:AG$25,$D96,Données!$B$32)</f>
        <v/>
      </c>
      <c r="AH96" s="51" t="str" cm="1">
        <f t="array" aca="1" ref="AH96" ca="1">tauxHpourCent($B$5:$B$25,$D$5:$D$25,AH$5:AH$25,$D96,Données!$B$32)</f>
        <v/>
      </c>
      <c r="AI96" s="51" t="str" cm="1">
        <f t="array" aca="1" ref="AI96" ca="1">tauxHpourCent($B$5:$B$25,$D$5:$D$25,AI$5:AI$25,$D96,Données!$B$32)</f>
        <v/>
      </c>
      <c r="AJ96" s="51" t="str" cm="1">
        <f t="array" aca="1" ref="AJ96" ca="1">tauxHpourCent($B$5:$B$25,$D$5:$D$25,AJ$5:AJ$25,$D96,Données!$B$32)</f>
        <v/>
      </c>
      <c r="AK96" s="51" t="str" cm="1">
        <f t="array" aca="1" ref="AK96" ca="1">tauxHpourCent($B$5:$B$25,$D$5:$D$25,AK$5:AK$25,$D96,Données!$B$32)</f>
        <v/>
      </c>
      <c r="AL96" s="51" t="str" cm="1">
        <f t="array" aca="1" ref="AL96" ca="1">tauxHpourCent($B$5:$B$25,$D$5:$D$25,AL$5:AL$25,$D96,Données!$B$32)</f>
        <v/>
      </c>
      <c r="AM96" s="51" t="str" cm="1">
        <f t="array" aca="1" ref="AM96" ca="1">tauxHpourCent($B$5:$B$25,$D$5:$D$25,AM$5:AM$25,$D96,Données!$B$32)</f>
        <v/>
      </c>
      <c r="AN96" s="51" t="str" cm="1">
        <f t="array" aca="1" ref="AN96" ca="1">tauxHpourCent($B$5:$B$25,$D$5:$D$25,AN$5:AN$25,$D96,Données!$B$32)</f>
        <v/>
      </c>
      <c r="AO96" s="51" t="str" cm="1">
        <f t="array" aca="1" ref="AO96" ca="1">tauxHpourCent($B$5:$B$25,$D$5:$D$25,AO$5:AO$25,$D96,Données!$B$32)</f>
        <v/>
      </c>
      <c r="AP96" s="51" cm="1">
        <f t="array" aca="1" ref="AP96" ca="1">tauxHpourCent($B$5:$B$25,$D$5:$D$25,AP$5:AP$25,$D96,Données!$B$32)</f>
        <v>5.2814765985497697E-2</v>
      </c>
      <c r="AQ96" s="68">
        <f t="shared" ca="1" si="11"/>
        <v>5.2814765985497697E-2</v>
      </c>
      <c r="AR96" s="69">
        <f t="shared" ca="1" si="12"/>
        <v>5.2814765985497694</v>
      </c>
    </row>
    <row r="97" spans="4:44" ht="9" customHeight="1" x14ac:dyDescent="0.25">
      <c r="D97" s="11">
        <f t="shared" si="10"/>
        <v>11</v>
      </c>
      <c r="E97" s="51" t="str" cm="1">
        <f t="array" aca="1" ref="E97" ca="1">tauxHpourCent($B$5:$B$25,$D$5:$D$25,E$5:E$25,$D97,Données!$B$32)</f>
        <v/>
      </c>
      <c r="F97" s="51" t="str" cm="1">
        <f t="array" aca="1" ref="F97" ca="1">tauxHpourCent($B$5:$B$25,$D$5:$D$25,F$5:F$25,$D97,Données!$B$32)</f>
        <v/>
      </c>
      <c r="G97" s="51" t="str" cm="1">
        <f t="array" aca="1" ref="G97" ca="1">tauxHpourCent($B$5:$B$25,$D$5:$D$25,G$5:G$25,$D97,Données!$B$32)</f>
        <v/>
      </c>
      <c r="H97" s="51" t="str" cm="1">
        <f t="array" aca="1" ref="H97" ca="1">tauxHpourCent($B$5:$B$25,$D$5:$D$25,H$5:H$25,$D97,Données!$B$32)</f>
        <v/>
      </c>
      <c r="I97" s="51" t="str" cm="1">
        <f t="array" aca="1" ref="I97" ca="1">tauxHpourCent($B$5:$B$25,$D$5:$D$25,I$5:I$25,$D97,Données!$B$32)</f>
        <v/>
      </c>
      <c r="J97" s="51" t="str" cm="1">
        <f t="array" aca="1" ref="J97" ca="1">tauxHpourCent($B$5:$B$25,$D$5:$D$25,J$5:J$25,$D97,Données!$B$32)</f>
        <v/>
      </c>
      <c r="K97" s="51" t="str" cm="1">
        <f t="array" aca="1" ref="K97" ca="1">tauxHpourCent($B$5:$B$25,$D$5:$D$25,K$5:K$25,$D97,Données!$B$32)</f>
        <v/>
      </c>
      <c r="L97" s="51" t="str" cm="1">
        <f t="array" aca="1" ref="L97" ca="1">tauxHpourCent($B$5:$B$25,$D$5:$D$25,L$5:L$25,$D97,Données!$B$32)</f>
        <v/>
      </c>
      <c r="M97" s="51" t="str" cm="1">
        <f t="array" aca="1" ref="M97" ca="1">tauxHpourCent($B$5:$B$25,$D$5:$D$25,M$5:M$25,$D97,Données!$B$32)</f>
        <v/>
      </c>
      <c r="N97" s="51" t="str" cm="1">
        <f t="array" aca="1" ref="N97" ca="1">tauxHpourCent($B$5:$B$25,$D$5:$D$25,N$5:N$25,$D97,Données!$B$32)</f>
        <v/>
      </c>
      <c r="O97" s="51" t="str" cm="1">
        <f t="array" aca="1" ref="O97" ca="1">tauxHpourCent($B$5:$B$25,$D$5:$D$25,O$5:O$25,$D97,Données!$B$32)</f>
        <v/>
      </c>
      <c r="P97" s="51" t="str" cm="1">
        <f t="array" aca="1" ref="P97" ca="1">tauxHpourCent($B$5:$B$25,$D$5:$D$25,P$5:P$25,$D97,Données!$B$32)</f>
        <v/>
      </c>
      <c r="Q97" s="51" t="str" cm="1">
        <f t="array" aca="1" ref="Q97" ca="1">tauxHpourCent($B$5:$B$25,$D$5:$D$25,Q$5:Q$25,$D97,Données!$B$32)</f>
        <v/>
      </c>
      <c r="R97" s="51" t="str" cm="1">
        <f t="array" aca="1" ref="R97" ca="1">tauxHpourCent($B$5:$B$25,$D$5:$D$25,R$5:R$25,$D97,Données!$B$32)</f>
        <v/>
      </c>
      <c r="S97" s="51" t="str" cm="1">
        <f t="array" aca="1" ref="S97" ca="1">tauxHpourCent($B$5:$B$25,$D$5:$D$25,S$5:S$25,$D97,Données!$B$32)</f>
        <v/>
      </c>
      <c r="T97" s="51" t="str" cm="1">
        <f t="array" aca="1" ref="T97" ca="1">tauxHpourCent($B$5:$B$25,$D$5:$D$25,T$5:T$25,$D97,Données!$B$32)</f>
        <v/>
      </c>
      <c r="U97" s="51" t="str" cm="1">
        <f t="array" aca="1" ref="U97" ca="1">tauxHpourCent($B$5:$B$25,$D$5:$D$25,U$5:U$25,$D97,Données!$B$32)</f>
        <v/>
      </c>
      <c r="V97" s="51" t="str" cm="1">
        <f t="array" aca="1" ref="V97" ca="1">tauxHpourCent($B$5:$B$25,$D$5:$D$25,V$5:V$25,$D97,Données!$B$32)</f>
        <v/>
      </c>
      <c r="W97" s="51" t="str" cm="1">
        <f t="array" aca="1" ref="W97" ca="1">tauxHpourCent($B$5:$B$25,$D$5:$D$25,W$5:W$25,$D97,Données!$B$32)</f>
        <v/>
      </c>
      <c r="X97" s="51" t="str" cm="1">
        <f t="array" aca="1" ref="X97" ca="1">tauxHpourCent($B$5:$B$25,$D$5:$D$25,X$5:X$25,$D97,Données!$B$32)</f>
        <v/>
      </c>
      <c r="Y97" s="51" t="str" cm="1">
        <f t="array" aca="1" ref="Y97" ca="1">tauxHpourCent($B$5:$B$25,$D$5:$D$25,Y$5:Y$25,$D97,Données!$B$32)</f>
        <v/>
      </c>
      <c r="Z97" s="51" t="str" cm="1">
        <f t="array" aca="1" ref="Z97" ca="1">tauxHpourCent($B$5:$B$25,$D$5:$D$25,Z$5:Z$25,$D97,Données!$B$32)</f>
        <v/>
      </c>
      <c r="AA97" s="51" t="str" cm="1">
        <f t="array" aca="1" ref="AA97" ca="1">tauxHpourCent($B$5:$B$25,$D$5:$D$25,AA$5:AA$25,$D97,Données!$B$32)</f>
        <v/>
      </c>
      <c r="AB97" s="51" t="str" cm="1">
        <f t="array" aca="1" ref="AB97" ca="1">tauxHpourCent($B$5:$B$25,$D$5:$D$25,AB$5:AB$25,$D97,Données!$B$32)</f>
        <v/>
      </c>
      <c r="AC97" s="51" t="str" cm="1">
        <f t="array" aca="1" ref="AC97" ca="1">tauxHpourCent($B$5:$B$25,$D$5:$D$25,AC$5:AC$25,$D97,Données!$B$32)</f>
        <v/>
      </c>
      <c r="AD97" s="51" t="str" cm="1">
        <f t="array" aca="1" ref="AD97" ca="1">tauxHpourCent($B$5:$B$25,$D$5:$D$25,AD$5:AD$25,$D97,Données!$B$32)</f>
        <v/>
      </c>
      <c r="AE97" s="51" t="str" cm="1">
        <f t="array" aca="1" ref="AE97" ca="1">tauxHpourCent($B$5:$B$25,$D$5:$D$25,AE$5:AE$25,$D97,Données!$B$32)</f>
        <v/>
      </c>
      <c r="AF97" s="51" t="str" cm="1">
        <f t="array" aca="1" ref="AF97" ca="1">tauxHpourCent($B$5:$B$25,$D$5:$D$25,AF$5:AF$25,$D97,Données!$B$32)</f>
        <v/>
      </c>
      <c r="AG97" s="51" t="str" cm="1">
        <f t="array" aca="1" ref="AG97" ca="1">tauxHpourCent($B$5:$B$25,$D$5:$D$25,AG$5:AG$25,$D97,Données!$B$32)</f>
        <v/>
      </c>
      <c r="AH97" s="51" t="str" cm="1">
        <f t="array" aca="1" ref="AH97" ca="1">tauxHpourCent($B$5:$B$25,$D$5:$D$25,AH$5:AH$25,$D97,Données!$B$32)</f>
        <v/>
      </c>
      <c r="AI97" s="51" t="str" cm="1">
        <f t="array" aca="1" ref="AI97" ca="1">tauxHpourCent($B$5:$B$25,$D$5:$D$25,AI$5:AI$25,$D97,Données!$B$32)</f>
        <v/>
      </c>
      <c r="AJ97" s="51" t="str" cm="1">
        <f t="array" aca="1" ref="AJ97" ca="1">tauxHpourCent($B$5:$B$25,$D$5:$D$25,AJ$5:AJ$25,$D97,Données!$B$32)</f>
        <v/>
      </c>
      <c r="AK97" s="51" t="str" cm="1">
        <f t="array" aca="1" ref="AK97" ca="1">tauxHpourCent($B$5:$B$25,$D$5:$D$25,AK$5:AK$25,$D97,Données!$B$32)</f>
        <v/>
      </c>
      <c r="AL97" s="51" t="str" cm="1">
        <f t="array" aca="1" ref="AL97" ca="1">tauxHpourCent($B$5:$B$25,$D$5:$D$25,AL$5:AL$25,$D97,Données!$B$32)</f>
        <v/>
      </c>
      <c r="AM97" s="51" t="str" cm="1">
        <f t="array" aca="1" ref="AM97" ca="1">tauxHpourCent($B$5:$B$25,$D$5:$D$25,AM$5:AM$25,$D97,Données!$B$32)</f>
        <v/>
      </c>
      <c r="AN97" s="51" t="str" cm="1">
        <f t="array" aca="1" ref="AN97" ca="1">tauxHpourCent($B$5:$B$25,$D$5:$D$25,AN$5:AN$25,$D97,Données!$B$32)</f>
        <v/>
      </c>
      <c r="AO97" s="51" t="str" cm="1">
        <f t="array" aca="1" ref="AO97" ca="1">tauxHpourCent($B$5:$B$25,$D$5:$D$25,AO$5:AO$25,$D97,Données!$B$32)</f>
        <v/>
      </c>
      <c r="AP97" s="51" cm="1">
        <f t="array" aca="1" ref="AP97" ca="1">tauxHpourCent($B$5:$B$25,$D$5:$D$25,AP$5:AP$25,$D97,Données!$B$32)</f>
        <v>5.2814765985497697E-2</v>
      </c>
      <c r="AQ97" s="68">
        <f t="shared" ca="1" si="11"/>
        <v>5.2814765985497697E-2</v>
      </c>
      <c r="AR97" s="69">
        <f t="shared" ca="1" si="12"/>
        <v>5.2814765985497694</v>
      </c>
    </row>
    <row r="98" spans="4:44" ht="9" customHeight="1" x14ac:dyDescent="0.25">
      <c r="D98" s="11">
        <f t="shared" si="10"/>
        <v>12</v>
      </c>
      <c r="E98" s="51" t="str" cm="1">
        <f t="array" aca="1" ref="E98" ca="1">tauxHpourCent($B$5:$B$25,$D$5:$D$25,E$5:E$25,$D98,Données!$B$32)</f>
        <v/>
      </c>
      <c r="F98" s="51" t="str" cm="1">
        <f t="array" aca="1" ref="F98" ca="1">tauxHpourCent($B$5:$B$25,$D$5:$D$25,F$5:F$25,$D98,Données!$B$32)</f>
        <v/>
      </c>
      <c r="G98" s="51" t="str" cm="1">
        <f t="array" aca="1" ref="G98" ca="1">tauxHpourCent($B$5:$B$25,$D$5:$D$25,G$5:G$25,$D98,Données!$B$32)</f>
        <v/>
      </c>
      <c r="H98" s="51" t="str" cm="1">
        <f t="array" aca="1" ref="H98" ca="1">tauxHpourCent($B$5:$B$25,$D$5:$D$25,H$5:H$25,$D98,Données!$B$32)</f>
        <v/>
      </c>
      <c r="I98" s="51" t="str" cm="1">
        <f t="array" aca="1" ref="I98" ca="1">tauxHpourCent($B$5:$B$25,$D$5:$D$25,I$5:I$25,$D98,Données!$B$32)</f>
        <v/>
      </c>
      <c r="J98" s="51" t="str" cm="1">
        <f t="array" aca="1" ref="J98" ca="1">tauxHpourCent($B$5:$B$25,$D$5:$D$25,J$5:J$25,$D98,Données!$B$32)</f>
        <v/>
      </c>
      <c r="K98" s="51" t="str" cm="1">
        <f t="array" aca="1" ref="K98" ca="1">tauxHpourCent($B$5:$B$25,$D$5:$D$25,K$5:K$25,$D98,Données!$B$32)</f>
        <v/>
      </c>
      <c r="L98" s="51" t="str" cm="1">
        <f t="array" aca="1" ref="L98" ca="1">tauxHpourCent($B$5:$B$25,$D$5:$D$25,L$5:L$25,$D98,Données!$B$32)</f>
        <v/>
      </c>
      <c r="M98" s="51" t="str" cm="1">
        <f t="array" aca="1" ref="M98" ca="1">tauxHpourCent($B$5:$B$25,$D$5:$D$25,M$5:M$25,$D98,Données!$B$32)</f>
        <v/>
      </c>
      <c r="N98" s="51" t="str" cm="1">
        <f t="array" aca="1" ref="N98" ca="1">tauxHpourCent($B$5:$B$25,$D$5:$D$25,N$5:N$25,$D98,Données!$B$32)</f>
        <v/>
      </c>
      <c r="O98" s="51" t="str" cm="1">
        <f t="array" aca="1" ref="O98" ca="1">tauxHpourCent($B$5:$B$25,$D$5:$D$25,O$5:O$25,$D98,Données!$B$32)</f>
        <v/>
      </c>
      <c r="P98" s="51" t="str" cm="1">
        <f t="array" aca="1" ref="P98" ca="1">tauxHpourCent($B$5:$B$25,$D$5:$D$25,P$5:P$25,$D98,Données!$B$32)</f>
        <v/>
      </c>
      <c r="Q98" s="51" t="str" cm="1">
        <f t="array" aca="1" ref="Q98" ca="1">tauxHpourCent($B$5:$B$25,$D$5:$D$25,Q$5:Q$25,$D98,Données!$B$32)</f>
        <v/>
      </c>
      <c r="R98" s="51" t="str" cm="1">
        <f t="array" aca="1" ref="R98" ca="1">tauxHpourCent($B$5:$B$25,$D$5:$D$25,R$5:R$25,$D98,Données!$B$32)</f>
        <v/>
      </c>
      <c r="S98" s="51" t="str" cm="1">
        <f t="array" aca="1" ref="S98" ca="1">tauxHpourCent($B$5:$B$25,$D$5:$D$25,S$5:S$25,$D98,Données!$B$32)</f>
        <v/>
      </c>
      <c r="T98" s="51" t="str" cm="1">
        <f t="array" aca="1" ref="T98" ca="1">tauxHpourCent($B$5:$B$25,$D$5:$D$25,T$5:T$25,$D98,Données!$B$32)</f>
        <v/>
      </c>
      <c r="U98" s="51" t="str" cm="1">
        <f t="array" aca="1" ref="U98" ca="1">tauxHpourCent($B$5:$B$25,$D$5:$D$25,U$5:U$25,$D98,Données!$B$32)</f>
        <v/>
      </c>
      <c r="V98" s="51" t="str" cm="1">
        <f t="array" aca="1" ref="V98" ca="1">tauxHpourCent($B$5:$B$25,$D$5:$D$25,V$5:V$25,$D98,Données!$B$32)</f>
        <v/>
      </c>
      <c r="W98" s="51" t="str" cm="1">
        <f t="array" aca="1" ref="W98" ca="1">tauxHpourCent($B$5:$B$25,$D$5:$D$25,W$5:W$25,$D98,Données!$B$32)</f>
        <v/>
      </c>
      <c r="X98" s="51" t="str" cm="1">
        <f t="array" aca="1" ref="X98" ca="1">tauxHpourCent($B$5:$B$25,$D$5:$D$25,X$5:X$25,$D98,Données!$B$32)</f>
        <v/>
      </c>
      <c r="Y98" s="51" t="str" cm="1">
        <f t="array" aca="1" ref="Y98" ca="1">tauxHpourCent($B$5:$B$25,$D$5:$D$25,Y$5:Y$25,$D98,Données!$B$32)</f>
        <v/>
      </c>
      <c r="Z98" s="51" t="str" cm="1">
        <f t="array" aca="1" ref="Z98" ca="1">tauxHpourCent($B$5:$B$25,$D$5:$D$25,Z$5:Z$25,$D98,Données!$B$32)</f>
        <v/>
      </c>
      <c r="AA98" s="51" t="str" cm="1">
        <f t="array" aca="1" ref="AA98" ca="1">tauxHpourCent($B$5:$B$25,$D$5:$D$25,AA$5:AA$25,$D98,Données!$B$32)</f>
        <v/>
      </c>
      <c r="AB98" s="51" t="str" cm="1">
        <f t="array" aca="1" ref="AB98" ca="1">tauxHpourCent($B$5:$B$25,$D$5:$D$25,AB$5:AB$25,$D98,Données!$B$32)</f>
        <v/>
      </c>
      <c r="AC98" s="51" t="str" cm="1">
        <f t="array" aca="1" ref="AC98" ca="1">tauxHpourCent($B$5:$B$25,$D$5:$D$25,AC$5:AC$25,$D98,Données!$B$32)</f>
        <v/>
      </c>
      <c r="AD98" s="51" t="str" cm="1">
        <f t="array" aca="1" ref="AD98" ca="1">tauxHpourCent($B$5:$B$25,$D$5:$D$25,AD$5:AD$25,$D98,Données!$B$32)</f>
        <v/>
      </c>
      <c r="AE98" s="51" t="str" cm="1">
        <f t="array" aca="1" ref="AE98" ca="1">tauxHpourCent($B$5:$B$25,$D$5:$D$25,AE$5:AE$25,$D98,Données!$B$32)</f>
        <v/>
      </c>
      <c r="AF98" s="51" t="str" cm="1">
        <f t="array" aca="1" ref="AF98" ca="1">tauxHpourCent($B$5:$B$25,$D$5:$D$25,AF$5:AF$25,$D98,Données!$B$32)</f>
        <v/>
      </c>
      <c r="AG98" s="51" t="str" cm="1">
        <f t="array" aca="1" ref="AG98" ca="1">tauxHpourCent($B$5:$B$25,$D$5:$D$25,AG$5:AG$25,$D98,Données!$B$32)</f>
        <v/>
      </c>
      <c r="AH98" s="51" t="str" cm="1">
        <f t="array" aca="1" ref="AH98" ca="1">tauxHpourCent($B$5:$B$25,$D$5:$D$25,AH$5:AH$25,$D98,Données!$B$32)</f>
        <v/>
      </c>
      <c r="AI98" s="51" t="str" cm="1">
        <f t="array" aca="1" ref="AI98" ca="1">tauxHpourCent($B$5:$B$25,$D$5:$D$25,AI$5:AI$25,$D98,Données!$B$32)</f>
        <v/>
      </c>
      <c r="AJ98" s="51" t="str" cm="1">
        <f t="array" aca="1" ref="AJ98" ca="1">tauxHpourCent($B$5:$B$25,$D$5:$D$25,AJ$5:AJ$25,$D98,Données!$B$32)</f>
        <v/>
      </c>
      <c r="AK98" s="51" t="str" cm="1">
        <f t="array" aca="1" ref="AK98" ca="1">tauxHpourCent($B$5:$B$25,$D$5:$D$25,AK$5:AK$25,$D98,Données!$B$32)</f>
        <v/>
      </c>
      <c r="AL98" s="51" t="str" cm="1">
        <f t="array" aca="1" ref="AL98" ca="1">tauxHpourCent($B$5:$B$25,$D$5:$D$25,AL$5:AL$25,$D98,Données!$B$32)</f>
        <v/>
      </c>
      <c r="AM98" s="51" t="str" cm="1">
        <f t="array" aca="1" ref="AM98" ca="1">tauxHpourCent($B$5:$B$25,$D$5:$D$25,AM$5:AM$25,$D98,Données!$B$32)</f>
        <v/>
      </c>
      <c r="AN98" s="51" t="str" cm="1">
        <f t="array" aca="1" ref="AN98" ca="1">tauxHpourCent($B$5:$B$25,$D$5:$D$25,AN$5:AN$25,$D98,Données!$B$32)</f>
        <v/>
      </c>
      <c r="AO98" s="51" t="str" cm="1">
        <f t="array" aca="1" ref="AO98" ca="1">tauxHpourCent($B$5:$B$25,$D$5:$D$25,AO$5:AO$25,$D98,Données!$B$32)</f>
        <v/>
      </c>
      <c r="AP98" s="51" cm="1">
        <f t="array" aca="1" ref="AP98" ca="1">tauxHpourCent($B$5:$B$25,$D$5:$D$25,AP$5:AP$25,$D98,Données!$B$32)</f>
        <v>6.2096242584047466E-2</v>
      </c>
      <c r="AQ98" s="68">
        <f t="shared" ca="1" si="11"/>
        <v>6.2096242584047466E-2</v>
      </c>
      <c r="AR98" s="69">
        <f t="shared" ca="1" si="12"/>
        <v>6.2096242584047463</v>
      </c>
    </row>
    <row r="99" spans="4:44" ht="9" customHeight="1" x14ac:dyDescent="0.25">
      <c r="D99" s="11">
        <f t="shared" si="10"/>
        <v>13</v>
      </c>
      <c r="E99" s="51" t="str" cm="1">
        <f t="array" aca="1" ref="E99" ca="1">tauxHpourCent($B$5:$B$25,$D$5:$D$25,E$5:E$25,$D99,Données!$B$32)</f>
        <v/>
      </c>
      <c r="F99" s="51" t="str" cm="1">
        <f t="array" aca="1" ref="F99" ca="1">tauxHpourCent($B$5:$B$25,$D$5:$D$25,F$5:F$25,$D99,Données!$B$32)</f>
        <v/>
      </c>
      <c r="G99" s="51" t="str" cm="1">
        <f t="array" aca="1" ref="G99" ca="1">tauxHpourCent($B$5:$B$25,$D$5:$D$25,G$5:G$25,$D99,Données!$B$32)</f>
        <v/>
      </c>
      <c r="H99" s="51" t="str" cm="1">
        <f t="array" aca="1" ref="H99" ca="1">tauxHpourCent($B$5:$B$25,$D$5:$D$25,H$5:H$25,$D99,Données!$B$32)</f>
        <v/>
      </c>
      <c r="I99" s="51" t="str" cm="1">
        <f t="array" aca="1" ref="I99" ca="1">tauxHpourCent($B$5:$B$25,$D$5:$D$25,I$5:I$25,$D99,Données!$B$32)</f>
        <v/>
      </c>
      <c r="J99" s="51" t="str" cm="1">
        <f t="array" aca="1" ref="J99" ca="1">tauxHpourCent($B$5:$B$25,$D$5:$D$25,J$5:J$25,$D99,Données!$B$32)</f>
        <v/>
      </c>
      <c r="K99" s="51" t="str" cm="1">
        <f t="array" aca="1" ref="K99" ca="1">tauxHpourCent($B$5:$B$25,$D$5:$D$25,K$5:K$25,$D99,Données!$B$32)</f>
        <v/>
      </c>
      <c r="L99" s="51" t="str" cm="1">
        <f t="array" aca="1" ref="L99" ca="1">tauxHpourCent($B$5:$B$25,$D$5:$D$25,L$5:L$25,$D99,Données!$B$32)</f>
        <v/>
      </c>
      <c r="M99" s="51" t="str" cm="1">
        <f t="array" aca="1" ref="M99" ca="1">tauxHpourCent($B$5:$B$25,$D$5:$D$25,M$5:M$25,$D99,Données!$B$32)</f>
        <v/>
      </c>
      <c r="N99" s="51" t="str" cm="1">
        <f t="array" aca="1" ref="N99" ca="1">tauxHpourCent($B$5:$B$25,$D$5:$D$25,N$5:N$25,$D99,Données!$B$32)</f>
        <v/>
      </c>
      <c r="O99" s="51" t="str" cm="1">
        <f t="array" aca="1" ref="O99" ca="1">tauxHpourCent($B$5:$B$25,$D$5:$D$25,O$5:O$25,$D99,Données!$B$32)</f>
        <v/>
      </c>
      <c r="P99" s="51" t="str" cm="1">
        <f t="array" aca="1" ref="P99" ca="1">tauxHpourCent($B$5:$B$25,$D$5:$D$25,P$5:P$25,$D99,Données!$B$32)</f>
        <v/>
      </c>
      <c r="Q99" s="51" t="str" cm="1">
        <f t="array" aca="1" ref="Q99" ca="1">tauxHpourCent($B$5:$B$25,$D$5:$D$25,Q$5:Q$25,$D99,Données!$B$32)</f>
        <v/>
      </c>
      <c r="R99" s="51" t="str" cm="1">
        <f t="array" aca="1" ref="R99" ca="1">tauxHpourCent($B$5:$B$25,$D$5:$D$25,R$5:R$25,$D99,Données!$B$32)</f>
        <v/>
      </c>
      <c r="S99" s="51" t="str" cm="1">
        <f t="array" aca="1" ref="S99" ca="1">tauxHpourCent($B$5:$B$25,$D$5:$D$25,S$5:S$25,$D99,Données!$B$32)</f>
        <v/>
      </c>
      <c r="T99" s="51" t="str" cm="1">
        <f t="array" aca="1" ref="T99" ca="1">tauxHpourCent($B$5:$B$25,$D$5:$D$25,T$5:T$25,$D99,Données!$B$32)</f>
        <v/>
      </c>
      <c r="U99" s="51" t="str" cm="1">
        <f t="array" aca="1" ref="U99" ca="1">tauxHpourCent($B$5:$B$25,$D$5:$D$25,U$5:U$25,$D99,Données!$B$32)</f>
        <v/>
      </c>
      <c r="V99" s="51" t="str" cm="1">
        <f t="array" aca="1" ref="V99" ca="1">tauxHpourCent($B$5:$B$25,$D$5:$D$25,V$5:V$25,$D99,Données!$B$32)</f>
        <v/>
      </c>
      <c r="W99" s="51" t="str" cm="1">
        <f t="array" aca="1" ref="W99" ca="1">tauxHpourCent($B$5:$B$25,$D$5:$D$25,W$5:W$25,$D99,Données!$B$32)</f>
        <v/>
      </c>
      <c r="X99" s="51" t="str" cm="1">
        <f t="array" aca="1" ref="X99" ca="1">tauxHpourCent($B$5:$B$25,$D$5:$D$25,X$5:X$25,$D99,Données!$B$32)</f>
        <v/>
      </c>
      <c r="Y99" s="51" t="str" cm="1">
        <f t="array" aca="1" ref="Y99" ca="1">tauxHpourCent($B$5:$B$25,$D$5:$D$25,Y$5:Y$25,$D99,Données!$B$32)</f>
        <v/>
      </c>
      <c r="Z99" s="51" t="str" cm="1">
        <f t="array" aca="1" ref="Z99" ca="1">tauxHpourCent($B$5:$B$25,$D$5:$D$25,Z$5:Z$25,$D99,Données!$B$32)</f>
        <v/>
      </c>
      <c r="AA99" s="51" t="str" cm="1">
        <f t="array" aca="1" ref="AA99" ca="1">tauxHpourCent($B$5:$B$25,$D$5:$D$25,AA$5:AA$25,$D99,Données!$B$32)</f>
        <v/>
      </c>
      <c r="AB99" s="51" t="str" cm="1">
        <f t="array" aca="1" ref="AB99" ca="1">tauxHpourCent($B$5:$B$25,$D$5:$D$25,AB$5:AB$25,$D99,Données!$B$32)</f>
        <v/>
      </c>
      <c r="AC99" s="51" t="str" cm="1">
        <f t="array" aca="1" ref="AC99" ca="1">tauxHpourCent($B$5:$B$25,$D$5:$D$25,AC$5:AC$25,$D99,Données!$B$32)</f>
        <v/>
      </c>
      <c r="AD99" s="51" t="str" cm="1">
        <f t="array" aca="1" ref="AD99" ca="1">tauxHpourCent($B$5:$B$25,$D$5:$D$25,AD$5:AD$25,$D99,Données!$B$32)</f>
        <v/>
      </c>
      <c r="AE99" s="51" t="str" cm="1">
        <f t="array" aca="1" ref="AE99" ca="1">tauxHpourCent($B$5:$B$25,$D$5:$D$25,AE$5:AE$25,$D99,Données!$B$32)</f>
        <v/>
      </c>
      <c r="AF99" s="51" t="str" cm="1">
        <f t="array" aca="1" ref="AF99" ca="1">tauxHpourCent($B$5:$B$25,$D$5:$D$25,AF$5:AF$25,$D99,Données!$B$32)</f>
        <v/>
      </c>
      <c r="AG99" s="51" t="str" cm="1">
        <f t="array" aca="1" ref="AG99" ca="1">tauxHpourCent($B$5:$B$25,$D$5:$D$25,AG$5:AG$25,$D99,Données!$B$32)</f>
        <v/>
      </c>
      <c r="AH99" s="51" t="str" cm="1">
        <f t="array" aca="1" ref="AH99" ca="1">tauxHpourCent($B$5:$B$25,$D$5:$D$25,AH$5:AH$25,$D99,Données!$B$32)</f>
        <v/>
      </c>
      <c r="AI99" s="51" t="str" cm="1">
        <f t="array" aca="1" ref="AI99" ca="1">tauxHpourCent($B$5:$B$25,$D$5:$D$25,AI$5:AI$25,$D99,Données!$B$32)</f>
        <v/>
      </c>
      <c r="AJ99" s="51" t="str" cm="1">
        <f t="array" aca="1" ref="AJ99" ca="1">tauxHpourCent($B$5:$B$25,$D$5:$D$25,AJ$5:AJ$25,$D99,Données!$B$32)</f>
        <v/>
      </c>
      <c r="AK99" s="51" t="str" cm="1">
        <f t="array" aca="1" ref="AK99" ca="1">tauxHpourCent($B$5:$B$25,$D$5:$D$25,AK$5:AK$25,$D99,Données!$B$32)</f>
        <v/>
      </c>
      <c r="AL99" s="51" t="str" cm="1">
        <f t="array" aca="1" ref="AL99" ca="1">tauxHpourCent($B$5:$B$25,$D$5:$D$25,AL$5:AL$25,$D99,Données!$B$32)</f>
        <v/>
      </c>
      <c r="AM99" s="51" t="str" cm="1">
        <f t="array" aca="1" ref="AM99" ca="1">tauxHpourCent($B$5:$B$25,$D$5:$D$25,AM$5:AM$25,$D99,Données!$B$32)</f>
        <v/>
      </c>
      <c r="AN99" s="51" t="str" cm="1">
        <f t="array" aca="1" ref="AN99" ca="1">tauxHpourCent($B$5:$B$25,$D$5:$D$25,AN$5:AN$25,$D99,Données!$B$32)</f>
        <v/>
      </c>
      <c r="AO99" s="51" t="str" cm="1">
        <f t="array" aca="1" ref="AO99" ca="1">tauxHpourCent($B$5:$B$25,$D$5:$D$25,AO$5:AO$25,$D99,Données!$B$32)</f>
        <v/>
      </c>
      <c r="AP99" s="51" cm="1">
        <f t="array" aca="1" ref="AP99" ca="1">tauxHpourCent($B$5:$B$25,$D$5:$D$25,AP$5:AP$25,$D99,Données!$B$32)</f>
        <v>6.845088991430455E-2</v>
      </c>
      <c r="AQ99" s="68">
        <f t="shared" ca="1" si="11"/>
        <v>6.845088991430455E-2</v>
      </c>
      <c r="AR99" s="69">
        <f t="shared" ca="1" si="12"/>
        <v>6.8450889914304547</v>
      </c>
    </row>
    <row r="100" spans="4:44" ht="9" customHeight="1" x14ac:dyDescent="0.25">
      <c r="D100" s="11">
        <f t="shared" si="10"/>
        <v>14</v>
      </c>
      <c r="E100" s="51" t="str" cm="1">
        <f t="array" aca="1" ref="E100" ca="1">tauxHpourCent($B$5:$B$25,$D$5:$D$25,E$5:E$25,$D100,Données!$B$32)</f>
        <v/>
      </c>
      <c r="F100" s="51" t="str" cm="1">
        <f t="array" aca="1" ref="F100" ca="1">tauxHpourCent($B$5:$B$25,$D$5:$D$25,F$5:F$25,$D100,Données!$B$32)</f>
        <v/>
      </c>
      <c r="G100" s="51" t="str" cm="1">
        <f t="array" aca="1" ref="G100" ca="1">tauxHpourCent($B$5:$B$25,$D$5:$D$25,G$5:G$25,$D100,Données!$B$32)</f>
        <v/>
      </c>
      <c r="H100" s="51" t="str" cm="1">
        <f t="array" aca="1" ref="H100" ca="1">tauxHpourCent($B$5:$B$25,$D$5:$D$25,H$5:H$25,$D100,Données!$B$32)</f>
        <v/>
      </c>
      <c r="I100" s="51" t="str" cm="1">
        <f t="array" aca="1" ref="I100" ca="1">tauxHpourCent($B$5:$B$25,$D$5:$D$25,I$5:I$25,$D100,Données!$B$32)</f>
        <v/>
      </c>
      <c r="J100" s="51" t="str" cm="1">
        <f t="array" aca="1" ref="J100" ca="1">tauxHpourCent($B$5:$B$25,$D$5:$D$25,J$5:J$25,$D100,Données!$B$32)</f>
        <v/>
      </c>
      <c r="K100" s="51" t="str" cm="1">
        <f t="array" aca="1" ref="K100" ca="1">tauxHpourCent($B$5:$B$25,$D$5:$D$25,K$5:K$25,$D100,Données!$B$32)</f>
        <v/>
      </c>
      <c r="L100" s="51" t="str" cm="1">
        <f t="array" aca="1" ref="L100" ca="1">tauxHpourCent($B$5:$B$25,$D$5:$D$25,L$5:L$25,$D100,Données!$B$32)</f>
        <v/>
      </c>
      <c r="M100" s="51" t="str" cm="1">
        <f t="array" aca="1" ref="M100" ca="1">tauxHpourCent($B$5:$B$25,$D$5:$D$25,M$5:M$25,$D100,Données!$B$32)</f>
        <v/>
      </c>
      <c r="N100" s="51" t="str" cm="1">
        <f t="array" aca="1" ref="N100" ca="1">tauxHpourCent($B$5:$B$25,$D$5:$D$25,N$5:N$25,$D100,Données!$B$32)</f>
        <v/>
      </c>
      <c r="O100" s="51" t="str" cm="1">
        <f t="array" aca="1" ref="O100" ca="1">tauxHpourCent($B$5:$B$25,$D$5:$D$25,O$5:O$25,$D100,Données!$B$32)</f>
        <v/>
      </c>
      <c r="P100" s="51" t="str" cm="1">
        <f t="array" aca="1" ref="P100" ca="1">tauxHpourCent($B$5:$B$25,$D$5:$D$25,P$5:P$25,$D100,Données!$B$32)</f>
        <v/>
      </c>
      <c r="Q100" s="51" t="str" cm="1">
        <f t="array" aca="1" ref="Q100" ca="1">tauxHpourCent($B$5:$B$25,$D$5:$D$25,Q$5:Q$25,$D100,Données!$B$32)</f>
        <v/>
      </c>
      <c r="R100" s="51" t="str" cm="1">
        <f t="array" aca="1" ref="R100" ca="1">tauxHpourCent($B$5:$B$25,$D$5:$D$25,R$5:R$25,$D100,Données!$B$32)</f>
        <v/>
      </c>
      <c r="S100" s="51" t="str" cm="1">
        <f t="array" aca="1" ref="S100" ca="1">tauxHpourCent($B$5:$B$25,$D$5:$D$25,S$5:S$25,$D100,Données!$B$32)</f>
        <v/>
      </c>
      <c r="T100" s="51" t="str" cm="1">
        <f t="array" aca="1" ref="T100" ca="1">tauxHpourCent($B$5:$B$25,$D$5:$D$25,T$5:T$25,$D100,Données!$B$32)</f>
        <v/>
      </c>
      <c r="U100" s="51" t="str" cm="1">
        <f t="array" aca="1" ref="U100" ca="1">tauxHpourCent($B$5:$B$25,$D$5:$D$25,U$5:U$25,$D100,Données!$B$32)</f>
        <v/>
      </c>
      <c r="V100" s="51" t="str" cm="1">
        <f t="array" aca="1" ref="V100" ca="1">tauxHpourCent($B$5:$B$25,$D$5:$D$25,V$5:V$25,$D100,Données!$B$32)</f>
        <v/>
      </c>
      <c r="W100" s="51" t="str" cm="1">
        <f t="array" aca="1" ref="W100" ca="1">tauxHpourCent($B$5:$B$25,$D$5:$D$25,W$5:W$25,$D100,Données!$B$32)</f>
        <v/>
      </c>
      <c r="X100" s="51" t="str" cm="1">
        <f t="array" aca="1" ref="X100" ca="1">tauxHpourCent($B$5:$B$25,$D$5:$D$25,X$5:X$25,$D100,Données!$B$32)</f>
        <v/>
      </c>
      <c r="Y100" s="51" t="str" cm="1">
        <f t="array" aca="1" ref="Y100" ca="1">tauxHpourCent($B$5:$B$25,$D$5:$D$25,Y$5:Y$25,$D100,Données!$B$32)</f>
        <v/>
      </c>
      <c r="Z100" s="51" t="str" cm="1">
        <f t="array" aca="1" ref="Z100" ca="1">tauxHpourCent($B$5:$B$25,$D$5:$D$25,Z$5:Z$25,$D100,Données!$B$32)</f>
        <v/>
      </c>
      <c r="AA100" s="51" t="str" cm="1">
        <f t="array" aca="1" ref="AA100" ca="1">tauxHpourCent($B$5:$B$25,$D$5:$D$25,AA$5:AA$25,$D100,Données!$B$32)</f>
        <v/>
      </c>
      <c r="AB100" s="51" t="str" cm="1">
        <f t="array" aca="1" ref="AB100" ca="1">tauxHpourCent($B$5:$B$25,$D$5:$D$25,AB$5:AB$25,$D100,Données!$B$32)</f>
        <v/>
      </c>
      <c r="AC100" s="51" t="str" cm="1">
        <f t="array" aca="1" ref="AC100" ca="1">tauxHpourCent($B$5:$B$25,$D$5:$D$25,AC$5:AC$25,$D100,Données!$B$32)</f>
        <v/>
      </c>
      <c r="AD100" s="51" t="str" cm="1">
        <f t="array" aca="1" ref="AD100" ca="1">tauxHpourCent($B$5:$B$25,$D$5:$D$25,AD$5:AD$25,$D100,Données!$B$32)</f>
        <v/>
      </c>
      <c r="AE100" s="51" t="str" cm="1">
        <f t="array" aca="1" ref="AE100" ca="1">tauxHpourCent($B$5:$B$25,$D$5:$D$25,AE$5:AE$25,$D100,Données!$B$32)</f>
        <v/>
      </c>
      <c r="AF100" s="51" t="str" cm="1">
        <f t="array" aca="1" ref="AF100" ca="1">tauxHpourCent($B$5:$B$25,$D$5:$D$25,AF$5:AF$25,$D100,Données!$B$32)</f>
        <v/>
      </c>
      <c r="AG100" s="51" t="str" cm="1">
        <f t="array" aca="1" ref="AG100" ca="1">tauxHpourCent($B$5:$B$25,$D$5:$D$25,AG$5:AG$25,$D100,Données!$B$32)</f>
        <v/>
      </c>
      <c r="AH100" s="51" t="str" cm="1">
        <f t="array" aca="1" ref="AH100" ca="1">tauxHpourCent($B$5:$B$25,$D$5:$D$25,AH$5:AH$25,$D100,Données!$B$32)</f>
        <v/>
      </c>
      <c r="AI100" s="51" t="str" cm="1">
        <f t="array" aca="1" ref="AI100" ca="1">tauxHpourCent($B$5:$B$25,$D$5:$D$25,AI$5:AI$25,$D100,Données!$B$32)</f>
        <v/>
      </c>
      <c r="AJ100" s="51" t="str" cm="1">
        <f t="array" aca="1" ref="AJ100" ca="1">tauxHpourCent($B$5:$B$25,$D$5:$D$25,AJ$5:AJ$25,$D100,Données!$B$32)</f>
        <v/>
      </c>
      <c r="AK100" s="51" t="str" cm="1">
        <f t="array" aca="1" ref="AK100" ca="1">tauxHpourCent($B$5:$B$25,$D$5:$D$25,AK$5:AK$25,$D100,Données!$B$32)</f>
        <v/>
      </c>
      <c r="AL100" s="51" t="str" cm="1">
        <f t="array" aca="1" ref="AL100" ca="1">tauxHpourCent($B$5:$B$25,$D$5:$D$25,AL$5:AL$25,$D100,Données!$B$32)</f>
        <v/>
      </c>
      <c r="AM100" s="51" t="str" cm="1">
        <f t="array" aca="1" ref="AM100" ca="1">tauxHpourCent($B$5:$B$25,$D$5:$D$25,AM$5:AM$25,$D100,Données!$B$32)</f>
        <v/>
      </c>
      <c r="AN100" s="51" t="str" cm="1">
        <f t="array" aca="1" ref="AN100" ca="1">tauxHpourCent($B$5:$B$25,$D$5:$D$25,AN$5:AN$25,$D100,Données!$B$32)</f>
        <v/>
      </c>
      <c r="AO100" s="51" t="str" cm="1">
        <f t="array" aca="1" ref="AO100" ca="1">tauxHpourCent($B$5:$B$25,$D$5:$D$25,AO$5:AO$25,$D100,Données!$B$32)</f>
        <v/>
      </c>
      <c r="AP100" s="51" cm="1">
        <f t="array" aca="1" ref="AP100" ca="1">tauxHpourCent($B$5:$B$25,$D$5:$D$25,AP$5:AP$25,$D100,Données!$B$32)</f>
        <v>6.6657877389584716E-2</v>
      </c>
      <c r="AQ100" s="68">
        <f t="shared" ca="1" si="11"/>
        <v>6.6657877389584716E-2</v>
      </c>
      <c r="AR100" s="69">
        <f t="shared" ca="1" si="12"/>
        <v>6.6657877389584712</v>
      </c>
    </row>
    <row r="101" spans="4:44" ht="9" customHeight="1" x14ac:dyDescent="0.25">
      <c r="D101" s="11">
        <f t="shared" si="10"/>
        <v>15</v>
      </c>
      <c r="E101" s="51" t="str" cm="1">
        <f t="array" aca="1" ref="E101" ca="1">tauxHpourCent($B$5:$B$25,$D$5:$D$25,E$5:E$25,$D101,Données!$B$32)</f>
        <v/>
      </c>
      <c r="F101" s="51" t="str" cm="1">
        <f t="array" aca="1" ref="F101" ca="1">tauxHpourCent($B$5:$B$25,$D$5:$D$25,F$5:F$25,$D101,Données!$B$32)</f>
        <v/>
      </c>
      <c r="G101" s="51" t="str" cm="1">
        <f t="array" aca="1" ref="G101" ca="1">tauxHpourCent($B$5:$B$25,$D$5:$D$25,G$5:G$25,$D101,Données!$B$32)</f>
        <v/>
      </c>
      <c r="H101" s="51" t="str" cm="1">
        <f t="array" aca="1" ref="H101" ca="1">tauxHpourCent($B$5:$B$25,$D$5:$D$25,H$5:H$25,$D101,Données!$B$32)</f>
        <v/>
      </c>
      <c r="I101" s="51" t="str" cm="1">
        <f t="array" aca="1" ref="I101" ca="1">tauxHpourCent($B$5:$B$25,$D$5:$D$25,I$5:I$25,$D101,Données!$B$32)</f>
        <v/>
      </c>
      <c r="J101" s="51" t="str" cm="1">
        <f t="array" aca="1" ref="J101" ca="1">tauxHpourCent($B$5:$B$25,$D$5:$D$25,J$5:J$25,$D101,Données!$B$32)</f>
        <v/>
      </c>
      <c r="K101" s="51" t="str" cm="1">
        <f t="array" aca="1" ref="K101" ca="1">tauxHpourCent($B$5:$B$25,$D$5:$D$25,K$5:K$25,$D101,Données!$B$32)</f>
        <v/>
      </c>
      <c r="L101" s="51" t="str" cm="1">
        <f t="array" aca="1" ref="L101" ca="1">tauxHpourCent($B$5:$B$25,$D$5:$D$25,L$5:L$25,$D101,Données!$B$32)</f>
        <v/>
      </c>
      <c r="M101" s="51" t="str" cm="1">
        <f t="array" aca="1" ref="M101" ca="1">tauxHpourCent($B$5:$B$25,$D$5:$D$25,M$5:M$25,$D101,Données!$B$32)</f>
        <v/>
      </c>
      <c r="N101" s="51" t="str" cm="1">
        <f t="array" aca="1" ref="N101" ca="1">tauxHpourCent($B$5:$B$25,$D$5:$D$25,N$5:N$25,$D101,Données!$B$32)</f>
        <v/>
      </c>
      <c r="O101" s="51" t="str" cm="1">
        <f t="array" aca="1" ref="O101" ca="1">tauxHpourCent($B$5:$B$25,$D$5:$D$25,O$5:O$25,$D101,Données!$B$32)</f>
        <v/>
      </c>
      <c r="P101" s="51" t="str" cm="1">
        <f t="array" aca="1" ref="P101" ca="1">tauxHpourCent($B$5:$B$25,$D$5:$D$25,P$5:P$25,$D101,Données!$B$32)</f>
        <v/>
      </c>
      <c r="Q101" s="51" t="str" cm="1">
        <f t="array" aca="1" ref="Q101" ca="1">tauxHpourCent($B$5:$B$25,$D$5:$D$25,Q$5:Q$25,$D101,Données!$B$32)</f>
        <v/>
      </c>
      <c r="R101" s="51" t="str" cm="1">
        <f t="array" aca="1" ref="R101" ca="1">tauxHpourCent($B$5:$B$25,$D$5:$D$25,R$5:R$25,$D101,Données!$B$32)</f>
        <v/>
      </c>
      <c r="S101" s="51" t="str" cm="1">
        <f t="array" aca="1" ref="S101" ca="1">tauxHpourCent($B$5:$B$25,$D$5:$D$25,S$5:S$25,$D101,Données!$B$32)</f>
        <v/>
      </c>
      <c r="T101" s="51" t="str" cm="1">
        <f t="array" aca="1" ref="T101" ca="1">tauxHpourCent($B$5:$B$25,$D$5:$D$25,T$5:T$25,$D101,Données!$B$32)</f>
        <v/>
      </c>
      <c r="U101" s="51" t="str" cm="1">
        <f t="array" aca="1" ref="U101" ca="1">tauxHpourCent($B$5:$B$25,$D$5:$D$25,U$5:U$25,$D101,Données!$B$32)</f>
        <v/>
      </c>
      <c r="V101" s="51" t="str" cm="1">
        <f t="array" aca="1" ref="V101" ca="1">tauxHpourCent($B$5:$B$25,$D$5:$D$25,V$5:V$25,$D101,Données!$B$32)</f>
        <v/>
      </c>
      <c r="W101" s="51" t="str" cm="1">
        <f t="array" aca="1" ref="W101" ca="1">tauxHpourCent($B$5:$B$25,$D$5:$D$25,W$5:W$25,$D101,Données!$B$32)</f>
        <v/>
      </c>
      <c r="X101" s="51" t="str" cm="1">
        <f t="array" aca="1" ref="X101" ca="1">tauxHpourCent($B$5:$B$25,$D$5:$D$25,X$5:X$25,$D101,Données!$B$32)</f>
        <v/>
      </c>
      <c r="Y101" s="51" t="str" cm="1">
        <f t="array" aca="1" ref="Y101" ca="1">tauxHpourCent($B$5:$B$25,$D$5:$D$25,Y$5:Y$25,$D101,Données!$B$32)</f>
        <v/>
      </c>
      <c r="Z101" s="51" t="str" cm="1">
        <f t="array" aca="1" ref="Z101" ca="1">tauxHpourCent($B$5:$B$25,$D$5:$D$25,Z$5:Z$25,$D101,Données!$B$32)</f>
        <v/>
      </c>
      <c r="AA101" s="51" t="str" cm="1">
        <f t="array" aca="1" ref="AA101" ca="1">tauxHpourCent($B$5:$B$25,$D$5:$D$25,AA$5:AA$25,$D101,Données!$B$32)</f>
        <v/>
      </c>
      <c r="AB101" s="51" t="str" cm="1">
        <f t="array" aca="1" ref="AB101" ca="1">tauxHpourCent($B$5:$B$25,$D$5:$D$25,AB$5:AB$25,$D101,Données!$B$32)</f>
        <v/>
      </c>
      <c r="AC101" s="51" t="str" cm="1">
        <f t="array" aca="1" ref="AC101" ca="1">tauxHpourCent($B$5:$B$25,$D$5:$D$25,AC$5:AC$25,$D101,Données!$B$32)</f>
        <v/>
      </c>
      <c r="AD101" s="51" t="str" cm="1">
        <f t="array" aca="1" ref="AD101" ca="1">tauxHpourCent($B$5:$B$25,$D$5:$D$25,AD$5:AD$25,$D101,Données!$B$32)</f>
        <v/>
      </c>
      <c r="AE101" s="51" t="str" cm="1">
        <f t="array" aca="1" ref="AE101" ca="1">tauxHpourCent($B$5:$B$25,$D$5:$D$25,AE$5:AE$25,$D101,Données!$B$32)</f>
        <v/>
      </c>
      <c r="AF101" s="51" t="str" cm="1">
        <f t="array" aca="1" ref="AF101" ca="1">tauxHpourCent($B$5:$B$25,$D$5:$D$25,AF$5:AF$25,$D101,Données!$B$32)</f>
        <v/>
      </c>
      <c r="AG101" s="51" t="str" cm="1">
        <f t="array" aca="1" ref="AG101" ca="1">tauxHpourCent($B$5:$B$25,$D$5:$D$25,AG$5:AG$25,$D101,Données!$B$32)</f>
        <v/>
      </c>
      <c r="AH101" s="51" t="str" cm="1">
        <f t="array" aca="1" ref="AH101" ca="1">tauxHpourCent($B$5:$B$25,$D$5:$D$25,AH$5:AH$25,$D101,Données!$B$32)</f>
        <v/>
      </c>
      <c r="AI101" s="51" t="str" cm="1">
        <f t="array" aca="1" ref="AI101" ca="1">tauxHpourCent($B$5:$B$25,$D$5:$D$25,AI$5:AI$25,$D101,Données!$B$32)</f>
        <v/>
      </c>
      <c r="AJ101" s="51" t="str" cm="1">
        <f t="array" aca="1" ref="AJ101" ca="1">tauxHpourCent($B$5:$B$25,$D$5:$D$25,AJ$5:AJ$25,$D101,Données!$B$32)</f>
        <v/>
      </c>
      <c r="AK101" s="51" t="str" cm="1">
        <f t="array" aca="1" ref="AK101" ca="1">tauxHpourCent($B$5:$B$25,$D$5:$D$25,AK$5:AK$25,$D101,Données!$B$32)</f>
        <v/>
      </c>
      <c r="AL101" s="51" t="str" cm="1">
        <f t="array" aca="1" ref="AL101" ca="1">tauxHpourCent($B$5:$B$25,$D$5:$D$25,AL$5:AL$25,$D101,Données!$B$32)</f>
        <v/>
      </c>
      <c r="AM101" s="51" t="str" cm="1">
        <f t="array" aca="1" ref="AM101" ca="1">tauxHpourCent($B$5:$B$25,$D$5:$D$25,AM$5:AM$25,$D101,Données!$B$32)</f>
        <v/>
      </c>
      <c r="AN101" s="51" t="str" cm="1">
        <f t="array" aca="1" ref="AN101" ca="1">tauxHpourCent($B$5:$B$25,$D$5:$D$25,AN$5:AN$25,$D101,Données!$B$32)</f>
        <v/>
      </c>
      <c r="AO101" s="51" t="str" cm="1">
        <f t="array" aca="1" ref="AO101" ca="1">tauxHpourCent($B$5:$B$25,$D$5:$D$25,AO$5:AO$25,$D101,Données!$B$32)</f>
        <v/>
      </c>
      <c r="AP101" s="51" cm="1">
        <f t="array" aca="1" ref="AP101" ca="1">tauxHpourCent($B$5:$B$25,$D$5:$D$25,AP$5:AP$25,$D101,Données!$B$32)</f>
        <v>6.2439024390243902E-2</v>
      </c>
      <c r="AQ101" s="68">
        <f t="shared" ca="1" si="11"/>
        <v>6.2439024390243902E-2</v>
      </c>
      <c r="AR101" s="69">
        <f t="shared" ca="1" si="12"/>
        <v>6.2439024390243905</v>
      </c>
    </row>
    <row r="102" spans="4:44" ht="9" customHeight="1" x14ac:dyDescent="0.25">
      <c r="D102" s="11">
        <f t="shared" si="10"/>
        <v>16</v>
      </c>
      <c r="E102" s="51" t="str" cm="1">
        <f t="array" aca="1" ref="E102" ca="1">tauxHpourCent($B$5:$B$25,$D$5:$D$25,E$5:E$25,$D102,Données!$B$32)</f>
        <v/>
      </c>
      <c r="F102" s="51" t="str" cm="1">
        <f t="array" aca="1" ref="F102" ca="1">tauxHpourCent($B$5:$B$25,$D$5:$D$25,F$5:F$25,$D102,Données!$B$32)</f>
        <v/>
      </c>
      <c r="G102" s="51" t="str" cm="1">
        <f t="array" aca="1" ref="G102" ca="1">tauxHpourCent($B$5:$B$25,$D$5:$D$25,G$5:G$25,$D102,Données!$B$32)</f>
        <v/>
      </c>
      <c r="H102" s="51" t="str" cm="1">
        <f t="array" aca="1" ref="H102" ca="1">tauxHpourCent($B$5:$B$25,$D$5:$D$25,H$5:H$25,$D102,Données!$B$32)</f>
        <v/>
      </c>
      <c r="I102" s="51" t="str" cm="1">
        <f t="array" aca="1" ref="I102" ca="1">tauxHpourCent($B$5:$B$25,$D$5:$D$25,I$5:I$25,$D102,Données!$B$32)</f>
        <v/>
      </c>
      <c r="J102" s="51" t="str" cm="1">
        <f t="array" aca="1" ref="J102" ca="1">tauxHpourCent($B$5:$B$25,$D$5:$D$25,J$5:J$25,$D102,Données!$B$32)</f>
        <v/>
      </c>
      <c r="K102" s="51" t="str" cm="1">
        <f t="array" aca="1" ref="K102" ca="1">tauxHpourCent($B$5:$B$25,$D$5:$D$25,K$5:K$25,$D102,Données!$B$32)</f>
        <v/>
      </c>
      <c r="L102" s="51" t="str" cm="1">
        <f t="array" aca="1" ref="L102" ca="1">tauxHpourCent($B$5:$B$25,$D$5:$D$25,L$5:L$25,$D102,Données!$B$32)</f>
        <v/>
      </c>
      <c r="M102" s="51" t="str" cm="1">
        <f t="array" aca="1" ref="M102" ca="1">tauxHpourCent($B$5:$B$25,$D$5:$D$25,M$5:M$25,$D102,Données!$B$32)</f>
        <v/>
      </c>
      <c r="N102" s="51" t="str" cm="1">
        <f t="array" aca="1" ref="N102" ca="1">tauxHpourCent($B$5:$B$25,$D$5:$D$25,N$5:N$25,$D102,Données!$B$32)</f>
        <v/>
      </c>
      <c r="O102" s="51" t="str" cm="1">
        <f t="array" aca="1" ref="O102" ca="1">tauxHpourCent($B$5:$B$25,$D$5:$D$25,O$5:O$25,$D102,Données!$B$32)</f>
        <v/>
      </c>
      <c r="P102" s="51" t="str" cm="1">
        <f t="array" aca="1" ref="P102" ca="1">tauxHpourCent($B$5:$B$25,$D$5:$D$25,P$5:P$25,$D102,Données!$B$32)</f>
        <v/>
      </c>
      <c r="Q102" s="51" t="str" cm="1">
        <f t="array" aca="1" ref="Q102" ca="1">tauxHpourCent($B$5:$B$25,$D$5:$D$25,Q$5:Q$25,$D102,Données!$B$32)</f>
        <v/>
      </c>
      <c r="R102" s="51" t="str" cm="1">
        <f t="array" aca="1" ref="R102" ca="1">tauxHpourCent($B$5:$B$25,$D$5:$D$25,R$5:R$25,$D102,Données!$B$32)</f>
        <v/>
      </c>
      <c r="S102" s="51" t="str" cm="1">
        <f t="array" aca="1" ref="S102" ca="1">tauxHpourCent($B$5:$B$25,$D$5:$D$25,S$5:S$25,$D102,Données!$B$32)</f>
        <v/>
      </c>
      <c r="T102" s="51" t="str" cm="1">
        <f t="array" aca="1" ref="T102" ca="1">tauxHpourCent($B$5:$B$25,$D$5:$D$25,T$5:T$25,$D102,Données!$B$32)</f>
        <v/>
      </c>
      <c r="U102" s="51" t="str" cm="1">
        <f t="array" aca="1" ref="U102" ca="1">tauxHpourCent($B$5:$B$25,$D$5:$D$25,U$5:U$25,$D102,Données!$B$32)</f>
        <v/>
      </c>
      <c r="V102" s="51" t="str" cm="1">
        <f t="array" aca="1" ref="V102" ca="1">tauxHpourCent($B$5:$B$25,$D$5:$D$25,V$5:V$25,$D102,Données!$B$32)</f>
        <v/>
      </c>
      <c r="W102" s="51" t="str" cm="1">
        <f t="array" aca="1" ref="W102" ca="1">tauxHpourCent($B$5:$B$25,$D$5:$D$25,W$5:W$25,$D102,Données!$B$32)</f>
        <v/>
      </c>
      <c r="X102" s="51" t="str" cm="1">
        <f t="array" aca="1" ref="X102" ca="1">tauxHpourCent($B$5:$B$25,$D$5:$D$25,X$5:X$25,$D102,Données!$B$32)</f>
        <v/>
      </c>
      <c r="Y102" s="51" t="str" cm="1">
        <f t="array" aca="1" ref="Y102" ca="1">tauxHpourCent($B$5:$B$25,$D$5:$D$25,Y$5:Y$25,$D102,Données!$B$32)</f>
        <v/>
      </c>
      <c r="Z102" s="51" t="str" cm="1">
        <f t="array" aca="1" ref="Z102" ca="1">tauxHpourCent($B$5:$B$25,$D$5:$D$25,Z$5:Z$25,$D102,Données!$B$32)</f>
        <v/>
      </c>
      <c r="AA102" s="51" t="str" cm="1">
        <f t="array" aca="1" ref="AA102" ca="1">tauxHpourCent($B$5:$B$25,$D$5:$D$25,AA$5:AA$25,$D102,Données!$B$32)</f>
        <v/>
      </c>
      <c r="AB102" s="51" t="str" cm="1">
        <f t="array" aca="1" ref="AB102" ca="1">tauxHpourCent($B$5:$B$25,$D$5:$D$25,AB$5:AB$25,$D102,Données!$B$32)</f>
        <v/>
      </c>
      <c r="AC102" s="51" t="str" cm="1">
        <f t="array" aca="1" ref="AC102" ca="1">tauxHpourCent($B$5:$B$25,$D$5:$D$25,AC$5:AC$25,$D102,Données!$B$32)</f>
        <v/>
      </c>
      <c r="AD102" s="51" t="str" cm="1">
        <f t="array" aca="1" ref="AD102" ca="1">tauxHpourCent($B$5:$B$25,$D$5:$D$25,AD$5:AD$25,$D102,Données!$B$32)</f>
        <v/>
      </c>
      <c r="AE102" s="51" t="str" cm="1">
        <f t="array" aca="1" ref="AE102" ca="1">tauxHpourCent($B$5:$B$25,$D$5:$D$25,AE$5:AE$25,$D102,Données!$B$32)</f>
        <v/>
      </c>
      <c r="AF102" s="51" t="str" cm="1">
        <f t="array" aca="1" ref="AF102" ca="1">tauxHpourCent($B$5:$B$25,$D$5:$D$25,AF$5:AF$25,$D102,Données!$B$32)</f>
        <v/>
      </c>
      <c r="AG102" s="51" t="str" cm="1">
        <f t="array" aca="1" ref="AG102" ca="1">tauxHpourCent($B$5:$B$25,$D$5:$D$25,AG$5:AG$25,$D102,Données!$B$32)</f>
        <v/>
      </c>
      <c r="AH102" s="51" t="str" cm="1">
        <f t="array" aca="1" ref="AH102" ca="1">tauxHpourCent($B$5:$B$25,$D$5:$D$25,AH$5:AH$25,$D102,Données!$B$32)</f>
        <v/>
      </c>
      <c r="AI102" s="51" t="str" cm="1">
        <f t="array" aca="1" ref="AI102" ca="1">tauxHpourCent($B$5:$B$25,$D$5:$D$25,AI$5:AI$25,$D102,Données!$B$32)</f>
        <v/>
      </c>
      <c r="AJ102" s="51" t="str" cm="1">
        <f t="array" aca="1" ref="AJ102" ca="1">tauxHpourCent($B$5:$B$25,$D$5:$D$25,AJ$5:AJ$25,$D102,Données!$B$32)</f>
        <v/>
      </c>
      <c r="AK102" s="51" t="str" cm="1">
        <f t="array" aca="1" ref="AK102" ca="1">tauxHpourCent($B$5:$B$25,$D$5:$D$25,AK$5:AK$25,$D102,Données!$B$32)</f>
        <v/>
      </c>
      <c r="AL102" s="51" t="str" cm="1">
        <f t="array" aca="1" ref="AL102" ca="1">tauxHpourCent($B$5:$B$25,$D$5:$D$25,AL$5:AL$25,$D102,Données!$B$32)</f>
        <v/>
      </c>
      <c r="AM102" s="51" t="str" cm="1">
        <f t="array" aca="1" ref="AM102" ca="1">tauxHpourCent($B$5:$B$25,$D$5:$D$25,AM$5:AM$25,$D102,Données!$B$32)</f>
        <v/>
      </c>
      <c r="AN102" s="51" t="str" cm="1">
        <f t="array" aca="1" ref="AN102" ca="1">tauxHpourCent($B$5:$B$25,$D$5:$D$25,AN$5:AN$25,$D102,Données!$B$32)</f>
        <v/>
      </c>
      <c r="AO102" s="51" t="str" cm="1">
        <f t="array" aca="1" ref="AO102" ca="1">tauxHpourCent($B$5:$B$25,$D$5:$D$25,AO$5:AO$25,$D102,Données!$B$32)</f>
        <v/>
      </c>
      <c r="AP102" s="51" cm="1">
        <f t="array" aca="1" ref="AP102" ca="1">tauxHpourCent($B$5:$B$25,$D$5:$D$25,AP$5:AP$25,$D102,Données!$B$32)</f>
        <v>4.0369149637442321E-2</v>
      </c>
      <c r="AQ102" s="68">
        <f t="shared" ca="1" si="11"/>
        <v>4.0369149637442321E-2</v>
      </c>
      <c r="AR102" s="69">
        <f t="shared" ca="1" si="12"/>
        <v>4.0369149637442323</v>
      </c>
    </row>
    <row r="103" spans="4:44" ht="9" customHeight="1" x14ac:dyDescent="0.25">
      <c r="D103" s="11">
        <f t="shared" si="10"/>
        <v>17</v>
      </c>
      <c r="E103" s="51" t="str" cm="1">
        <f t="array" aca="1" ref="E103" ca="1">tauxHpourCent($B$5:$B$25,$D$5:$D$25,E$5:E$25,$D103,Données!$B$32)</f>
        <v/>
      </c>
      <c r="F103" s="51" t="str" cm="1">
        <f t="array" aca="1" ref="F103" ca="1">tauxHpourCent($B$5:$B$25,$D$5:$D$25,F$5:F$25,$D103,Données!$B$32)</f>
        <v/>
      </c>
      <c r="G103" s="51" t="str" cm="1">
        <f t="array" aca="1" ref="G103" ca="1">tauxHpourCent($B$5:$B$25,$D$5:$D$25,G$5:G$25,$D103,Données!$B$32)</f>
        <v/>
      </c>
      <c r="H103" s="51" t="str" cm="1">
        <f t="array" aca="1" ref="H103" ca="1">tauxHpourCent($B$5:$B$25,$D$5:$D$25,H$5:H$25,$D103,Données!$B$32)</f>
        <v/>
      </c>
      <c r="I103" s="51" t="str" cm="1">
        <f t="array" aca="1" ref="I103" ca="1">tauxHpourCent($B$5:$B$25,$D$5:$D$25,I$5:I$25,$D103,Données!$B$32)</f>
        <v/>
      </c>
      <c r="J103" s="51" t="str" cm="1">
        <f t="array" aca="1" ref="J103" ca="1">tauxHpourCent($B$5:$B$25,$D$5:$D$25,J$5:J$25,$D103,Données!$B$32)</f>
        <v/>
      </c>
      <c r="K103" s="51" t="str" cm="1">
        <f t="array" aca="1" ref="K103" ca="1">tauxHpourCent($B$5:$B$25,$D$5:$D$25,K$5:K$25,$D103,Données!$B$32)</f>
        <v/>
      </c>
      <c r="L103" s="51" t="str" cm="1">
        <f t="array" aca="1" ref="L103" ca="1">tauxHpourCent($B$5:$B$25,$D$5:$D$25,L$5:L$25,$D103,Données!$B$32)</f>
        <v/>
      </c>
      <c r="M103" s="51" t="str" cm="1">
        <f t="array" aca="1" ref="M103" ca="1">tauxHpourCent($B$5:$B$25,$D$5:$D$25,M$5:M$25,$D103,Données!$B$32)</f>
        <v/>
      </c>
      <c r="N103" s="51" t="str" cm="1">
        <f t="array" aca="1" ref="N103" ca="1">tauxHpourCent($B$5:$B$25,$D$5:$D$25,N$5:N$25,$D103,Données!$B$32)</f>
        <v/>
      </c>
      <c r="O103" s="51" t="str" cm="1">
        <f t="array" aca="1" ref="O103" ca="1">tauxHpourCent($B$5:$B$25,$D$5:$D$25,O$5:O$25,$D103,Données!$B$32)</f>
        <v/>
      </c>
      <c r="P103" s="51" t="str" cm="1">
        <f t="array" aca="1" ref="P103" ca="1">tauxHpourCent($B$5:$B$25,$D$5:$D$25,P$5:P$25,$D103,Données!$B$32)</f>
        <v/>
      </c>
      <c r="Q103" s="51" t="str" cm="1">
        <f t="array" aca="1" ref="Q103" ca="1">tauxHpourCent($B$5:$B$25,$D$5:$D$25,Q$5:Q$25,$D103,Données!$B$32)</f>
        <v/>
      </c>
      <c r="R103" s="51" t="str" cm="1">
        <f t="array" aca="1" ref="R103" ca="1">tauxHpourCent($B$5:$B$25,$D$5:$D$25,R$5:R$25,$D103,Données!$B$32)</f>
        <v/>
      </c>
      <c r="S103" s="51" t="str" cm="1">
        <f t="array" aca="1" ref="S103" ca="1">tauxHpourCent($B$5:$B$25,$D$5:$D$25,S$5:S$25,$D103,Données!$B$32)</f>
        <v/>
      </c>
      <c r="T103" s="51" t="str" cm="1">
        <f t="array" aca="1" ref="T103" ca="1">tauxHpourCent($B$5:$B$25,$D$5:$D$25,T$5:T$25,$D103,Données!$B$32)</f>
        <v/>
      </c>
      <c r="U103" s="51" t="str" cm="1">
        <f t="array" aca="1" ref="U103" ca="1">tauxHpourCent($B$5:$B$25,$D$5:$D$25,U$5:U$25,$D103,Données!$B$32)</f>
        <v/>
      </c>
      <c r="V103" s="51" t="str" cm="1">
        <f t="array" aca="1" ref="V103" ca="1">tauxHpourCent($B$5:$B$25,$D$5:$D$25,V$5:V$25,$D103,Données!$B$32)</f>
        <v/>
      </c>
      <c r="W103" s="51" t="str" cm="1">
        <f t="array" aca="1" ref="W103" ca="1">tauxHpourCent($B$5:$B$25,$D$5:$D$25,W$5:W$25,$D103,Données!$B$32)</f>
        <v/>
      </c>
      <c r="X103" s="51" t="str" cm="1">
        <f t="array" aca="1" ref="X103" ca="1">tauxHpourCent($B$5:$B$25,$D$5:$D$25,X$5:X$25,$D103,Données!$B$32)</f>
        <v/>
      </c>
      <c r="Y103" s="51" t="str" cm="1">
        <f t="array" aca="1" ref="Y103" ca="1">tauxHpourCent($B$5:$B$25,$D$5:$D$25,Y$5:Y$25,$D103,Données!$B$32)</f>
        <v/>
      </c>
      <c r="Z103" s="51" t="str" cm="1">
        <f t="array" aca="1" ref="Z103" ca="1">tauxHpourCent($B$5:$B$25,$D$5:$D$25,Z$5:Z$25,$D103,Données!$B$32)</f>
        <v/>
      </c>
      <c r="AA103" s="51" t="str" cm="1">
        <f t="array" aca="1" ref="AA103" ca="1">tauxHpourCent($B$5:$B$25,$D$5:$D$25,AA$5:AA$25,$D103,Données!$B$32)</f>
        <v/>
      </c>
      <c r="AB103" s="51" t="str" cm="1">
        <f t="array" aca="1" ref="AB103" ca="1">tauxHpourCent($B$5:$B$25,$D$5:$D$25,AB$5:AB$25,$D103,Données!$B$32)</f>
        <v/>
      </c>
      <c r="AC103" s="51" t="str" cm="1">
        <f t="array" aca="1" ref="AC103" ca="1">tauxHpourCent($B$5:$B$25,$D$5:$D$25,AC$5:AC$25,$D103,Données!$B$32)</f>
        <v/>
      </c>
      <c r="AD103" s="51" t="str" cm="1">
        <f t="array" aca="1" ref="AD103" ca="1">tauxHpourCent($B$5:$B$25,$D$5:$D$25,AD$5:AD$25,$D103,Données!$B$32)</f>
        <v/>
      </c>
      <c r="AE103" s="51" t="str" cm="1">
        <f t="array" aca="1" ref="AE103" ca="1">tauxHpourCent($B$5:$B$25,$D$5:$D$25,AE$5:AE$25,$D103,Données!$B$32)</f>
        <v/>
      </c>
      <c r="AF103" s="51" t="str" cm="1">
        <f t="array" aca="1" ref="AF103" ca="1">tauxHpourCent($B$5:$B$25,$D$5:$D$25,AF$5:AF$25,$D103,Données!$B$32)</f>
        <v/>
      </c>
      <c r="AG103" s="51" t="str" cm="1">
        <f t="array" aca="1" ref="AG103" ca="1">tauxHpourCent($B$5:$B$25,$D$5:$D$25,AG$5:AG$25,$D103,Données!$B$32)</f>
        <v/>
      </c>
      <c r="AH103" s="51" t="str" cm="1">
        <f t="array" aca="1" ref="AH103" ca="1">tauxHpourCent($B$5:$B$25,$D$5:$D$25,AH$5:AH$25,$D103,Données!$B$32)</f>
        <v/>
      </c>
      <c r="AI103" s="51" t="str" cm="1">
        <f t="array" aca="1" ref="AI103" ca="1">tauxHpourCent($B$5:$B$25,$D$5:$D$25,AI$5:AI$25,$D103,Données!$B$32)</f>
        <v/>
      </c>
      <c r="AJ103" s="51" t="str" cm="1">
        <f t="array" aca="1" ref="AJ103" ca="1">tauxHpourCent($B$5:$B$25,$D$5:$D$25,AJ$5:AJ$25,$D103,Données!$B$32)</f>
        <v/>
      </c>
      <c r="AK103" s="51" t="str" cm="1">
        <f t="array" aca="1" ref="AK103" ca="1">tauxHpourCent($B$5:$B$25,$D$5:$D$25,AK$5:AK$25,$D103,Données!$B$32)</f>
        <v/>
      </c>
      <c r="AL103" s="51" t="str" cm="1">
        <f t="array" aca="1" ref="AL103" ca="1">tauxHpourCent($B$5:$B$25,$D$5:$D$25,AL$5:AL$25,$D103,Données!$B$32)</f>
        <v/>
      </c>
      <c r="AM103" s="51" t="str" cm="1">
        <f t="array" aca="1" ref="AM103" ca="1">tauxHpourCent($B$5:$B$25,$D$5:$D$25,AM$5:AM$25,$D103,Données!$B$32)</f>
        <v/>
      </c>
      <c r="AN103" s="51" t="str" cm="1">
        <f t="array" aca="1" ref="AN103" ca="1">tauxHpourCent($B$5:$B$25,$D$5:$D$25,AN$5:AN$25,$D103,Données!$B$32)</f>
        <v/>
      </c>
      <c r="AO103" s="51" t="str" cm="1">
        <f t="array" aca="1" ref="AO103" ca="1">tauxHpourCent($B$5:$B$25,$D$5:$D$25,AO$5:AO$25,$D103,Données!$B$32)</f>
        <v/>
      </c>
      <c r="AP103" s="51" cm="1">
        <f t="array" aca="1" ref="AP103" ca="1">tauxHpourCent($B$5:$B$25,$D$5:$D$25,AP$5:AP$25,$D103,Données!$B$32)</f>
        <v>7.3829927488464078E-2</v>
      </c>
      <c r="AQ103" s="68">
        <f t="shared" ca="1" si="11"/>
        <v>7.3829927488464078E-2</v>
      </c>
      <c r="AR103" s="69">
        <f t="shared" ca="1" si="12"/>
        <v>7.3829927488464078</v>
      </c>
    </row>
    <row r="104" spans="4:44" ht="9" customHeight="1" x14ac:dyDescent="0.25">
      <c r="D104" s="11">
        <f t="shared" si="10"/>
        <v>18</v>
      </c>
      <c r="E104" s="51" t="str" cm="1">
        <f t="array" aca="1" ref="E104" ca="1">tauxHpourCent($B$5:$B$25,$D$5:$D$25,E$5:E$25,$D104,Données!$B$32)</f>
        <v/>
      </c>
      <c r="F104" s="51" t="str" cm="1">
        <f t="array" aca="1" ref="F104" ca="1">tauxHpourCent($B$5:$B$25,$D$5:$D$25,F$5:F$25,$D104,Données!$B$32)</f>
        <v/>
      </c>
      <c r="G104" s="51" t="str" cm="1">
        <f t="array" aca="1" ref="G104" ca="1">tauxHpourCent($B$5:$B$25,$D$5:$D$25,G$5:G$25,$D104,Données!$B$32)</f>
        <v/>
      </c>
      <c r="H104" s="51" t="str" cm="1">
        <f t="array" aca="1" ref="H104" ca="1">tauxHpourCent($B$5:$B$25,$D$5:$D$25,H$5:H$25,$D104,Données!$B$32)</f>
        <v/>
      </c>
      <c r="I104" s="51" t="str" cm="1">
        <f t="array" aca="1" ref="I104" ca="1">tauxHpourCent($B$5:$B$25,$D$5:$D$25,I$5:I$25,$D104,Données!$B$32)</f>
        <v/>
      </c>
      <c r="J104" s="51" t="str" cm="1">
        <f t="array" aca="1" ref="J104" ca="1">tauxHpourCent($B$5:$B$25,$D$5:$D$25,J$5:J$25,$D104,Données!$B$32)</f>
        <v/>
      </c>
      <c r="K104" s="51" t="str" cm="1">
        <f t="array" aca="1" ref="K104" ca="1">tauxHpourCent($B$5:$B$25,$D$5:$D$25,K$5:K$25,$D104,Données!$B$32)</f>
        <v/>
      </c>
      <c r="L104" s="51" t="str" cm="1">
        <f t="array" aca="1" ref="L104" ca="1">tauxHpourCent($B$5:$B$25,$D$5:$D$25,L$5:L$25,$D104,Données!$B$32)</f>
        <v/>
      </c>
      <c r="M104" s="51" t="str" cm="1">
        <f t="array" aca="1" ref="M104" ca="1">tauxHpourCent($B$5:$B$25,$D$5:$D$25,M$5:M$25,$D104,Données!$B$32)</f>
        <v/>
      </c>
      <c r="N104" s="51" t="str" cm="1">
        <f t="array" aca="1" ref="N104" ca="1">tauxHpourCent($B$5:$B$25,$D$5:$D$25,N$5:N$25,$D104,Données!$B$32)</f>
        <v/>
      </c>
      <c r="O104" s="51" t="str" cm="1">
        <f t="array" aca="1" ref="O104" ca="1">tauxHpourCent($B$5:$B$25,$D$5:$D$25,O$5:O$25,$D104,Données!$B$32)</f>
        <v/>
      </c>
      <c r="P104" s="51" t="str" cm="1">
        <f t="array" aca="1" ref="P104" ca="1">tauxHpourCent($B$5:$B$25,$D$5:$D$25,P$5:P$25,$D104,Données!$B$32)</f>
        <v/>
      </c>
      <c r="Q104" s="51" t="str" cm="1">
        <f t="array" aca="1" ref="Q104" ca="1">tauxHpourCent($B$5:$B$25,$D$5:$D$25,Q$5:Q$25,$D104,Données!$B$32)</f>
        <v/>
      </c>
      <c r="R104" s="51" t="str" cm="1">
        <f t="array" aca="1" ref="R104" ca="1">tauxHpourCent($B$5:$B$25,$D$5:$D$25,R$5:R$25,$D104,Données!$B$32)</f>
        <v/>
      </c>
      <c r="S104" s="51" t="str" cm="1">
        <f t="array" aca="1" ref="S104" ca="1">tauxHpourCent($B$5:$B$25,$D$5:$D$25,S$5:S$25,$D104,Données!$B$32)</f>
        <v/>
      </c>
      <c r="T104" s="51" t="str" cm="1">
        <f t="array" aca="1" ref="T104" ca="1">tauxHpourCent($B$5:$B$25,$D$5:$D$25,T$5:T$25,$D104,Données!$B$32)</f>
        <v/>
      </c>
      <c r="U104" s="51" t="str" cm="1">
        <f t="array" aca="1" ref="U104" ca="1">tauxHpourCent($B$5:$B$25,$D$5:$D$25,U$5:U$25,$D104,Données!$B$32)</f>
        <v/>
      </c>
      <c r="V104" s="51" t="str" cm="1">
        <f t="array" aca="1" ref="V104" ca="1">tauxHpourCent($B$5:$B$25,$D$5:$D$25,V$5:V$25,$D104,Données!$B$32)</f>
        <v/>
      </c>
      <c r="W104" s="51" t="str" cm="1">
        <f t="array" aca="1" ref="W104" ca="1">tauxHpourCent($B$5:$B$25,$D$5:$D$25,W$5:W$25,$D104,Données!$B$32)</f>
        <v/>
      </c>
      <c r="X104" s="51" t="str" cm="1">
        <f t="array" aca="1" ref="X104" ca="1">tauxHpourCent($B$5:$B$25,$D$5:$D$25,X$5:X$25,$D104,Données!$B$32)</f>
        <v/>
      </c>
      <c r="Y104" s="51" t="str" cm="1">
        <f t="array" aca="1" ref="Y104" ca="1">tauxHpourCent($B$5:$B$25,$D$5:$D$25,Y$5:Y$25,$D104,Données!$B$32)</f>
        <v/>
      </c>
      <c r="Z104" s="51" t="str" cm="1">
        <f t="array" aca="1" ref="Z104" ca="1">tauxHpourCent($B$5:$B$25,$D$5:$D$25,Z$5:Z$25,$D104,Données!$B$32)</f>
        <v/>
      </c>
      <c r="AA104" s="51" t="str" cm="1">
        <f t="array" aca="1" ref="AA104" ca="1">tauxHpourCent($B$5:$B$25,$D$5:$D$25,AA$5:AA$25,$D104,Données!$B$32)</f>
        <v/>
      </c>
      <c r="AB104" s="51" t="str" cm="1">
        <f t="array" aca="1" ref="AB104" ca="1">tauxHpourCent($B$5:$B$25,$D$5:$D$25,AB$5:AB$25,$D104,Données!$B$32)</f>
        <v/>
      </c>
      <c r="AC104" s="51" t="str" cm="1">
        <f t="array" aca="1" ref="AC104" ca="1">tauxHpourCent($B$5:$B$25,$D$5:$D$25,AC$5:AC$25,$D104,Données!$B$32)</f>
        <v/>
      </c>
      <c r="AD104" s="51" t="str" cm="1">
        <f t="array" aca="1" ref="AD104" ca="1">tauxHpourCent($B$5:$B$25,$D$5:$D$25,AD$5:AD$25,$D104,Données!$B$32)</f>
        <v/>
      </c>
      <c r="AE104" s="51" t="str" cm="1">
        <f t="array" aca="1" ref="AE104" ca="1">tauxHpourCent($B$5:$B$25,$D$5:$D$25,AE$5:AE$25,$D104,Données!$B$32)</f>
        <v/>
      </c>
      <c r="AF104" s="51" t="str" cm="1">
        <f t="array" aca="1" ref="AF104" ca="1">tauxHpourCent($B$5:$B$25,$D$5:$D$25,AF$5:AF$25,$D104,Données!$B$32)</f>
        <v/>
      </c>
      <c r="AG104" s="51" t="str" cm="1">
        <f t="array" aca="1" ref="AG104" ca="1">tauxHpourCent($B$5:$B$25,$D$5:$D$25,AG$5:AG$25,$D104,Données!$B$32)</f>
        <v/>
      </c>
      <c r="AH104" s="51" t="str" cm="1">
        <f t="array" aca="1" ref="AH104" ca="1">tauxHpourCent($B$5:$B$25,$D$5:$D$25,AH$5:AH$25,$D104,Données!$B$32)</f>
        <v/>
      </c>
      <c r="AI104" s="51" t="str" cm="1">
        <f t="array" aca="1" ref="AI104" ca="1">tauxHpourCent($B$5:$B$25,$D$5:$D$25,AI$5:AI$25,$D104,Données!$B$32)</f>
        <v/>
      </c>
      <c r="AJ104" s="51" t="str" cm="1">
        <f t="array" aca="1" ref="AJ104" ca="1">tauxHpourCent($B$5:$B$25,$D$5:$D$25,AJ$5:AJ$25,$D104,Données!$B$32)</f>
        <v/>
      </c>
      <c r="AK104" s="51" t="str" cm="1">
        <f t="array" aca="1" ref="AK104" ca="1">tauxHpourCent($B$5:$B$25,$D$5:$D$25,AK$5:AK$25,$D104,Données!$B$32)</f>
        <v/>
      </c>
      <c r="AL104" s="51" t="str" cm="1">
        <f t="array" aca="1" ref="AL104" ca="1">tauxHpourCent($B$5:$B$25,$D$5:$D$25,AL$5:AL$25,$D104,Données!$B$32)</f>
        <v/>
      </c>
      <c r="AM104" s="51" t="str" cm="1">
        <f t="array" aca="1" ref="AM104" ca="1">tauxHpourCent($B$5:$B$25,$D$5:$D$25,AM$5:AM$25,$D104,Données!$B$32)</f>
        <v/>
      </c>
      <c r="AN104" s="51" t="str" cm="1">
        <f t="array" aca="1" ref="AN104" ca="1">tauxHpourCent($B$5:$B$25,$D$5:$D$25,AN$5:AN$25,$D104,Données!$B$32)</f>
        <v/>
      </c>
      <c r="AO104" s="51" t="str" cm="1">
        <f t="array" aca="1" ref="AO104" ca="1">tauxHpourCent($B$5:$B$25,$D$5:$D$25,AO$5:AO$25,$D104,Données!$B$32)</f>
        <v/>
      </c>
      <c r="AP104" s="51" cm="1">
        <f t="array" aca="1" ref="AP104" ca="1">tauxHpourCent($B$5:$B$25,$D$5:$D$25,AP$5:AP$25,$D104,Données!$B$32)</f>
        <v>5.54515491100857E-2</v>
      </c>
      <c r="AQ104" s="68">
        <f t="shared" ca="1" si="11"/>
        <v>5.54515491100857E-2</v>
      </c>
      <c r="AR104" s="69">
        <f t="shared" ca="1" si="12"/>
        <v>5.5451549110085701</v>
      </c>
    </row>
    <row r="105" spans="4:44" ht="9" customHeight="1" thickBot="1" x14ac:dyDescent="0.3">
      <c r="D105" s="11">
        <f t="shared" si="10"/>
        <v>19</v>
      </c>
      <c r="E105" s="51" t="str" cm="1">
        <f t="array" aca="1" ref="E105" ca="1">tauxHpourCent($B$5:$B$25,$D$5:$D$25,E$5:E$25,$D105,Données!$B$32)</f>
        <v/>
      </c>
      <c r="F105" s="51" t="str" cm="1">
        <f t="array" aca="1" ref="F105" ca="1">tauxHpourCent($B$5:$B$25,$D$5:$D$25,F$5:F$25,$D105,Données!$B$32)</f>
        <v/>
      </c>
      <c r="G105" s="51" t="str" cm="1">
        <f t="array" aca="1" ref="G105" ca="1">tauxHpourCent($B$5:$B$25,$D$5:$D$25,G$5:G$25,$D105,Données!$B$32)</f>
        <v/>
      </c>
      <c r="H105" s="51" t="str" cm="1">
        <f t="array" aca="1" ref="H105" ca="1">tauxHpourCent($B$5:$B$25,$D$5:$D$25,H$5:H$25,$D105,Données!$B$32)</f>
        <v/>
      </c>
      <c r="I105" s="51" t="str" cm="1">
        <f t="array" aca="1" ref="I105" ca="1">tauxHpourCent($B$5:$B$25,$D$5:$D$25,I$5:I$25,$D105,Données!$B$32)</f>
        <v/>
      </c>
      <c r="J105" s="51" t="str" cm="1">
        <f t="array" aca="1" ref="J105" ca="1">tauxHpourCent($B$5:$B$25,$D$5:$D$25,J$5:J$25,$D105,Données!$B$32)</f>
        <v/>
      </c>
      <c r="K105" s="51" t="str" cm="1">
        <f t="array" aca="1" ref="K105" ca="1">tauxHpourCent($B$5:$B$25,$D$5:$D$25,K$5:K$25,$D105,Données!$B$32)</f>
        <v/>
      </c>
      <c r="L105" s="51" t="str" cm="1">
        <f t="array" aca="1" ref="L105" ca="1">tauxHpourCent($B$5:$B$25,$D$5:$D$25,L$5:L$25,$D105,Données!$B$32)</f>
        <v/>
      </c>
      <c r="M105" s="51" t="str" cm="1">
        <f t="array" aca="1" ref="M105" ca="1">tauxHpourCent($B$5:$B$25,$D$5:$D$25,M$5:M$25,$D105,Données!$B$32)</f>
        <v/>
      </c>
      <c r="N105" s="51" t="str" cm="1">
        <f t="array" aca="1" ref="N105" ca="1">tauxHpourCent($B$5:$B$25,$D$5:$D$25,N$5:N$25,$D105,Données!$B$32)</f>
        <v/>
      </c>
      <c r="O105" s="51" t="str" cm="1">
        <f t="array" aca="1" ref="O105" ca="1">tauxHpourCent($B$5:$B$25,$D$5:$D$25,O$5:O$25,$D105,Données!$B$32)</f>
        <v/>
      </c>
      <c r="P105" s="51" t="str" cm="1">
        <f t="array" aca="1" ref="P105" ca="1">tauxHpourCent($B$5:$B$25,$D$5:$D$25,P$5:P$25,$D105,Données!$B$32)</f>
        <v/>
      </c>
      <c r="Q105" s="51" t="str" cm="1">
        <f t="array" aca="1" ref="Q105" ca="1">tauxHpourCent($B$5:$B$25,$D$5:$D$25,Q$5:Q$25,$D105,Données!$B$32)</f>
        <v/>
      </c>
      <c r="R105" s="51" t="str" cm="1">
        <f t="array" aca="1" ref="R105" ca="1">tauxHpourCent($B$5:$B$25,$D$5:$D$25,R$5:R$25,$D105,Données!$B$32)</f>
        <v/>
      </c>
      <c r="S105" s="51" t="str" cm="1">
        <f t="array" aca="1" ref="S105" ca="1">tauxHpourCent($B$5:$B$25,$D$5:$D$25,S$5:S$25,$D105,Données!$B$32)</f>
        <v/>
      </c>
      <c r="T105" s="51" t="str" cm="1">
        <f t="array" aca="1" ref="T105" ca="1">tauxHpourCent($B$5:$B$25,$D$5:$D$25,T$5:T$25,$D105,Données!$B$32)</f>
        <v/>
      </c>
      <c r="U105" s="51" t="str" cm="1">
        <f t="array" aca="1" ref="U105" ca="1">tauxHpourCent($B$5:$B$25,$D$5:$D$25,U$5:U$25,$D105,Données!$B$32)</f>
        <v/>
      </c>
      <c r="V105" s="51" t="str" cm="1">
        <f t="array" aca="1" ref="V105" ca="1">tauxHpourCent($B$5:$B$25,$D$5:$D$25,V$5:V$25,$D105,Données!$B$32)</f>
        <v/>
      </c>
      <c r="W105" s="51" t="str" cm="1">
        <f t="array" aca="1" ref="W105" ca="1">tauxHpourCent($B$5:$B$25,$D$5:$D$25,W$5:W$25,$D105,Données!$B$32)</f>
        <v/>
      </c>
      <c r="X105" s="51" t="str" cm="1">
        <f t="array" aca="1" ref="X105" ca="1">tauxHpourCent($B$5:$B$25,$D$5:$D$25,X$5:X$25,$D105,Données!$B$32)</f>
        <v/>
      </c>
      <c r="Y105" s="51" t="str" cm="1">
        <f t="array" aca="1" ref="Y105" ca="1">tauxHpourCent($B$5:$B$25,$D$5:$D$25,Y$5:Y$25,$D105,Données!$B$32)</f>
        <v/>
      </c>
      <c r="Z105" s="51" t="str" cm="1">
        <f t="array" aca="1" ref="Z105" ca="1">tauxHpourCent($B$5:$B$25,$D$5:$D$25,Z$5:Z$25,$D105,Données!$B$32)</f>
        <v/>
      </c>
      <c r="AA105" s="51" t="str" cm="1">
        <f t="array" aca="1" ref="AA105" ca="1">tauxHpourCent($B$5:$B$25,$D$5:$D$25,AA$5:AA$25,$D105,Données!$B$32)</f>
        <v/>
      </c>
      <c r="AB105" s="51" t="str" cm="1">
        <f t="array" aca="1" ref="AB105" ca="1">tauxHpourCent($B$5:$B$25,$D$5:$D$25,AB$5:AB$25,$D105,Données!$B$32)</f>
        <v/>
      </c>
      <c r="AC105" s="51" t="str" cm="1">
        <f t="array" aca="1" ref="AC105" ca="1">tauxHpourCent($B$5:$B$25,$D$5:$D$25,AC$5:AC$25,$D105,Données!$B$32)</f>
        <v/>
      </c>
      <c r="AD105" s="51" t="str" cm="1">
        <f t="array" aca="1" ref="AD105" ca="1">tauxHpourCent($B$5:$B$25,$D$5:$D$25,AD$5:AD$25,$D105,Données!$B$32)</f>
        <v/>
      </c>
      <c r="AE105" s="51" t="str" cm="1">
        <f t="array" aca="1" ref="AE105" ca="1">tauxHpourCent($B$5:$B$25,$D$5:$D$25,AE$5:AE$25,$D105,Données!$B$32)</f>
        <v/>
      </c>
      <c r="AF105" s="51" t="str" cm="1">
        <f t="array" aca="1" ref="AF105" ca="1">tauxHpourCent($B$5:$B$25,$D$5:$D$25,AF$5:AF$25,$D105,Données!$B$32)</f>
        <v/>
      </c>
      <c r="AG105" s="51" t="str" cm="1">
        <f t="array" aca="1" ref="AG105" ca="1">tauxHpourCent($B$5:$B$25,$D$5:$D$25,AG$5:AG$25,$D105,Données!$B$32)</f>
        <v/>
      </c>
      <c r="AH105" s="51" t="str" cm="1">
        <f t="array" aca="1" ref="AH105" ca="1">tauxHpourCent($B$5:$B$25,$D$5:$D$25,AH$5:AH$25,$D105,Données!$B$32)</f>
        <v/>
      </c>
      <c r="AI105" s="51" t="str" cm="1">
        <f t="array" aca="1" ref="AI105" ca="1">tauxHpourCent($B$5:$B$25,$D$5:$D$25,AI$5:AI$25,$D105,Données!$B$32)</f>
        <v/>
      </c>
      <c r="AJ105" s="51" t="str" cm="1">
        <f t="array" aca="1" ref="AJ105" ca="1">tauxHpourCent($B$5:$B$25,$D$5:$D$25,AJ$5:AJ$25,$D105,Données!$B$32)</f>
        <v/>
      </c>
      <c r="AK105" s="51" t="str" cm="1">
        <f t="array" aca="1" ref="AK105" ca="1">tauxHpourCent($B$5:$B$25,$D$5:$D$25,AK$5:AK$25,$D105,Données!$B$32)</f>
        <v/>
      </c>
      <c r="AL105" s="51" t="str" cm="1">
        <f t="array" aca="1" ref="AL105" ca="1">tauxHpourCent($B$5:$B$25,$D$5:$D$25,AL$5:AL$25,$D105,Données!$B$32)</f>
        <v/>
      </c>
      <c r="AM105" s="51" t="str" cm="1">
        <f t="array" aca="1" ref="AM105" ca="1">tauxHpourCent($B$5:$B$25,$D$5:$D$25,AM$5:AM$25,$D105,Données!$B$32)</f>
        <v/>
      </c>
      <c r="AN105" s="51" t="str" cm="1">
        <f t="array" aca="1" ref="AN105" ca="1">tauxHpourCent($B$5:$B$25,$D$5:$D$25,AN$5:AN$25,$D105,Données!$B$32)</f>
        <v/>
      </c>
      <c r="AO105" s="51" t="str" cm="1">
        <f t="array" aca="1" ref="AO105" ca="1">tauxHpourCent($B$5:$B$25,$D$5:$D$25,AO$5:AO$25,$D105,Données!$B$32)</f>
        <v/>
      </c>
      <c r="AP105" s="51" cm="1">
        <f t="array" aca="1" ref="AP105" ca="1">tauxHpourCent($B$5:$B$25,$D$5:$D$25,AP$5:AP$25,$D105,Données!$B$32)</f>
        <v>7.2801582069874748E-2</v>
      </c>
      <c r="AQ105" s="70">
        <f t="shared" ca="1" si="11"/>
        <v>7.2801582069874748E-2</v>
      </c>
      <c r="AR105" s="71">
        <f t="shared" ca="1" si="12"/>
        <v>7.2801582069874744</v>
      </c>
    </row>
    <row r="106" spans="4:44" ht="9" customHeight="1" x14ac:dyDescent="0.25">
      <c r="D106" s="11">
        <f>B24</f>
        <v>20</v>
      </c>
      <c r="E106" s="51" t="str" cm="1">
        <f t="array" aca="1" ref="E106" ca="1">tauxHpourCent($B$5:$B$25,$D$5:$D$25,E$5:E$25,$D106,Données!$B$32)</f>
        <v/>
      </c>
      <c r="F106" s="51" t="str" cm="1">
        <f t="array" aca="1" ref="F106" ca="1">tauxHpourCent($B$5:$B$25,$D$5:$D$25,F$5:F$25,$D106,Données!$B$32)</f>
        <v/>
      </c>
      <c r="G106" s="51" t="str" cm="1">
        <f t="array" aca="1" ref="G106" ca="1">tauxHpourCent($B$5:$B$25,$D$5:$D$25,G$5:G$25,$D106,Données!$B$32)</f>
        <v/>
      </c>
      <c r="H106" s="51" t="str" cm="1">
        <f t="array" aca="1" ref="H106" ca="1">tauxHpourCent($B$5:$B$25,$D$5:$D$25,H$5:H$25,$D106,Données!$B$32)</f>
        <v/>
      </c>
      <c r="I106" s="51" t="str" cm="1">
        <f t="array" aca="1" ref="I106" ca="1">tauxHpourCent($B$5:$B$25,$D$5:$D$25,I$5:I$25,$D106,Données!$B$32)</f>
        <v/>
      </c>
      <c r="J106" s="51" t="str" cm="1">
        <f t="array" aca="1" ref="J106" ca="1">tauxHpourCent($B$5:$B$25,$D$5:$D$25,J$5:J$25,$D106,Données!$B$32)</f>
        <v/>
      </c>
      <c r="K106" s="51" t="str" cm="1">
        <f t="array" aca="1" ref="K106" ca="1">tauxHpourCent($B$5:$B$25,$D$5:$D$25,K$5:K$25,$D106,Données!$B$32)</f>
        <v/>
      </c>
      <c r="L106" s="51" t="str" cm="1">
        <f t="array" aca="1" ref="L106" ca="1">tauxHpourCent($B$5:$B$25,$D$5:$D$25,L$5:L$25,$D106,Données!$B$32)</f>
        <v/>
      </c>
      <c r="M106" s="51" t="str" cm="1">
        <f t="array" aca="1" ref="M106" ca="1">tauxHpourCent($B$5:$B$25,$D$5:$D$25,M$5:M$25,$D106,Données!$B$32)</f>
        <v/>
      </c>
      <c r="N106" s="51" t="str" cm="1">
        <f t="array" aca="1" ref="N106" ca="1">tauxHpourCent($B$5:$B$25,$D$5:$D$25,N$5:N$25,$D106,Données!$B$32)</f>
        <v/>
      </c>
      <c r="O106" s="51" t="str" cm="1">
        <f t="array" aca="1" ref="O106" ca="1">tauxHpourCent($B$5:$B$25,$D$5:$D$25,O$5:O$25,$D106,Données!$B$32)</f>
        <v/>
      </c>
      <c r="P106" s="51" t="str" cm="1">
        <f t="array" aca="1" ref="P106" ca="1">tauxHpourCent($B$5:$B$25,$D$5:$D$25,P$5:P$25,$D106,Données!$B$32)</f>
        <v/>
      </c>
      <c r="Q106" s="51" t="str" cm="1">
        <f t="array" aca="1" ref="Q106" ca="1">tauxHpourCent($B$5:$B$25,$D$5:$D$25,Q$5:Q$25,$D106,Données!$B$32)</f>
        <v/>
      </c>
      <c r="R106" s="51" t="str" cm="1">
        <f t="array" aca="1" ref="R106" ca="1">tauxHpourCent($B$5:$B$25,$D$5:$D$25,R$5:R$25,$D106,Données!$B$32)</f>
        <v/>
      </c>
      <c r="S106" s="51" t="str" cm="1">
        <f t="array" aca="1" ref="S106" ca="1">tauxHpourCent($B$5:$B$25,$D$5:$D$25,S$5:S$25,$D106,Données!$B$32)</f>
        <v/>
      </c>
      <c r="T106" s="51" t="str" cm="1">
        <f t="array" aca="1" ref="T106" ca="1">tauxHpourCent($B$5:$B$25,$D$5:$D$25,T$5:T$25,$D106,Données!$B$32)</f>
        <v/>
      </c>
      <c r="U106" s="51" t="str" cm="1">
        <f t="array" aca="1" ref="U106" ca="1">tauxHpourCent($B$5:$B$25,$D$5:$D$25,U$5:U$25,$D106,Données!$B$32)</f>
        <v/>
      </c>
      <c r="V106" s="51" t="str" cm="1">
        <f t="array" aca="1" ref="V106" ca="1">tauxHpourCent($B$5:$B$25,$D$5:$D$25,V$5:V$25,$D106,Données!$B$32)</f>
        <v/>
      </c>
      <c r="W106" s="51" t="str" cm="1">
        <f t="array" aca="1" ref="W106" ca="1">tauxHpourCent($B$5:$B$25,$D$5:$D$25,W$5:W$25,$D106,Données!$B$32)</f>
        <v/>
      </c>
      <c r="X106" s="51" t="str" cm="1">
        <f t="array" aca="1" ref="X106" ca="1">tauxHpourCent($B$5:$B$25,$D$5:$D$25,X$5:X$25,$D106,Données!$B$32)</f>
        <v/>
      </c>
      <c r="Y106" s="51" t="str" cm="1">
        <f t="array" aca="1" ref="Y106" ca="1">tauxHpourCent($B$5:$B$25,$D$5:$D$25,Y$5:Y$25,$D106,Données!$B$32)</f>
        <v/>
      </c>
      <c r="Z106" s="51" t="str" cm="1">
        <f t="array" aca="1" ref="Z106" ca="1">tauxHpourCent($B$5:$B$25,$D$5:$D$25,Z$5:Z$25,$D106,Données!$B$32)</f>
        <v/>
      </c>
      <c r="AA106" s="51" t="str" cm="1">
        <f t="array" aca="1" ref="AA106" ca="1">tauxHpourCent($B$5:$B$25,$D$5:$D$25,AA$5:AA$25,$D106,Données!$B$32)</f>
        <v/>
      </c>
      <c r="AB106" s="51" t="str" cm="1">
        <f t="array" aca="1" ref="AB106" ca="1">tauxHpourCent($B$5:$B$25,$D$5:$D$25,AB$5:AB$25,$D106,Données!$B$32)</f>
        <v/>
      </c>
      <c r="AC106" s="51" t="str" cm="1">
        <f t="array" aca="1" ref="AC106" ca="1">tauxHpourCent($B$5:$B$25,$D$5:$D$25,AC$5:AC$25,$D106,Données!$B$32)</f>
        <v/>
      </c>
      <c r="AD106" s="51" t="str" cm="1">
        <f t="array" aca="1" ref="AD106" ca="1">tauxHpourCent($B$5:$B$25,$D$5:$D$25,AD$5:AD$25,$D106,Données!$B$32)</f>
        <v/>
      </c>
      <c r="AE106" s="51" t="str" cm="1">
        <f t="array" aca="1" ref="AE106" ca="1">tauxHpourCent($B$5:$B$25,$D$5:$D$25,AE$5:AE$25,$D106,Données!$B$32)</f>
        <v/>
      </c>
      <c r="AF106" s="51" t="str" cm="1">
        <f t="array" aca="1" ref="AF106" ca="1">tauxHpourCent($B$5:$B$25,$D$5:$D$25,AF$5:AF$25,$D106,Données!$B$32)</f>
        <v/>
      </c>
      <c r="AG106" s="51" t="str" cm="1">
        <f t="array" aca="1" ref="AG106" ca="1">tauxHpourCent($B$5:$B$25,$D$5:$D$25,AG$5:AG$25,$D106,Données!$B$32)</f>
        <v/>
      </c>
      <c r="AH106" s="51" t="str" cm="1">
        <f t="array" aca="1" ref="AH106" ca="1">tauxHpourCent($B$5:$B$25,$D$5:$D$25,AH$5:AH$25,$D106,Données!$B$32)</f>
        <v/>
      </c>
      <c r="AI106" s="51" t="str" cm="1">
        <f t="array" aca="1" ref="AI106" ca="1">tauxHpourCent($B$5:$B$25,$D$5:$D$25,AI$5:AI$25,$D106,Données!$B$32)</f>
        <v/>
      </c>
      <c r="AJ106" s="51" t="str" cm="1">
        <f t="array" aca="1" ref="AJ106" ca="1">tauxHpourCent($B$5:$B$25,$D$5:$D$25,AJ$5:AJ$25,$D106,Données!$B$32)</f>
        <v/>
      </c>
      <c r="AK106" s="51" t="str" cm="1">
        <f t="array" aca="1" ref="AK106" ca="1">tauxHpourCent($B$5:$B$25,$D$5:$D$25,AK$5:AK$25,$D106,Données!$B$32)</f>
        <v/>
      </c>
      <c r="AL106" s="51" t="str" cm="1">
        <f t="array" aca="1" ref="AL106" ca="1">tauxHpourCent($B$5:$B$25,$D$5:$D$25,AL$5:AL$25,$D106,Données!$B$32)</f>
        <v/>
      </c>
      <c r="AM106" s="51" t="str" cm="1">
        <f t="array" aca="1" ref="AM106" ca="1">tauxHpourCent($B$5:$B$25,$D$5:$D$25,AM$5:AM$25,$D106,Données!$B$32)</f>
        <v/>
      </c>
      <c r="AN106" s="51" t="str" cm="1">
        <f t="array" aca="1" ref="AN106" ca="1">tauxHpourCent($B$5:$B$25,$D$5:$D$25,AN$5:AN$25,$D106,Données!$B$32)</f>
        <v/>
      </c>
      <c r="AO106" s="51" t="str" cm="1">
        <f t="array" aca="1" ref="AO106" ca="1">tauxHpourCent($B$5:$B$25,$D$5:$D$25,AO$5:AO$25,$D106,Données!$B$32)</f>
        <v/>
      </c>
      <c r="AP106" s="51" cm="1">
        <f t="array" aca="1" ref="AP106" ca="1">tauxHpourCent($B$5:$B$25,$D$5:$D$25,AP$5:AP$25,$D106,Données!$B$32)</f>
        <v>0</v>
      </c>
      <c r="AR106" s="72" t="e">
        <f ca="1">SUM(AR87:AR105)</f>
        <v>#NAME?</v>
      </c>
    </row>
    <row r="107" spans="4:44" ht="9" customHeight="1" x14ac:dyDescent="0.25">
      <c r="D107" s="11">
        <f t="shared" si="10"/>
        <v>21</v>
      </c>
      <c r="E107" s="51" t="str" cm="1">
        <f t="array" aca="1" ref="E107" ca="1">tauxHpourCent($B$5:$B$25,$D$5:$D$25,E$5:E$25,$D107,Données!$B$32)</f>
        <v/>
      </c>
      <c r="F107" s="51" t="str" cm="1">
        <f t="array" aca="1" ref="F107" ca="1">tauxHpourCent($B$5:$B$25,$D$5:$D$25,F$5:F$25,$D107,Données!$B$32)</f>
        <v/>
      </c>
      <c r="G107" s="51" t="str" cm="1">
        <f t="array" aca="1" ref="G107" ca="1">tauxHpourCent($B$5:$B$25,$D$5:$D$25,G$5:G$25,$D107,Données!$B$32)</f>
        <v/>
      </c>
      <c r="H107" s="51" t="str" cm="1">
        <f t="array" aca="1" ref="H107" ca="1">tauxHpourCent($B$5:$B$25,$D$5:$D$25,H$5:H$25,$D107,Données!$B$32)</f>
        <v/>
      </c>
      <c r="I107" s="51" t="str" cm="1">
        <f t="array" aca="1" ref="I107" ca="1">tauxHpourCent($B$5:$B$25,$D$5:$D$25,I$5:I$25,$D107,Données!$B$32)</f>
        <v/>
      </c>
      <c r="J107" s="51" t="str" cm="1">
        <f t="array" aca="1" ref="J107" ca="1">tauxHpourCent($B$5:$B$25,$D$5:$D$25,J$5:J$25,$D107,Données!$B$32)</f>
        <v/>
      </c>
      <c r="K107" s="51" t="str" cm="1">
        <f t="array" aca="1" ref="K107" ca="1">tauxHpourCent($B$5:$B$25,$D$5:$D$25,K$5:K$25,$D107,Données!$B$32)</f>
        <v/>
      </c>
      <c r="L107" s="51" t="str" cm="1">
        <f t="array" aca="1" ref="L107" ca="1">tauxHpourCent($B$5:$B$25,$D$5:$D$25,L$5:L$25,$D107,Données!$B$32)</f>
        <v/>
      </c>
      <c r="M107" s="51" t="str" cm="1">
        <f t="array" aca="1" ref="M107" ca="1">tauxHpourCent($B$5:$B$25,$D$5:$D$25,M$5:M$25,$D107,Données!$B$32)</f>
        <v/>
      </c>
      <c r="N107" s="51" t="str" cm="1">
        <f t="array" aca="1" ref="N107" ca="1">tauxHpourCent($B$5:$B$25,$D$5:$D$25,N$5:N$25,$D107,Données!$B$32)</f>
        <v/>
      </c>
      <c r="O107" s="51" t="str" cm="1">
        <f t="array" aca="1" ref="O107" ca="1">tauxHpourCent($B$5:$B$25,$D$5:$D$25,O$5:O$25,$D107,Données!$B$32)</f>
        <v/>
      </c>
      <c r="P107" s="51" t="str" cm="1">
        <f t="array" aca="1" ref="P107" ca="1">tauxHpourCent($B$5:$B$25,$D$5:$D$25,P$5:P$25,$D107,Données!$B$32)</f>
        <v/>
      </c>
      <c r="Q107" s="51" t="str" cm="1">
        <f t="array" aca="1" ref="Q107" ca="1">tauxHpourCent($B$5:$B$25,$D$5:$D$25,Q$5:Q$25,$D107,Données!$B$32)</f>
        <v/>
      </c>
      <c r="R107" s="51" t="str" cm="1">
        <f t="array" aca="1" ref="R107" ca="1">tauxHpourCent($B$5:$B$25,$D$5:$D$25,R$5:R$25,$D107,Données!$B$32)</f>
        <v/>
      </c>
      <c r="S107" s="51" t="str" cm="1">
        <f t="array" aca="1" ref="S107" ca="1">tauxHpourCent($B$5:$B$25,$D$5:$D$25,S$5:S$25,$D107,Données!$B$32)</f>
        <v/>
      </c>
      <c r="T107" s="51" t="str" cm="1">
        <f t="array" aca="1" ref="T107" ca="1">tauxHpourCent($B$5:$B$25,$D$5:$D$25,T$5:T$25,$D107,Données!$B$32)</f>
        <v/>
      </c>
      <c r="U107" s="51" t="str" cm="1">
        <f t="array" aca="1" ref="U107" ca="1">tauxHpourCent($B$5:$B$25,$D$5:$D$25,U$5:U$25,$D107,Données!$B$32)</f>
        <v/>
      </c>
      <c r="V107" s="51" t="str" cm="1">
        <f t="array" aca="1" ref="V107" ca="1">tauxHpourCent($B$5:$B$25,$D$5:$D$25,V$5:V$25,$D107,Données!$B$32)</f>
        <v/>
      </c>
      <c r="W107" s="51" t="str" cm="1">
        <f t="array" aca="1" ref="W107" ca="1">tauxHpourCent($B$5:$B$25,$D$5:$D$25,W$5:W$25,$D107,Données!$B$32)</f>
        <v/>
      </c>
      <c r="X107" s="51" t="str" cm="1">
        <f t="array" aca="1" ref="X107" ca="1">tauxHpourCent($B$5:$B$25,$D$5:$D$25,X$5:X$25,$D107,Données!$B$32)</f>
        <v/>
      </c>
      <c r="Y107" s="51" t="str" cm="1">
        <f t="array" aca="1" ref="Y107" ca="1">tauxHpourCent($B$5:$B$25,$D$5:$D$25,Y$5:Y$25,$D107,Données!$B$32)</f>
        <v/>
      </c>
      <c r="Z107" s="51" t="str" cm="1">
        <f t="array" aca="1" ref="Z107" ca="1">tauxHpourCent($B$5:$B$25,$D$5:$D$25,Z$5:Z$25,$D107,Données!$B$32)</f>
        <v/>
      </c>
      <c r="AA107" s="51" t="str" cm="1">
        <f t="array" aca="1" ref="AA107" ca="1">tauxHpourCent($B$5:$B$25,$D$5:$D$25,AA$5:AA$25,$D107,Données!$B$32)</f>
        <v/>
      </c>
      <c r="AB107" s="51" t="str" cm="1">
        <f t="array" aca="1" ref="AB107" ca="1">tauxHpourCent($B$5:$B$25,$D$5:$D$25,AB$5:AB$25,$D107,Données!$B$32)</f>
        <v/>
      </c>
      <c r="AC107" s="51" t="str" cm="1">
        <f t="array" aca="1" ref="AC107" ca="1">tauxHpourCent($B$5:$B$25,$D$5:$D$25,AC$5:AC$25,$D107,Données!$B$32)</f>
        <v/>
      </c>
      <c r="AD107" s="51" t="str" cm="1">
        <f t="array" aca="1" ref="AD107" ca="1">tauxHpourCent($B$5:$B$25,$D$5:$D$25,AD$5:AD$25,$D107,Données!$B$32)</f>
        <v/>
      </c>
      <c r="AE107" s="51" t="str" cm="1">
        <f t="array" aca="1" ref="AE107" ca="1">tauxHpourCent($B$5:$B$25,$D$5:$D$25,AE$5:AE$25,$D107,Données!$B$32)</f>
        <v/>
      </c>
      <c r="AF107" s="51" t="str" cm="1">
        <f t="array" aca="1" ref="AF107" ca="1">tauxHpourCent($B$5:$B$25,$D$5:$D$25,AF$5:AF$25,$D107,Données!$B$32)</f>
        <v/>
      </c>
      <c r="AG107" s="51" t="str" cm="1">
        <f t="array" aca="1" ref="AG107" ca="1">tauxHpourCent($B$5:$B$25,$D$5:$D$25,AG$5:AG$25,$D107,Données!$B$32)</f>
        <v/>
      </c>
      <c r="AH107" s="51" t="str" cm="1">
        <f t="array" aca="1" ref="AH107" ca="1">tauxHpourCent($B$5:$B$25,$D$5:$D$25,AH$5:AH$25,$D107,Données!$B$32)</f>
        <v/>
      </c>
      <c r="AI107" s="51" t="str" cm="1">
        <f t="array" aca="1" ref="AI107" ca="1">tauxHpourCent($B$5:$B$25,$D$5:$D$25,AI$5:AI$25,$D107,Données!$B$32)</f>
        <v/>
      </c>
      <c r="AJ107" s="51" t="str" cm="1">
        <f t="array" aca="1" ref="AJ107" ca="1">tauxHpourCent($B$5:$B$25,$D$5:$D$25,AJ$5:AJ$25,$D107,Données!$B$32)</f>
        <v/>
      </c>
      <c r="AK107" s="51" t="str" cm="1">
        <f t="array" aca="1" ref="AK107" ca="1">tauxHpourCent($B$5:$B$25,$D$5:$D$25,AK$5:AK$25,$D107,Données!$B$32)</f>
        <v/>
      </c>
      <c r="AL107" s="51" t="str" cm="1">
        <f t="array" aca="1" ref="AL107" ca="1">tauxHpourCent($B$5:$B$25,$D$5:$D$25,AL$5:AL$25,$D107,Données!$B$32)</f>
        <v/>
      </c>
      <c r="AM107" s="51" t="str" cm="1">
        <f t="array" aca="1" ref="AM107" ca="1">tauxHpourCent($B$5:$B$25,$D$5:$D$25,AM$5:AM$25,$D107,Données!$B$32)</f>
        <v/>
      </c>
      <c r="AN107" s="51" t="str" cm="1">
        <f t="array" aca="1" ref="AN107" ca="1">tauxHpourCent($B$5:$B$25,$D$5:$D$25,AN$5:AN$25,$D107,Données!$B$32)</f>
        <v/>
      </c>
      <c r="AO107" s="51" t="str" cm="1">
        <f t="array" aca="1" ref="AO107" ca="1">tauxHpourCent($B$5:$B$25,$D$5:$D$25,AO$5:AO$25,$D107,Données!$B$32)</f>
        <v/>
      </c>
      <c r="AP107" s="51" cm="1">
        <f t="array" aca="1" ref="AP107" ca="1">tauxHpourCent($B$5:$B$25,$D$5:$D$25,AP$5:AP$25,$D107,Données!$B$32)</f>
        <v>0</v>
      </c>
    </row>
    <row r="108" spans="4:44" ht="9" customHeight="1" thickBot="1" x14ac:dyDescent="0.3">
      <c r="D108" s="57"/>
      <c r="E108" s="51" t="e" cm="1">
        <f t="array" aca="1" ref="E108" ca="1">tauxHpourCent($B$5:$B$23,$D$5:$D$23,E$5:E$23,$D108,$B$35)</f>
        <v>#VALUE!</v>
      </c>
      <c r="F108" s="51" t="e" cm="1">
        <f t="array" aca="1" ref="F108" ca="1">tauxHpourCent($B$5:$B$23,$D$5:$D$23,F$5:F$23,$D108,$B$35)</f>
        <v>#VALUE!</v>
      </c>
      <c r="G108" s="51" t="e" cm="1">
        <f t="array" aca="1" ref="G108" ca="1">tauxHpourCent($B$5:$B$23,$D$5:$D$23,G$5:G$23,$D108,$B$35)</f>
        <v>#VALUE!</v>
      </c>
      <c r="H108" s="51" t="e" cm="1">
        <f t="array" aca="1" ref="H108" ca="1">tauxHpourCent($B$5:$B$23,$D$5:$D$23,H$5:H$23,$D108,$B$35)</f>
        <v>#VALUE!</v>
      </c>
      <c r="I108" s="51" t="e" cm="1">
        <f t="array" aca="1" ref="I108" ca="1">tauxHpourCent($B$5:$B$23,$D$5:$D$23,I$5:I$23,$D108,$B$35)</f>
        <v>#VALUE!</v>
      </c>
      <c r="J108" s="51" t="e" cm="1">
        <f t="array" aca="1" ref="J108" ca="1">tauxHpourCent($B$5:$B$23,$D$5:$D$23,J$5:J$23,$D108,$B$35)</f>
        <v>#VALUE!</v>
      </c>
      <c r="K108" s="51" t="e" cm="1">
        <f t="array" aca="1" ref="K108" ca="1">tauxHpourCent($B$5:$B$23,$D$5:$D$23,K$5:K$23,$D108,$B$35)</f>
        <v>#VALUE!</v>
      </c>
      <c r="L108" s="51" t="e" cm="1">
        <f t="array" aca="1" ref="L108" ca="1">tauxHpourCent($B$5:$B$23,$D$5:$D$23,L$5:L$23,$D108,$B$35)</f>
        <v>#VALUE!</v>
      </c>
      <c r="M108" s="51" t="e" cm="1">
        <f t="array" aca="1" ref="M108" ca="1">tauxHpourCent($B$5:$B$23,$D$5:$D$23,M$5:M$23,$D108,$B$35)</f>
        <v>#VALUE!</v>
      </c>
      <c r="N108" s="51" t="e" cm="1">
        <f t="array" aca="1" ref="N108" ca="1">tauxHpourCent($B$5:$B$23,$D$5:$D$23,N$5:N$23,$D108,$B$35)</f>
        <v>#VALUE!</v>
      </c>
      <c r="O108" s="51" t="e" cm="1">
        <f t="array" aca="1" ref="O108" ca="1">tauxHpourCent($B$5:$B$23,$D$5:$D$23,O$5:O$23,$D108,$B$35)</f>
        <v>#VALUE!</v>
      </c>
      <c r="P108" s="51" t="e" cm="1">
        <f t="array" aca="1" ref="P108" ca="1">tauxHpourCent($B$5:$B$23,$D$5:$D$23,P$5:P$23,$D108,$B$35)</f>
        <v>#VALUE!</v>
      </c>
      <c r="Q108" s="51" t="e" cm="1">
        <f t="array" aca="1" ref="Q108" ca="1">tauxHpourCent($B$5:$B$23,$D$5:$D$23,Q$5:Q$23,$D108,$B$35)</f>
        <v>#VALUE!</v>
      </c>
      <c r="R108" s="51" t="e" cm="1">
        <f t="array" aca="1" ref="R108" ca="1">tauxHpourCent($B$5:$B$23,$D$5:$D$23,R$5:R$23,$D108,$B$35)</f>
        <v>#VALUE!</v>
      </c>
      <c r="S108" s="51" t="e" cm="1">
        <f t="array" aca="1" ref="S108" ca="1">tauxHpourCent($B$5:$B$23,$D$5:$D$23,S$5:S$23,$D108,$B$35)</f>
        <v>#VALUE!</v>
      </c>
      <c r="T108" s="51" t="e" cm="1">
        <f t="array" aca="1" ref="T108" ca="1">tauxHpourCent($B$5:$B$23,$D$5:$D$23,T$5:T$23,$D108,$B$35)</f>
        <v>#VALUE!</v>
      </c>
      <c r="U108" s="51" t="e" cm="1">
        <f t="array" aca="1" ref="U108" ca="1">tauxHpourCent($B$5:$B$23,$D$5:$D$23,U$5:U$23,$D108,$B$35)</f>
        <v>#VALUE!</v>
      </c>
      <c r="V108" s="51" t="e" cm="1">
        <f t="array" aca="1" ref="V108" ca="1">tauxHpourCent($B$5:$B$23,$D$5:$D$23,V$5:V$23,$D108,$B$35)</f>
        <v>#VALUE!</v>
      </c>
      <c r="W108" s="51" t="e" cm="1">
        <f t="array" aca="1" ref="W108" ca="1">tauxHpourCent($B$5:$B$23,$D$5:$D$23,W$5:W$23,$D108,$B$35)</f>
        <v>#VALUE!</v>
      </c>
      <c r="X108" s="51" t="e" cm="1">
        <f t="array" aca="1" ref="X108" ca="1">tauxHpourCent($B$5:$B$23,$D$5:$D$23,X$5:X$23,$D108,$B$35)</f>
        <v>#VALUE!</v>
      </c>
      <c r="Y108" s="51" t="e" cm="1">
        <f t="array" aca="1" ref="Y108" ca="1">tauxHpourCent($B$5:$B$23,$D$5:$D$23,Y$5:Y$23,$D108,$B$35)</f>
        <v>#VALUE!</v>
      </c>
      <c r="Z108" s="51" t="e" cm="1">
        <f t="array" aca="1" ref="Z108" ca="1">tauxHpourCent($B$5:$B$23,$D$5:$D$23,Z$5:Z$23,$D108,$B$35)</f>
        <v>#VALUE!</v>
      </c>
      <c r="AA108" s="51" t="e" cm="1">
        <f t="array" aca="1" ref="AA108" ca="1">tauxHpourCent($B$5:$B$23,$D$5:$D$23,AA$5:AA$23,$D108,$B$35)</f>
        <v>#VALUE!</v>
      </c>
      <c r="AB108" s="51" t="e" cm="1">
        <f t="array" aca="1" ref="AB108" ca="1">tauxHpourCent($B$5:$B$23,$D$5:$D$23,AB$5:AB$23,$D108,$B$35)</f>
        <v>#VALUE!</v>
      </c>
      <c r="AC108" s="51" t="e" cm="1">
        <f t="array" aca="1" ref="AC108" ca="1">tauxHpourCent($B$5:$B$23,$D$5:$D$23,AC$5:AC$23,$D108,$B$35)</f>
        <v>#VALUE!</v>
      </c>
      <c r="AD108" s="51" t="e" cm="1">
        <f t="array" aca="1" ref="AD108" ca="1">tauxHpourCent($B$5:$B$23,$D$5:$D$23,AD$5:AD$23,$D108,$B$35)</f>
        <v>#VALUE!</v>
      </c>
      <c r="AE108" s="51" t="e" cm="1">
        <f t="array" aca="1" ref="AE108" ca="1">tauxHpourCent($B$5:$B$23,$D$5:$D$23,AE$5:AE$23,$D108,$B$35)</f>
        <v>#VALUE!</v>
      </c>
      <c r="AF108" s="51" t="e" cm="1">
        <f t="array" aca="1" ref="AF108" ca="1">tauxHpourCent($B$5:$B$23,$D$5:$D$23,AF$5:AF$23,$D108,$B$35)</f>
        <v>#VALUE!</v>
      </c>
      <c r="AG108" s="51" t="e" cm="1">
        <f t="array" aca="1" ref="AG108" ca="1">tauxHpourCent($B$5:$B$23,$D$5:$D$23,AG$5:AG$23,$D108,$B$35)</f>
        <v>#VALUE!</v>
      </c>
      <c r="AH108" s="51" t="e" cm="1">
        <f t="array" aca="1" ref="AH108" ca="1">tauxHpourCent($B$5:$B$23,$D$5:$D$23,AH$5:AH$23,$D108,$B$35)</f>
        <v>#VALUE!</v>
      </c>
      <c r="AI108" s="51" t="e" cm="1">
        <f t="array" aca="1" ref="AI108" ca="1">tauxHpourCent($B$5:$B$23,$D$5:$D$23,AI$5:AI$23,$D108,$B$35)</f>
        <v>#VALUE!</v>
      </c>
      <c r="AJ108" s="51" t="e" cm="1">
        <f t="array" aca="1" ref="AJ108" ca="1">tauxHpourCent($B$5:$B$23,$D$5:$D$23,AJ$5:AJ$23,$D108,$B$35)</f>
        <v>#VALUE!</v>
      </c>
      <c r="AK108" s="51" t="e" cm="1">
        <f t="array" aca="1" ref="AK108" ca="1">tauxHpourCent($B$5:$B$23,$D$5:$D$23,AK$5:AK$23,$D108,$B$35)</f>
        <v>#VALUE!</v>
      </c>
      <c r="AL108" s="51" t="e" cm="1">
        <f t="array" aca="1" ref="AL108" ca="1">tauxHpourCent($B$5:$B$23,$D$5:$D$23,AL$5:AL$23,$D108,$B$35)</f>
        <v>#VALUE!</v>
      </c>
      <c r="AM108" s="51" t="e" cm="1">
        <f t="array" aca="1" ref="AM108" ca="1">tauxHpourCent($B$5:$B$23,$D$5:$D$23,AM$5:AM$23,$D108,$B$35)</f>
        <v>#VALUE!</v>
      </c>
      <c r="AN108" s="51" t="e" cm="1">
        <f t="array" aca="1" ref="AN108" ca="1">tauxHpourCent($B$5:$B$23,$D$5:$D$23,AN$5:AN$23,$D108,$B$35)</f>
        <v>#VALUE!</v>
      </c>
      <c r="AO108" s="51" t="e" cm="1">
        <f t="array" aca="1" ref="AO108" ca="1">tauxHpourCent($B$5:$B$23,$D$5:$D$23,AO$5:AO$23,$D108,$B$35)</f>
        <v>#VALUE!</v>
      </c>
      <c r="AP108" s="51" t="e" cm="1">
        <f t="array" aca="1" ref="AP108" ca="1">tauxHpourCent($B$5:$B$23,$D$5:$D$23,AP$5:AP$23,$D108,$B$35)</f>
        <v>#VALUE!</v>
      </c>
    </row>
    <row r="109" spans="4:44" ht="9" customHeight="1" x14ac:dyDescent="0.25">
      <c r="L109" s="14"/>
    </row>
    <row r="110" spans="4:44" ht="9" customHeight="1" x14ac:dyDescent="0.25">
      <c r="L110" s="14"/>
    </row>
    <row r="111" spans="4:44" ht="9" customHeight="1" x14ac:dyDescent="0.25">
      <c r="L111" s="14"/>
    </row>
    <row r="112" spans="4:44" ht="9" customHeight="1" x14ac:dyDescent="0.25">
      <c r="L112" s="14"/>
    </row>
    <row r="113" spans="12:12" ht="9" customHeight="1" x14ac:dyDescent="0.25">
      <c r="L113" s="14"/>
    </row>
    <row r="114" spans="12:12" ht="9" customHeight="1" x14ac:dyDescent="0.25">
      <c r="L114" s="14"/>
    </row>
    <row r="115" spans="12:12" ht="9" customHeight="1" x14ac:dyDescent="0.25">
      <c r="L115" s="14"/>
    </row>
    <row r="116" spans="12:12" ht="9" customHeight="1" x14ac:dyDescent="0.25">
      <c r="L116" s="14"/>
    </row>
    <row r="117" spans="12:12" ht="9" customHeight="1" x14ac:dyDescent="0.25">
      <c r="L117" s="14"/>
    </row>
    <row r="118" spans="12:12" ht="9" customHeight="1" x14ac:dyDescent="0.25">
      <c r="L118" s="14"/>
    </row>
    <row r="119" spans="12:12" ht="9" customHeight="1" x14ac:dyDescent="0.25">
      <c r="L119" s="14"/>
    </row>
    <row r="120" spans="12:12" ht="9" customHeight="1" x14ac:dyDescent="0.25">
      <c r="L120" s="14"/>
    </row>
    <row r="121" spans="12:12" ht="9" customHeight="1" x14ac:dyDescent="0.25">
      <c r="L121" s="14"/>
    </row>
    <row r="122" spans="12:12" ht="9" customHeight="1" x14ac:dyDescent="0.25">
      <c r="L122" s="14"/>
    </row>
    <row r="123" spans="12:12" ht="9" customHeight="1" x14ac:dyDescent="0.25">
      <c r="L123" s="14"/>
    </row>
    <row r="124" spans="12:12" ht="9" customHeight="1" x14ac:dyDescent="0.25">
      <c r="L124" s="14"/>
    </row>
    <row r="125" spans="12:12" ht="9" customHeight="1" x14ac:dyDescent="0.25">
      <c r="L125" s="14"/>
    </row>
    <row r="126" spans="12:12" ht="9" customHeight="1" x14ac:dyDescent="0.25">
      <c r="L126" s="14"/>
    </row>
    <row r="127" spans="12:12" ht="9" customHeight="1" x14ac:dyDescent="0.25">
      <c r="L127" s="14"/>
    </row>
    <row r="128" spans="12:12" ht="9" customHeight="1" x14ac:dyDescent="0.25">
      <c r="L128" s="14"/>
    </row>
    <row r="129" spans="12:12" ht="9" customHeight="1" x14ac:dyDescent="0.25">
      <c r="L129" s="14"/>
    </row>
    <row r="130" spans="12:12" ht="9" customHeight="1" x14ac:dyDescent="0.25">
      <c r="L130" s="14"/>
    </row>
    <row r="131" spans="12:12" ht="9" customHeight="1" x14ac:dyDescent="0.25">
      <c r="L131" s="14"/>
    </row>
    <row r="132" spans="12:12" ht="9" customHeight="1" x14ac:dyDescent="0.25">
      <c r="L132" s="14"/>
    </row>
    <row r="133" spans="12:12" ht="9" customHeight="1" x14ac:dyDescent="0.25">
      <c r="L133" s="14"/>
    </row>
    <row r="134" spans="12:12" ht="9" customHeight="1" x14ac:dyDescent="0.25">
      <c r="L134" s="14"/>
    </row>
    <row r="135" spans="12:12" ht="9" customHeight="1" x14ac:dyDescent="0.25">
      <c r="L135" s="14"/>
    </row>
    <row r="136" spans="12:12" ht="9" customHeight="1" x14ac:dyDescent="0.25">
      <c r="L136" s="14"/>
    </row>
    <row r="137" spans="12:12" ht="9" customHeight="1" x14ac:dyDescent="0.25">
      <c r="L137" s="14"/>
    </row>
    <row r="138" spans="12:12" ht="9" customHeight="1" x14ac:dyDescent="0.25">
      <c r="L138" s="14"/>
    </row>
    <row r="139" spans="12:12" ht="9" customHeight="1" x14ac:dyDescent="0.25">
      <c r="L139" s="14"/>
    </row>
    <row r="140" spans="12:12" ht="9" customHeight="1" x14ac:dyDescent="0.25">
      <c r="L140" s="14"/>
    </row>
    <row r="141" spans="12:12" ht="9" customHeight="1" x14ac:dyDescent="0.25">
      <c r="L141" s="14"/>
    </row>
    <row r="142" spans="12:12" ht="9" customHeight="1" x14ac:dyDescent="0.25">
      <c r="L142" s="14"/>
    </row>
    <row r="143" spans="12:12" ht="9" customHeight="1" x14ac:dyDescent="0.25">
      <c r="L143" s="14"/>
    </row>
    <row r="144" spans="12:12" ht="9" customHeight="1" x14ac:dyDescent="0.25">
      <c r="L144" s="14"/>
    </row>
    <row r="145" spans="12:12" ht="9" customHeight="1" x14ac:dyDescent="0.25">
      <c r="L145" s="14"/>
    </row>
    <row r="146" spans="12:12" ht="9" customHeight="1" x14ac:dyDescent="0.25">
      <c r="L146" s="14"/>
    </row>
    <row r="147" spans="12:12" ht="9" customHeight="1" x14ac:dyDescent="0.25">
      <c r="L147" s="14"/>
    </row>
    <row r="148" spans="12:12" ht="9" customHeight="1" x14ac:dyDescent="0.25">
      <c r="L148" s="14"/>
    </row>
    <row r="149" spans="12:12" ht="9" customHeight="1" x14ac:dyDescent="0.25">
      <c r="L149" s="14"/>
    </row>
    <row r="150" spans="12:12" ht="9" customHeight="1" x14ac:dyDescent="0.25">
      <c r="L150" s="14"/>
    </row>
    <row r="151" spans="12:12" ht="9" customHeight="1" x14ac:dyDescent="0.25">
      <c r="L151" s="14"/>
    </row>
    <row r="152" spans="12:12" ht="9" customHeight="1" x14ac:dyDescent="0.25">
      <c r="L152" s="14"/>
    </row>
    <row r="153" spans="12:12" ht="9" customHeight="1" x14ac:dyDescent="0.25">
      <c r="L153" s="14"/>
    </row>
    <row r="154" spans="12:12" ht="9" customHeight="1" x14ac:dyDescent="0.25">
      <c r="L154" s="14"/>
    </row>
    <row r="155" spans="12:12" ht="9" customHeight="1" x14ac:dyDescent="0.25">
      <c r="L155" s="14"/>
    </row>
    <row r="156" spans="12:12" ht="9" customHeight="1" x14ac:dyDescent="0.25">
      <c r="L156" s="14"/>
    </row>
    <row r="157" spans="12:12" ht="9" customHeight="1" x14ac:dyDescent="0.25">
      <c r="L157" s="14"/>
    </row>
    <row r="158" spans="12:12" ht="9" customHeight="1" x14ac:dyDescent="0.25">
      <c r="L158" s="14"/>
    </row>
    <row r="159" spans="12:12" ht="9" customHeight="1" x14ac:dyDescent="0.25">
      <c r="L159" s="14"/>
    </row>
    <row r="160" spans="12:12" ht="9" customHeight="1" x14ac:dyDescent="0.25">
      <c r="L160" s="14"/>
    </row>
    <row r="161" spans="12:12" ht="9" customHeight="1" x14ac:dyDescent="0.25">
      <c r="L161" s="14"/>
    </row>
    <row r="162" spans="12:12" ht="9" customHeight="1" x14ac:dyDescent="0.25">
      <c r="L162" s="14"/>
    </row>
    <row r="163" spans="12:12" ht="9" customHeight="1" x14ac:dyDescent="0.25">
      <c r="L163" s="14"/>
    </row>
    <row r="164" spans="12:12" ht="9" customHeight="1" x14ac:dyDescent="0.25">
      <c r="L164" s="14"/>
    </row>
    <row r="165" spans="12:12" ht="9" customHeight="1" x14ac:dyDescent="0.25">
      <c r="L165" s="14"/>
    </row>
    <row r="166" spans="12:12" ht="9" customHeight="1" x14ac:dyDescent="0.25">
      <c r="L166" s="14"/>
    </row>
    <row r="167" spans="12:12" ht="9" customHeight="1" x14ac:dyDescent="0.25">
      <c r="L167" s="14"/>
    </row>
    <row r="168" spans="12:12" ht="9" customHeight="1" x14ac:dyDescent="0.25">
      <c r="L168" s="14"/>
    </row>
    <row r="169" spans="12:12" ht="9" customHeight="1" x14ac:dyDescent="0.25">
      <c r="L169" s="14"/>
    </row>
    <row r="170" spans="12:12" ht="9" customHeight="1" x14ac:dyDescent="0.25">
      <c r="L170" s="14"/>
    </row>
    <row r="171" spans="12:12" ht="9" customHeight="1" x14ac:dyDescent="0.25">
      <c r="L171" s="14"/>
    </row>
    <row r="172" spans="12:12" ht="9" customHeight="1" x14ac:dyDescent="0.25">
      <c r="L172" s="14"/>
    </row>
    <row r="173" spans="12:12" ht="9" customHeight="1" x14ac:dyDescent="0.25">
      <c r="L173" s="14"/>
    </row>
    <row r="174" spans="12:12" ht="9" customHeight="1" x14ac:dyDescent="0.25">
      <c r="L174" s="14"/>
    </row>
    <row r="175" spans="12:12" ht="9" customHeight="1" x14ac:dyDescent="0.25">
      <c r="L175" s="14"/>
    </row>
    <row r="176" spans="12:12" ht="9" customHeight="1" x14ac:dyDescent="0.25">
      <c r="L176" s="14"/>
    </row>
    <row r="177" spans="12:12" ht="9" customHeight="1" x14ac:dyDescent="0.25">
      <c r="L177" s="14"/>
    </row>
    <row r="178" spans="12:12" ht="9" customHeight="1" x14ac:dyDescent="0.25">
      <c r="L178" s="14"/>
    </row>
    <row r="179" spans="12:12" ht="9" customHeight="1" x14ac:dyDescent="0.25">
      <c r="L179" s="14"/>
    </row>
    <row r="180" spans="12:12" ht="9" customHeight="1" x14ac:dyDescent="0.25">
      <c r="L180" s="14"/>
    </row>
    <row r="181" spans="12:12" ht="9" customHeight="1" x14ac:dyDescent="0.25">
      <c r="L181" s="14"/>
    </row>
    <row r="182" spans="12:12" ht="9" customHeight="1" x14ac:dyDescent="0.25">
      <c r="L182" s="14"/>
    </row>
    <row r="183" spans="12:12" ht="9" customHeight="1" x14ac:dyDescent="0.25">
      <c r="L183" s="14"/>
    </row>
    <row r="184" spans="12:12" ht="9" customHeight="1" x14ac:dyDescent="0.25">
      <c r="L184" s="14"/>
    </row>
    <row r="185" spans="12:12" ht="9" customHeight="1" x14ac:dyDescent="0.25">
      <c r="L185" s="14"/>
    </row>
    <row r="186" spans="12:12" ht="9" customHeight="1" x14ac:dyDescent="0.25">
      <c r="L186" s="14"/>
    </row>
    <row r="187" spans="12:12" ht="9" customHeight="1" x14ac:dyDescent="0.25">
      <c r="L187" s="14"/>
    </row>
    <row r="188" spans="12:12" ht="9" customHeight="1" x14ac:dyDescent="0.25">
      <c r="L188" s="14"/>
    </row>
    <row r="189" spans="12:12" ht="9" customHeight="1" x14ac:dyDescent="0.25">
      <c r="L189" s="14"/>
    </row>
    <row r="190" spans="12:12" ht="9" customHeight="1" x14ac:dyDescent="0.25">
      <c r="L190" s="14"/>
    </row>
    <row r="191" spans="12:12" ht="9" customHeight="1" x14ac:dyDescent="0.25">
      <c r="L191" s="14"/>
    </row>
    <row r="192" spans="12:12" ht="9" customHeight="1" x14ac:dyDescent="0.25">
      <c r="L192" s="14"/>
    </row>
    <row r="193" spans="12:12" ht="9" customHeight="1" x14ac:dyDescent="0.25">
      <c r="L193" s="14"/>
    </row>
    <row r="194" spans="12:12" ht="9" customHeight="1" x14ac:dyDescent="0.25">
      <c r="L194" s="14"/>
    </row>
    <row r="195" spans="12:12" ht="9" customHeight="1" x14ac:dyDescent="0.25">
      <c r="L195" s="14"/>
    </row>
    <row r="196" spans="12:12" ht="9" customHeight="1" x14ac:dyDescent="0.25">
      <c r="L196" s="14"/>
    </row>
    <row r="197" spans="12:12" ht="9" customHeight="1" x14ac:dyDescent="0.25">
      <c r="L197" s="14"/>
    </row>
    <row r="198" spans="12:12" ht="9" customHeight="1" x14ac:dyDescent="0.25">
      <c r="L198" s="14"/>
    </row>
    <row r="199" spans="12:12" ht="9" customHeight="1" x14ac:dyDescent="0.25">
      <c r="L199" s="14"/>
    </row>
    <row r="200" spans="12:12" ht="9" customHeight="1" x14ac:dyDescent="0.25">
      <c r="L200" s="14"/>
    </row>
    <row r="201" spans="12:12" ht="9" customHeight="1" x14ac:dyDescent="0.25">
      <c r="L201" s="14"/>
    </row>
    <row r="202" spans="12:12" ht="9" customHeight="1" x14ac:dyDescent="0.25">
      <c r="L202" s="14"/>
    </row>
    <row r="203" spans="12:12" ht="9" customHeight="1" x14ac:dyDescent="0.25">
      <c r="L203" s="14"/>
    </row>
    <row r="204" spans="12:12" ht="9" customHeight="1" x14ac:dyDescent="0.25">
      <c r="L204" s="14"/>
    </row>
    <row r="205" spans="12:12" ht="9" customHeight="1" x14ac:dyDescent="0.25">
      <c r="L205" s="14"/>
    </row>
    <row r="206" spans="12:12" ht="9" customHeight="1" x14ac:dyDescent="0.25">
      <c r="L206" s="14"/>
    </row>
    <row r="207" spans="12:12" ht="9" customHeight="1" x14ac:dyDescent="0.25">
      <c r="L207" s="14"/>
    </row>
    <row r="208" spans="12:12" ht="9" customHeight="1" x14ac:dyDescent="0.25">
      <c r="L208" s="14"/>
    </row>
    <row r="209" spans="12:12" ht="9" customHeight="1" x14ac:dyDescent="0.25">
      <c r="L209" s="14"/>
    </row>
    <row r="210" spans="12:12" ht="9" customHeight="1" x14ac:dyDescent="0.25">
      <c r="L210" s="14"/>
    </row>
    <row r="211" spans="12:12" ht="9" customHeight="1" x14ac:dyDescent="0.25">
      <c r="L211" s="14"/>
    </row>
    <row r="212" spans="12:12" ht="9" customHeight="1" x14ac:dyDescent="0.25">
      <c r="L212" s="14"/>
    </row>
    <row r="213" spans="12:12" ht="9" customHeight="1" x14ac:dyDescent="0.25">
      <c r="L213" s="14"/>
    </row>
    <row r="214" spans="12:12" ht="9" customHeight="1" x14ac:dyDescent="0.25">
      <c r="L214" s="14"/>
    </row>
    <row r="215" spans="12:12" ht="9" customHeight="1" x14ac:dyDescent="0.25">
      <c r="L215" s="14"/>
    </row>
    <row r="216" spans="12:12" ht="9" customHeight="1" x14ac:dyDescent="0.25">
      <c r="L216" s="14"/>
    </row>
    <row r="217" spans="12:12" ht="9" customHeight="1" x14ac:dyDescent="0.25">
      <c r="L217" s="14"/>
    </row>
    <row r="218" spans="12:12" ht="9" customHeight="1" x14ac:dyDescent="0.25">
      <c r="L218" s="14"/>
    </row>
    <row r="219" spans="12:12" ht="9" customHeight="1" x14ac:dyDescent="0.25">
      <c r="L219" s="14"/>
    </row>
    <row r="220" spans="12:12" ht="9" customHeight="1" x14ac:dyDescent="0.25">
      <c r="L220" s="14"/>
    </row>
    <row r="221" spans="12:12" ht="9" customHeight="1" x14ac:dyDescent="0.25">
      <c r="L221" s="14"/>
    </row>
    <row r="222" spans="12:12" ht="9" customHeight="1" x14ac:dyDescent="0.25">
      <c r="L222" s="14"/>
    </row>
    <row r="223" spans="12:12" ht="9" customHeight="1" x14ac:dyDescent="0.25">
      <c r="L223" s="14"/>
    </row>
    <row r="224" spans="12:12" ht="9" customHeight="1" x14ac:dyDescent="0.25">
      <c r="L224" s="14"/>
    </row>
    <row r="225" spans="12:12" ht="9" customHeight="1" x14ac:dyDescent="0.25">
      <c r="L225" s="14"/>
    </row>
    <row r="226" spans="12:12" ht="9" customHeight="1" x14ac:dyDescent="0.25">
      <c r="L226" s="14"/>
    </row>
    <row r="227" spans="12:12" ht="9" customHeight="1" x14ac:dyDescent="0.25">
      <c r="L227" s="14"/>
    </row>
    <row r="228" spans="12:12" ht="9" customHeight="1" x14ac:dyDescent="0.25">
      <c r="L228" s="14"/>
    </row>
    <row r="229" spans="12:12" ht="9" customHeight="1" x14ac:dyDescent="0.25">
      <c r="L229" s="14"/>
    </row>
    <row r="230" spans="12:12" ht="9" customHeight="1" x14ac:dyDescent="0.25">
      <c r="L230" s="14"/>
    </row>
    <row r="231" spans="12:12" ht="9" customHeight="1" x14ac:dyDescent="0.25">
      <c r="L231" s="14"/>
    </row>
    <row r="232" spans="12:12" ht="9" customHeight="1" x14ac:dyDescent="0.25">
      <c r="L232" s="14"/>
    </row>
    <row r="233" spans="12:12" ht="9" customHeight="1" x14ac:dyDescent="0.25">
      <c r="L233" s="14"/>
    </row>
    <row r="234" spans="12:12" ht="9" customHeight="1" x14ac:dyDescent="0.25">
      <c r="L234" s="14"/>
    </row>
    <row r="235" spans="12:12" ht="9" customHeight="1" x14ac:dyDescent="0.25">
      <c r="L235" s="14"/>
    </row>
    <row r="236" spans="12:12" ht="9" customHeight="1" x14ac:dyDescent="0.25">
      <c r="L236" s="14"/>
    </row>
    <row r="237" spans="12:12" ht="9" customHeight="1" x14ac:dyDescent="0.25">
      <c r="L237" s="14"/>
    </row>
    <row r="238" spans="12:12" ht="9" customHeight="1" x14ac:dyDescent="0.25">
      <c r="L238" s="14"/>
    </row>
    <row r="239" spans="12:12" ht="9" customHeight="1" x14ac:dyDescent="0.25">
      <c r="L239" s="14"/>
    </row>
    <row r="240" spans="12:12" ht="9" customHeight="1" x14ac:dyDescent="0.25">
      <c r="L240" s="14"/>
    </row>
    <row r="241" spans="12:12" ht="9" customHeight="1" x14ac:dyDescent="0.25">
      <c r="L241" s="14"/>
    </row>
    <row r="242" spans="12:12" ht="9" customHeight="1" x14ac:dyDescent="0.25">
      <c r="L242" s="14"/>
    </row>
    <row r="243" spans="12:12" ht="9" customHeight="1" x14ac:dyDescent="0.25">
      <c r="L243" s="14"/>
    </row>
    <row r="244" spans="12:12" ht="9" customHeight="1" x14ac:dyDescent="0.25">
      <c r="L244" s="14"/>
    </row>
    <row r="245" spans="12:12" ht="9" customHeight="1" x14ac:dyDescent="0.25">
      <c r="L245" s="14"/>
    </row>
    <row r="246" spans="12:12" ht="9" customHeight="1" x14ac:dyDescent="0.25">
      <c r="L246" s="14"/>
    </row>
    <row r="247" spans="12:12" ht="9" customHeight="1" x14ac:dyDescent="0.25">
      <c r="L247" s="14"/>
    </row>
    <row r="248" spans="12:12" ht="9" customHeight="1" x14ac:dyDescent="0.25">
      <c r="L248" s="14"/>
    </row>
    <row r="249" spans="12:12" ht="9" customHeight="1" x14ac:dyDescent="0.25">
      <c r="L249" s="14"/>
    </row>
    <row r="250" spans="12:12" ht="9" customHeight="1" x14ac:dyDescent="0.25">
      <c r="L250" s="14"/>
    </row>
    <row r="251" spans="12:12" ht="9" customHeight="1" x14ac:dyDescent="0.25">
      <c r="L251" s="14"/>
    </row>
    <row r="252" spans="12:12" ht="9" customHeight="1" x14ac:dyDescent="0.25">
      <c r="L252" s="14"/>
    </row>
    <row r="253" spans="12:12" ht="9" customHeight="1" x14ac:dyDescent="0.25">
      <c r="L253" s="14"/>
    </row>
    <row r="254" spans="12:12" ht="9" customHeight="1" x14ac:dyDescent="0.25">
      <c r="L254" s="14"/>
    </row>
    <row r="255" spans="12:12" ht="9" customHeight="1" x14ac:dyDescent="0.25">
      <c r="L255" s="14"/>
    </row>
    <row r="256" spans="12:12" ht="9" customHeight="1" x14ac:dyDescent="0.25">
      <c r="L256" s="14"/>
    </row>
    <row r="257" spans="12:12" ht="9" customHeight="1" x14ac:dyDescent="0.25">
      <c r="L257" s="14"/>
    </row>
    <row r="258" spans="12:12" ht="9" customHeight="1" x14ac:dyDescent="0.25">
      <c r="L258" s="14"/>
    </row>
    <row r="259" spans="12:12" ht="9" customHeight="1" x14ac:dyDescent="0.25">
      <c r="L259" s="14"/>
    </row>
    <row r="260" spans="12:12" ht="9" customHeight="1" x14ac:dyDescent="0.25">
      <c r="L260" s="14"/>
    </row>
    <row r="261" spans="12:12" ht="9" customHeight="1" x14ac:dyDescent="0.25">
      <c r="L261" s="14"/>
    </row>
    <row r="262" spans="12:12" ht="9" customHeight="1" x14ac:dyDescent="0.25">
      <c r="L262" s="14"/>
    </row>
    <row r="263" spans="12:12" ht="9" customHeight="1" x14ac:dyDescent="0.25">
      <c r="L263" s="14"/>
    </row>
    <row r="264" spans="12:12" ht="9" customHeight="1" x14ac:dyDescent="0.25">
      <c r="L264" s="14"/>
    </row>
    <row r="265" spans="12:12" ht="9" customHeight="1" x14ac:dyDescent="0.25">
      <c r="L265" s="14"/>
    </row>
    <row r="266" spans="12:12" ht="9" customHeight="1" x14ac:dyDescent="0.25">
      <c r="L266" s="14"/>
    </row>
    <row r="267" spans="12:12" ht="9" customHeight="1" x14ac:dyDescent="0.25">
      <c r="L267" s="14"/>
    </row>
    <row r="268" spans="12:12" ht="9" customHeight="1" x14ac:dyDescent="0.25">
      <c r="L268" s="14"/>
    </row>
    <row r="269" spans="12:12" ht="9" customHeight="1" x14ac:dyDescent="0.25">
      <c r="L269" s="14"/>
    </row>
    <row r="270" spans="12:12" ht="9" customHeight="1" x14ac:dyDescent="0.25">
      <c r="L270" s="14"/>
    </row>
    <row r="271" spans="12:12" ht="9" customHeight="1" x14ac:dyDescent="0.25">
      <c r="L271" s="14"/>
    </row>
    <row r="272" spans="12:12" ht="9" customHeight="1" x14ac:dyDescent="0.25">
      <c r="L272" s="14"/>
    </row>
    <row r="273" spans="12:12" ht="9" customHeight="1" x14ac:dyDescent="0.25">
      <c r="L273" s="14"/>
    </row>
    <row r="274" spans="12:12" ht="9" customHeight="1" x14ac:dyDescent="0.25">
      <c r="L274" s="14"/>
    </row>
    <row r="275" spans="12:12" ht="9" customHeight="1" x14ac:dyDescent="0.25">
      <c r="L275" s="14"/>
    </row>
    <row r="276" spans="12:12" ht="9" customHeight="1" x14ac:dyDescent="0.25">
      <c r="L276" s="14"/>
    </row>
    <row r="277" spans="12:12" ht="9" customHeight="1" x14ac:dyDescent="0.25">
      <c r="L277" s="14"/>
    </row>
    <row r="278" spans="12:12" ht="9" customHeight="1" x14ac:dyDescent="0.25">
      <c r="L278" s="14"/>
    </row>
    <row r="279" spans="12:12" ht="9" customHeight="1" x14ac:dyDescent="0.25">
      <c r="L279" s="14"/>
    </row>
    <row r="280" spans="12:12" ht="9" customHeight="1" x14ac:dyDescent="0.25">
      <c r="L280" s="14"/>
    </row>
    <row r="281" spans="12:12" ht="9" customHeight="1" x14ac:dyDescent="0.25">
      <c r="L281" s="14"/>
    </row>
    <row r="282" spans="12:12" ht="9" customHeight="1" x14ac:dyDescent="0.25">
      <c r="L282" s="14"/>
    </row>
    <row r="283" spans="12:12" ht="9" customHeight="1" x14ac:dyDescent="0.25">
      <c r="L283" s="14"/>
    </row>
    <row r="284" spans="12:12" ht="9" customHeight="1" x14ac:dyDescent="0.25">
      <c r="L284" s="14"/>
    </row>
    <row r="285" spans="12:12" ht="9" customHeight="1" x14ac:dyDescent="0.25">
      <c r="L285" s="14"/>
    </row>
    <row r="286" spans="12:12" ht="9" customHeight="1" x14ac:dyDescent="0.25">
      <c r="L286" s="14"/>
    </row>
    <row r="287" spans="12:12" ht="9" customHeight="1" x14ac:dyDescent="0.25">
      <c r="L287" s="14"/>
    </row>
    <row r="288" spans="12:12" ht="9" customHeight="1" x14ac:dyDescent="0.25">
      <c r="L288" s="14"/>
    </row>
    <row r="289" spans="12:12" ht="9" customHeight="1" x14ac:dyDescent="0.25">
      <c r="L289" s="14"/>
    </row>
    <row r="290" spans="12:12" ht="9" customHeight="1" x14ac:dyDescent="0.25">
      <c r="L290" s="14"/>
    </row>
    <row r="291" spans="12:12" ht="9" customHeight="1" x14ac:dyDescent="0.25">
      <c r="L291" s="14"/>
    </row>
    <row r="292" spans="12:12" ht="9" customHeight="1" x14ac:dyDescent="0.25">
      <c r="L292" s="14"/>
    </row>
    <row r="293" spans="12:12" ht="9" customHeight="1" x14ac:dyDescent="0.25">
      <c r="L293" s="14"/>
    </row>
    <row r="294" spans="12:12" ht="9" customHeight="1" x14ac:dyDescent="0.25">
      <c r="L294" s="14"/>
    </row>
    <row r="295" spans="12:12" ht="9" customHeight="1" x14ac:dyDescent="0.25">
      <c r="L295" s="14"/>
    </row>
    <row r="296" spans="12:12" ht="9" customHeight="1" x14ac:dyDescent="0.25">
      <c r="L296" s="14"/>
    </row>
    <row r="297" spans="12:12" ht="9" customHeight="1" x14ac:dyDescent="0.25">
      <c r="L297" s="14"/>
    </row>
    <row r="298" spans="12:12" ht="9" customHeight="1" x14ac:dyDescent="0.25">
      <c r="L298" s="14"/>
    </row>
    <row r="299" spans="12:12" ht="9" customHeight="1" x14ac:dyDescent="0.25">
      <c r="L299" s="14"/>
    </row>
    <row r="300" spans="12:12" ht="9" customHeight="1" x14ac:dyDescent="0.25">
      <c r="L300" s="14"/>
    </row>
    <row r="301" spans="12:12" ht="9" customHeight="1" x14ac:dyDescent="0.25">
      <c r="L301" s="14"/>
    </row>
    <row r="302" spans="12:12" ht="9" customHeight="1" x14ac:dyDescent="0.25">
      <c r="L302" s="14"/>
    </row>
    <row r="303" spans="12:12" ht="9" customHeight="1" x14ac:dyDescent="0.25">
      <c r="L303" s="14"/>
    </row>
    <row r="304" spans="12:12" ht="9" customHeight="1" x14ac:dyDescent="0.25">
      <c r="L304" s="14"/>
    </row>
    <row r="305" spans="12:12" ht="9" customHeight="1" x14ac:dyDescent="0.25">
      <c r="L305" s="14"/>
    </row>
    <row r="306" spans="12:12" ht="9" customHeight="1" x14ac:dyDescent="0.25">
      <c r="L306" s="14"/>
    </row>
    <row r="307" spans="12:12" ht="9" customHeight="1" x14ac:dyDescent="0.25">
      <c r="L307" s="14"/>
    </row>
    <row r="308" spans="12:12" ht="9" customHeight="1" x14ac:dyDescent="0.25">
      <c r="L308" s="14"/>
    </row>
    <row r="309" spans="12:12" ht="9" customHeight="1" x14ac:dyDescent="0.25">
      <c r="L309" s="14"/>
    </row>
    <row r="310" spans="12:12" ht="9" customHeight="1" x14ac:dyDescent="0.25">
      <c r="L310" s="14"/>
    </row>
    <row r="311" spans="12:12" ht="9" customHeight="1" x14ac:dyDescent="0.25">
      <c r="L311" s="14"/>
    </row>
    <row r="312" spans="12:12" ht="9" customHeight="1" x14ac:dyDescent="0.25">
      <c r="L312" s="14"/>
    </row>
    <row r="313" spans="12:12" ht="9" customHeight="1" x14ac:dyDescent="0.25">
      <c r="L313" s="14"/>
    </row>
    <row r="314" spans="12:12" ht="9" customHeight="1" x14ac:dyDescent="0.25">
      <c r="L314" s="14"/>
    </row>
    <row r="315" spans="12:12" ht="9" customHeight="1" x14ac:dyDescent="0.25">
      <c r="L315" s="14"/>
    </row>
    <row r="316" spans="12:12" ht="9" customHeight="1" x14ac:dyDescent="0.25">
      <c r="L316" s="14"/>
    </row>
    <row r="317" spans="12:12" ht="9" customHeight="1" x14ac:dyDescent="0.25">
      <c r="L317" s="14"/>
    </row>
    <row r="318" spans="12:12" ht="9" customHeight="1" x14ac:dyDescent="0.25">
      <c r="L318" s="14"/>
    </row>
    <row r="319" spans="12:12" ht="9" customHeight="1" x14ac:dyDescent="0.25">
      <c r="L319" s="14"/>
    </row>
    <row r="320" spans="12:12" ht="9" customHeight="1" x14ac:dyDescent="0.25">
      <c r="L320" s="14"/>
    </row>
    <row r="321" spans="12:12" ht="9" customHeight="1" x14ac:dyDescent="0.25">
      <c r="L321" s="14"/>
    </row>
    <row r="322" spans="12:12" ht="9" customHeight="1" x14ac:dyDescent="0.25">
      <c r="L322" s="14"/>
    </row>
    <row r="323" spans="12:12" ht="9" customHeight="1" x14ac:dyDescent="0.25">
      <c r="L323" s="14"/>
    </row>
    <row r="324" spans="12:12" ht="9" customHeight="1" x14ac:dyDescent="0.25">
      <c r="L324" s="14"/>
    </row>
    <row r="325" spans="12:12" ht="9" customHeight="1" x14ac:dyDescent="0.25">
      <c r="L325" s="14"/>
    </row>
    <row r="326" spans="12:12" ht="9" customHeight="1" x14ac:dyDescent="0.25">
      <c r="L326" s="14"/>
    </row>
    <row r="327" spans="12:12" ht="9" customHeight="1" x14ac:dyDescent="0.25">
      <c r="L327" s="14"/>
    </row>
    <row r="328" spans="12:12" ht="9" customHeight="1" x14ac:dyDescent="0.25">
      <c r="L328" s="14"/>
    </row>
    <row r="329" spans="12:12" ht="9" customHeight="1" x14ac:dyDescent="0.25">
      <c r="L329" s="14"/>
    </row>
    <row r="330" spans="12:12" ht="9" customHeight="1" x14ac:dyDescent="0.25">
      <c r="L330" s="14"/>
    </row>
    <row r="331" spans="12:12" ht="9" customHeight="1" x14ac:dyDescent="0.25">
      <c r="L331" s="14"/>
    </row>
    <row r="332" spans="12:12" ht="9" customHeight="1" x14ac:dyDescent="0.25">
      <c r="L332" s="14"/>
    </row>
    <row r="333" spans="12:12" ht="9" customHeight="1" x14ac:dyDescent="0.25">
      <c r="L333" s="14"/>
    </row>
    <row r="334" spans="12:12" ht="9" customHeight="1" x14ac:dyDescent="0.25">
      <c r="L334" s="14"/>
    </row>
    <row r="335" spans="12:12" ht="9" customHeight="1" x14ac:dyDescent="0.25">
      <c r="L335" s="14"/>
    </row>
    <row r="336" spans="12:12" ht="9" customHeight="1" x14ac:dyDescent="0.25">
      <c r="L336" s="14"/>
    </row>
    <row r="337" spans="12:12" ht="9" customHeight="1" x14ac:dyDescent="0.25">
      <c r="L337" s="14"/>
    </row>
    <row r="338" spans="12:12" ht="9" customHeight="1" x14ac:dyDescent="0.25">
      <c r="L338" s="14"/>
    </row>
    <row r="339" spans="12:12" ht="9" customHeight="1" x14ac:dyDescent="0.25">
      <c r="L339" s="14"/>
    </row>
    <row r="340" spans="12:12" ht="9" customHeight="1" x14ac:dyDescent="0.25">
      <c r="L340" s="14"/>
    </row>
    <row r="341" spans="12:12" ht="9" customHeight="1" x14ac:dyDescent="0.25">
      <c r="L341" s="14"/>
    </row>
    <row r="342" spans="12:12" ht="9" customHeight="1" x14ac:dyDescent="0.25">
      <c r="L342" s="14"/>
    </row>
    <row r="343" spans="12:12" ht="9" customHeight="1" x14ac:dyDescent="0.25">
      <c r="L343" s="14"/>
    </row>
    <row r="344" spans="12:12" ht="9" customHeight="1" x14ac:dyDescent="0.25">
      <c r="L344" s="14"/>
    </row>
    <row r="345" spans="12:12" ht="9" customHeight="1" x14ac:dyDescent="0.25">
      <c r="L345" s="14"/>
    </row>
    <row r="346" spans="12:12" ht="9" customHeight="1" x14ac:dyDescent="0.25">
      <c r="L346" s="14"/>
    </row>
    <row r="347" spans="12:12" ht="9" customHeight="1" x14ac:dyDescent="0.25">
      <c r="L347" s="14"/>
    </row>
    <row r="348" spans="12:12" ht="9" customHeight="1" x14ac:dyDescent="0.25">
      <c r="L348" s="14"/>
    </row>
    <row r="349" spans="12:12" ht="9" customHeight="1" x14ac:dyDescent="0.25">
      <c r="L349" s="14"/>
    </row>
    <row r="350" spans="12:12" ht="9" customHeight="1" x14ac:dyDescent="0.25">
      <c r="L350" s="14"/>
    </row>
    <row r="351" spans="12:12" ht="9" customHeight="1" x14ac:dyDescent="0.25">
      <c r="L351" s="14"/>
    </row>
    <row r="352" spans="12:12" ht="9" customHeight="1" x14ac:dyDescent="0.25">
      <c r="L352" s="14"/>
    </row>
    <row r="353" spans="12:12" ht="9" customHeight="1" x14ac:dyDescent="0.25">
      <c r="L353" s="14"/>
    </row>
    <row r="354" spans="12:12" ht="9" customHeight="1" x14ac:dyDescent="0.25">
      <c r="L354" s="14"/>
    </row>
    <row r="355" spans="12:12" ht="9" customHeight="1" x14ac:dyDescent="0.25">
      <c r="L355" s="14"/>
    </row>
    <row r="356" spans="12:12" ht="9" customHeight="1" x14ac:dyDescent="0.25">
      <c r="L356" s="14"/>
    </row>
    <row r="357" spans="12:12" ht="9" customHeight="1" x14ac:dyDescent="0.25">
      <c r="L357" s="14"/>
    </row>
    <row r="358" spans="12:12" ht="9" customHeight="1" x14ac:dyDescent="0.25">
      <c r="L358" s="14"/>
    </row>
    <row r="359" spans="12:12" ht="9" customHeight="1" x14ac:dyDescent="0.25">
      <c r="L359" s="14"/>
    </row>
    <row r="360" spans="12:12" ht="9" customHeight="1" x14ac:dyDescent="0.25">
      <c r="L360" s="14"/>
    </row>
    <row r="361" spans="12:12" ht="9" customHeight="1" x14ac:dyDescent="0.25">
      <c r="L361" s="14"/>
    </row>
    <row r="362" spans="12:12" ht="9" customHeight="1" x14ac:dyDescent="0.25">
      <c r="L362" s="14"/>
    </row>
    <row r="363" spans="12:12" ht="9" customHeight="1" x14ac:dyDescent="0.25">
      <c r="L363" s="14"/>
    </row>
    <row r="364" spans="12:12" ht="9" customHeight="1" x14ac:dyDescent="0.25">
      <c r="L364" s="14"/>
    </row>
    <row r="365" spans="12:12" ht="9" customHeight="1" x14ac:dyDescent="0.25">
      <c r="L365" s="14"/>
    </row>
    <row r="366" spans="12:12" ht="9" customHeight="1" x14ac:dyDescent="0.25">
      <c r="L366" s="14"/>
    </row>
    <row r="367" spans="12:12" ht="9" customHeight="1" x14ac:dyDescent="0.25">
      <c r="L367" s="14"/>
    </row>
    <row r="368" spans="12:12" ht="9" customHeight="1" x14ac:dyDescent="0.25">
      <c r="L368" s="14"/>
    </row>
    <row r="369" spans="12:12" ht="9" customHeight="1" x14ac:dyDescent="0.25">
      <c r="L369" s="14"/>
    </row>
    <row r="370" spans="12:12" ht="9" customHeight="1" x14ac:dyDescent="0.25">
      <c r="L370" s="14"/>
    </row>
    <row r="371" spans="12:12" ht="9" customHeight="1" x14ac:dyDescent="0.25">
      <c r="L371" s="14"/>
    </row>
    <row r="372" spans="12:12" ht="9" customHeight="1" x14ac:dyDescent="0.25">
      <c r="L372" s="14"/>
    </row>
    <row r="373" spans="12:12" ht="9" customHeight="1" x14ac:dyDescent="0.25">
      <c r="L373" s="14"/>
    </row>
    <row r="374" spans="12:12" ht="9" customHeight="1" x14ac:dyDescent="0.25">
      <c r="L374" s="14"/>
    </row>
    <row r="375" spans="12:12" ht="9" customHeight="1" x14ac:dyDescent="0.25">
      <c r="L375" s="14"/>
    </row>
    <row r="376" spans="12:12" ht="9" customHeight="1" x14ac:dyDescent="0.25">
      <c r="L376" s="14"/>
    </row>
    <row r="377" spans="12:12" ht="9" customHeight="1" x14ac:dyDescent="0.25">
      <c r="L377" s="14"/>
    </row>
    <row r="378" spans="12:12" ht="9" customHeight="1" x14ac:dyDescent="0.25">
      <c r="L378" s="14"/>
    </row>
    <row r="379" spans="12:12" ht="9" customHeight="1" x14ac:dyDescent="0.25">
      <c r="L379" s="14"/>
    </row>
    <row r="380" spans="12:12" ht="9" customHeight="1" x14ac:dyDescent="0.25">
      <c r="L380" s="14"/>
    </row>
    <row r="381" spans="12:12" ht="9" customHeight="1" x14ac:dyDescent="0.25">
      <c r="L381" s="14"/>
    </row>
    <row r="382" spans="12:12" ht="9" customHeight="1" x14ac:dyDescent="0.25">
      <c r="L382" s="14"/>
    </row>
    <row r="383" spans="12:12" ht="9" customHeight="1" x14ac:dyDescent="0.25">
      <c r="L383" s="14"/>
    </row>
    <row r="384" spans="12:12" ht="9" customHeight="1" x14ac:dyDescent="0.25">
      <c r="L384" s="14"/>
    </row>
    <row r="385" spans="12:12" ht="9" customHeight="1" x14ac:dyDescent="0.25">
      <c r="L385" s="14"/>
    </row>
    <row r="386" spans="12:12" ht="9" customHeight="1" x14ac:dyDescent="0.25">
      <c r="L386" s="14"/>
    </row>
    <row r="387" spans="12:12" ht="9" customHeight="1" x14ac:dyDescent="0.25">
      <c r="L387" s="14"/>
    </row>
    <row r="388" spans="12:12" ht="9" customHeight="1" x14ac:dyDescent="0.25">
      <c r="L388" s="14"/>
    </row>
    <row r="389" spans="12:12" ht="9" customHeight="1" x14ac:dyDescent="0.25">
      <c r="L389" s="14"/>
    </row>
    <row r="390" spans="12:12" ht="9" customHeight="1" x14ac:dyDescent="0.25">
      <c r="L390" s="14"/>
    </row>
    <row r="391" spans="12:12" ht="9" customHeight="1" x14ac:dyDescent="0.25">
      <c r="L391" s="14"/>
    </row>
    <row r="392" spans="12:12" ht="9" customHeight="1" x14ac:dyDescent="0.25">
      <c r="L392" s="14"/>
    </row>
    <row r="393" spans="12:12" ht="9" customHeight="1" x14ac:dyDescent="0.25">
      <c r="L393" s="14"/>
    </row>
    <row r="394" spans="12:12" ht="9" customHeight="1" x14ac:dyDescent="0.25">
      <c r="L394" s="14"/>
    </row>
    <row r="395" spans="12:12" ht="9" customHeight="1" x14ac:dyDescent="0.25">
      <c r="L395" s="14"/>
    </row>
    <row r="396" spans="12:12" ht="9" customHeight="1" x14ac:dyDescent="0.25">
      <c r="L396" s="14"/>
    </row>
    <row r="397" spans="12:12" ht="9" customHeight="1" x14ac:dyDescent="0.25">
      <c r="L397" s="14"/>
    </row>
    <row r="398" spans="12:12" ht="9" customHeight="1" x14ac:dyDescent="0.25">
      <c r="L398" s="14"/>
    </row>
    <row r="399" spans="12:12" ht="9" customHeight="1" x14ac:dyDescent="0.25">
      <c r="L399" s="14"/>
    </row>
    <row r="400" spans="12:12" ht="9" customHeight="1" x14ac:dyDescent="0.25">
      <c r="L400" s="14"/>
    </row>
    <row r="401" spans="12:12" ht="9" customHeight="1" x14ac:dyDescent="0.25">
      <c r="L401" s="14"/>
    </row>
    <row r="402" spans="12:12" ht="9" customHeight="1" x14ac:dyDescent="0.25">
      <c r="L402" s="14"/>
    </row>
    <row r="403" spans="12:12" ht="9" customHeight="1" x14ac:dyDescent="0.25">
      <c r="L403" s="14"/>
    </row>
    <row r="404" spans="12:12" ht="9" customHeight="1" x14ac:dyDescent="0.25">
      <c r="L404" s="14"/>
    </row>
    <row r="405" spans="12:12" ht="9" customHeight="1" x14ac:dyDescent="0.25">
      <c r="L405" s="14"/>
    </row>
    <row r="406" spans="12:12" ht="9" customHeight="1" x14ac:dyDescent="0.25">
      <c r="L406" s="14"/>
    </row>
    <row r="407" spans="12:12" ht="9" customHeight="1" x14ac:dyDescent="0.25">
      <c r="L407" s="14"/>
    </row>
    <row r="408" spans="12:12" ht="9" customHeight="1" x14ac:dyDescent="0.25">
      <c r="L408" s="14"/>
    </row>
    <row r="409" spans="12:12" ht="9" customHeight="1" x14ac:dyDescent="0.25">
      <c r="L409" s="14"/>
    </row>
    <row r="410" spans="12:12" ht="9" customHeight="1" x14ac:dyDescent="0.25">
      <c r="L410" s="14"/>
    </row>
    <row r="411" spans="12:12" ht="9" customHeight="1" x14ac:dyDescent="0.25">
      <c r="L411" s="14"/>
    </row>
    <row r="412" spans="12:12" ht="9" customHeight="1" x14ac:dyDescent="0.25">
      <c r="L412" s="14"/>
    </row>
    <row r="413" spans="12:12" ht="9" customHeight="1" x14ac:dyDescent="0.25">
      <c r="L413" s="14"/>
    </row>
    <row r="414" spans="12:12" ht="9" customHeight="1" x14ac:dyDescent="0.25">
      <c r="L414" s="14"/>
    </row>
    <row r="415" spans="12:12" ht="9" customHeight="1" x14ac:dyDescent="0.25">
      <c r="L415" s="14"/>
    </row>
    <row r="416" spans="12:12" ht="9" customHeight="1" x14ac:dyDescent="0.25">
      <c r="L416" s="14"/>
    </row>
    <row r="417" spans="12:12" ht="9" customHeight="1" x14ac:dyDescent="0.25">
      <c r="L417" s="14"/>
    </row>
    <row r="418" spans="12:12" ht="9" customHeight="1" x14ac:dyDescent="0.25">
      <c r="L418" s="14"/>
    </row>
    <row r="419" spans="12:12" ht="9" customHeight="1" x14ac:dyDescent="0.25">
      <c r="L419" s="14"/>
    </row>
    <row r="420" spans="12:12" ht="9" customHeight="1" x14ac:dyDescent="0.25">
      <c r="L420" s="14"/>
    </row>
    <row r="421" spans="12:12" ht="9" customHeight="1" x14ac:dyDescent="0.25">
      <c r="L421" s="14"/>
    </row>
    <row r="422" spans="12:12" ht="9" customHeight="1" x14ac:dyDescent="0.25">
      <c r="L422" s="14"/>
    </row>
    <row r="423" spans="12:12" ht="9" customHeight="1" x14ac:dyDescent="0.25">
      <c r="L423" s="14"/>
    </row>
    <row r="424" spans="12:12" ht="9" customHeight="1" x14ac:dyDescent="0.25">
      <c r="L424" s="14"/>
    </row>
    <row r="425" spans="12:12" ht="9" customHeight="1" x14ac:dyDescent="0.25">
      <c r="L425" s="14"/>
    </row>
    <row r="426" spans="12:12" ht="9" customHeight="1" x14ac:dyDescent="0.25">
      <c r="L426" s="14"/>
    </row>
    <row r="427" spans="12:12" ht="9" customHeight="1" x14ac:dyDescent="0.25">
      <c r="L427" s="14"/>
    </row>
    <row r="428" spans="12:12" ht="9" customHeight="1" x14ac:dyDescent="0.25">
      <c r="L428" s="14"/>
    </row>
    <row r="429" spans="12:12" ht="9" customHeight="1" x14ac:dyDescent="0.25">
      <c r="L429" s="14"/>
    </row>
    <row r="430" spans="12:12" ht="9" customHeight="1" x14ac:dyDescent="0.25">
      <c r="L430" s="14"/>
    </row>
    <row r="431" spans="12:12" ht="9" customHeight="1" x14ac:dyDescent="0.25">
      <c r="L431" s="14"/>
    </row>
    <row r="432" spans="12:12" ht="9" customHeight="1" x14ac:dyDescent="0.25">
      <c r="L432" s="14"/>
    </row>
    <row r="433" spans="12:12" ht="9" customHeight="1" x14ac:dyDescent="0.25">
      <c r="L433" s="14"/>
    </row>
    <row r="434" spans="12:12" ht="9" customHeight="1" x14ac:dyDescent="0.25">
      <c r="L434" s="14"/>
    </row>
    <row r="435" spans="12:12" ht="9" customHeight="1" x14ac:dyDescent="0.25">
      <c r="L435" s="14"/>
    </row>
    <row r="436" spans="12:12" ht="9" customHeight="1" x14ac:dyDescent="0.25">
      <c r="L436" s="14"/>
    </row>
    <row r="437" spans="12:12" ht="9" customHeight="1" x14ac:dyDescent="0.25">
      <c r="L437" s="14"/>
    </row>
    <row r="438" spans="12:12" ht="9" customHeight="1" x14ac:dyDescent="0.25">
      <c r="L438" s="14"/>
    </row>
    <row r="439" spans="12:12" ht="9" customHeight="1" x14ac:dyDescent="0.25">
      <c r="L439" s="14"/>
    </row>
    <row r="440" spans="12:12" ht="9" customHeight="1" x14ac:dyDescent="0.25">
      <c r="L440" s="14"/>
    </row>
    <row r="441" spans="12:12" ht="9" customHeight="1" x14ac:dyDescent="0.25">
      <c r="L441" s="14"/>
    </row>
    <row r="442" spans="12:12" ht="9" customHeight="1" x14ac:dyDescent="0.25">
      <c r="L442" s="14"/>
    </row>
    <row r="443" spans="12:12" ht="9" customHeight="1" x14ac:dyDescent="0.25">
      <c r="L443" s="14"/>
    </row>
    <row r="444" spans="12:12" ht="9" customHeight="1" x14ac:dyDescent="0.25">
      <c r="L444" s="14"/>
    </row>
    <row r="445" spans="12:12" ht="9" customHeight="1" x14ac:dyDescent="0.25">
      <c r="L445" s="14"/>
    </row>
    <row r="446" spans="12:12" ht="9" customHeight="1" x14ac:dyDescent="0.25">
      <c r="L446" s="14"/>
    </row>
    <row r="447" spans="12:12" ht="9" customHeight="1" x14ac:dyDescent="0.25">
      <c r="L447" s="14"/>
    </row>
    <row r="448" spans="12:12" ht="9" customHeight="1" x14ac:dyDescent="0.25">
      <c r="L448" s="14"/>
    </row>
    <row r="449" spans="12:12" ht="9" customHeight="1" x14ac:dyDescent="0.25">
      <c r="L449" s="14"/>
    </row>
    <row r="450" spans="12:12" ht="9" customHeight="1" x14ac:dyDescent="0.25">
      <c r="L450" s="14"/>
    </row>
    <row r="451" spans="12:12" ht="9" customHeight="1" x14ac:dyDescent="0.25">
      <c r="L451" s="14"/>
    </row>
    <row r="452" spans="12:12" ht="9" customHeight="1" x14ac:dyDescent="0.25">
      <c r="L452" s="14"/>
    </row>
    <row r="453" spans="12:12" ht="9" customHeight="1" x14ac:dyDescent="0.25">
      <c r="L453" s="14"/>
    </row>
    <row r="454" spans="12:12" ht="9" customHeight="1" x14ac:dyDescent="0.25">
      <c r="L454" s="14"/>
    </row>
    <row r="455" spans="12:12" ht="9" customHeight="1" x14ac:dyDescent="0.25">
      <c r="L455" s="14"/>
    </row>
    <row r="456" spans="12:12" ht="9" customHeight="1" x14ac:dyDescent="0.25">
      <c r="L456" s="14"/>
    </row>
    <row r="457" spans="12:12" ht="9" customHeight="1" x14ac:dyDescent="0.25">
      <c r="L457" s="14"/>
    </row>
    <row r="458" spans="12:12" ht="9" customHeight="1" x14ac:dyDescent="0.25">
      <c r="L458" s="14"/>
    </row>
    <row r="459" spans="12:12" ht="9" customHeight="1" x14ac:dyDescent="0.25">
      <c r="L459" s="14"/>
    </row>
    <row r="460" spans="12:12" ht="9" customHeight="1" x14ac:dyDescent="0.25">
      <c r="L460" s="14"/>
    </row>
    <row r="461" spans="12:12" ht="9" customHeight="1" x14ac:dyDescent="0.25">
      <c r="L461" s="14"/>
    </row>
    <row r="462" spans="12:12" ht="9" customHeight="1" x14ac:dyDescent="0.25">
      <c r="L462" s="14"/>
    </row>
    <row r="463" spans="12:12" ht="9" customHeight="1" x14ac:dyDescent="0.25">
      <c r="L463" s="14"/>
    </row>
    <row r="464" spans="12:12" ht="9" customHeight="1" x14ac:dyDescent="0.25">
      <c r="L464" s="14"/>
    </row>
    <row r="465" spans="12:12" ht="9" customHeight="1" x14ac:dyDescent="0.25">
      <c r="L465" s="14"/>
    </row>
    <row r="466" spans="12:12" ht="9" customHeight="1" x14ac:dyDescent="0.25">
      <c r="L466" s="14"/>
    </row>
    <row r="467" spans="12:12" ht="9" customHeight="1" x14ac:dyDescent="0.25">
      <c r="L467" s="14"/>
    </row>
    <row r="468" spans="12:12" ht="9" customHeight="1" x14ac:dyDescent="0.25">
      <c r="L468" s="14"/>
    </row>
    <row r="469" spans="12:12" ht="9" customHeight="1" x14ac:dyDescent="0.25">
      <c r="L469" s="14"/>
    </row>
    <row r="470" spans="12:12" ht="9" customHeight="1" x14ac:dyDescent="0.25">
      <c r="L470" s="14"/>
    </row>
    <row r="471" spans="12:12" ht="9" customHeight="1" x14ac:dyDescent="0.25">
      <c r="L471" s="14"/>
    </row>
    <row r="472" spans="12:12" ht="9" customHeight="1" x14ac:dyDescent="0.25">
      <c r="L472" s="14"/>
    </row>
    <row r="473" spans="12:12" ht="9" customHeight="1" x14ac:dyDescent="0.25">
      <c r="L473" s="14"/>
    </row>
    <row r="474" spans="12:12" ht="9" customHeight="1" x14ac:dyDescent="0.25">
      <c r="L474" s="14"/>
    </row>
    <row r="475" spans="12:12" ht="9" customHeight="1" x14ac:dyDescent="0.25">
      <c r="L475" s="14"/>
    </row>
    <row r="476" spans="12:12" ht="9" customHeight="1" x14ac:dyDescent="0.25">
      <c r="L476" s="14"/>
    </row>
    <row r="477" spans="12:12" ht="9" customHeight="1" x14ac:dyDescent="0.25">
      <c r="L477" s="14"/>
    </row>
    <row r="478" spans="12:12" ht="9" customHeight="1" x14ac:dyDescent="0.25">
      <c r="L478" s="14"/>
    </row>
    <row r="479" spans="12:12" ht="9" customHeight="1" x14ac:dyDescent="0.25">
      <c r="L479" s="14"/>
    </row>
    <row r="480" spans="12:12" ht="9" customHeight="1" x14ac:dyDescent="0.25">
      <c r="L480" s="14"/>
    </row>
    <row r="481" spans="12:12" ht="9" customHeight="1" x14ac:dyDescent="0.25">
      <c r="L481" s="14"/>
    </row>
    <row r="482" spans="12:12" ht="9" customHeight="1" x14ac:dyDescent="0.25">
      <c r="L482" s="14"/>
    </row>
    <row r="483" spans="12:12" ht="9" customHeight="1" x14ac:dyDescent="0.25">
      <c r="L483" s="14"/>
    </row>
    <row r="484" spans="12:12" ht="9" customHeight="1" x14ac:dyDescent="0.25">
      <c r="L484" s="14"/>
    </row>
    <row r="485" spans="12:12" ht="9" customHeight="1" x14ac:dyDescent="0.25">
      <c r="L485" s="14"/>
    </row>
    <row r="486" spans="12:12" ht="9" customHeight="1" x14ac:dyDescent="0.25">
      <c r="L486" s="14"/>
    </row>
    <row r="487" spans="12:12" ht="9" customHeight="1" x14ac:dyDescent="0.25">
      <c r="L487" s="14"/>
    </row>
    <row r="488" spans="12:12" ht="9" customHeight="1" x14ac:dyDescent="0.25">
      <c r="L488" s="14"/>
    </row>
    <row r="489" spans="12:12" ht="9" customHeight="1" x14ac:dyDescent="0.25">
      <c r="L489" s="14"/>
    </row>
    <row r="490" spans="12:12" ht="9" customHeight="1" x14ac:dyDescent="0.25">
      <c r="L490" s="14"/>
    </row>
    <row r="491" spans="12:12" ht="9" customHeight="1" x14ac:dyDescent="0.25">
      <c r="L491" s="14"/>
    </row>
    <row r="492" spans="12:12" ht="9" customHeight="1" x14ac:dyDescent="0.25">
      <c r="L492" s="14"/>
    </row>
    <row r="493" spans="12:12" ht="9" customHeight="1" x14ac:dyDescent="0.25">
      <c r="L493" s="14"/>
    </row>
    <row r="494" spans="12:12" ht="9" customHeight="1" x14ac:dyDescent="0.25">
      <c r="L494" s="14"/>
    </row>
    <row r="495" spans="12:12" ht="9" customHeight="1" x14ac:dyDescent="0.25">
      <c r="L495" s="14"/>
    </row>
    <row r="496" spans="12:12" ht="9" customHeight="1" x14ac:dyDescent="0.25">
      <c r="L496" s="14"/>
    </row>
    <row r="497" spans="12:12" ht="9" customHeight="1" x14ac:dyDescent="0.25">
      <c r="L497" s="14"/>
    </row>
    <row r="498" spans="12:12" ht="9" customHeight="1" x14ac:dyDescent="0.25">
      <c r="L498" s="14"/>
    </row>
    <row r="499" spans="12:12" ht="9" customHeight="1" x14ac:dyDescent="0.25">
      <c r="L499" s="14"/>
    </row>
    <row r="500" spans="12:12" ht="9" customHeight="1" x14ac:dyDescent="0.25">
      <c r="L500" s="14"/>
    </row>
    <row r="501" spans="12:12" ht="9" customHeight="1" x14ac:dyDescent="0.25">
      <c r="L501" s="14"/>
    </row>
    <row r="502" spans="12:12" ht="9" customHeight="1" x14ac:dyDescent="0.25">
      <c r="L502" s="14"/>
    </row>
    <row r="503" spans="12:12" ht="9" customHeight="1" x14ac:dyDescent="0.25">
      <c r="L503" s="14"/>
    </row>
    <row r="504" spans="12:12" ht="9" customHeight="1" x14ac:dyDescent="0.25">
      <c r="L504" s="14"/>
    </row>
    <row r="505" spans="12:12" ht="9" customHeight="1" x14ac:dyDescent="0.25">
      <c r="L505" s="14"/>
    </row>
    <row r="506" spans="12:12" ht="9" customHeight="1" x14ac:dyDescent="0.25">
      <c r="L506" s="14"/>
    </row>
    <row r="507" spans="12:12" ht="9" customHeight="1" x14ac:dyDescent="0.25">
      <c r="L507" s="14"/>
    </row>
    <row r="508" spans="12:12" ht="9" customHeight="1" x14ac:dyDescent="0.25">
      <c r="L508" s="14"/>
    </row>
    <row r="509" spans="12:12" ht="9" customHeight="1" x14ac:dyDescent="0.25">
      <c r="L509" s="14"/>
    </row>
    <row r="510" spans="12:12" ht="9" customHeight="1" x14ac:dyDescent="0.25">
      <c r="L510" s="14"/>
    </row>
    <row r="511" spans="12:12" ht="9" customHeight="1" x14ac:dyDescent="0.25">
      <c r="L511" s="14"/>
    </row>
    <row r="512" spans="12:12" ht="9" customHeight="1" x14ac:dyDescent="0.25">
      <c r="L512" s="14"/>
    </row>
    <row r="513" spans="12:12" ht="9" customHeight="1" x14ac:dyDescent="0.25">
      <c r="L513" s="14"/>
    </row>
    <row r="514" spans="12:12" ht="9" customHeight="1" x14ac:dyDescent="0.25">
      <c r="L514" s="14"/>
    </row>
    <row r="515" spans="12:12" ht="9" customHeight="1" x14ac:dyDescent="0.25">
      <c r="L515" s="14"/>
    </row>
    <row r="516" spans="12:12" ht="9" customHeight="1" x14ac:dyDescent="0.25">
      <c r="L516" s="14"/>
    </row>
    <row r="517" spans="12:12" ht="9" customHeight="1" x14ac:dyDescent="0.25">
      <c r="L517" s="14"/>
    </row>
    <row r="518" spans="12:12" ht="9" customHeight="1" x14ac:dyDescent="0.25">
      <c r="L518" s="14"/>
    </row>
    <row r="519" spans="12:12" ht="9" customHeight="1" x14ac:dyDescent="0.25">
      <c r="L519" s="14"/>
    </row>
    <row r="520" spans="12:12" ht="9" customHeight="1" x14ac:dyDescent="0.25">
      <c r="L520" s="14"/>
    </row>
    <row r="521" spans="12:12" ht="9" customHeight="1" x14ac:dyDescent="0.25">
      <c r="L521" s="14"/>
    </row>
    <row r="522" spans="12:12" ht="9" customHeight="1" x14ac:dyDescent="0.25">
      <c r="L522" s="14"/>
    </row>
    <row r="523" spans="12:12" ht="9" customHeight="1" x14ac:dyDescent="0.25">
      <c r="L523" s="14"/>
    </row>
    <row r="524" spans="12:12" ht="9" customHeight="1" x14ac:dyDescent="0.25">
      <c r="L524" s="14"/>
    </row>
    <row r="525" spans="12:12" ht="9" customHeight="1" x14ac:dyDescent="0.25">
      <c r="L525" s="14"/>
    </row>
    <row r="526" spans="12:12" ht="9" customHeight="1" x14ac:dyDescent="0.25">
      <c r="L526" s="14"/>
    </row>
    <row r="527" spans="12:12" ht="9" customHeight="1" x14ac:dyDescent="0.25">
      <c r="L527" s="14"/>
    </row>
    <row r="528" spans="12:12" ht="9" customHeight="1" x14ac:dyDescent="0.25">
      <c r="L528" s="14"/>
    </row>
    <row r="529" spans="12:12" ht="9" customHeight="1" x14ac:dyDescent="0.25">
      <c r="L529" s="14"/>
    </row>
    <row r="530" spans="12:12" ht="9" customHeight="1" x14ac:dyDescent="0.25">
      <c r="L530" s="14"/>
    </row>
    <row r="531" spans="12:12" ht="9" customHeight="1" x14ac:dyDescent="0.25">
      <c r="L531" s="14"/>
    </row>
    <row r="532" spans="12:12" ht="9" customHeight="1" x14ac:dyDescent="0.25">
      <c r="L532" s="14"/>
    </row>
    <row r="533" spans="12:12" ht="9" customHeight="1" x14ac:dyDescent="0.25">
      <c r="L533" s="14"/>
    </row>
    <row r="534" spans="12:12" ht="9" customHeight="1" x14ac:dyDescent="0.25">
      <c r="L534" s="14"/>
    </row>
    <row r="535" spans="12:12" ht="9" customHeight="1" x14ac:dyDescent="0.25">
      <c r="L535" s="14"/>
    </row>
    <row r="536" spans="12:12" ht="9" customHeight="1" x14ac:dyDescent="0.25">
      <c r="L536" s="14"/>
    </row>
    <row r="537" spans="12:12" ht="9" customHeight="1" x14ac:dyDescent="0.25">
      <c r="L537" s="14"/>
    </row>
    <row r="538" spans="12:12" ht="9" customHeight="1" x14ac:dyDescent="0.25">
      <c r="L538" s="14"/>
    </row>
    <row r="539" spans="12:12" ht="9" customHeight="1" x14ac:dyDescent="0.25">
      <c r="L539" s="14"/>
    </row>
    <row r="540" spans="12:12" ht="9" customHeight="1" x14ac:dyDescent="0.25">
      <c r="L540" s="14"/>
    </row>
    <row r="541" spans="12:12" ht="9" customHeight="1" x14ac:dyDescent="0.25">
      <c r="L541" s="14"/>
    </row>
    <row r="542" spans="12:12" ht="9" customHeight="1" x14ac:dyDescent="0.25">
      <c r="L542" s="14"/>
    </row>
    <row r="543" spans="12:12" ht="9" customHeight="1" x14ac:dyDescent="0.25">
      <c r="L543" s="14"/>
    </row>
    <row r="544" spans="12:12" ht="9" customHeight="1" x14ac:dyDescent="0.25">
      <c r="L544" s="14"/>
    </row>
    <row r="545" spans="12:12" ht="9" customHeight="1" x14ac:dyDescent="0.25">
      <c r="L545" s="14"/>
    </row>
    <row r="546" spans="12:12" ht="9" customHeight="1" x14ac:dyDescent="0.25">
      <c r="L546" s="14"/>
    </row>
    <row r="547" spans="12:12" ht="9" customHeight="1" x14ac:dyDescent="0.25">
      <c r="L547" s="14"/>
    </row>
    <row r="548" spans="12:12" ht="9" customHeight="1" x14ac:dyDescent="0.25">
      <c r="L548" s="14"/>
    </row>
    <row r="549" spans="12:12" ht="9" customHeight="1" x14ac:dyDescent="0.25">
      <c r="L549" s="14"/>
    </row>
    <row r="550" spans="12:12" ht="9" customHeight="1" x14ac:dyDescent="0.25">
      <c r="L550" s="14"/>
    </row>
    <row r="551" spans="12:12" ht="9" customHeight="1" x14ac:dyDescent="0.25">
      <c r="L551" s="14"/>
    </row>
    <row r="552" spans="12:12" ht="9" customHeight="1" x14ac:dyDescent="0.25">
      <c r="L552" s="14"/>
    </row>
    <row r="553" spans="12:12" ht="9" customHeight="1" x14ac:dyDescent="0.25">
      <c r="L553" s="14"/>
    </row>
    <row r="554" spans="12:12" ht="9" customHeight="1" x14ac:dyDescent="0.25">
      <c r="L554" s="14"/>
    </row>
    <row r="555" spans="12:12" ht="9" customHeight="1" x14ac:dyDescent="0.25">
      <c r="L555" s="14"/>
    </row>
    <row r="556" spans="12:12" ht="9" customHeight="1" x14ac:dyDescent="0.25">
      <c r="L556" s="14"/>
    </row>
    <row r="557" spans="12:12" ht="9" customHeight="1" x14ac:dyDescent="0.25">
      <c r="L557" s="14"/>
    </row>
    <row r="558" spans="12:12" ht="9" customHeight="1" x14ac:dyDescent="0.25">
      <c r="L558" s="14"/>
    </row>
    <row r="559" spans="12:12" ht="9" customHeight="1" x14ac:dyDescent="0.25">
      <c r="L559" s="14"/>
    </row>
    <row r="560" spans="12:12" ht="9" customHeight="1" x14ac:dyDescent="0.25">
      <c r="L560" s="14"/>
    </row>
    <row r="561" spans="12:12" ht="9" customHeight="1" x14ac:dyDescent="0.25">
      <c r="L561" s="14"/>
    </row>
    <row r="562" spans="12:12" ht="9" customHeight="1" x14ac:dyDescent="0.25">
      <c r="L562" s="14"/>
    </row>
    <row r="563" spans="12:12" ht="9" customHeight="1" x14ac:dyDescent="0.25">
      <c r="L563" s="14"/>
    </row>
    <row r="564" spans="12:12" ht="9" customHeight="1" x14ac:dyDescent="0.25">
      <c r="L564" s="14"/>
    </row>
    <row r="565" spans="12:12" ht="9" customHeight="1" x14ac:dyDescent="0.25">
      <c r="L565" s="14"/>
    </row>
    <row r="566" spans="12:12" ht="9" customHeight="1" x14ac:dyDescent="0.25">
      <c r="L566" s="14"/>
    </row>
    <row r="567" spans="12:12" ht="9" customHeight="1" x14ac:dyDescent="0.25">
      <c r="L567" s="14"/>
    </row>
    <row r="568" spans="12:12" ht="9" customHeight="1" x14ac:dyDescent="0.25">
      <c r="L568" s="14"/>
    </row>
    <row r="569" spans="12:12" ht="9" customHeight="1" x14ac:dyDescent="0.25">
      <c r="L569" s="14"/>
    </row>
    <row r="570" spans="12:12" ht="9" customHeight="1" x14ac:dyDescent="0.25">
      <c r="L570" s="14"/>
    </row>
    <row r="571" spans="12:12" ht="9" customHeight="1" x14ac:dyDescent="0.25">
      <c r="L571" s="14"/>
    </row>
    <row r="572" spans="12:12" ht="9" customHeight="1" x14ac:dyDescent="0.25">
      <c r="L572" s="14"/>
    </row>
    <row r="573" spans="12:12" ht="9" customHeight="1" x14ac:dyDescent="0.25">
      <c r="L573" s="14"/>
    </row>
    <row r="574" spans="12:12" ht="9" customHeight="1" x14ac:dyDescent="0.25">
      <c r="L574" s="14"/>
    </row>
    <row r="575" spans="12:12" ht="9" customHeight="1" x14ac:dyDescent="0.25">
      <c r="L575" s="14"/>
    </row>
    <row r="576" spans="12:12" ht="9" customHeight="1" x14ac:dyDescent="0.25">
      <c r="L576" s="14"/>
    </row>
    <row r="577" spans="12:12" ht="9" customHeight="1" x14ac:dyDescent="0.25">
      <c r="L577" s="14"/>
    </row>
    <row r="578" spans="12:12" ht="9" customHeight="1" x14ac:dyDescent="0.25">
      <c r="L578" s="14"/>
    </row>
    <row r="579" spans="12:12" ht="9" customHeight="1" x14ac:dyDescent="0.25">
      <c r="L579" s="14"/>
    </row>
    <row r="580" spans="12:12" ht="9" customHeight="1" x14ac:dyDescent="0.25">
      <c r="L580" s="14"/>
    </row>
    <row r="581" spans="12:12" ht="9" customHeight="1" x14ac:dyDescent="0.25">
      <c r="L581" s="14"/>
    </row>
    <row r="582" spans="12:12" ht="9" customHeight="1" x14ac:dyDescent="0.25">
      <c r="L582" s="14"/>
    </row>
    <row r="583" spans="12:12" ht="9" customHeight="1" x14ac:dyDescent="0.25">
      <c r="L583" s="14"/>
    </row>
    <row r="584" spans="12:12" ht="9" customHeight="1" x14ac:dyDescent="0.25">
      <c r="L584" s="14"/>
    </row>
    <row r="585" spans="12:12" ht="9" customHeight="1" x14ac:dyDescent="0.25">
      <c r="L585" s="14"/>
    </row>
    <row r="586" spans="12:12" ht="9" customHeight="1" x14ac:dyDescent="0.25">
      <c r="L586" s="14"/>
    </row>
    <row r="587" spans="12:12" ht="9" customHeight="1" x14ac:dyDescent="0.25">
      <c r="L587" s="14"/>
    </row>
    <row r="588" spans="12:12" ht="9" customHeight="1" x14ac:dyDescent="0.25">
      <c r="L588" s="14"/>
    </row>
    <row r="589" spans="12:12" ht="9" customHeight="1" x14ac:dyDescent="0.25">
      <c r="L589" s="14"/>
    </row>
    <row r="590" spans="12:12" ht="9" customHeight="1" x14ac:dyDescent="0.25">
      <c r="L590" s="14"/>
    </row>
    <row r="591" spans="12:12" ht="9" customHeight="1" x14ac:dyDescent="0.25">
      <c r="L591" s="14"/>
    </row>
    <row r="592" spans="12:12" ht="9" customHeight="1" x14ac:dyDescent="0.25">
      <c r="L592" s="14"/>
    </row>
    <row r="593" spans="12:12" ht="9" customHeight="1" x14ac:dyDescent="0.25">
      <c r="L593" s="14"/>
    </row>
    <row r="594" spans="12:12" ht="9" customHeight="1" x14ac:dyDescent="0.25">
      <c r="L594" s="14"/>
    </row>
    <row r="595" spans="12:12" ht="9" customHeight="1" x14ac:dyDescent="0.25">
      <c r="L595" s="14"/>
    </row>
    <row r="596" spans="12:12" ht="9" customHeight="1" x14ac:dyDescent="0.25">
      <c r="L596" s="14"/>
    </row>
    <row r="597" spans="12:12" ht="9" customHeight="1" x14ac:dyDescent="0.25">
      <c r="L597" s="14"/>
    </row>
    <row r="598" spans="12:12" ht="9" customHeight="1" x14ac:dyDescent="0.25">
      <c r="L598" s="14"/>
    </row>
    <row r="599" spans="12:12" ht="9" customHeight="1" x14ac:dyDescent="0.25">
      <c r="L599" s="14"/>
    </row>
    <row r="600" spans="12:12" ht="9" customHeight="1" x14ac:dyDescent="0.25">
      <c r="L600" s="14"/>
    </row>
    <row r="601" spans="12:12" ht="9" customHeight="1" x14ac:dyDescent="0.25">
      <c r="L601" s="14"/>
    </row>
    <row r="602" spans="12:12" ht="9" customHeight="1" x14ac:dyDescent="0.25">
      <c r="L602" s="14"/>
    </row>
    <row r="603" spans="12:12" ht="9" customHeight="1" x14ac:dyDescent="0.25">
      <c r="L603" s="14"/>
    </row>
    <row r="604" spans="12:12" ht="9" customHeight="1" x14ac:dyDescent="0.25">
      <c r="L604" s="14"/>
    </row>
    <row r="605" spans="12:12" ht="9" customHeight="1" x14ac:dyDescent="0.25">
      <c r="L605" s="14"/>
    </row>
    <row r="606" spans="12:12" ht="9" customHeight="1" x14ac:dyDescent="0.25">
      <c r="L606" s="14"/>
    </row>
    <row r="607" spans="12:12" ht="9" customHeight="1" x14ac:dyDescent="0.25">
      <c r="L607" s="14"/>
    </row>
    <row r="608" spans="12:12" ht="9" customHeight="1" x14ac:dyDescent="0.25">
      <c r="L608" s="14"/>
    </row>
    <row r="609" spans="12:12" ht="9" customHeight="1" x14ac:dyDescent="0.25">
      <c r="L609" s="14"/>
    </row>
    <row r="610" spans="12:12" ht="9" customHeight="1" x14ac:dyDescent="0.25">
      <c r="L610" s="14"/>
    </row>
    <row r="611" spans="12:12" ht="9" customHeight="1" x14ac:dyDescent="0.25">
      <c r="L611" s="14"/>
    </row>
    <row r="612" spans="12:12" ht="9" customHeight="1" x14ac:dyDescent="0.25">
      <c r="L612" s="14"/>
    </row>
    <row r="613" spans="12:12" ht="9" customHeight="1" x14ac:dyDescent="0.25">
      <c r="L613" s="14"/>
    </row>
    <row r="614" spans="12:12" ht="9" customHeight="1" x14ac:dyDescent="0.25">
      <c r="L614" s="14"/>
    </row>
    <row r="615" spans="12:12" ht="9" customHeight="1" x14ac:dyDescent="0.25">
      <c r="L615" s="14"/>
    </row>
    <row r="616" spans="12:12" ht="9" customHeight="1" x14ac:dyDescent="0.25">
      <c r="L616" s="14"/>
    </row>
    <row r="617" spans="12:12" ht="9" customHeight="1" x14ac:dyDescent="0.25">
      <c r="L617" s="14"/>
    </row>
    <row r="618" spans="12:12" ht="9" customHeight="1" x14ac:dyDescent="0.25">
      <c r="L618" s="14"/>
    </row>
    <row r="619" spans="12:12" ht="9" customHeight="1" x14ac:dyDescent="0.25">
      <c r="L619" s="14"/>
    </row>
    <row r="620" spans="12:12" ht="9" customHeight="1" x14ac:dyDescent="0.25">
      <c r="L620" s="14"/>
    </row>
    <row r="621" spans="12:12" ht="9" customHeight="1" x14ac:dyDescent="0.25">
      <c r="L621" s="14"/>
    </row>
    <row r="622" spans="12:12" ht="9" customHeight="1" x14ac:dyDescent="0.25">
      <c r="L622" s="14"/>
    </row>
    <row r="623" spans="12:12" ht="9" customHeight="1" x14ac:dyDescent="0.25">
      <c r="L623" s="14"/>
    </row>
    <row r="624" spans="12:12" ht="9" customHeight="1" x14ac:dyDescent="0.25">
      <c r="L624" s="14"/>
    </row>
    <row r="625" spans="12:12" ht="9" customHeight="1" x14ac:dyDescent="0.25">
      <c r="L625" s="14"/>
    </row>
    <row r="626" spans="12:12" ht="9" customHeight="1" x14ac:dyDescent="0.25">
      <c r="L626" s="14"/>
    </row>
    <row r="627" spans="12:12" ht="9" customHeight="1" x14ac:dyDescent="0.25">
      <c r="L627" s="14"/>
    </row>
    <row r="628" spans="12:12" ht="9" customHeight="1" x14ac:dyDescent="0.25">
      <c r="L628" s="14"/>
    </row>
    <row r="629" spans="12:12" ht="9" customHeight="1" x14ac:dyDescent="0.25">
      <c r="L629" s="14"/>
    </row>
    <row r="630" spans="12:12" ht="9" customHeight="1" x14ac:dyDescent="0.25">
      <c r="L630" s="14"/>
    </row>
    <row r="631" spans="12:12" ht="9" customHeight="1" x14ac:dyDescent="0.25">
      <c r="L631" s="14"/>
    </row>
    <row r="632" spans="12:12" ht="9" customHeight="1" x14ac:dyDescent="0.25">
      <c r="L632" s="14"/>
    </row>
    <row r="633" spans="12:12" ht="9" customHeight="1" x14ac:dyDescent="0.25">
      <c r="L633" s="14"/>
    </row>
    <row r="634" spans="12:12" ht="9" customHeight="1" x14ac:dyDescent="0.25">
      <c r="L634" s="14"/>
    </row>
    <row r="635" spans="12:12" ht="9" customHeight="1" x14ac:dyDescent="0.25">
      <c r="L635" s="14"/>
    </row>
    <row r="636" spans="12:12" ht="9" customHeight="1" x14ac:dyDescent="0.25">
      <c r="L636" s="14"/>
    </row>
    <row r="637" spans="12:12" ht="9" customHeight="1" x14ac:dyDescent="0.25">
      <c r="L637" s="14"/>
    </row>
    <row r="638" spans="12:12" ht="9" customHeight="1" x14ac:dyDescent="0.25">
      <c r="L638" s="14"/>
    </row>
    <row r="639" spans="12:12" ht="9" customHeight="1" x14ac:dyDescent="0.25">
      <c r="L639" s="14"/>
    </row>
    <row r="640" spans="12:12" ht="9" customHeight="1" x14ac:dyDescent="0.25">
      <c r="L640" s="14"/>
    </row>
    <row r="641" spans="12:12" ht="9" customHeight="1" x14ac:dyDescent="0.25">
      <c r="L641" s="14"/>
    </row>
    <row r="642" spans="12:12" ht="9" customHeight="1" x14ac:dyDescent="0.25">
      <c r="L642" s="14"/>
    </row>
    <row r="643" spans="12:12" ht="9" customHeight="1" x14ac:dyDescent="0.25">
      <c r="L643" s="14"/>
    </row>
    <row r="644" spans="12:12" ht="9" customHeight="1" x14ac:dyDescent="0.25">
      <c r="L644" s="14"/>
    </row>
    <row r="645" spans="12:12" ht="9" customHeight="1" x14ac:dyDescent="0.25">
      <c r="L645" s="14"/>
    </row>
    <row r="646" spans="12:12" ht="9" customHeight="1" x14ac:dyDescent="0.25">
      <c r="L646" s="14"/>
    </row>
    <row r="647" spans="12:12" ht="9" customHeight="1" x14ac:dyDescent="0.25">
      <c r="L647" s="14"/>
    </row>
    <row r="648" spans="12:12" ht="9" customHeight="1" x14ac:dyDescent="0.25">
      <c r="L648" s="14"/>
    </row>
    <row r="649" spans="12:12" ht="9" customHeight="1" x14ac:dyDescent="0.25">
      <c r="L649" s="14"/>
    </row>
    <row r="650" spans="12:12" ht="9" customHeight="1" x14ac:dyDescent="0.25">
      <c r="L650" s="14"/>
    </row>
    <row r="651" spans="12:12" ht="9" customHeight="1" x14ac:dyDescent="0.25">
      <c r="L651" s="14"/>
    </row>
    <row r="652" spans="12:12" ht="9" customHeight="1" x14ac:dyDescent="0.25">
      <c r="L652" s="14"/>
    </row>
    <row r="653" spans="12:12" ht="9" customHeight="1" x14ac:dyDescent="0.25">
      <c r="L653" s="14"/>
    </row>
    <row r="654" spans="12:12" ht="9" customHeight="1" x14ac:dyDescent="0.25">
      <c r="L654" s="14"/>
    </row>
    <row r="655" spans="12:12" ht="9" customHeight="1" x14ac:dyDescent="0.25">
      <c r="L655" s="14"/>
    </row>
    <row r="656" spans="12:12" ht="9" customHeight="1" x14ac:dyDescent="0.25">
      <c r="L656" s="14"/>
    </row>
    <row r="657" spans="12:12" ht="9" customHeight="1" x14ac:dyDescent="0.25">
      <c r="L657" s="14"/>
    </row>
    <row r="658" spans="12:12" ht="9" customHeight="1" x14ac:dyDescent="0.25">
      <c r="L658" s="14"/>
    </row>
    <row r="659" spans="12:12" ht="9" customHeight="1" x14ac:dyDescent="0.25">
      <c r="L659" s="14"/>
    </row>
    <row r="660" spans="12:12" ht="9" customHeight="1" x14ac:dyDescent="0.25">
      <c r="L660" s="14"/>
    </row>
    <row r="661" spans="12:12" ht="9" customHeight="1" x14ac:dyDescent="0.25">
      <c r="L661" s="14"/>
    </row>
    <row r="662" spans="12:12" ht="9" customHeight="1" x14ac:dyDescent="0.25">
      <c r="L662" s="14"/>
    </row>
    <row r="663" spans="12:12" ht="9" customHeight="1" x14ac:dyDescent="0.25">
      <c r="L663" s="14"/>
    </row>
    <row r="664" spans="12:12" ht="9" customHeight="1" x14ac:dyDescent="0.25">
      <c r="L664" s="14"/>
    </row>
    <row r="665" spans="12:12" ht="9" customHeight="1" x14ac:dyDescent="0.25">
      <c r="L665" s="14"/>
    </row>
    <row r="666" spans="12:12" ht="9" customHeight="1" x14ac:dyDescent="0.25">
      <c r="L666" s="14"/>
    </row>
    <row r="667" spans="12:12" ht="9" customHeight="1" x14ac:dyDescent="0.25">
      <c r="L667" s="14"/>
    </row>
    <row r="668" spans="12:12" ht="9" customHeight="1" x14ac:dyDescent="0.25">
      <c r="L668" s="14"/>
    </row>
    <row r="669" spans="12:12" ht="9" customHeight="1" x14ac:dyDescent="0.25">
      <c r="L669" s="14"/>
    </row>
    <row r="670" spans="12:12" ht="9" customHeight="1" x14ac:dyDescent="0.25">
      <c r="L670" s="14"/>
    </row>
    <row r="671" spans="12:12" ht="9" customHeight="1" x14ac:dyDescent="0.25">
      <c r="L671" s="14"/>
    </row>
    <row r="672" spans="12:12" ht="9" customHeight="1" x14ac:dyDescent="0.25">
      <c r="L672" s="14"/>
    </row>
    <row r="673" spans="12:12" ht="9" customHeight="1" x14ac:dyDescent="0.25">
      <c r="L673" s="14"/>
    </row>
    <row r="674" spans="12:12" ht="9" customHeight="1" x14ac:dyDescent="0.25">
      <c r="L674" s="14"/>
    </row>
    <row r="675" spans="12:12" ht="9" customHeight="1" x14ac:dyDescent="0.25">
      <c r="L675" s="14"/>
    </row>
    <row r="676" spans="12:12" ht="9" customHeight="1" x14ac:dyDescent="0.25">
      <c r="L676" s="14"/>
    </row>
    <row r="677" spans="12:12" ht="9" customHeight="1" x14ac:dyDescent="0.25">
      <c r="L677" s="14"/>
    </row>
    <row r="678" spans="12:12" ht="9" customHeight="1" x14ac:dyDescent="0.25">
      <c r="L678" s="14"/>
    </row>
    <row r="679" spans="12:12" ht="9" customHeight="1" x14ac:dyDescent="0.25">
      <c r="L679" s="14"/>
    </row>
    <row r="680" spans="12:12" ht="9" customHeight="1" x14ac:dyDescent="0.25">
      <c r="L680" s="14"/>
    </row>
    <row r="681" spans="12:12" ht="9" customHeight="1" x14ac:dyDescent="0.25">
      <c r="L681" s="14"/>
    </row>
    <row r="682" spans="12:12" ht="9" customHeight="1" x14ac:dyDescent="0.25">
      <c r="L682" s="14"/>
    </row>
    <row r="683" spans="12:12" ht="9" customHeight="1" x14ac:dyDescent="0.25">
      <c r="L683" s="14"/>
    </row>
    <row r="684" spans="12:12" ht="9" customHeight="1" x14ac:dyDescent="0.25">
      <c r="L684" s="14"/>
    </row>
    <row r="685" spans="12:12" ht="9" customHeight="1" x14ac:dyDescent="0.25">
      <c r="L685" s="14"/>
    </row>
    <row r="686" spans="12:12" ht="9" customHeight="1" x14ac:dyDescent="0.25">
      <c r="L686" s="14"/>
    </row>
    <row r="687" spans="12:12" ht="9" customHeight="1" x14ac:dyDescent="0.25">
      <c r="L687" s="14"/>
    </row>
    <row r="688" spans="12:12" ht="9" customHeight="1" x14ac:dyDescent="0.25">
      <c r="L688" s="14"/>
    </row>
    <row r="689" spans="12:12" ht="9" customHeight="1" x14ac:dyDescent="0.25">
      <c r="L689" s="14"/>
    </row>
    <row r="690" spans="12:12" ht="9" customHeight="1" x14ac:dyDescent="0.25">
      <c r="L690" s="14"/>
    </row>
    <row r="691" spans="12:12" ht="9" customHeight="1" x14ac:dyDescent="0.25">
      <c r="L691" s="14"/>
    </row>
    <row r="692" spans="12:12" ht="9" customHeight="1" x14ac:dyDescent="0.25">
      <c r="L692" s="14"/>
    </row>
    <row r="693" spans="12:12" ht="9" customHeight="1" x14ac:dyDescent="0.25">
      <c r="L693" s="14"/>
    </row>
    <row r="694" spans="12:12" ht="9" customHeight="1" x14ac:dyDescent="0.25">
      <c r="L694" s="14"/>
    </row>
    <row r="695" spans="12:12" ht="9" customHeight="1" x14ac:dyDescent="0.25">
      <c r="L695" s="14"/>
    </row>
    <row r="696" spans="12:12" ht="9" customHeight="1" x14ac:dyDescent="0.25">
      <c r="L696" s="14"/>
    </row>
    <row r="697" spans="12:12" ht="9" customHeight="1" x14ac:dyDescent="0.25">
      <c r="L697" s="14"/>
    </row>
    <row r="698" spans="12:12" ht="9" customHeight="1" x14ac:dyDescent="0.25">
      <c r="L698" s="14"/>
    </row>
    <row r="699" spans="12:12" ht="9" customHeight="1" x14ac:dyDescent="0.25">
      <c r="L699" s="14"/>
    </row>
    <row r="700" spans="12:12" ht="9" customHeight="1" x14ac:dyDescent="0.25">
      <c r="L700" s="14"/>
    </row>
    <row r="701" spans="12:12" ht="9" customHeight="1" x14ac:dyDescent="0.25">
      <c r="L701" s="14"/>
    </row>
    <row r="702" spans="12:12" ht="9" customHeight="1" x14ac:dyDescent="0.25">
      <c r="L702" s="14"/>
    </row>
    <row r="703" spans="12:12" ht="9" customHeight="1" x14ac:dyDescent="0.25">
      <c r="L703" s="14"/>
    </row>
    <row r="704" spans="12:12" ht="9" customHeight="1" x14ac:dyDescent="0.25">
      <c r="L704" s="14"/>
    </row>
    <row r="705" spans="12:12" ht="9" customHeight="1" x14ac:dyDescent="0.25">
      <c r="L705" s="14"/>
    </row>
    <row r="706" spans="12:12" ht="9" customHeight="1" x14ac:dyDescent="0.25">
      <c r="L706" s="14"/>
    </row>
    <row r="707" spans="12:12" ht="9" customHeight="1" x14ac:dyDescent="0.25">
      <c r="L707" s="14"/>
    </row>
    <row r="708" spans="12:12" ht="9" customHeight="1" x14ac:dyDescent="0.25">
      <c r="L708" s="14"/>
    </row>
    <row r="709" spans="12:12" ht="9" customHeight="1" x14ac:dyDescent="0.25">
      <c r="L709" s="14"/>
    </row>
    <row r="710" spans="12:12" ht="9" customHeight="1" x14ac:dyDescent="0.25">
      <c r="L710" s="14"/>
    </row>
    <row r="711" spans="12:12" ht="9" customHeight="1" x14ac:dyDescent="0.25">
      <c r="L711" s="14"/>
    </row>
    <row r="712" spans="12:12" ht="9" customHeight="1" x14ac:dyDescent="0.25">
      <c r="L712" s="14"/>
    </row>
    <row r="713" spans="12:12" ht="9" customHeight="1" x14ac:dyDescent="0.25">
      <c r="L713" s="14"/>
    </row>
    <row r="714" spans="12:12" ht="9" customHeight="1" x14ac:dyDescent="0.25">
      <c r="L714" s="14"/>
    </row>
    <row r="715" spans="12:12" ht="9" customHeight="1" x14ac:dyDescent="0.25">
      <c r="L715" s="14"/>
    </row>
    <row r="716" spans="12:12" ht="9" customHeight="1" x14ac:dyDescent="0.25">
      <c r="L716" s="14"/>
    </row>
    <row r="717" spans="12:12" ht="9" customHeight="1" x14ac:dyDescent="0.25">
      <c r="L717" s="14"/>
    </row>
    <row r="718" spans="12:12" ht="9" customHeight="1" x14ac:dyDescent="0.25">
      <c r="L718" s="14"/>
    </row>
    <row r="719" spans="12:12" ht="9" customHeight="1" x14ac:dyDescent="0.25">
      <c r="L719" s="14"/>
    </row>
    <row r="720" spans="12:12" ht="9" customHeight="1" x14ac:dyDescent="0.25">
      <c r="L720" s="14"/>
    </row>
    <row r="721" spans="12:12" ht="9" customHeight="1" x14ac:dyDescent="0.25">
      <c r="L721" s="14"/>
    </row>
    <row r="722" spans="12:12" ht="9" customHeight="1" x14ac:dyDescent="0.25">
      <c r="L722" s="14"/>
    </row>
    <row r="723" spans="12:12" ht="9" customHeight="1" x14ac:dyDescent="0.25">
      <c r="L723" s="14"/>
    </row>
    <row r="724" spans="12:12" ht="9" customHeight="1" x14ac:dyDescent="0.25">
      <c r="L724" s="14"/>
    </row>
    <row r="725" spans="12:12" ht="9" customHeight="1" x14ac:dyDescent="0.25">
      <c r="L725" s="14"/>
    </row>
    <row r="726" spans="12:12" ht="9" customHeight="1" x14ac:dyDescent="0.25">
      <c r="L726" s="14"/>
    </row>
    <row r="727" spans="12:12" ht="9" customHeight="1" x14ac:dyDescent="0.25">
      <c r="L727" s="14"/>
    </row>
    <row r="728" spans="12:12" ht="9" customHeight="1" x14ac:dyDescent="0.25">
      <c r="L728" s="14"/>
    </row>
    <row r="729" spans="12:12" ht="9" customHeight="1" x14ac:dyDescent="0.25">
      <c r="L729" s="14"/>
    </row>
    <row r="730" spans="12:12" ht="9" customHeight="1" x14ac:dyDescent="0.25">
      <c r="L730" s="14"/>
    </row>
    <row r="731" spans="12:12" ht="9" customHeight="1" x14ac:dyDescent="0.25">
      <c r="L731" s="14"/>
    </row>
    <row r="732" spans="12:12" ht="9" customHeight="1" x14ac:dyDescent="0.25">
      <c r="L732" s="14"/>
    </row>
    <row r="733" spans="12:12" ht="9" customHeight="1" x14ac:dyDescent="0.25">
      <c r="L733" s="14"/>
    </row>
    <row r="734" spans="12:12" ht="9" customHeight="1" x14ac:dyDescent="0.25">
      <c r="L734" s="14"/>
    </row>
    <row r="735" spans="12:12" ht="9" customHeight="1" x14ac:dyDescent="0.25">
      <c r="L735" s="14"/>
    </row>
    <row r="736" spans="12:12" ht="9" customHeight="1" x14ac:dyDescent="0.25">
      <c r="L736" s="14"/>
    </row>
    <row r="737" spans="12:12" ht="9" customHeight="1" x14ac:dyDescent="0.25">
      <c r="L737" s="14"/>
    </row>
    <row r="738" spans="12:12" ht="9" customHeight="1" x14ac:dyDescent="0.25">
      <c r="L738" s="14"/>
    </row>
    <row r="739" spans="12:12" ht="9" customHeight="1" x14ac:dyDescent="0.25">
      <c r="L739" s="14"/>
    </row>
    <row r="740" spans="12:12" ht="9" customHeight="1" x14ac:dyDescent="0.25">
      <c r="L740" s="14"/>
    </row>
    <row r="741" spans="12:12" ht="9" customHeight="1" x14ac:dyDescent="0.25">
      <c r="L741" s="14"/>
    </row>
    <row r="742" spans="12:12" ht="9" customHeight="1" x14ac:dyDescent="0.25">
      <c r="L742" s="14"/>
    </row>
    <row r="743" spans="12:12" ht="9" customHeight="1" x14ac:dyDescent="0.25">
      <c r="L743" s="14"/>
    </row>
    <row r="744" spans="12:12" ht="9" customHeight="1" x14ac:dyDescent="0.25">
      <c r="L744" s="14"/>
    </row>
    <row r="745" spans="12:12" ht="9" customHeight="1" x14ac:dyDescent="0.25">
      <c r="L745" s="14"/>
    </row>
    <row r="746" spans="12:12" ht="9" customHeight="1" x14ac:dyDescent="0.25">
      <c r="L746" s="14"/>
    </row>
    <row r="747" spans="12:12" ht="9" customHeight="1" x14ac:dyDescent="0.25">
      <c r="L747" s="14"/>
    </row>
    <row r="748" spans="12:12" ht="9" customHeight="1" x14ac:dyDescent="0.25">
      <c r="L748" s="14"/>
    </row>
    <row r="749" spans="12:12" ht="9" customHeight="1" x14ac:dyDescent="0.25">
      <c r="L749" s="14"/>
    </row>
    <row r="750" spans="12:12" ht="9" customHeight="1" x14ac:dyDescent="0.25">
      <c r="L750" s="14"/>
    </row>
    <row r="751" spans="12:12" ht="9" customHeight="1" x14ac:dyDescent="0.25">
      <c r="L751" s="14"/>
    </row>
    <row r="752" spans="12:12" ht="9" customHeight="1" x14ac:dyDescent="0.25">
      <c r="L752" s="14"/>
    </row>
    <row r="753" spans="12:12" ht="9" customHeight="1" x14ac:dyDescent="0.25">
      <c r="L753" s="14"/>
    </row>
    <row r="754" spans="12:12" ht="9" customHeight="1" x14ac:dyDescent="0.25">
      <c r="L754" s="14"/>
    </row>
    <row r="755" spans="12:12" ht="9" customHeight="1" x14ac:dyDescent="0.25">
      <c r="L755" s="14"/>
    </row>
    <row r="756" spans="12:12" ht="9" customHeight="1" x14ac:dyDescent="0.25">
      <c r="L756" s="14"/>
    </row>
    <row r="757" spans="12:12" ht="9" customHeight="1" x14ac:dyDescent="0.25">
      <c r="L757" s="14"/>
    </row>
    <row r="758" spans="12:12" ht="9" customHeight="1" x14ac:dyDescent="0.25">
      <c r="L758" s="14"/>
    </row>
    <row r="759" spans="12:12" ht="9" customHeight="1" x14ac:dyDescent="0.25">
      <c r="L759" s="14"/>
    </row>
    <row r="760" spans="12:12" ht="9" customHeight="1" x14ac:dyDescent="0.25">
      <c r="L760" s="14"/>
    </row>
    <row r="761" spans="12:12" ht="9" customHeight="1" x14ac:dyDescent="0.25">
      <c r="L761" s="14"/>
    </row>
    <row r="762" spans="12:12" ht="9" customHeight="1" x14ac:dyDescent="0.25">
      <c r="L762" s="14"/>
    </row>
    <row r="763" spans="12:12" ht="9" customHeight="1" x14ac:dyDescent="0.25">
      <c r="L763" s="14"/>
    </row>
    <row r="764" spans="12:12" ht="9" customHeight="1" x14ac:dyDescent="0.25">
      <c r="L764" s="14"/>
    </row>
    <row r="765" spans="12:12" ht="9" customHeight="1" x14ac:dyDescent="0.25">
      <c r="L765" s="14"/>
    </row>
    <row r="766" spans="12:12" ht="9" customHeight="1" x14ac:dyDescent="0.25">
      <c r="L766" s="14"/>
    </row>
    <row r="767" spans="12:12" ht="9" customHeight="1" x14ac:dyDescent="0.25">
      <c r="L767" s="14"/>
    </row>
    <row r="768" spans="12:12" ht="9" customHeight="1" x14ac:dyDescent="0.25">
      <c r="L768" s="14"/>
    </row>
    <row r="769" spans="12:12" ht="9" customHeight="1" x14ac:dyDescent="0.25">
      <c r="L769" s="14"/>
    </row>
    <row r="770" spans="12:12" ht="9" customHeight="1" x14ac:dyDescent="0.25">
      <c r="L770" s="14"/>
    </row>
    <row r="771" spans="12:12" ht="9" customHeight="1" x14ac:dyDescent="0.25">
      <c r="L771" s="14"/>
    </row>
    <row r="772" spans="12:12" ht="9" customHeight="1" x14ac:dyDescent="0.25">
      <c r="L772" s="14"/>
    </row>
    <row r="773" spans="12:12" ht="9" customHeight="1" x14ac:dyDescent="0.25">
      <c r="L773" s="14"/>
    </row>
    <row r="774" spans="12:12" ht="9" customHeight="1" x14ac:dyDescent="0.25">
      <c r="L774" s="14"/>
    </row>
    <row r="775" spans="12:12" ht="9" customHeight="1" x14ac:dyDescent="0.25">
      <c r="L775" s="14"/>
    </row>
    <row r="776" spans="12:12" ht="9" customHeight="1" x14ac:dyDescent="0.25">
      <c r="L776" s="14"/>
    </row>
    <row r="777" spans="12:12" ht="9" customHeight="1" x14ac:dyDescent="0.25">
      <c r="L777" s="14"/>
    </row>
    <row r="778" spans="12:12" ht="9" customHeight="1" x14ac:dyDescent="0.25">
      <c r="L778" s="14"/>
    </row>
    <row r="779" spans="12:12" ht="9" customHeight="1" x14ac:dyDescent="0.25">
      <c r="L779" s="14"/>
    </row>
    <row r="780" spans="12:12" ht="9" customHeight="1" x14ac:dyDescent="0.25">
      <c r="L780" s="14"/>
    </row>
    <row r="781" spans="12:12" ht="9" customHeight="1" x14ac:dyDescent="0.25">
      <c r="L781" s="14"/>
    </row>
    <row r="782" spans="12:12" ht="9" customHeight="1" x14ac:dyDescent="0.25">
      <c r="L782" s="14"/>
    </row>
    <row r="783" spans="12:12" ht="9" customHeight="1" x14ac:dyDescent="0.25">
      <c r="L783" s="14"/>
    </row>
    <row r="784" spans="12:12" ht="9" customHeight="1" x14ac:dyDescent="0.25">
      <c r="L784" s="14"/>
    </row>
    <row r="785" spans="12:12" ht="9" customHeight="1" x14ac:dyDescent="0.25">
      <c r="L785" s="14"/>
    </row>
    <row r="786" spans="12:12" ht="9" customHeight="1" x14ac:dyDescent="0.25">
      <c r="L786" s="14"/>
    </row>
    <row r="787" spans="12:12" ht="9" customHeight="1" x14ac:dyDescent="0.25">
      <c r="L787" s="14"/>
    </row>
    <row r="788" spans="12:12" ht="9" customHeight="1" x14ac:dyDescent="0.25">
      <c r="L788" s="14"/>
    </row>
    <row r="789" spans="12:12" ht="9" customHeight="1" x14ac:dyDescent="0.25">
      <c r="L789" s="14"/>
    </row>
    <row r="790" spans="12:12" ht="9" customHeight="1" x14ac:dyDescent="0.25">
      <c r="L790" s="14"/>
    </row>
    <row r="791" spans="12:12" ht="9" customHeight="1" x14ac:dyDescent="0.25">
      <c r="L791" s="14"/>
    </row>
    <row r="792" spans="12:12" ht="9" customHeight="1" x14ac:dyDescent="0.25">
      <c r="L792" s="14"/>
    </row>
    <row r="793" spans="12:12" ht="9" customHeight="1" x14ac:dyDescent="0.25">
      <c r="L793" s="14"/>
    </row>
    <row r="794" spans="12:12" ht="9" customHeight="1" x14ac:dyDescent="0.25">
      <c r="L794" s="14"/>
    </row>
    <row r="795" spans="12:12" ht="9" customHeight="1" x14ac:dyDescent="0.25">
      <c r="L795" s="14"/>
    </row>
    <row r="796" spans="12:12" ht="9" customHeight="1" x14ac:dyDescent="0.25">
      <c r="L796" s="14"/>
    </row>
    <row r="797" spans="12:12" ht="9" customHeight="1" x14ac:dyDescent="0.25">
      <c r="L797" s="14"/>
    </row>
    <row r="798" spans="12:12" ht="9" customHeight="1" x14ac:dyDescent="0.25">
      <c r="L798" s="14"/>
    </row>
    <row r="799" spans="12:12" ht="9" customHeight="1" x14ac:dyDescent="0.25">
      <c r="L799" s="14"/>
    </row>
    <row r="800" spans="12:12" ht="9" customHeight="1" x14ac:dyDescent="0.25">
      <c r="L800" s="14"/>
    </row>
    <row r="801" spans="12:12" ht="9" customHeight="1" x14ac:dyDescent="0.25">
      <c r="L801" s="14"/>
    </row>
    <row r="802" spans="12:12" ht="9" customHeight="1" x14ac:dyDescent="0.25">
      <c r="L802" s="14"/>
    </row>
    <row r="803" spans="12:12" ht="9" customHeight="1" x14ac:dyDescent="0.25">
      <c r="L803" s="14"/>
    </row>
    <row r="804" spans="12:12" ht="9" customHeight="1" x14ac:dyDescent="0.25">
      <c r="L804" s="14"/>
    </row>
    <row r="805" spans="12:12" ht="9" customHeight="1" x14ac:dyDescent="0.25">
      <c r="L805" s="14"/>
    </row>
    <row r="806" spans="12:12" ht="9" customHeight="1" x14ac:dyDescent="0.25">
      <c r="L806" s="14"/>
    </row>
    <row r="807" spans="12:12" ht="9" customHeight="1" x14ac:dyDescent="0.25">
      <c r="L807" s="14"/>
    </row>
    <row r="808" spans="12:12" ht="9" customHeight="1" x14ac:dyDescent="0.25">
      <c r="L808" s="14"/>
    </row>
    <row r="809" spans="12:12" ht="9" customHeight="1" x14ac:dyDescent="0.25">
      <c r="L809" s="14"/>
    </row>
    <row r="810" spans="12:12" ht="9" customHeight="1" x14ac:dyDescent="0.25">
      <c r="L810" s="14"/>
    </row>
    <row r="811" spans="12:12" ht="9" customHeight="1" x14ac:dyDescent="0.25">
      <c r="L811" s="14"/>
    </row>
    <row r="812" spans="12:12" ht="9" customHeight="1" x14ac:dyDescent="0.25">
      <c r="L812" s="14"/>
    </row>
    <row r="813" spans="12:12" ht="9" customHeight="1" x14ac:dyDescent="0.25">
      <c r="L813" s="14"/>
    </row>
    <row r="814" spans="12:12" ht="9" customHeight="1" x14ac:dyDescent="0.25">
      <c r="L814" s="14"/>
    </row>
    <row r="815" spans="12:12" ht="9" customHeight="1" x14ac:dyDescent="0.25">
      <c r="L815" s="14"/>
    </row>
    <row r="816" spans="12:12" ht="9" customHeight="1" x14ac:dyDescent="0.25">
      <c r="L816" s="14"/>
    </row>
    <row r="817" spans="12:12" ht="9" customHeight="1" x14ac:dyDescent="0.25">
      <c r="L817" s="14"/>
    </row>
    <row r="818" spans="12:12" ht="9" customHeight="1" x14ac:dyDescent="0.25">
      <c r="L818" s="14"/>
    </row>
    <row r="819" spans="12:12" ht="9" customHeight="1" x14ac:dyDescent="0.25">
      <c r="L819" s="14"/>
    </row>
    <row r="820" spans="12:12" ht="9" customHeight="1" x14ac:dyDescent="0.25">
      <c r="L820" s="14"/>
    </row>
    <row r="821" spans="12:12" ht="9" customHeight="1" x14ac:dyDescent="0.25">
      <c r="L821" s="14"/>
    </row>
    <row r="822" spans="12:12" ht="9" customHeight="1" x14ac:dyDescent="0.25">
      <c r="L822" s="14"/>
    </row>
    <row r="823" spans="12:12" ht="9" customHeight="1" x14ac:dyDescent="0.25">
      <c r="L823" s="14"/>
    </row>
    <row r="824" spans="12:12" ht="9" customHeight="1" x14ac:dyDescent="0.25">
      <c r="L824" s="14"/>
    </row>
    <row r="825" spans="12:12" ht="9" customHeight="1" x14ac:dyDescent="0.25">
      <c r="L825" s="14"/>
    </row>
    <row r="826" spans="12:12" ht="9" customHeight="1" x14ac:dyDescent="0.25">
      <c r="L826" s="14"/>
    </row>
    <row r="827" spans="12:12" ht="9" customHeight="1" x14ac:dyDescent="0.25">
      <c r="L827" s="14"/>
    </row>
    <row r="828" spans="12:12" ht="9" customHeight="1" x14ac:dyDescent="0.25">
      <c r="L828" s="14"/>
    </row>
    <row r="829" spans="12:12" ht="9" customHeight="1" x14ac:dyDescent="0.25">
      <c r="L829" s="14"/>
    </row>
    <row r="830" spans="12:12" ht="9" customHeight="1" x14ac:dyDescent="0.25">
      <c r="L830" s="14"/>
    </row>
    <row r="831" spans="12:12" ht="9" customHeight="1" x14ac:dyDescent="0.25">
      <c r="L831" s="14"/>
    </row>
    <row r="832" spans="12:12" ht="9" customHeight="1" x14ac:dyDescent="0.25">
      <c r="L832" s="14"/>
    </row>
    <row r="833" spans="12:12" ht="9" customHeight="1" x14ac:dyDescent="0.25">
      <c r="L833" s="14"/>
    </row>
    <row r="834" spans="12:12" ht="9" customHeight="1" x14ac:dyDescent="0.25">
      <c r="L834" s="14"/>
    </row>
    <row r="835" spans="12:12" ht="9" customHeight="1" x14ac:dyDescent="0.25">
      <c r="L835" s="14"/>
    </row>
    <row r="836" spans="12:12" ht="9" customHeight="1" x14ac:dyDescent="0.25">
      <c r="L836" s="14"/>
    </row>
    <row r="837" spans="12:12" ht="9" customHeight="1" x14ac:dyDescent="0.25">
      <c r="L837" s="14"/>
    </row>
    <row r="838" spans="12:12" ht="9" customHeight="1" x14ac:dyDescent="0.25">
      <c r="L838" s="14"/>
    </row>
    <row r="839" spans="12:12" ht="9" customHeight="1" x14ac:dyDescent="0.25">
      <c r="L839" s="14"/>
    </row>
    <row r="840" spans="12:12" ht="9" customHeight="1" x14ac:dyDescent="0.25">
      <c r="L840" s="14"/>
    </row>
    <row r="841" spans="12:12" ht="9" customHeight="1" x14ac:dyDescent="0.25">
      <c r="L841" s="14"/>
    </row>
    <row r="842" spans="12:12" ht="9" customHeight="1" x14ac:dyDescent="0.25">
      <c r="L842" s="14"/>
    </row>
    <row r="843" spans="12:12" ht="9" customHeight="1" x14ac:dyDescent="0.25">
      <c r="L843" s="14"/>
    </row>
    <row r="844" spans="12:12" ht="9" customHeight="1" x14ac:dyDescent="0.25">
      <c r="L844" s="14"/>
    </row>
    <row r="845" spans="12:12" ht="9" customHeight="1" x14ac:dyDescent="0.25">
      <c r="L845" s="14"/>
    </row>
    <row r="846" spans="12:12" ht="9" customHeight="1" x14ac:dyDescent="0.25">
      <c r="L846" s="14"/>
    </row>
    <row r="847" spans="12:12" ht="9" customHeight="1" x14ac:dyDescent="0.25">
      <c r="L847" s="14"/>
    </row>
    <row r="848" spans="12:12" ht="9" customHeight="1" x14ac:dyDescent="0.25">
      <c r="L848" s="14"/>
    </row>
    <row r="849" spans="12:12" ht="9" customHeight="1" x14ac:dyDescent="0.25">
      <c r="L849" s="14"/>
    </row>
    <row r="850" spans="12:12" ht="9" customHeight="1" x14ac:dyDescent="0.25">
      <c r="L850" s="14"/>
    </row>
    <row r="851" spans="12:12" ht="9" customHeight="1" x14ac:dyDescent="0.25">
      <c r="L851" s="14"/>
    </row>
    <row r="852" spans="12:12" ht="9" customHeight="1" x14ac:dyDescent="0.25">
      <c r="L852" s="14"/>
    </row>
    <row r="853" spans="12:12" ht="9" customHeight="1" x14ac:dyDescent="0.25">
      <c r="L853" s="14"/>
    </row>
    <row r="854" spans="12:12" ht="9" customHeight="1" x14ac:dyDescent="0.25">
      <c r="L854" s="14"/>
    </row>
    <row r="855" spans="12:12" ht="9" customHeight="1" x14ac:dyDescent="0.25">
      <c r="L855" s="14"/>
    </row>
    <row r="856" spans="12:12" ht="9" customHeight="1" x14ac:dyDescent="0.25">
      <c r="L856" s="14"/>
    </row>
    <row r="857" spans="12:12" ht="9" customHeight="1" x14ac:dyDescent="0.25">
      <c r="L857" s="14"/>
    </row>
    <row r="858" spans="12:12" ht="9" customHeight="1" x14ac:dyDescent="0.25">
      <c r="L858" s="14"/>
    </row>
    <row r="859" spans="12:12" ht="9" customHeight="1" x14ac:dyDescent="0.25">
      <c r="L859" s="14"/>
    </row>
    <row r="860" spans="12:12" ht="9" customHeight="1" x14ac:dyDescent="0.25">
      <c r="L860" s="14"/>
    </row>
    <row r="861" spans="12:12" ht="9" customHeight="1" x14ac:dyDescent="0.25">
      <c r="L861" s="14"/>
    </row>
    <row r="862" spans="12:12" ht="9" customHeight="1" x14ac:dyDescent="0.25">
      <c r="L862" s="14"/>
    </row>
    <row r="863" spans="12:12" ht="9" customHeight="1" x14ac:dyDescent="0.25">
      <c r="L863" s="14"/>
    </row>
    <row r="864" spans="12:12" ht="9" customHeight="1" x14ac:dyDescent="0.25">
      <c r="L864" s="14"/>
    </row>
    <row r="865" spans="12:12" ht="9" customHeight="1" x14ac:dyDescent="0.25">
      <c r="L865" s="14"/>
    </row>
    <row r="866" spans="12:12" ht="9" customHeight="1" x14ac:dyDescent="0.25">
      <c r="L866" s="14"/>
    </row>
    <row r="867" spans="12:12" ht="9" customHeight="1" x14ac:dyDescent="0.25">
      <c r="L867" s="14"/>
    </row>
    <row r="868" spans="12:12" ht="9" customHeight="1" x14ac:dyDescent="0.25">
      <c r="L868" s="14"/>
    </row>
    <row r="869" spans="12:12" ht="9" customHeight="1" x14ac:dyDescent="0.25">
      <c r="L869" s="14"/>
    </row>
    <row r="870" spans="12:12" ht="9" customHeight="1" x14ac:dyDescent="0.25">
      <c r="L870" s="14"/>
    </row>
    <row r="871" spans="12:12" ht="9" customHeight="1" x14ac:dyDescent="0.25">
      <c r="L871" s="14"/>
    </row>
    <row r="872" spans="12:12" ht="9" customHeight="1" x14ac:dyDescent="0.25">
      <c r="L872" s="14"/>
    </row>
    <row r="873" spans="12:12" ht="9" customHeight="1" x14ac:dyDescent="0.25">
      <c r="L873" s="14"/>
    </row>
    <row r="874" spans="12:12" ht="9" customHeight="1" x14ac:dyDescent="0.25">
      <c r="L874" s="14"/>
    </row>
    <row r="875" spans="12:12" ht="9" customHeight="1" x14ac:dyDescent="0.25">
      <c r="L875" s="14"/>
    </row>
    <row r="876" spans="12:12" ht="9" customHeight="1" x14ac:dyDescent="0.25">
      <c r="L876" s="14"/>
    </row>
    <row r="877" spans="12:12" ht="9" customHeight="1" x14ac:dyDescent="0.25">
      <c r="L877" s="14"/>
    </row>
    <row r="878" spans="12:12" ht="9" customHeight="1" x14ac:dyDescent="0.25">
      <c r="L878" s="14"/>
    </row>
    <row r="879" spans="12:12" ht="9" customHeight="1" x14ac:dyDescent="0.25">
      <c r="L879" s="14"/>
    </row>
    <row r="880" spans="12:12" ht="9" customHeight="1" x14ac:dyDescent="0.25">
      <c r="L880" s="14"/>
    </row>
    <row r="881" spans="12:12" ht="9" customHeight="1" x14ac:dyDescent="0.25">
      <c r="L881" s="14"/>
    </row>
    <row r="882" spans="12:12" ht="9" customHeight="1" x14ac:dyDescent="0.25">
      <c r="L882" s="14"/>
    </row>
    <row r="883" spans="12:12" ht="9" customHeight="1" x14ac:dyDescent="0.25">
      <c r="L883" s="14"/>
    </row>
    <row r="884" spans="12:12" ht="9" customHeight="1" x14ac:dyDescent="0.25">
      <c r="L884" s="14"/>
    </row>
    <row r="885" spans="12:12" ht="9" customHeight="1" x14ac:dyDescent="0.25">
      <c r="L885" s="14"/>
    </row>
    <row r="886" spans="12:12" ht="9" customHeight="1" x14ac:dyDescent="0.25">
      <c r="L886" s="14"/>
    </row>
    <row r="887" spans="12:12" ht="9" customHeight="1" x14ac:dyDescent="0.25">
      <c r="L887" s="14"/>
    </row>
    <row r="888" spans="12:12" ht="9" customHeight="1" x14ac:dyDescent="0.25">
      <c r="L888" s="14"/>
    </row>
    <row r="889" spans="12:12" ht="9" customHeight="1" x14ac:dyDescent="0.25">
      <c r="L889" s="14"/>
    </row>
    <row r="890" spans="12:12" ht="9" customHeight="1" x14ac:dyDescent="0.25">
      <c r="L890" s="14"/>
    </row>
    <row r="891" spans="12:12" ht="9" customHeight="1" x14ac:dyDescent="0.25">
      <c r="L891" s="14"/>
    </row>
    <row r="892" spans="12:12" ht="9" customHeight="1" x14ac:dyDescent="0.25">
      <c r="L892" s="14"/>
    </row>
    <row r="893" spans="12:12" ht="9" customHeight="1" x14ac:dyDescent="0.25">
      <c r="L893" s="14"/>
    </row>
    <row r="894" spans="12:12" ht="9" customHeight="1" x14ac:dyDescent="0.25">
      <c r="L894" s="14"/>
    </row>
    <row r="895" spans="12:12" ht="9" customHeight="1" x14ac:dyDescent="0.25">
      <c r="L895" s="14"/>
    </row>
    <row r="896" spans="12:12" ht="9" customHeight="1" x14ac:dyDescent="0.25">
      <c r="L896" s="14"/>
    </row>
    <row r="897" spans="12:12" ht="9" customHeight="1" x14ac:dyDescent="0.25">
      <c r="L897" s="14"/>
    </row>
    <row r="898" spans="12:12" ht="9" customHeight="1" x14ac:dyDescent="0.25">
      <c r="L898" s="14"/>
    </row>
    <row r="899" spans="12:12" ht="9" customHeight="1" x14ac:dyDescent="0.25">
      <c r="L899" s="14"/>
    </row>
    <row r="900" spans="12:12" ht="9" customHeight="1" x14ac:dyDescent="0.25">
      <c r="L900" s="14"/>
    </row>
    <row r="901" spans="12:12" ht="9" customHeight="1" x14ac:dyDescent="0.25">
      <c r="L901" s="14"/>
    </row>
    <row r="902" spans="12:12" ht="9" customHeight="1" x14ac:dyDescent="0.25">
      <c r="L902" s="14"/>
    </row>
    <row r="903" spans="12:12" ht="9" customHeight="1" x14ac:dyDescent="0.25">
      <c r="L903" s="14"/>
    </row>
    <row r="904" spans="12:12" ht="9" customHeight="1" x14ac:dyDescent="0.25">
      <c r="L904" s="14"/>
    </row>
    <row r="905" spans="12:12" ht="9" customHeight="1" x14ac:dyDescent="0.25">
      <c r="L905" s="14"/>
    </row>
    <row r="906" spans="12:12" ht="9" customHeight="1" x14ac:dyDescent="0.25">
      <c r="L906" s="14"/>
    </row>
    <row r="907" spans="12:12" ht="9" customHeight="1" x14ac:dyDescent="0.25">
      <c r="L907" s="14"/>
    </row>
    <row r="908" spans="12:12" ht="9" customHeight="1" x14ac:dyDescent="0.25">
      <c r="L908" s="14"/>
    </row>
    <row r="909" spans="12:12" ht="9" customHeight="1" x14ac:dyDescent="0.25">
      <c r="L909" s="14"/>
    </row>
    <row r="910" spans="12:12" ht="9" customHeight="1" x14ac:dyDescent="0.25">
      <c r="L910" s="14"/>
    </row>
    <row r="911" spans="12:12" ht="9" customHeight="1" x14ac:dyDescent="0.25">
      <c r="L911" s="14"/>
    </row>
    <row r="912" spans="12:12" ht="9" customHeight="1" x14ac:dyDescent="0.25">
      <c r="L912" s="14"/>
    </row>
    <row r="913" spans="12:12" ht="9" customHeight="1" x14ac:dyDescent="0.25">
      <c r="L913" s="14"/>
    </row>
    <row r="914" spans="12:12" ht="9" customHeight="1" x14ac:dyDescent="0.25">
      <c r="L914" s="14"/>
    </row>
    <row r="915" spans="12:12" ht="9" customHeight="1" x14ac:dyDescent="0.25">
      <c r="L915" s="14"/>
    </row>
    <row r="916" spans="12:12" ht="9" customHeight="1" x14ac:dyDescent="0.25">
      <c r="L916" s="14"/>
    </row>
    <row r="917" spans="12:12" ht="9" customHeight="1" x14ac:dyDescent="0.25">
      <c r="L917" s="14"/>
    </row>
    <row r="918" spans="12:12" ht="9" customHeight="1" x14ac:dyDescent="0.25">
      <c r="L918" s="14"/>
    </row>
    <row r="919" spans="12:12" ht="9" customHeight="1" x14ac:dyDescent="0.25">
      <c r="L919" s="14"/>
    </row>
    <row r="920" spans="12:12" ht="9" customHeight="1" x14ac:dyDescent="0.25">
      <c r="L920" s="14"/>
    </row>
    <row r="921" spans="12:12" ht="9" customHeight="1" x14ac:dyDescent="0.25">
      <c r="L921" s="14"/>
    </row>
    <row r="922" spans="12:12" ht="9" customHeight="1" x14ac:dyDescent="0.25">
      <c r="L922" s="14"/>
    </row>
    <row r="923" spans="12:12" ht="9" customHeight="1" x14ac:dyDescent="0.25">
      <c r="L923" s="14"/>
    </row>
    <row r="924" spans="12:12" ht="9" customHeight="1" x14ac:dyDescent="0.25">
      <c r="L924" s="14"/>
    </row>
    <row r="925" spans="12:12" ht="9" customHeight="1" x14ac:dyDescent="0.25">
      <c r="L925" s="14"/>
    </row>
    <row r="926" spans="12:12" ht="9" customHeight="1" x14ac:dyDescent="0.25">
      <c r="L926" s="14"/>
    </row>
    <row r="927" spans="12:12" ht="9" customHeight="1" x14ac:dyDescent="0.25">
      <c r="L927" s="14"/>
    </row>
    <row r="928" spans="12:12" ht="9" customHeight="1" x14ac:dyDescent="0.25">
      <c r="L928" s="14"/>
    </row>
    <row r="929" spans="12:12" ht="9" customHeight="1" x14ac:dyDescent="0.25">
      <c r="L929" s="14"/>
    </row>
    <row r="930" spans="12:12" ht="9" customHeight="1" x14ac:dyDescent="0.25">
      <c r="L930" s="14"/>
    </row>
    <row r="931" spans="12:12" ht="9" customHeight="1" x14ac:dyDescent="0.25">
      <c r="L931" s="14"/>
    </row>
    <row r="932" spans="12:12" ht="9" customHeight="1" x14ac:dyDescent="0.25">
      <c r="L932" s="14"/>
    </row>
    <row r="933" spans="12:12" ht="9" customHeight="1" x14ac:dyDescent="0.25">
      <c r="L933" s="14"/>
    </row>
    <row r="934" spans="12:12" ht="9" customHeight="1" x14ac:dyDescent="0.25">
      <c r="L934" s="14"/>
    </row>
    <row r="935" spans="12:12" ht="9" customHeight="1" x14ac:dyDescent="0.25">
      <c r="L935" s="14"/>
    </row>
    <row r="936" spans="12:12" ht="9" customHeight="1" x14ac:dyDescent="0.25">
      <c r="L936" s="14"/>
    </row>
    <row r="937" spans="12:12" ht="9" customHeight="1" x14ac:dyDescent="0.25">
      <c r="L937" s="14"/>
    </row>
    <row r="938" spans="12:12" ht="9" customHeight="1" x14ac:dyDescent="0.25">
      <c r="L938" s="14"/>
    </row>
    <row r="939" spans="12:12" ht="9" customHeight="1" x14ac:dyDescent="0.25">
      <c r="L939" s="14"/>
    </row>
    <row r="940" spans="12:12" ht="9" customHeight="1" x14ac:dyDescent="0.25">
      <c r="L940" s="14"/>
    </row>
    <row r="941" spans="12:12" ht="9" customHeight="1" x14ac:dyDescent="0.25">
      <c r="L941" s="14"/>
    </row>
    <row r="942" spans="12:12" ht="9" customHeight="1" x14ac:dyDescent="0.25">
      <c r="L942" s="14"/>
    </row>
    <row r="943" spans="12:12" ht="9" customHeight="1" x14ac:dyDescent="0.25">
      <c r="L943" s="14"/>
    </row>
    <row r="944" spans="12:12" ht="9" customHeight="1" x14ac:dyDescent="0.25">
      <c r="L944" s="14"/>
    </row>
    <row r="945" spans="12:12" ht="9" customHeight="1" x14ac:dyDescent="0.25">
      <c r="L945" s="14"/>
    </row>
    <row r="946" spans="12:12" ht="9" customHeight="1" x14ac:dyDescent="0.25">
      <c r="L946" s="14"/>
    </row>
    <row r="947" spans="12:12" ht="9" customHeight="1" x14ac:dyDescent="0.25">
      <c r="L947" s="14"/>
    </row>
    <row r="948" spans="12:12" ht="9" customHeight="1" x14ac:dyDescent="0.25">
      <c r="L948" s="14"/>
    </row>
    <row r="949" spans="12:12" ht="9" customHeight="1" x14ac:dyDescent="0.25">
      <c r="L949" s="14"/>
    </row>
    <row r="950" spans="12:12" ht="9" customHeight="1" x14ac:dyDescent="0.25">
      <c r="L950" s="14"/>
    </row>
    <row r="951" spans="12:12" ht="9" customHeight="1" x14ac:dyDescent="0.25">
      <c r="L951" s="14"/>
    </row>
    <row r="952" spans="12:12" ht="9" customHeight="1" x14ac:dyDescent="0.25">
      <c r="L952" s="14"/>
    </row>
    <row r="953" spans="12:12" ht="9" customHeight="1" x14ac:dyDescent="0.25">
      <c r="L953" s="14"/>
    </row>
    <row r="954" spans="12:12" ht="9" customHeight="1" x14ac:dyDescent="0.25">
      <c r="L954" s="14"/>
    </row>
    <row r="955" spans="12:12" ht="9" customHeight="1" x14ac:dyDescent="0.25">
      <c r="L955" s="14"/>
    </row>
    <row r="956" spans="12:12" ht="9" customHeight="1" x14ac:dyDescent="0.25">
      <c r="L956" s="14"/>
    </row>
    <row r="957" spans="12:12" ht="9" customHeight="1" x14ac:dyDescent="0.25">
      <c r="L957" s="14"/>
    </row>
    <row r="958" spans="12:12" ht="9" customHeight="1" x14ac:dyDescent="0.25">
      <c r="L958" s="14"/>
    </row>
    <row r="959" spans="12:12" ht="9" customHeight="1" x14ac:dyDescent="0.25">
      <c r="L959" s="14"/>
    </row>
    <row r="960" spans="12:12" ht="9" customHeight="1" x14ac:dyDescent="0.25">
      <c r="L960" s="14"/>
    </row>
    <row r="961" spans="12:12" ht="9" customHeight="1" x14ac:dyDescent="0.25">
      <c r="L961" s="14"/>
    </row>
    <row r="962" spans="12:12" ht="9" customHeight="1" x14ac:dyDescent="0.25">
      <c r="L962" s="14"/>
    </row>
    <row r="963" spans="12:12" ht="9" customHeight="1" x14ac:dyDescent="0.25">
      <c r="L963" s="14"/>
    </row>
    <row r="964" spans="12:12" ht="9" customHeight="1" x14ac:dyDescent="0.25">
      <c r="L964" s="14"/>
    </row>
    <row r="965" spans="12:12" ht="9" customHeight="1" x14ac:dyDescent="0.25">
      <c r="L965" s="14"/>
    </row>
    <row r="966" spans="12:12" ht="9" customHeight="1" x14ac:dyDescent="0.25">
      <c r="L966" s="14"/>
    </row>
    <row r="967" spans="12:12" ht="9" customHeight="1" x14ac:dyDescent="0.25">
      <c r="L967" s="14"/>
    </row>
    <row r="968" spans="12:12" ht="9" customHeight="1" x14ac:dyDescent="0.25">
      <c r="L968" s="14"/>
    </row>
    <row r="969" spans="12:12" ht="9" customHeight="1" x14ac:dyDescent="0.25">
      <c r="L969" s="14"/>
    </row>
    <row r="970" spans="12:12" ht="9" customHeight="1" x14ac:dyDescent="0.25">
      <c r="L970" s="14"/>
    </row>
    <row r="971" spans="12:12" ht="9" customHeight="1" x14ac:dyDescent="0.25">
      <c r="L971" s="14"/>
    </row>
    <row r="972" spans="12:12" ht="9" customHeight="1" x14ac:dyDescent="0.25">
      <c r="L972" s="14"/>
    </row>
    <row r="973" spans="12:12" ht="9" customHeight="1" x14ac:dyDescent="0.25">
      <c r="L973" s="14"/>
    </row>
    <row r="974" spans="12:12" ht="9" customHeight="1" x14ac:dyDescent="0.25">
      <c r="L974" s="14"/>
    </row>
    <row r="975" spans="12:12" ht="9" customHeight="1" x14ac:dyDescent="0.25">
      <c r="L975" s="14"/>
    </row>
    <row r="976" spans="12:12" ht="9" customHeight="1" x14ac:dyDescent="0.25">
      <c r="L976" s="14"/>
    </row>
    <row r="977" spans="12:12" ht="9" customHeight="1" x14ac:dyDescent="0.25">
      <c r="L977" s="14"/>
    </row>
    <row r="978" spans="12:12" ht="9" customHeight="1" x14ac:dyDescent="0.25">
      <c r="L978" s="14"/>
    </row>
    <row r="979" spans="12:12" ht="9" customHeight="1" x14ac:dyDescent="0.25">
      <c r="L979" s="14"/>
    </row>
    <row r="980" spans="12:12" ht="9" customHeight="1" x14ac:dyDescent="0.25">
      <c r="L980" s="14"/>
    </row>
    <row r="981" spans="12:12" ht="9" customHeight="1" x14ac:dyDescent="0.25">
      <c r="L981" s="14"/>
    </row>
    <row r="982" spans="12:12" ht="9" customHeight="1" x14ac:dyDescent="0.25">
      <c r="L982" s="14"/>
    </row>
    <row r="983" spans="12:12" ht="9" customHeight="1" x14ac:dyDescent="0.25">
      <c r="L983" s="14"/>
    </row>
    <row r="984" spans="12:12" ht="9" customHeight="1" x14ac:dyDescent="0.25">
      <c r="L984" s="14"/>
    </row>
    <row r="985" spans="12:12" ht="9" customHeight="1" x14ac:dyDescent="0.25">
      <c r="L985" s="14"/>
    </row>
    <row r="986" spans="12:12" ht="9" customHeight="1" x14ac:dyDescent="0.25">
      <c r="L986" s="14"/>
    </row>
    <row r="987" spans="12:12" ht="9" customHeight="1" x14ac:dyDescent="0.25">
      <c r="L987" s="14"/>
    </row>
    <row r="988" spans="12:12" ht="9" customHeight="1" x14ac:dyDescent="0.25">
      <c r="L988" s="14"/>
    </row>
    <row r="989" spans="12:12" ht="9" customHeight="1" x14ac:dyDescent="0.25">
      <c r="L989" s="14"/>
    </row>
    <row r="990" spans="12:12" ht="9" customHeight="1" x14ac:dyDescent="0.25">
      <c r="L990" s="14"/>
    </row>
    <row r="991" spans="12:12" ht="9" customHeight="1" x14ac:dyDescent="0.25">
      <c r="L991" s="14"/>
    </row>
    <row r="992" spans="12:12" ht="9" customHeight="1" x14ac:dyDescent="0.25">
      <c r="L992" s="14"/>
    </row>
    <row r="993" spans="12:12" ht="9" customHeight="1" x14ac:dyDescent="0.25">
      <c r="L993" s="14"/>
    </row>
    <row r="994" spans="12:12" ht="9" customHeight="1" x14ac:dyDescent="0.25">
      <c r="L994" s="14"/>
    </row>
    <row r="995" spans="12:12" ht="9" customHeight="1" x14ac:dyDescent="0.25">
      <c r="L995" s="14"/>
    </row>
    <row r="996" spans="12:12" ht="9" customHeight="1" x14ac:dyDescent="0.25">
      <c r="L996" s="14"/>
    </row>
    <row r="997" spans="12:12" ht="9" customHeight="1" x14ac:dyDescent="0.25">
      <c r="L997" s="14"/>
    </row>
    <row r="998" spans="12:12" ht="9" customHeight="1" x14ac:dyDescent="0.25">
      <c r="L998" s="14"/>
    </row>
    <row r="999" spans="12:12" ht="9" customHeight="1" x14ac:dyDescent="0.25">
      <c r="L999" s="14"/>
    </row>
    <row r="1000" spans="12:12" ht="9" customHeight="1" x14ac:dyDescent="0.25">
      <c r="L1000" s="14"/>
    </row>
    <row r="1001" spans="12:12" ht="9" customHeight="1" x14ac:dyDescent="0.25">
      <c r="L1001" s="14"/>
    </row>
    <row r="1002" spans="12:12" ht="9" customHeight="1" x14ac:dyDescent="0.25">
      <c r="L1002" s="14"/>
    </row>
    <row r="1003" spans="12:12" ht="9" customHeight="1" x14ac:dyDescent="0.25">
      <c r="L1003" s="14"/>
    </row>
    <row r="1004" spans="12:12" ht="9" customHeight="1" x14ac:dyDescent="0.25">
      <c r="L1004" s="14"/>
    </row>
    <row r="1005" spans="12:12" ht="9" customHeight="1" x14ac:dyDescent="0.25">
      <c r="L1005" s="14"/>
    </row>
    <row r="1006" spans="12:12" ht="9" customHeight="1" x14ac:dyDescent="0.25">
      <c r="L1006" s="14"/>
    </row>
    <row r="1007" spans="12:12" ht="9" customHeight="1" x14ac:dyDescent="0.25">
      <c r="L1007" s="14"/>
    </row>
    <row r="1008" spans="12:12" ht="9" customHeight="1" x14ac:dyDescent="0.25">
      <c r="L1008" s="14"/>
    </row>
    <row r="1009" spans="12:12" ht="9" customHeight="1" x14ac:dyDescent="0.25">
      <c r="L1009" s="14"/>
    </row>
    <row r="1010" spans="12:12" ht="9" customHeight="1" x14ac:dyDescent="0.25">
      <c r="L1010" s="14"/>
    </row>
    <row r="1011" spans="12:12" ht="9" customHeight="1" x14ac:dyDescent="0.25">
      <c r="L1011" s="14"/>
    </row>
    <row r="1012" spans="12:12" ht="9" customHeight="1" x14ac:dyDescent="0.25">
      <c r="L1012" s="14"/>
    </row>
    <row r="1013" spans="12:12" ht="9" customHeight="1" x14ac:dyDescent="0.25">
      <c r="L1013" s="14"/>
    </row>
    <row r="1014" spans="12:12" ht="9" customHeight="1" x14ac:dyDescent="0.25">
      <c r="L1014" s="14"/>
    </row>
    <row r="1015" spans="12:12" ht="9" customHeight="1" x14ac:dyDescent="0.25">
      <c r="L1015" s="14"/>
    </row>
    <row r="1016" spans="12:12" ht="9" customHeight="1" x14ac:dyDescent="0.25">
      <c r="L1016" s="14"/>
    </row>
    <row r="1017" spans="12:12" ht="9" customHeight="1" x14ac:dyDescent="0.25">
      <c r="L1017" s="14"/>
    </row>
    <row r="1018" spans="12:12" ht="9" customHeight="1" x14ac:dyDescent="0.25">
      <c r="L1018" s="14"/>
    </row>
    <row r="1019" spans="12:12" ht="9" customHeight="1" x14ac:dyDescent="0.25">
      <c r="L1019" s="14"/>
    </row>
    <row r="1020" spans="12:12" ht="9" customHeight="1" x14ac:dyDescent="0.25">
      <c r="L1020" s="14"/>
    </row>
    <row r="1021" spans="12:12" ht="9" customHeight="1" x14ac:dyDescent="0.25">
      <c r="L1021" s="14"/>
    </row>
    <row r="1022" spans="12:12" ht="9" customHeight="1" x14ac:dyDescent="0.25">
      <c r="L1022" s="14"/>
    </row>
    <row r="1023" spans="12:12" ht="9" customHeight="1" x14ac:dyDescent="0.25">
      <c r="L1023" s="14"/>
    </row>
    <row r="1024" spans="12:12" ht="9" customHeight="1" x14ac:dyDescent="0.25">
      <c r="L1024" s="14"/>
    </row>
    <row r="1025" spans="12:12" ht="9" customHeight="1" x14ac:dyDescent="0.25">
      <c r="L1025" s="14"/>
    </row>
    <row r="1026" spans="12:12" ht="9" customHeight="1" x14ac:dyDescent="0.25">
      <c r="L1026" s="14"/>
    </row>
    <row r="1027" spans="12:12" ht="9" customHeight="1" x14ac:dyDescent="0.25">
      <c r="L1027" s="14"/>
    </row>
    <row r="1028" spans="12:12" ht="9" customHeight="1" x14ac:dyDescent="0.25">
      <c r="L1028" s="14"/>
    </row>
    <row r="1029" spans="12:12" ht="9" customHeight="1" x14ac:dyDescent="0.25">
      <c r="L1029" s="14"/>
    </row>
    <row r="1030" spans="12:12" ht="9" customHeight="1" x14ac:dyDescent="0.25">
      <c r="L1030" s="14"/>
    </row>
    <row r="1031" spans="12:12" ht="9" customHeight="1" x14ac:dyDescent="0.25">
      <c r="L1031" s="14"/>
    </row>
    <row r="1032" spans="12:12" ht="9" customHeight="1" x14ac:dyDescent="0.25">
      <c r="L1032" s="14"/>
    </row>
    <row r="1033" spans="12:12" ht="9" customHeight="1" x14ac:dyDescent="0.25">
      <c r="L1033" s="14"/>
    </row>
    <row r="1034" spans="12:12" ht="9" customHeight="1" x14ac:dyDescent="0.25">
      <c r="L1034" s="14"/>
    </row>
    <row r="1035" spans="12:12" ht="9" customHeight="1" x14ac:dyDescent="0.25">
      <c r="L1035" s="14"/>
    </row>
    <row r="1036" spans="12:12" ht="9" customHeight="1" x14ac:dyDescent="0.25">
      <c r="L1036" s="14"/>
    </row>
    <row r="1037" spans="12:12" ht="9" customHeight="1" x14ac:dyDescent="0.25">
      <c r="L1037" s="14"/>
    </row>
    <row r="1038" spans="12:12" ht="9" customHeight="1" x14ac:dyDescent="0.25">
      <c r="L1038" s="14"/>
    </row>
    <row r="1039" spans="12:12" ht="9" customHeight="1" x14ac:dyDescent="0.25">
      <c r="L1039" s="14"/>
    </row>
    <row r="1040" spans="12:12" ht="9" customHeight="1" x14ac:dyDescent="0.25">
      <c r="L1040" s="14"/>
    </row>
    <row r="1041" spans="12:12" ht="9" customHeight="1" x14ac:dyDescent="0.25">
      <c r="L1041" s="14"/>
    </row>
    <row r="1042" spans="12:12" ht="9" customHeight="1" x14ac:dyDescent="0.25">
      <c r="L1042" s="14"/>
    </row>
    <row r="1043" spans="12:12" ht="9" customHeight="1" x14ac:dyDescent="0.25">
      <c r="L1043" s="14"/>
    </row>
    <row r="1044" spans="12:12" ht="9" customHeight="1" x14ac:dyDescent="0.25">
      <c r="L1044" s="14"/>
    </row>
    <row r="1045" spans="12:12" ht="9" customHeight="1" x14ac:dyDescent="0.25">
      <c r="L1045" s="14"/>
    </row>
    <row r="1046" spans="12:12" ht="9" customHeight="1" x14ac:dyDescent="0.25">
      <c r="L1046" s="14"/>
    </row>
    <row r="1047" spans="12:12" ht="9" customHeight="1" x14ac:dyDescent="0.25">
      <c r="L1047" s="14"/>
    </row>
    <row r="1048" spans="12:12" ht="9" customHeight="1" x14ac:dyDescent="0.25">
      <c r="L1048" s="14"/>
    </row>
    <row r="1049" spans="12:12" ht="9" customHeight="1" x14ac:dyDescent="0.25">
      <c r="L1049" s="14"/>
    </row>
    <row r="1050" spans="12:12" ht="9" customHeight="1" x14ac:dyDescent="0.25">
      <c r="L1050" s="14"/>
    </row>
    <row r="1051" spans="12:12" ht="9" customHeight="1" x14ac:dyDescent="0.25">
      <c r="L1051" s="14"/>
    </row>
    <row r="1052" spans="12:12" ht="9" customHeight="1" x14ac:dyDescent="0.25">
      <c r="L1052" s="14"/>
    </row>
    <row r="1053" spans="12:12" ht="9" customHeight="1" x14ac:dyDescent="0.25">
      <c r="L1053" s="14"/>
    </row>
    <row r="1054" spans="12:12" ht="9" customHeight="1" x14ac:dyDescent="0.25">
      <c r="L1054" s="14"/>
    </row>
    <row r="1055" spans="12:12" ht="9" customHeight="1" x14ac:dyDescent="0.25">
      <c r="L1055" s="14"/>
    </row>
    <row r="1056" spans="12:12" ht="9" customHeight="1" x14ac:dyDescent="0.25">
      <c r="L1056" s="14"/>
    </row>
    <row r="1057" spans="12:12" ht="9" customHeight="1" x14ac:dyDescent="0.25">
      <c r="L1057" s="14"/>
    </row>
    <row r="1058" spans="12:12" ht="9" customHeight="1" x14ac:dyDescent="0.25">
      <c r="L1058" s="14"/>
    </row>
    <row r="1059" spans="12:12" ht="9" customHeight="1" x14ac:dyDescent="0.25">
      <c r="L1059" s="14"/>
    </row>
    <row r="1060" spans="12:12" ht="9" customHeight="1" x14ac:dyDescent="0.25">
      <c r="L1060" s="14"/>
    </row>
    <row r="1061" spans="12:12" ht="9" customHeight="1" x14ac:dyDescent="0.25">
      <c r="L1061" s="14"/>
    </row>
    <row r="1062" spans="12:12" ht="9" customHeight="1" x14ac:dyDescent="0.25">
      <c r="L1062" s="14"/>
    </row>
    <row r="1063" spans="12:12" ht="9" customHeight="1" x14ac:dyDescent="0.25">
      <c r="L1063" s="14"/>
    </row>
    <row r="1064" spans="12:12" ht="9" customHeight="1" x14ac:dyDescent="0.25">
      <c r="L1064" s="14"/>
    </row>
    <row r="1065" spans="12:12" ht="9" customHeight="1" x14ac:dyDescent="0.25">
      <c r="L1065" s="14"/>
    </row>
    <row r="1066" spans="12:12" ht="9" customHeight="1" x14ac:dyDescent="0.25">
      <c r="L1066" s="14"/>
    </row>
    <row r="1067" spans="12:12" ht="9" customHeight="1" x14ac:dyDescent="0.25">
      <c r="L1067" s="14"/>
    </row>
    <row r="1068" spans="12:12" ht="9" customHeight="1" x14ac:dyDescent="0.25">
      <c r="L1068" s="14"/>
    </row>
    <row r="1069" spans="12:12" ht="9" customHeight="1" x14ac:dyDescent="0.25">
      <c r="L1069" s="14"/>
    </row>
    <row r="1070" spans="12:12" ht="9" customHeight="1" x14ac:dyDescent="0.25">
      <c r="L1070" s="14"/>
    </row>
    <row r="1071" spans="12:12" ht="9" customHeight="1" x14ac:dyDescent="0.25">
      <c r="L1071" s="14"/>
    </row>
    <row r="1072" spans="12:12" ht="9" customHeight="1" x14ac:dyDescent="0.25">
      <c r="L1072" s="14"/>
    </row>
    <row r="1073" spans="12:12" ht="9" customHeight="1" x14ac:dyDescent="0.25">
      <c r="L1073" s="14"/>
    </row>
    <row r="1074" spans="12:12" ht="9" customHeight="1" x14ac:dyDescent="0.25">
      <c r="L1074" s="14"/>
    </row>
    <row r="1075" spans="12:12" ht="9" customHeight="1" x14ac:dyDescent="0.25">
      <c r="L1075" s="14"/>
    </row>
    <row r="1076" spans="12:12" ht="9" customHeight="1" x14ac:dyDescent="0.25">
      <c r="L1076" s="14"/>
    </row>
    <row r="1077" spans="12:12" ht="9" customHeight="1" x14ac:dyDescent="0.25">
      <c r="L1077" s="14"/>
    </row>
    <row r="1078" spans="12:12" ht="9" customHeight="1" x14ac:dyDescent="0.25">
      <c r="L1078" s="14"/>
    </row>
    <row r="1079" spans="12:12" ht="9" customHeight="1" x14ac:dyDescent="0.25">
      <c r="L1079" s="14"/>
    </row>
    <row r="1080" spans="12:12" ht="9" customHeight="1" x14ac:dyDescent="0.25">
      <c r="L1080" s="14"/>
    </row>
    <row r="1081" spans="12:12" ht="9" customHeight="1" x14ac:dyDescent="0.25">
      <c r="L1081" s="14"/>
    </row>
    <row r="1082" spans="12:12" ht="9" customHeight="1" x14ac:dyDescent="0.25">
      <c r="L1082" s="14"/>
    </row>
    <row r="1083" spans="12:12" ht="9" customHeight="1" x14ac:dyDescent="0.25">
      <c r="L1083" s="14"/>
    </row>
    <row r="1084" spans="12:12" ht="9" customHeight="1" x14ac:dyDescent="0.25">
      <c r="L1084" s="14"/>
    </row>
    <row r="1085" spans="12:12" ht="9" customHeight="1" x14ac:dyDescent="0.25">
      <c r="L1085" s="14"/>
    </row>
    <row r="1086" spans="12:12" ht="9" customHeight="1" x14ac:dyDescent="0.25">
      <c r="L1086" s="14"/>
    </row>
    <row r="1087" spans="12:12" ht="9" customHeight="1" x14ac:dyDescent="0.25">
      <c r="L1087" s="14"/>
    </row>
    <row r="1088" spans="12:12" ht="9" customHeight="1" x14ac:dyDescent="0.25">
      <c r="L1088" s="14"/>
    </row>
    <row r="1089" spans="12:12" ht="9" customHeight="1" x14ac:dyDescent="0.25">
      <c r="L1089" s="14"/>
    </row>
    <row r="1090" spans="12:12" ht="9" customHeight="1" x14ac:dyDescent="0.25">
      <c r="L1090" s="14"/>
    </row>
    <row r="1091" spans="12:12" ht="9" customHeight="1" x14ac:dyDescent="0.25">
      <c r="L1091" s="14"/>
    </row>
    <row r="1092" spans="12:12" ht="9" customHeight="1" x14ac:dyDescent="0.25">
      <c r="L1092" s="14"/>
    </row>
    <row r="1093" spans="12:12" ht="9" customHeight="1" x14ac:dyDescent="0.25">
      <c r="L1093" s="14"/>
    </row>
    <row r="1094" spans="12:12" ht="9" customHeight="1" x14ac:dyDescent="0.25">
      <c r="L1094" s="14"/>
    </row>
    <row r="1095" spans="12:12" ht="9" customHeight="1" x14ac:dyDescent="0.25">
      <c r="L1095" s="14"/>
    </row>
    <row r="1096" spans="12:12" ht="9" customHeight="1" x14ac:dyDescent="0.25">
      <c r="L1096" s="14"/>
    </row>
    <row r="1097" spans="12:12" ht="9" customHeight="1" x14ac:dyDescent="0.25">
      <c r="L1097" s="14"/>
    </row>
    <row r="1098" spans="12:12" ht="9" customHeight="1" x14ac:dyDescent="0.25">
      <c r="L1098" s="14"/>
    </row>
    <row r="1099" spans="12:12" ht="9" customHeight="1" x14ac:dyDescent="0.25">
      <c r="L1099" s="14"/>
    </row>
    <row r="1100" spans="12:12" ht="9" customHeight="1" x14ac:dyDescent="0.25">
      <c r="L1100" s="14"/>
    </row>
    <row r="1101" spans="12:12" ht="9" customHeight="1" x14ac:dyDescent="0.25">
      <c r="L1101" s="14"/>
    </row>
    <row r="1102" spans="12:12" ht="9" customHeight="1" x14ac:dyDescent="0.25">
      <c r="L1102" s="14"/>
    </row>
    <row r="1103" spans="12:12" ht="9" customHeight="1" x14ac:dyDescent="0.25">
      <c r="L1103" s="14"/>
    </row>
    <row r="1104" spans="12:12" ht="9" customHeight="1" x14ac:dyDescent="0.25">
      <c r="L1104" s="14"/>
    </row>
    <row r="1105" spans="12:12" ht="9" customHeight="1" x14ac:dyDescent="0.25">
      <c r="L1105" s="14"/>
    </row>
    <row r="1106" spans="12:12" ht="9" customHeight="1" x14ac:dyDescent="0.25">
      <c r="L1106" s="14"/>
    </row>
    <row r="1107" spans="12:12" ht="9" customHeight="1" x14ac:dyDescent="0.25">
      <c r="L1107" s="14"/>
    </row>
    <row r="1108" spans="12:12" ht="9" customHeight="1" x14ac:dyDescent="0.25">
      <c r="L1108" s="14"/>
    </row>
    <row r="1109" spans="12:12" ht="9" customHeight="1" x14ac:dyDescent="0.25">
      <c r="L1109" s="14"/>
    </row>
    <row r="1110" spans="12:12" ht="9" customHeight="1" x14ac:dyDescent="0.25">
      <c r="L1110" s="14"/>
    </row>
    <row r="1111" spans="12:12" ht="9" customHeight="1" x14ac:dyDescent="0.25">
      <c r="L1111" s="14"/>
    </row>
    <row r="1112" spans="12:12" ht="9" customHeight="1" x14ac:dyDescent="0.25">
      <c r="L1112" s="14"/>
    </row>
    <row r="1113" spans="12:12" ht="9" customHeight="1" x14ac:dyDescent="0.25">
      <c r="L1113" s="14"/>
    </row>
    <row r="1114" spans="12:12" ht="9" customHeight="1" x14ac:dyDescent="0.25">
      <c r="L1114" s="14"/>
    </row>
    <row r="1115" spans="12:12" ht="9" customHeight="1" x14ac:dyDescent="0.25">
      <c r="L1115" s="14"/>
    </row>
    <row r="1116" spans="12:12" ht="9" customHeight="1" x14ac:dyDescent="0.25">
      <c r="L1116" s="14"/>
    </row>
    <row r="1117" spans="12:12" ht="9" customHeight="1" x14ac:dyDescent="0.25">
      <c r="L1117" s="14"/>
    </row>
    <row r="1118" spans="12:12" ht="9" customHeight="1" x14ac:dyDescent="0.25">
      <c r="L1118" s="14"/>
    </row>
    <row r="1119" spans="12:12" ht="9" customHeight="1" x14ac:dyDescent="0.25">
      <c r="L1119" s="14"/>
    </row>
    <row r="1120" spans="12:12" ht="9" customHeight="1" x14ac:dyDescent="0.25">
      <c r="L1120" s="14"/>
    </row>
    <row r="1121" spans="12:12" ht="9" customHeight="1" x14ac:dyDescent="0.25">
      <c r="L1121" s="14"/>
    </row>
    <row r="1122" spans="12:12" ht="9" customHeight="1" x14ac:dyDescent="0.25">
      <c r="L1122" s="14"/>
    </row>
    <row r="1123" spans="12:12" ht="9" customHeight="1" x14ac:dyDescent="0.25">
      <c r="L1123" s="14"/>
    </row>
    <row r="1124" spans="12:12" ht="9" customHeight="1" x14ac:dyDescent="0.25">
      <c r="L1124" s="14"/>
    </row>
    <row r="1125" spans="12:12" ht="9" customHeight="1" x14ac:dyDescent="0.25">
      <c r="L1125" s="14"/>
    </row>
    <row r="1126" spans="12:12" ht="9" customHeight="1" x14ac:dyDescent="0.25">
      <c r="L1126" s="14"/>
    </row>
    <row r="1127" spans="12:12" ht="9" customHeight="1" x14ac:dyDescent="0.25">
      <c r="L1127" s="14"/>
    </row>
    <row r="1128" spans="12:12" ht="9" customHeight="1" x14ac:dyDescent="0.25">
      <c r="L1128" s="14"/>
    </row>
    <row r="1129" spans="12:12" ht="9" customHeight="1" x14ac:dyDescent="0.25">
      <c r="L1129" s="14"/>
    </row>
    <row r="1130" spans="12:12" ht="9" customHeight="1" x14ac:dyDescent="0.25">
      <c r="L1130" s="14"/>
    </row>
    <row r="1131" spans="12:12" ht="9" customHeight="1" x14ac:dyDescent="0.25">
      <c r="L1131" s="14"/>
    </row>
    <row r="1132" spans="12:12" ht="9" customHeight="1" x14ac:dyDescent="0.25">
      <c r="L1132" s="14"/>
    </row>
    <row r="1133" spans="12:12" ht="9" customHeight="1" x14ac:dyDescent="0.25">
      <c r="L1133" s="14"/>
    </row>
    <row r="1134" spans="12:12" ht="9" customHeight="1" x14ac:dyDescent="0.25">
      <c r="L1134" s="14"/>
    </row>
    <row r="1135" spans="12:12" ht="9" customHeight="1" x14ac:dyDescent="0.25">
      <c r="L1135" s="14"/>
    </row>
    <row r="1136" spans="12:12" ht="9" customHeight="1" x14ac:dyDescent="0.25">
      <c r="L1136" s="14"/>
    </row>
    <row r="1137" spans="12:12" ht="9" customHeight="1" x14ac:dyDescent="0.25">
      <c r="L1137" s="14"/>
    </row>
    <row r="1138" spans="12:12" ht="9" customHeight="1" x14ac:dyDescent="0.25">
      <c r="L1138" s="14"/>
    </row>
    <row r="1139" spans="12:12" ht="9" customHeight="1" x14ac:dyDescent="0.25">
      <c r="L1139" s="14"/>
    </row>
    <row r="1140" spans="12:12" ht="9" customHeight="1" x14ac:dyDescent="0.25">
      <c r="L1140" s="14"/>
    </row>
    <row r="1141" spans="12:12" ht="9" customHeight="1" x14ac:dyDescent="0.25">
      <c r="L1141" s="14"/>
    </row>
    <row r="1142" spans="12:12" ht="9" customHeight="1" x14ac:dyDescent="0.25">
      <c r="L1142" s="14"/>
    </row>
    <row r="1143" spans="12:12" ht="9" customHeight="1" x14ac:dyDescent="0.25">
      <c r="L1143" s="14"/>
    </row>
    <row r="1144" spans="12:12" ht="9" customHeight="1" x14ac:dyDescent="0.25">
      <c r="L1144" s="14"/>
    </row>
    <row r="1145" spans="12:12" ht="9" customHeight="1" x14ac:dyDescent="0.25">
      <c r="L1145" s="14"/>
    </row>
    <row r="1146" spans="12:12" ht="9" customHeight="1" x14ac:dyDescent="0.25">
      <c r="L1146" s="14"/>
    </row>
    <row r="1147" spans="12:12" ht="9" customHeight="1" x14ac:dyDescent="0.25">
      <c r="L1147" s="14"/>
    </row>
    <row r="1148" spans="12:12" ht="9" customHeight="1" x14ac:dyDescent="0.25">
      <c r="L1148" s="14"/>
    </row>
    <row r="1149" spans="12:12" ht="9" customHeight="1" x14ac:dyDescent="0.25">
      <c r="L1149" s="14"/>
    </row>
    <row r="1150" spans="12:12" ht="9" customHeight="1" x14ac:dyDescent="0.25">
      <c r="L1150" s="14"/>
    </row>
    <row r="1151" spans="12:12" ht="9" customHeight="1" x14ac:dyDescent="0.25">
      <c r="L1151" s="14"/>
    </row>
    <row r="1152" spans="12:12" ht="9" customHeight="1" x14ac:dyDescent="0.25">
      <c r="L1152" s="14"/>
    </row>
    <row r="1153" spans="12:12" ht="9" customHeight="1" x14ac:dyDescent="0.25">
      <c r="L1153" s="14"/>
    </row>
    <row r="1154" spans="12:12" ht="9" customHeight="1" x14ac:dyDescent="0.25">
      <c r="L1154" s="14"/>
    </row>
    <row r="1155" spans="12:12" ht="9" customHeight="1" x14ac:dyDescent="0.25">
      <c r="L1155" s="14"/>
    </row>
    <row r="1156" spans="12:12" ht="9" customHeight="1" x14ac:dyDescent="0.25">
      <c r="L1156" s="14"/>
    </row>
    <row r="1157" spans="12:12" ht="9" customHeight="1" x14ac:dyDescent="0.25">
      <c r="L1157" s="14"/>
    </row>
    <row r="1158" spans="12:12" ht="9" customHeight="1" x14ac:dyDescent="0.25">
      <c r="L1158" s="14"/>
    </row>
    <row r="1159" spans="12:12" ht="9" customHeight="1" x14ac:dyDescent="0.25">
      <c r="L1159" s="14"/>
    </row>
    <row r="1160" spans="12:12" ht="9" customHeight="1" x14ac:dyDescent="0.25">
      <c r="L1160" s="14"/>
    </row>
    <row r="1161" spans="12:12" ht="9" customHeight="1" x14ac:dyDescent="0.25">
      <c r="L1161" s="14"/>
    </row>
    <row r="1162" spans="12:12" ht="9" customHeight="1" x14ac:dyDescent="0.25">
      <c r="L1162" s="14"/>
    </row>
    <row r="1163" spans="12:12" ht="9" customHeight="1" x14ac:dyDescent="0.25">
      <c r="L1163" s="14"/>
    </row>
    <row r="1164" spans="12:12" ht="9" customHeight="1" x14ac:dyDescent="0.25">
      <c r="L1164" s="14"/>
    </row>
    <row r="1165" spans="12:12" ht="9" customHeight="1" x14ac:dyDescent="0.25">
      <c r="L1165" s="14"/>
    </row>
    <row r="1166" spans="12:12" ht="9" customHeight="1" x14ac:dyDescent="0.25">
      <c r="L1166" s="14"/>
    </row>
    <row r="1167" spans="12:12" ht="9" customHeight="1" x14ac:dyDescent="0.25">
      <c r="L1167" s="14"/>
    </row>
    <row r="1168" spans="12:12" ht="9" customHeight="1" x14ac:dyDescent="0.25">
      <c r="L1168" s="14"/>
    </row>
    <row r="1169" spans="12:12" ht="9" customHeight="1" x14ac:dyDescent="0.25">
      <c r="L1169" s="14"/>
    </row>
    <row r="1170" spans="12:12" ht="9" customHeight="1" x14ac:dyDescent="0.25">
      <c r="L1170" s="14"/>
    </row>
    <row r="1171" spans="12:12" ht="9" customHeight="1" x14ac:dyDescent="0.25">
      <c r="L1171" s="14"/>
    </row>
    <row r="1172" spans="12:12" ht="9" customHeight="1" x14ac:dyDescent="0.25">
      <c r="L1172" s="14"/>
    </row>
    <row r="1173" spans="12:12" ht="9" customHeight="1" x14ac:dyDescent="0.25">
      <c r="L1173" s="14"/>
    </row>
    <row r="1174" spans="12:12" ht="9" customHeight="1" x14ac:dyDescent="0.25">
      <c r="L1174" s="14"/>
    </row>
    <row r="1175" spans="12:12" ht="9" customHeight="1" x14ac:dyDescent="0.25">
      <c r="L1175" s="14"/>
    </row>
    <row r="1176" spans="12:12" ht="9" customHeight="1" x14ac:dyDescent="0.25">
      <c r="L1176" s="14"/>
    </row>
    <row r="1177" spans="12:12" ht="9" customHeight="1" x14ac:dyDescent="0.25">
      <c r="L1177" s="14"/>
    </row>
    <row r="1178" spans="12:12" ht="9" customHeight="1" x14ac:dyDescent="0.25">
      <c r="L1178" s="14"/>
    </row>
    <row r="1179" spans="12:12" ht="9" customHeight="1" x14ac:dyDescent="0.25">
      <c r="L1179" s="14"/>
    </row>
    <row r="1180" spans="12:12" ht="9" customHeight="1" x14ac:dyDescent="0.25">
      <c r="L1180" s="14"/>
    </row>
    <row r="1181" spans="12:12" ht="9" customHeight="1" x14ac:dyDescent="0.25">
      <c r="L1181" s="14"/>
    </row>
    <row r="1182" spans="12:12" ht="9" customHeight="1" x14ac:dyDescent="0.25">
      <c r="L1182" s="14"/>
    </row>
    <row r="1183" spans="12:12" ht="9" customHeight="1" x14ac:dyDescent="0.25">
      <c r="L1183" s="14"/>
    </row>
    <row r="1184" spans="12:12" ht="9" customHeight="1" x14ac:dyDescent="0.25">
      <c r="L1184" s="14"/>
    </row>
    <row r="1185" spans="12:12" ht="9" customHeight="1" x14ac:dyDescent="0.25">
      <c r="L1185" s="14"/>
    </row>
    <row r="1186" spans="12:12" ht="9" customHeight="1" x14ac:dyDescent="0.25">
      <c r="L1186" s="14"/>
    </row>
    <row r="1187" spans="12:12" ht="9" customHeight="1" x14ac:dyDescent="0.25">
      <c r="L1187" s="14"/>
    </row>
    <row r="1188" spans="12:12" ht="9" customHeight="1" x14ac:dyDescent="0.25">
      <c r="L1188" s="14"/>
    </row>
    <row r="1189" spans="12:12" ht="9" customHeight="1" x14ac:dyDescent="0.25">
      <c r="L1189" s="14"/>
    </row>
    <row r="1190" spans="12:12" ht="9" customHeight="1" x14ac:dyDescent="0.25">
      <c r="L1190" s="14"/>
    </row>
    <row r="1191" spans="12:12" ht="9" customHeight="1" x14ac:dyDescent="0.25">
      <c r="L1191" s="14"/>
    </row>
    <row r="1192" spans="12:12" ht="9" customHeight="1" x14ac:dyDescent="0.25">
      <c r="L1192" s="14"/>
    </row>
    <row r="1193" spans="12:12" ht="9" customHeight="1" x14ac:dyDescent="0.25">
      <c r="L1193" s="14"/>
    </row>
    <row r="1194" spans="12:12" ht="9" customHeight="1" x14ac:dyDescent="0.25">
      <c r="L1194" s="14"/>
    </row>
    <row r="1195" spans="12:12" ht="9" customHeight="1" x14ac:dyDescent="0.25">
      <c r="L1195" s="14"/>
    </row>
    <row r="1196" spans="12:12" ht="9" customHeight="1" x14ac:dyDescent="0.25">
      <c r="L1196" s="14"/>
    </row>
    <row r="1197" spans="12:12" ht="9" customHeight="1" x14ac:dyDescent="0.25">
      <c r="L1197" s="14"/>
    </row>
    <row r="1198" spans="12:12" ht="9" customHeight="1" x14ac:dyDescent="0.25">
      <c r="L1198" s="14"/>
    </row>
    <row r="1199" spans="12:12" ht="9" customHeight="1" x14ac:dyDescent="0.25">
      <c r="L1199" s="14"/>
    </row>
    <row r="1200" spans="12:12" ht="9" customHeight="1" x14ac:dyDescent="0.25">
      <c r="L1200" s="14"/>
    </row>
    <row r="1201" spans="12:12" ht="9" customHeight="1" x14ac:dyDescent="0.25">
      <c r="L1201" s="14"/>
    </row>
    <row r="1202" spans="12:12" ht="9" customHeight="1" x14ac:dyDescent="0.25">
      <c r="L1202" s="14"/>
    </row>
    <row r="1203" spans="12:12" ht="9" customHeight="1" x14ac:dyDescent="0.25">
      <c r="L1203" s="14"/>
    </row>
    <row r="1204" spans="12:12" ht="9" customHeight="1" x14ac:dyDescent="0.25">
      <c r="L1204" s="14"/>
    </row>
    <row r="1205" spans="12:12" ht="9" customHeight="1" x14ac:dyDescent="0.25">
      <c r="L1205" s="14"/>
    </row>
    <row r="1206" spans="12:12" ht="9" customHeight="1" x14ac:dyDescent="0.25">
      <c r="L1206" s="14"/>
    </row>
    <row r="1207" spans="12:12" ht="9" customHeight="1" x14ac:dyDescent="0.25">
      <c r="L1207" s="14"/>
    </row>
    <row r="1208" spans="12:12" ht="9" customHeight="1" x14ac:dyDescent="0.25">
      <c r="L1208" s="14"/>
    </row>
    <row r="1209" spans="12:12" ht="9" customHeight="1" x14ac:dyDescent="0.25">
      <c r="L1209" s="14"/>
    </row>
    <row r="1210" spans="12:12" ht="9" customHeight="1" x14ac:dyDescent="0.25">
      <c r="L1210" s="14"/>
    </row>
    <row r="1211" spans="12:12" ht="9" customHeight="1" x14ac:dyDescent="0.25">
      <c r="L1211" s="14"/>
    </row>
    <row r="1212" spans="12:12" ht="9" customHeight="1" x14ac:dyDescent="0.25">
      <c r="L1212" s="14"/>
    </row>
    <row r="1213" spans="12:12" ht="9" customHeight="1" x14ac:dyDescent="0.25">
      <c r="L1213" s="14"/>
    </row>
    <row r="1214" spans="12:12" ht="9" customHeight="1" x14ac:dyDescent="0.25">
      <c r="L1214" s="14"/>
    </row>
    <row r="1215" spans="12:12" ht="9" customHeight="1" x14ac:dyDescent="0.25">
      <c r="L1215" s="14"/>
    </row>
    <row r="1216" spans="12:12" ht="9" customHeight="1" x14ac:dyDescent="0.25">
      <c r="L1216" s="14"/>
    </row>
    <row r="1217" spans="12:12" ht="9" customHeight="1" x14ac:dyDescent="0.25">
      <c r="L1217" s="14"/>
    </row>
    <row r="1218" spans="12:12" ht="9" customHeight="1" x14ac:dyDescent="0.25">
      <c r="L1218" s="14"/>
    </row>
    <row r="1219" spans="12:12" ht="9" customHeight="1" x14ac:dyDescent="0.25">
      <c r="L1219" s="14"/>
    </row>
    <row r="1220" spans="12:12" ht="9" customHeight="1" x14ac:dyDescent="0.25">
      <c r="L1220" s="14"/>
    </row>
    <row r="1221" spans="12:12" ht="9" customHeight="1" x14ac:dyDescent="0.25">
      <c r="L1221" s="14"/>
    </row>
    <row r="1222" spans="12:12" ht="9" customHeight="1" x14ac:dyDescent="0.25">
      <c r="L1222" s="14"/>
    </row>
    <row r="1223" spans="12:12" ht="9" customHeight="1" x14ac:dyDescent="0.25">
      <c r="L1223" s="14"/>
    </row>
    <row r="1224" spans="12:12" ht="9" customHeight="1" x14ac:dyDescent="0.25">
      <c r="L1224" s="14"/>
    </row>
    <row r="1225" spans="12:12" ht="9" customHeight="1" x14ac:dyDescent="0.25">
      <c r="L1225" s="14"/>
    </row>
    <row r="1226" spans="12:12" ht="9" customHeight="1" x14ac:dyDescent="0.25">
      <c r="L1226" s="14"/>
    </row>
    <row r="1227" spans="12:12" ht="9" customHeight="1" x14ac:dyDescent="0.25">
      <c r="L1227" s="14"/>
    </row>
    <row r="1228" spans="12:12" ht="9" customHeight="1" x14ac:dyDescent="0.25">
      <c r="L1228" s="14"/>
    </row>
    <row r="1229" spans="12:12" ht="9" customHeight="1" x14ac:dyDescent="0.25">
      <c r="L1229" s="14"/>
    </row>
    <row r="1230" spans="12:12" ht="9" customHeight="1" x14ac:dyDescent="0.25">
      <c r="L1230" s="14"/>
    </row>
    <row r="1231" spans="12:12" ht="9" customHeight="1" x14ac:dyDescent="0.25">
      <c r="L1231" s="14"/>
    </row>
    <row r="1232" spans="12:12" ht="9" customHeight="1" x14ac:dyDescent="0.25">
      <c r="L1232" s="14"/>
    </row>
    <row r="1233" spans="12:12" ht="9" customHeight="1" x14ac:dyDescent="0.25">
      <c r="L1233" s="14"/>
    </row>
    <row r="1234" spans="12:12" ht="9" customHeight="1" x14ac:dyDescent="0.25">
      <c r="L1234" s="14"/>
    </row>
    <row r="1235" spans="12:12" ht="9" customHeight="1" x14ac:dyDescent="0.25">
      <c r="L1235" s="14"/>
    </row>
    <row r="1236" spans="12:12" ht="9" customHeight="1" x14ac:dyDescent="0.25">
      <c r="L1236" s="14"/>
    </row>
    <row r="1237" spans="12:12" ht="9" customHeight="1" x14ac:dyDescent="0.25">
      <c r="L1237" s="14"/>
    </row>
    <row r="1238" spans="12:12" ht="9" customHeight="1" x14ac:dyDescent="0.25">
      <c r="L1238" s="14"/>
    </row>
    <row r="1239" spans="12:12" ht="9" customHeight="1" x14ac:dyDescent="0.25">
      <c r="L1239" s="14"/>
    </row>
    <row r="1240" spans="12:12" ht="9" customHeight="1" x14ac:dyDescent="0.25">
      <c r="L1240" s="14"/>
    </row>
    <row r="1241" spans="12:12" ht="9" customHeight="1" x14ac:dyDescent="0.25">
      <c r="L1241" s="14"/>
    </row>
    <row r="1242" spans="12:12" ht="9" customHeight="1" x14ac:dyDescent="0.25">
      <c r="L1242" s="14"/>
    </row>
    <row r="1243" spans="12:12" ht="9" customHeight="1" x14ac:dyDescent="0.25">
      <c r="L1243" s="14"/>
    </row>
    <row r="1244" spans="12:12" ht="9" customHeight="1" x14ac:dyDescent="0.25">
      <c r="L1244" s="14"/>
    </row>
    <row r="1245" spans="12:12" ht="9" customHeight="1" x14ac:dyDescent="0.25">
      <c r="L1245" s="14"/>
    </row>
    <row r="1246" spans="12:12" ht="9" customHeight="1" x14ac:dyDescent="0.25">
      <c r="L1246" s="14"/>
    </row>
    <row r="1247" spans="12:12" ht="9" customHeight="1" x14ac:dyDescent="0.25">
      <c r="L1247" s="14"/>
    </row>
    <row r="1248" spans="12:12" ht="9" customHeight="1" x14ac:dyDescent="0.25">
      <c r="L1248" s="14"/>
    </row>
    <row r="1249" spans="12:12" ht="9" customHeight="1" x14ac:dyDescent="0.25">
      <c r="L1249" s="14"/>
    </row>
    <row r="1250" spans="12:12" ht="9" customHeight="1" x14ac:dyDescent="0.25">
      <c r="L1250" s="14"/>
    </row>
    <row r="1251" spans="12:12" ht="9" customHeight="1" x14ac:dyDescent="0.25">
      <c r="L1251" s="14"/>
    </row>
    <row r="1252" spans="12:12" ht="9" customHeight="1" x14ac:dyDescent="0.25">
      <c r="L1252" s="14"/>
    </row>
    <row r="1253" spans="12:12" ht="9" customHeight="1" x14ac:dyDescent="0.25">
      <c r="L1253" s="14"/>
    </row>
    <row r="1254" spans="12:12" ht="9" customHeight="1" x14ac:dyDescent="0.25">
      <c r="L1254" s="14"/>
    </row>
    <row r="1255" spans="12:12" ht="9" customHeight="1" x14ac:dyDescent="0.25">
      <c r="L1255" s="14"/>
    </row>
    <row r="1256" spans="12:12" ht="9" customHeight="1" x14ac:dyDescent="0.25">
      <c r="L1256" s="14"/>
    </row>
    <row r="1257" spans="12:12" ht="9" customHeight="1" x14ac:dyDescent="0.25">
      <c r="L1257" s="14"/>
    </row>
    <row r="1258" spans="12:12" ht="9" customHeight="1" x14ac:dyDescent="0.25">
      <c r="L1258" s="14"/>
    </row>
    <row r="1259" spans="12:12" ht="9" customHeight="1" x14ac:dyDescent="0.25">
      <c r="L1259" s="14"/>
    </row>
    <row r="1260" spans="12:12" ht="9" customHeight="1" x14ac:dyDescent="0.25">
      <c r="L1260" s="14"/>
    </row>
    <row r="1261" spans="12:12" ht="9" customHeight="1" x14ac:dyDescent="0.25">
      <c r="L1261" s="14"/>
    </row>
    <row r="1262" spans="12:12" ht="9" customHeight="1" x14ac:dyDescent="0.25">
      <c r="L1262" s="14"/>
    </row>
    <row r="1263" spans="12:12" ht="9" customHeight="1" x14ac:dyDescent="0.25">
      <c r="L1263" s="14"/>
    </row>
    <row r="1264" spans="12:12" ht="9" customHeight="1" x14ac:dyDescent="0.25">
      <c r="L1264" s="14"/>
    </row>
    <row r="1265" spans="12:12" ht="9" customHeight="1" x14ac:dyDescent="0.25">
      <c r="L1265" s="14"/>
    </row>
    <row r="1266" spans="12:12" ht="9" customHeight="1" x14ac:dyDescent="0.25">
      <c r="L1266" s="14"/>
    </row>
    <row r="1267" spans="12:12" ht="9" customHeight="1" x14ac:dyDescent="0.25">
      <c r="L1267" s="14"/>
    </row>
    <row r="1268" spans="12:12" ht="9" customHeight="1" x14ac:dyDescent="0.25">
      <c r="L1268" s="14"/>
    </row>
    <row r="1269" spans="12:12" ht="9" customHeight="1" x14ac:dyDescent="0.25">
      <c r="L1269" s="14"/>
    </row>
    <row r="1270" spans="12:12" ht="9" customHeight="1" x14ac:dyDescent="0.25">
      <c r="L1270" s="14"/>
    </row>
    <row r="1271" spans="12:12" ht="9" customHeight="1" x14ac:dyDescent="0.25">
      <c r="L1271" s="14"/>
    </row>
    <row r="1272" spans="12:12" ht="9" customHeight="1" x14ac:dyDescent="0.25">
      <c r="L1272" s="14"/>
    </row>
    <row r="1273" spans="12:12" ht="9" customHeight="1" x14ac:dyDescent="0.25">
      <c r="L1273" s="14"/>
    </row>
    <row r="1274" spans="12:12" ht="9" customHeight="1" x14ac:dyDescent="0.25">
      <c r="L1274" s="14"/>
    </row>
    <row r="1275" spans="12:12" ht="9" customHeight="1" x14ac:dyDescent="0.25">
      <c r="L1275" s="14"/>
    </row>
    <row r="1276" spans="12:12" ht="9" customHeight="1" x14ac:dyDescent="0.25">
      <c r="L1276" s="14"/>
    </row>
    <row r="1277" spans="12:12" ht="9" customHeight="1" x14ac:dyDescent="0.25">
      <c r="L1277" s="14"/>
    </row>
    <row r="1278" spans="12:12" ht="9" customHeight="1" x14ac:dyDescent="0.25">
      <c r="L1278" s="14"/>
    </row>
    <row r="1279" spans="12:12" ht="9" customHeight="1" x14ac:dyDescent="0.25">
      <c r="L1279" s="14"/>
    </row>
    <row r="1280" spans="12:12" ht="9" customHeight="1" x14ac:dyDescent="0.25">
      <c r="L1280" s="14"/>
    </row>
    <row r="1281" spans="12:12" ht="9" customHeight="1" x14ac:dyDescent="0.25">
      <c r="L1281" s="14"/>
    </row>
    <row r="1282" spans="12:12" ht="9" customHeight="1" x14ac:dyDescent="0.25">
      <c r="L1282" s="14"/>
    </row>
    <row r="1283" spans="12:12" ht="9" customHeight="1" x14ac:dyDescent="0.25">
      <c r="L1283" s="14"/>
    </row>
    <row r="1284" spans="12:12" ht="9" customHeight="1" x14ac:dyDescent="0.25">
      <c r="L1284" s="14"/>
    </row>
    <row r="1285" spans="12:12" ht="9" customHeight="1" x14ac:dyDescent="0.25">
      <c r="L1285" s="14"/>
    </row>
    <row r="1286" spans="12:12" ht="9" customHeight="1" x14ac:dyDescent="0.25">
      <c r="L1286" s="14"/>
    </row>
    <row r="1287" spans="12:12" ht="9" customHeight="1" x14ac:dyDescent="0.25">
      <c r="L1287" s="14"/>
    </row>
    <row r="1288" spans="12:12" ht="9" customHeight="1" x14ac:dyDescent="0.25">
      <c r="L1288" s="14"/>
    </row>
    <row r="1289" spans="12:12" ht="9" customHeight="1" x14ac:dyDescent="0.25">
      <c r="L1289" s="14"/>
    </row>
    <row r="1290" spans="12:12" ht="9" customHeight="1" x14ac:dyDescent="0.25">
      <c r="L1290" s="14"/>
    </row>
    <row r="1291" spans="12:12" ht="9" customHeight="1" x14ac:dyDescent="0.25">
      <c r="L1291" s="14"/>
    </row>
    <row r="1292" spans="12:12" ht="9" customHeight="1" x14ac:dyDescent="0.25">
      <c r="L1292" s="14"/>
    </row>
    <row r="1293" spans="12:12" ht="9" customHeight="1" x14ac:dyDescent="0.25">
      <c r="L1293" s="14"/>
    </row>
    <row r="1294" spans="12:12" ht="9" customHeight="1" x14ac:dyDescent="0.25">
      <c r="L1294" s="14"/>
    </row>
    <row r="1295" spans="12:12" ht="9" customHeight="1" x14ac:dyDescent="0.25">
      <c r="L1295" s="14"/>
    </row>
    <row r="1296" spans="12:12" ht="9" customHeight="1" x14ac:dyDescent="0.25">
      <c r="L1296" s="14"/>
    </row>
    <row r="1297" spans="12:12" ht="9" customHeight="1" x14ac:dyDescent="0.25">
      <c r="L1297" s="14"/>
    </row>
    <row r="1298" spans="12:12" ht="9" customHeight="1" x14ac:dyDescent="0.25">
      <c r="L1298" s="14"/>
    </row>
    <row r="1299" spans="12:12" ht="9" customHeight="1" x14ac:dyDescent="0.25">
      <c r="L1299" s="14"/>
    </row>
    <row r="1300" spans="12:12" ht="9" customHeight="1" x14ac:dyDescent="0.25">
      <c r="L1300" s="14"/>
    </row>
    <row r="1301" spans="12:12" ht="9" customHeight="1" x14ac:dyDescent="0.25">
      <c r="L1301" s="14"/>
    </row>
    <row r="1302" spans="12:12" ht="9" customHeight="1" x14ac:dyDescent="0.25">
      <c r="L1302" s="14"/>
    </row>
    <row r="1303" spans="12:12" ht="9" customHeight="1" x14ac:dyDescent="0.25">
      <c r="L1303" s="14"/>
    </row>
    <row r="1304" spans="12:12" ht="9" customHeight="1" x14ac:dyDescent="0.25">
      <c r="L1304" s="14"/>
    </row>
    <row r="1305" spans="12:12" ht="9" customHeight="1" x14ac:dyDescent="0.25">
      <c r="L1305" s="14"/>
    </row>
    <row r="1306" spans="12:12" ht="9" customHeight="1" x14ac:dyDescent="0.25">
      <c r="L1306" s="14"/>
    </row>
    <row r="1307" spans="12:12" ht="9" customHeight="1" x14ac:dyDescent="0.25">
      <c r="L1307" s="14"/>
    </row>
    <row r="1308" spans="12:12" ht="9" customHeight="1" x14ac:dyDescent="0.25">
      <c r="L1308" s="14"/>
    </row>
    <row r="1309" spans="12:12" ht="9" customHeight="1" x14ac:dyDescent="0.25">
      <c r="L1309" s="14"/>
    </row>
    <row r="1310" spans="12:12" ht="9" customHeight="1" x14ac:dyDescent="0.25">
      <c r="L1310" s="14"/>
    </row>
    <row r="1311" spans="12:12" ht="9" customHeight="1" x14ac:dyDescent="0.25">
      <c r="L1311" s="14"/>
    </row>
    <row r="1312" spans="12:12" ht="9" customHeight="1" x14ac:dyDescent="0.25">
      <c r="L1312" s="14"/>
    </row>
    <row r="1313" spans="12:12" ht="9" customHeight="1" x14ac:dyDescent="0.25">
      <c r="L1313" s="14"/>
    </row>
    <row r="1314" spans="12:12" ht="9" customHeight="1" x14ac:dyDescent="0.25">
      <c r="L1314" s="14"/>
    </row>
    <row r="1315" spans="12:12" ht="9" customHeight="1" x14ac:dyDescent="0.25">
      <c r="L1315" s="14"/>
    </row>
    <row r="1316" spans="12:12" ht="9" customHeight="1" x14ac:dyDescent="0.25">
      <c r="L1316" s="14"/>
    </row>
    <row r="1317" spans="12:12" ht="9" customHeight="1" x14ac:dyDescent="0.25">
      <c r="L1317" s="14"/>
    </row>
    <row r="1318" spans="12:12" ht="9" customHeight="1" x14ac:dyDescent="0.25">
      <c r="L1318" s="14"/>
    </row>
    <row r="1319" spans="12:12" ht="9" customHeight="1" x14ac:dyDescent="0.25">
      <c r="L1319" s="14"/>
    </row>
    <row r="1320" spans="12:12" ht="9" customHeight="1" x14ac:dyDescent="0.25">
      <c r="L1320" s="14"/>
    </row>
    <row r="1321" spans="12:12" ht="9" customHeight="1" x14ac:dyDescent="0.25">
      <c r="L1321" s="14"/>
    </row>
    <row r="1322" spans="12:12" ht="9" customHeight="1" x14ac:dyDescent="0.25">
      <c r="L1322" s="14"/>
    </row>
    <row r="1323" spans="12:12" ht="9" customHeight="1" x14ac:dyDescent="0.25">
      <c r="L1323" s="14"/>
    </row>
    <row r="1324" spans="12:12" ht="9" customHeight="1" x14ac:dyDescent="0.25">
      <c r="L1324" s="14"/>
    </row>
    <row r="1325" spans="12:12" ht="9" customHeight="1" x14ac:dyDescent="0.25">
      <c r="L1325" s="14"/>
    </row>
    <row r="1326" spans="12:12" ht="9" customHeight="1" x14ac:dyDescent="0.25">
      <c r="L1326" s="14"/>
    </row>
    <row r="1327" spans="12:12" ht="9" customHeight="1" x14ac:dyDescent="0.25">
      <c r="L1327" s="14"/>
    </row>
    <row r="1328" spans="12:12" ht="9" customHeight="1" x14ac:dyDescent="0.25">
      <c r="L1328" s="14"/>
    </row>
    <row r="1329" spans="12:12" ht="9" customHeight="1" x14ac:dyDescent="0.25">
      <c r="L1329" s="14"/>
    </row>
    <row r="1330" spans="12:12" ht="9" customHeight="1" x14ac:dyDescent="0.25">
      <c r="L1330" s="14"/>
    </row>
    <row r="1331" spans="12:12" ht="9" customHeight="1" x14ac:dyDescent="0.25">
      <c r="L1331" s="14"/>
    </row>
    <row r="1332" spans="12:12" ht="9" customHeight="1" x14ac:dyDescent="0.25">
      <c r="L1332" s="14"/>
    </row>
    <row r="1333" spans="12:12" ht="9" customHeight="1" x14ac:dyDescent="0.25">
      <c r="L1333" s="14"/>
    </row>
    <row r="1334" spans="12:12" ht="9" customHeight="1" x14ac:dyDescent="0.25">
      <c r="L1334" s="14"/>
    </row>
    <row r="1335" spans="12:12" ht="9" customHeight="1" x14ac:dyDescent="0.25">
      <c r="L1335" s="14"/>
    </row>
    <row r="1336" spans="12:12" ht="9" customHeight="1" x14ac:dyDescent="0.25">
      <c r="L1336" s="14"/>
    </row>
    <row r="1337" spans="12:12" ht="9" customHeight="1" x14ac:dyDescent="0.25">
      <c r="L1337" s="14"/>
    </row>
    <row r="1338" spans="12:12" ht="9" customHeight="1" x14ac:dyDescent="0.25">
      <c r="L1338" s="14"/>
    </row>
    <row r="1339" spans="12:12" ht="9" customHeight="1" x14ac:dyDescent="0.25">
      <c r="L1339" s="14"/>
    </row>
    <row r="1340" spans="12:12" ht="9" customHeight="1" x14ac:dyDescent="0.25">
      <c r="L1340" s="14"/>
    </row>
    <row r="1341" spans="12:12" ht="9" customHeight="1" x14ac:dyDescent="0.25">
      <c r="L1341" s="14"/>
    </row>
    <row r="1342" spans="12:12" ht="9" customHeight="1" x14ac:dyDescent="0.25">
      <c r="L1342" s="14"/>
    </row>
    <row r="1343" spans="12:12" ht="9" customHeight="1" x14ac:dyDescent="0.25">
      <c r="L1343" s="14"/>
    </row>
    <row r="1344" spans="12:12" ht="9" customHeight="1" x14ac:dyDescent="0.25">
      <c r="L1344" s="14"/>
    </row>
    <row r="1345" spans="12:12" ht="9" customHeight="1" x14ac:dyDescent="0.25">
      <c r="L1345" s="14"/>
    </row>
    <row r="1346" spans="12:12" ht="9" customHeight="1" x14ac:dyDescent="0.25">
      <c r="L1346" s="14"/>
    </row>
    <row r="1347" spans="12:12" ht="9" customHeight="1" x14ac:dyDescent="0.25">
      <c r="L1347" s="14"/>
    </row>
    <row r="1348" spans="12:12" ht="9" customHeight="1" x14ac:dyDescent="0.25">
      <c r="L1348" s="14"/>
    </row>
    <row r="1349" spans="12:12" ht="9" customHeight="1" x14ac:dyDescent="0.25">
      <c r="L1349" s="14"/>
    </row>
    <row r="1350" spans="12:12" ht="9" customHeight="1" x14ac:dyDescent="0.25">
      <c r="L1350" s="14"/>
    </row>
    <row r="1351" spans="12:12" ht="9" customHeight="1" x14ac:dyDescent="0.25">
      <c r="L1351" s="14"/>
    </row>
    <row r="1352" spans="12:12" ht="9" customHeight="1" x14ac:dyDescent="0.25">
      <c r="L1352" s="14"/>
    </row>
    <row r="1353" spans="12:12" ht="9" customHeight="1" x14ac:dyDescent="0.25">
      <c r="L1353" s="14"/>
    </row>
    <row r="1354" spans="12:12" ht="9" customHeight="1" x14ac:dyDescent="0.25">
      <c r="L1354" s="14"/>
    </row>
    <row r="1355" spans="12:12" ht="9" customHeight="1" x14ac:dyDescent="0.25">
      <c r="L1355" s="14"/>
    </row>
    <row r="1356" spans="12:12" ht="9" customHeight="1" x14ac:dyDescent="0.25">
      <c r="L1356" s="14"/>
    </row>
    <row r="1357" spans="12:12" ht="9" customHeight="1" x14ac:dyDescent="0.25">
      <c r="L1357" s="14"/>
    </row>
    <row r="1358" spans="12:12" ht="9" customHeight="1" x14ac:dyDescent="0.25">
      <c r="L1358" s="14"/>
    </row>
    <row r="1359" spans="12:12" ht="9" customHeight="1" x14ac:dyDescent="0.25">
      <c r="L1359" s="14"/>
    </row>
    <row r="1360" spans="12:12" ht="9" customHeight="1" x14ac:dyDescent="0.25">
      <c r="L1360" s="14"/>
    </row>
    <row r="1361" spans="12:12" ht="9" customHeight="1" x14ac:dyDescent="0.25">
      <c r="L1361" s="14"/>
    </row>
    <row r="1362" spans="12:12" ht="9" customHeight="1" x14ac:dyDescent="0.25">
      <c r="L1362" s="14"/>
    </row>
    <row r="1363" spans="12:12" ht="9" customHeight="1" x14ac:dyDescent="0.25">
      <c r="L1363" s="14"/>
    </row>
    <row r="1364" spans="12:12" ht="9" customHeight="1" x14ac:dyDescent="0.25">
      <c r="L1364" s="14"/>
    </row>
    <row r="1365" spans="12:12" ht="9" customHeight="1" x14ac:dyDescent="0.25">
      <c r="L1365" s="14"/>
    </row>
    <row r="1366" spans="12:12" ht="9" customHeight="1" x14ac:dyDescent="0.25">
      <c r="L1366" s="14"/>
    </row>
    <row r="1367" spans="12:12" ht="9" customHeight="1" x14ac:dyDescent="0.25">
      <c r="L1367" s="14"/>
    </row>
    <row r="1368" spans="12:12" ht="9" customHeight="1" x14ac:dyDescent="0.25">
      <c r="L1368" s="14"/>
    </row>
    <row r="1369" spans="12:12" ht="9" customHeight="1" x14ac:dyDescent="0.25">
      <c r="L1369" s="14"/>
    </row>
    <row r="1370" spans="12:12" ht="9" customHeight="1" x14ac:dyDescent="0.25">
      <c r="L1370" s="14"/>
    </row>
    <row r="1371" spans="12:12" ht="9" customHeight="1" x14ac:dyDescent="0.25">
      <c r="L1371" s="14"/>
    </row>
    <row r="1372" spans="12:12" ht="9" customHeight="1" x14ac:dyDescent="0.25">
      <c r="L1372" s="14"/>
    </row>
    <row r="1373" spans="12:12" ht="9" customHeight="1" x14ac:dyDescent="0.25">
      <c r="L1373" s="14"/>
    </row>
    <row r="1374" spans="12:12" ht="9" customHeight="1" x14ac:dyDescent="0.25">
      <c r="L1374" s="14"/>
    </row>
    <row r="1375" spans="12:12" ht="9" customHeight="1" x14ac:dyDescent="0.25">
      <c r="L1375" s="14"/>
    </row>
    <row r="1376" spans="12:12" ht="9" customHeight="1" x14ac:dyDescent="0.25">
      <c r="L1376" s="14"/>
    </row>
    <row r="1377" spans="12:12" ht="9" customHeight="1" x14ac:dyDescent="0.25">
      <c r="L1377" s="14"/>
    </row>
    <row r="1378" spans="12:12" ht="9" customHeight="1" x14ac:dyDescent="0.25">
      <c r="L1378" s="14"/>
    </row>
    <row r="1379" spans="12:12" ht="9" customHeight="1" x14ac:dyDescent="0.25">
      <c r="L1379" s="14"/>
    </row>
    <row r="1380" spans="12:12" ht="9" customHeight="1" x14ac:dyDescent="0.25">
      <c r="L1380" s="14"/>
    </row>
    <row r="1381" spans="12:12" ht="9" customHeight="1" x14ac:dyDescent="0.25">
      <c r="L1381" s="14"/>
    </row>
    <row r="1382" spans="12:12" ht="9" customHeight="1" x14ac:dyDescent="0.25">
      <c r="L1382" s="14"/>
    </row>
    <row r="1383" spans="12:12" ht="9" customHeight="1" x14ac:dyDescent="0.25">
      <c r="L1383" s="14"/>
    </row>
    <row r="1384" spans="12:12" ht="9" customHeight="1" x14ac:dyDescent="0.25">
      <c r="L1384" s="14"/>
    </row>
    <row r="1385" spans="12:12" ht="9" customHeight="1" x14ac:dyDescent="0.25">
      <c r="L1385" s="14"/>
    </row>
    <row r="1386" spans="12:12" ht="9" customHeight="1" x14ac:dyDescent="0.25">
      <c r="L1386" s="14"/>
    </row>
    <row r="1387" spans="12:12" ht="9" customHeight="1" x14ac:dyDescent="0.25">
      <c r="L1387" s="14"/>
    </row>
    <row r="1388" spans="12:12" ht="9" customHeight="1" x14ac:dyDescent="0.25">
      <c r="L1388" s="14"/>
    </row>
    <row r="1389" spans="12:12" ht="9" customHeight="1" x14ac:dyDescent="0.25">
      <c r="L1389" s="14"/>
    </row>
    <row r="1390" spans="12:12" ht="9" customHeight="1" x14ac:dyDescent="0.25">
      <c r="L1390" s="14"/>
    </row>
    <row r="1391" spans="12:12" ht="9" customHeight="1" x14ac:dyDescent="0.25">
      <c r="L1391" s="14"/>
    </row>
    <row r="1392" spans="12:12" ht="9" customHeight="1" x14ac:dyDescent="0.25">
      <c r="L1392" s="14"/>
    </row>
    <row r="1393" spans="12:12" ht="9" customHeight="1" x14ac:dyDescent="0.25">
      <c r="L1393" s="14"/>
    </row>
    <row r="1394" spans="12:12" ht="9" customHeight="1" x14ac:dyDescent="0.25">
      <c r="L1394" s="14"/>
    </row>
    <row r="1395" spans="12:12" ht="9" customHeight="1" x14ac:dyDescent="0.25">
      <c r="L1395" s="14"/>
    </row>
    <row r="1396" spans="12:12" ht="9" customHeight="1" x14ac:dyDescent="0.25">
      <c r="L1396" s="14"/>
    </row>
    <row r="1397" spans="12:12" ht="9" customHeight="1" x14ac:dyDescent="0.25">
      <c r="L1397" s="14"/>
    </row>
    <row r="1398" spans="12:12" ht="9" customHeight="1" x14ac:dyDescent="0.25">
      <c r="L1398" s="14"/>
    </row>
    <row r="1399" spans="12:12" ht="9" customHeight="1" x14ac:dyDescent="0.25">
      <c r="L1399" s="14"/>
    </row>
    <row r="1400" spans="12:12" ht="9" customHeight="1" x14ac:dyDescent="0.25">
      <c r="L1400" s="14"/>
    </row>
    <row r="1401" spans="12:12" ht="9" customHeight="1" x14ac:dyDescent="0.25">
      <c r="L1401" s="14"/>
    </row>
    <row r="1402" spans="12:12" ht="9" customHeight="1" x14ac:dyDescent="0.25">
      <c r="L1402" s="14"/>
    </row>
    <row r="1403" spans="12:12" ht="9" customHeight="1" x14ac:dyDescent="0.25">
      <c r="L1403" s="14"/>
    </row>
    <row r="1404" spans="12:12" ht="9" customHeight="1" x14ac:dyDescent="0.25">
      <c r="L1404" s="14"/>
    </row>
    <row r="1405" spans="12:12" ht="9" customHeight="1" x14ac:dyDescent="0.25">
      <c r="L1405" s="14"/>
    </row>
    <row r="1406" spans="12:12" ht="9" customHeight="1" x14ac:dyDescent="0.25">
      <c r="L1406" s="14"/>
    </row>
    <row r="1407" spans="12:12" ht="9" customHeight="1" x14ac:dyDescent="0.25">
      <c r="L1407" s="14"/>
    </row>
    <row r="1408" spans="12:12" ht="9" customHeight="1" x14ac:dyDescent="0.25">
      <c r="L1408" s="14"/>
    </row>
    <row r="1409" spans="12:12" ht="9" customHeight="1" x14ac:dyDescent="0.25">
      <c r="L1409" s="14"/>
    </row>
    <row r="1410" spans="12:12" ht="9" customHeight="1" x14ac:dyDescent="0.25">
      <c r="L1410" s="14"/>
    </row>
    <row r="1411" spans="12:12" ht="9" customHeight="1" x14ac:dyDescent="0.25">
      <c r="L1411" s="14"/>
    </row>
    <row r="1412" spans="12:12" ht="9" customHeight="1" x14ac:dyDescent="0.25">
      <c r="L1412" s="14"/>
    </row>
    <row r="1413" spans="12:12" ht="9" customHeight="1" x14ac:dyDescent="0.25">
      <c r="L1413" s="14"/>
    </row>
    <row r="1414" spans="12:12" ht="9" customHeight="1" x14ac:dyDescent="0.25">
      <c r="L1414" s="14"/>
    </row>
    <row r="1415" spans="12:12" ht="9" customHeight="1" x14ac:dyDescent="0.25">
      <c r="L1415" s="14"/>
    </row>
    <row r="1416" spans="12:12" ht="9" customHeight="1" x14ac:dyDescent="0.25">
      <c r="L1416" s="14"/>
    </row>
    <row r="1417" spans="12:12" ht="9" customHeight="1" x14ac:dyDescent="0.25">
      <c r="L1417" s="14"/>
    </row>
    <row r="1418" spans="12:12" ht="9" customHeight="1" x14ac:dyDescent="0.25">
      <c r="L1418" s="14"/>
    </row>
    <row r="1419" spans="12:12" ht="9" customHeight="1" x14ac:dyDescent="0.25">
      <c r="L1419" s="14"/>
    </row>
    <row r="1420" spans="12:12" ht="9" customHeight="1" x14ac:dyDescent="0.25">
      <c r="L1420" s="14"/>
    </row>
    <row r="1421" spans="12:12" ht="9" customHeight="1" x14ac:dyDescent="0.25">
      <c r="L1421" s="14"/>
    </row>
    <row r="1422" spans="12:12" ht="9" customHeight="1" x14ac:dyDescent="0.25">
      <c r="L1422" s="14"/>
    </row>
    <row r="1423" spans="12:12" ht="9" customHeight="1" x14ac:dyDescent="0.25">
      <c r="L1423" s="14"/>
    </row>
    <row r="1424" spans="12:12" ht="9" customHeight="1" x14ac:dyDescent="0.25">
      <c r="L1424" s="14"/>
    </row>
    <row r="1425" spans="12:12" ht="9" customHeight="1" x14ac:dyDescent="0.25">
      <c r="L1425" s="14"/>
    </row>
    <row r="1426" spans="12:12" ht="9" customHeight="1" x14ac:dyDescent="0.25">
      <c r="L1426" s="14"/>
    </row>
    <row r="1427" spans="12:12" ht="9" customHeight="1" x14ac:dyDescent="0.25">
      <c r="L1427" s="14"/>
    </row>
    <row r="1428" spans="12:12" ht="9" customHeight="1" x14ac:dyDescent="0.25">
      <c r="L1428" s="14"/>
    </row>
    <row r="1429" spans="12:12" ht="9" customHeight="1" x14ac:dyDescent="0.25">
      <c r="L1429" s="14"/>
    </row>
    <row r="1430" spans="12:12" ht="9" customHeight="1" x14ac:dyDescent="0.25">
      <c r="L1430" s="14"/>
    </row>
    <row r="1431" spans="12:12" ht="9" customHeight="1" x14ac:dyDescent="0.25">
      <c r="L1431" s="14"/>
    </row>
    <row r="1432" spans="12:12" ht="9" customHeight="1" x14ac:dyDescent="0.25">
      <c r="L1432" s="14"/>
    </row>
    <row r="1433" spans="12:12" ht="9" customHeight="1" x14ac:dyDescent="0.25">
      <c r="L1433" s="14"/>
    </row>
    <row r="1434" spans="12:12" ht="9" customHeight="1" x14ac:dyDescent="0.25">
      <c r="L1434" s="14"/>
    </row>
    <row r="1435" spans="12:12" ht="9" customHeight="1" x14ac:dyDescent="0.25">
      <c r="L1435" s="14"/>
    </row>
    <row r="1436" spans="12:12" ht="9" customHeight="1" x14ac:dyDescent="0.25">
      <c r="L1436" s="14"/>
    </row>
    <row r="1437" spans="12:12" ht="9" customHeight="1" x14ac:dyDescent="0.25">
      <c r="L1437" s="14"/>
    </row>
    <row r="1438" spans="12:12" ht="9" customHeight="1" x14ac:dyDescent="0.25">
      <c r="L1438" s="14"/>
    </row>
    <row r="1439" spans="12:12" ht="9" customHeight="1" x14ac:dyDescent="0.25">
      <c r="L1439" s="14"/>
    </row>
    <row r="1440" spans="12:12" ht="9" customHeight="1" x14ac:dyDescent="0.25">
      <c r="L1440" s="14"/>
    </row>
    <row r="1441" spans="12:12" ht="9" customHeight="1" x14ac:dyDescent="0.25">
      <c r="L1441" s="14"/>
    </row>
    <row r="1442" spans="12:12" ht="9" customHeight="1" x14ac:dyDescent="0.25">
      <c r="L1442" s="14"/>
    </row>
    <row r="1443" spans="12:12" ht="9" customHeight="1" x14ac:dyDescent="0.25">
      <c r="L1443" s="14"/>
    </row>
    <row r="1444" spans="12:12" ht="9" customHeight="1" x14ac:dyDescent="0.25">
      <c r="L1444" s="14"/>
    </row>
    <row r="1445" spans="12:12" ht="9" customHeight="1" x14ac:dyDescent="0.25">
      <c r="L1445" s="14"/>
    </row>
    <row r="1446" spans="12:12" ht="9" customHeight="1" x14ac:dyDescent="0.25">
      <c r="L1446" s="14"/>
    </row>
    <row r="1447" spans="12:12" ht="9" customHeight="1" x14ac:dyDescent="0.25">
      <c r="L1447" s="14"/>
    </row>
    <row r="1448" spans="12:12" ht="9" customHeight="1" x14ac:dyDescent="0.25">
      <c r="L1448" s="14"/>
    </row>
    <row r="1449" spans="12:12" ht="9" customHeight="1" x14ac:dyDescent="0.25">
      <c r="L1449" s="14"/>
    </row>
    <row r="1450" spans="12:12" ht="9" customHeight="1" x14ac:dyDescent="0.25">
      <c r="L1450" s="14"/>
    </row>
    <row r="1451" spans="12:12" ht="9" customHeight="1" x14ac:dyDescent="0.25">
      <c r="L1451" s="14"/>
    </row>
    <row r="1452" spans="12:12" ht="9" customHeight="1" x14ac:dyDescent="0.25">
      <c r="L1452" s="14"/>
    </row>
    <row r="1453" spans="12:12" ht="9" customHeight="1" x14ac:dyDescent="0.25">
      <c r="L1453" s="14"/>
    </row>
    <row r="1454" spans="12:12" ht="9" customHeight="1" x14ac:dyDescent="0.25">
      <c r="L1454" s="14"/>
    </row>
    <row r="1455" spans="12:12" ht="9" customHeight="1" x14ac:dyDescent="0.25">
      <c r="L1455" s="14"/>
    </row>
    <row r="1456" spans="12:12" ht="9" customHeight="1" x14ac:dyDescent="0.25">
      <c r="L1456" s="14"/>
    </row>
    <row r="1457" spans="12:12" ht="9" customHeight="1" x14ac:dyDescent="0.25">
      <c r="L1457" s="14"/>
    </row>
    <row r="1458" spans="12:12" ht="9" customHeight="1" x14ac:dyDescent="0.25">
      <c r="L1458" s="14"/>
    </row>
    <row r="1459" spans="12:12" ht="9" customHeight="1" x14ac:dyDescent="0.25">
      <c r="L1459" s="14"/>
    </row>
    <row r="1460" spans="12:12" ht="9" customHeight="1" x14ac:dyDescent="0.25">
      <c r="L1460" s="14"/>
    </row>
    <row r="1461" spans="12:12" ht="9" customHeight="1" x14ac:dyDescent="0.25">
      <c r="L1461" s="14"/>
    </row>
    <row r="1462" spans="12:12" ht="9" customHeight="1" x14ac:dyDescent="0.25">
      <c r="L1462" s="14"/>
    </row>
    <row r="1463" spans="12:12" ht="9" customHeight="1" x14ac:dyDescent="0.25">
      <c r="L1463" s="14"/>
    </row>
    <row r="1464" spans="12:12" ht="9" customHeight="1" x14ac:dyDescent="0.25">
      <c r="L1464" s="14"/>
    </row>
    <row r="1465" spans="12:12" ht="9" customHeight="1" x14ac:dyDescent="0.25">
      <c r="L1465" s="14"/>
    </row>
    <row r="1466" spans="12:12" ht="9" customHeight="1" x14ac:dyDescent="0.25">
      <c r="L1466" s="14"/>
    </row>
    <row r="1467" spans="12:12" ht="9" customHeight="1" x14ac:dyDescent="0.25">
      <c r="L1467" s="14"/>
    </row>
    <row r="1468" spans="12:12" ht="9" customHeight="1" x14ac:dyDescent="0.25">
      <c r="L1468" s="14"/>
    </row>
    <row r="1469" spans="12:12" ht="9" customHeight="1" x14ac:dyDescent="0.25">
      <c r="L1469" s="14"/>
    </row>
    <row r="1470" spans="12:12" ht="9" customHeight="1" x14ac:dyDescent="0.25">
      <c r="L1470" s="14"/>
    </row>
    <row r="1471" spans="12:12" ht="9" customHeight="1" x14ac:dyDescent="0.25">
      <c r="L1471" s="14"/>
    </row>
    <row r="1472" spans="12:12" ht="9" customHeight="1" x14ac:dyDescent="0.25">
      <c r="L1472" s="14"/>
    </row>
    <row r="1473" spans="12:12" ht="9" customHeight="1" x14ac:dyDescent="0.25">
      <c r="L1473" s="14"/>
    </row>
    <row r="1474" spans="12:12" ht="9" customHeight="1" x14ac:dyDescent="0.25">
      <c r="L1474" s="14"/>
    </row>
    <row r="1475" spans="12:12" ht="9" customHeight="1" x14ac:dyDescent="0.25">
      <c r="L1475" s="14"/>
    </row>
    <row r="1476" spans="12:12" ht="9" customHeight="1" x14ac:dyDescent="0.25">
      <c r="L1476" s="14"/>
    </row>
    <row r="1477" spans="12:12" ht="9" customHeight="1" x14ac:dyDescent="0.25">
      <c r="L1477" s="14"/>
    </row>
    <row r="1478" spans="12:12" ht="9" customHeight="1" x14ac:dyDescent="0.25">
      <c r="L1478" s="14"/>
    </row>
    <row r="1479" spans="12:12" ht="9" customHeight="1" x14ac:dyDescent="0.25">
      <c r="L1479" s="14"/>
    </row>
    <row r="1480" spans="12:12" ht="9" customHeight="1" x14ac:dyDescent="0.25">
      <c r="L1480" s="14"/>
    </row>
    <row r="1481" spans="12:12" ht="9" customHeight="1" x14ac:dyDescent="0.25">
      <c r="L1481" s="14"/>
    </row>
    <row r="1482" spans="12:12" ht="9" customHeight="1" x14ac:dyDescent="0.25">
      <c r="L1482" s="14"/>
    </row>
    <row r="1483" spans="12:12" ht="9" customHeight="1" x14ac:dyDescent="0.25">
      <c r="L1483" s="14"/>
    </row>
    <row r="1484" spans="12:12" ht="9" customHeight="1" x14ac:dyDescent="0.25">
      <c r="L1484" s="14"/>
    </row>
    <row r="1485" spans="12:12" ht="9" customHeight="1" x14ac:dyDescent="0.25">
      <c r="L1485" s="14"/>
    </row>
    <row r="1486" spans="12:12" ht="9" customHeight="1" x14ac:dyDescent="0.25">
      <c r="L1486" s="14"/>
    </row>
    <row r="1487" spans="12:12" ht="9" customHeight="1" x14ac:dyDescent="0.25">
      <c r="L1487" s="14"/>
    </row>
    <row r="1488" spans="12:12" ht="9" customHeight="1" x14ac:dyDescent="0.25">
      <c r="L1488" s="14"/>
    </row>
    <row r="1489" spans="12:12" ht="9" customHeight="1" x14ac:dyDescent="0.25">
      <c r="L1489" s="14"/>
    </row>
    <row r="1490" spans="12:12" ht="9" customHeight="1" x14ac:dyDescent="0.25">
      <c r="L1490" s="14"/>
    </row>
    <row r="1491" spans="12:12" ht="9" customHeight="1" x14ac:dyDescent="0.25">
      <c r="L1491" s="14"/>
    </row>
    <row r="1492" spans="12:12" ht="9" customHeight="1" x14ac:dyDescent="0.25">
      <c r="L1492" s="14"/>
    </row>
    <row r="1493" spans="12:12" ht="9" customHeight="1" x14ac:dyDescent="0.25">
      <c r="L1493" s="14"/>
    </row>
    <row r="1494" spans="12:12" ht="9" customHeight="1" x14ac:dyDescent="0.25">
      <c r="L1494" s="14"/>
    </row>
    <row r="1495" spans="12:12" ht="9" customHeight="1" x14ac:dyDescent="0.25">
      <c r="L1495" s="14"/>
    </row>
    <row r="1496" spans="12:12" ht="9" customHeight="1" x14ac:dyDescent="0.25">
      <c r="L1496" s="14"/>
    </row>
    <row r="1497" spans="12:12" ht="9" customHeight="1" x14ac:dyDescent="0.25">
      <c r="L1497" s="14"/>
    </row>
    <row r="1498" spans="12:12" ht="9" customHeight="1" x14ac:dyDescent="0.25">
      <c r="L1498" s="14"/>
    </row>
    <row r="1499" spans="12:12" ht="9" customHeight="1" x14ac:dyDescent="0.25">
      <c r="L1499" s="14"/>
    </row>
    <row r="1500" spans="12:12" ht="9" customHeight="1" x14ac:dyDescent="0.25">
      <c r="L1500" s="14"/>
    </row>
    <row r="1501" spans="12:12" ht="9" customHeight="1" x14ac:dyDescent="0.25">
      <c r="L1501" s="14"/>
    </row>
    <row r="1502" spans="12:12" ht="9" customHeight="1" x14ac:dyDescent="0.25">
      <c r="L1502" s="14"/>
    </row>
    <row r="1503" spans="12:12" ht="9" customHeight="1" x14ac:dyDescent="0.25">
      <c r="L1503" s="14"/>
    </row>
    <row r="1504" spans="12:12" ht="9" customHeight="1" x14ac:dyDescent="0.25">
      <c r="L1504" s="14"/>
    </row>
    <row r="1505" spans="12:12" ht="9" customHeight="1" x14ac:dyDescent="0.25">
      <c r="L1505" s="14"/>
    </row>
    <row r="1506" spans="12:12" ht="9" customHeight="1" x14ac:dyDescent="0.25">
      <c r="L1506" s="14"/>
    </row>
    <row r="1507" spans="12:12" ht="9" customHeight="1" x14ac:dyDescent="0.25">
      <c r="L1507" s="14"/>
    </row>
    <row r="1508" spans="12:12" ht="9" customHeight="1" x14ac:dyDescent="0.25">
      <c r="L1508" s="14"/>
    </row>
    <row r="1509" spans="12:12" ht="9" customHeight="1" x14ac:dyDescent="0.25">
      <c r="L1509" s="14"/>
    </row>
    <row r="1510" spans="12:12" ht="9" customHeight="1" x14ac:dyDescent="0.25">
      <c r="L1510" s="14"/>
    </row>
    <row r="1511" spans="12:12" ht="9" customHeight="1" x14ac:dyDescent="0.25">
      <c r="L1511" s="14"/>
    </row>
    <row r="1512" spans="12:12" ht="9" customHeight="1" x14ac:dyDescent="0.25">
      <c r="L1512" s="14"/>
    </row>
    <row r="1513" spans="12:12" ht="9" customHeight="1" x14ac:dyDescent="0.25">
      <c r="L1513" s="14"/>
    </row>
    <row r="1514" spans="12:12" ht="9" customHeight="1" x14ac:dyDescent="0.25">
      <c r="L1514" s="14"/>
    </row>
    <row r="1515" spans="12:12" ht="9" customHeight="1" x14ac:dyDescent="0.25">
      <c r="L1515" s="14"/>
    </row>
    <row r="1516" spans="12:12" ht="9" customHeight="1" x14ac:dyDescent="0.25">
      <c r="L1516" s="14"/>
    </row>
    <row r="1517" spans="12:12" ht="9" customHeight="1" x14ac:dyDescent="0.25">
      <c r="L1517" s="14"/>
    </row>
    <row r="1518" spans="12:12" ht="9" customHeight="1" x14ac:dyDescent="0.25">
      <c r="L1518" s="14"/>
    </row>
    <row r="1519" spans="12:12" ht="9" customHeight="1" x14ac:dyDescent="0.25">
      <c r="L1519" s="14"/>
    </row>
    <row r="1520" spans="12:12" ht="9" customHeight="1" x14ac:dyDescent="0.25">
      <c r="L1520" s="14"/>
    </row>
    <row r="1521" spans="12:12" ht="9" customHeight="1" x14ac:dyDescent="0.25">
      <c r="L1521" s="14"/>
    </row>
  </sheetData>
  <mergeCells count="3">
    <mergeCell ref="J33:N34"/>
    <mergeCell ref="A85:C85"/>
    <mergeCell ref="B1:D2"/>
  </mergeCells>
  <phoneticPr fontId="2" type="noConversion"/>
  <dataValidations disablePrompts="1" count="1">
    <dataValidation type="list" allowBlank="1" showInputMessage="1" showErrorMessage="1" sqref="E1:U1" xr:uid="{4F32EADE-1D59-45F9-9EDA-DB3CA4F13482}">
      <formula1>quart</formula1>
    </dataValidation>
  </dataValidations>
  <pageMargins left="0.7" right="0.7" top="0.75" bottom="0.75" header="0.3" footer="0.3"/>
  <pageSetup paperSize="9" orientation="portrait" verticalDpi="598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81924C67-7CAF-4ED6-9DDD-3D7F92D96D74}">
            <xm:f>Données!E3:T23=Données!$B$32</xm:f>
            <x14:dxf>
              <fill>
                <patternFill>
                  <bgColor rgb="FFFFC000"/>
                </patternFill>
              </fill>
            </x14:dxf>
          </x14:cfRule>
          <xm:sqref>E5:V25</xm:sqref>
        </x14:conditionalFormatting>
        <x14:conditionalFormatting xmlns:xm="http://schemas.microsoft.com/office/excel/2006/main">
          <x14:cfRule type="expression" priority="1" id="{73FD1893-C820-47F6-A2F5-0BBA8D67744B}">
            <xm:f>Données!E3:T23=Données!$B$33</xm:f>
            <x14:dxf>
              <fill>
                <patternFill>
                  <bgColor rgb="FF92D050"/>
                </patternFill>
              </fill>
            </x14:dxf>
          </x14:cfRule>
          <xm:sqref>E5:U25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Synthése</vt:lpstr>
      <vt:lpstr>Données</vt:lpstr>
      <vt:lpstr>à rembourser</vt:lpstr>
      <vt:lpstr>gréve</vt:lpstr>
      <vt:lpstr>Légende</vt:lpstr>
      <vt:lpstr>quart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LENOVO</cp:lastModifiedBy>
  <dcterms:created xsi:type="dcterms:W3CDTF">2023-03-06T06:00:27Z</dcterms:created>
  <dcterms:modified xsi:type="dcterms:W3CDTF">2023-06-19T18:56:42Z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2023-03-06T06:00:28Z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c6fa2fac-4cbe-4c76-b13e-243ceb18578d</vt:lpwstr>
  </property>
  <property fmtid="{D5CDD505-2E9C-101B-9397-08002B2CF9AE}" pid="8" name="MSIP_Label_2d26f538-337a-4593-a7e6-123667b1a538_ContentBits">
    <vt:lpwstr>0</vt:lpwstr>
  </property>
</Properties>
</file>