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B780\Desktop\"/>
    </mc:Choice>
  </mc:AlternateContent>
  <xr:revisionPtr revIDLastSave="0" documentId="13_ncr:1_{558CD3F0-56B8-4762-A0B2-B0671B9CE80A}" xr6:coauthVersionLast="46" xr6:coauthVersionMax="46" xr10:uidLastSave="{00000000-0000-0000-0000-000000000000}"/>
  <bookViews>
    <workbookView xWindow="20370" yWindow="-2940" windowWidth="29040" windowHeight="15840" xr2:uid="{0AE3E4FB-29EC-4BAD-BECB-0B58E398EBD3}"/>
  </bookViews>
  <sheets>
    <sheet name="Effet prix 2022" sheetId="3" r:id="rId1"/>
    <sheet name="Tonnages réels 2022" sheetId="1" r:id="rId2"/>
    <sheet name="N-1(2021)" sheetId="4" r:id="rId3"/>
    <sheet name="Tabl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6" i="3" l="1"/>
  <c r="AJ5" i="3"/>
  <c r="AJ4" i="3"/>
  <c r="Q3" i="4"/>
  <c r="Q4" i="4"/>
  <c r="Q2" i="4"/>
  <c r="V5" i="3"/>
  <c r="V6" i="3"/>
  <c r="V4" i="3"/>
  <c r="Q5" i="1"/>
  <c r="D3" i="2"/>
  <c r="D4" i="2" s="1"/>
  <c r="D5" i="2" s="1"/>
  <c r="D6" i="2" s="1"/>
  <c r="Q4" i="1"/>
  <c r="Q3" i="1"/>
  <c r="D7" i="2" l="1"/>
  <c r="D8" i="2" s="1"/>
  <c r="D9" i="2" s="1"/>
  <c r="D10" i="2" s="1"/>
  <c r="D11" i="2" s="1"/>
  <c r="D12" i="2" s="1"/>
  <c r="D13" i="2" s="1"/>
  <c r="B1" i="1"/>
  <c r="S4" i="1" s="1"/>
  <c r="S5" i="1" l="1"/>
  <c r="S3" i="1"/>
</calcChain>
</file>

<file path=xl/sharedStrings.xml><?xml version="1.0" encoding="utf-8"?>
<sst xmlns="http://schemas.openxmlformats.org/spreadsheetml/2006/main" count="60" uniqueCount="40">
  <si>
    <t>Janvier</t>
  </si>
  <si>
    <t>Client</t>
  </si>
  <si>
    <t>Total tonnes 2021</t>
  </si>
  <si>
    <t>Tonnages réels</t>
  </si>
  <si>
    <t>A</t>
  </si>
  <si>
    <t>B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</si>
  <si>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</si>
  <si>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</si>
  <si>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</si>
  <si>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</si>
  <si>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</si>
  <si>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</si>
  <si>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</si>
  <si>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</si>
  <si>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</si>
  <si>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</si>
  <si>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</si>
  <si>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</t>
  </si>
  <si>
    <t>Agence</t>
  </si>
  <si>
    <t>X</t>
  </si>
  <si>
    <t>Y</t>
  </si>
  <si>
    <t>Z</t>
  </si>
  <si>
    <t>PV 2021</t>
  </si>
  <si>
    <t>Nouveau prix budget</t>
  </si>
  <si>
    <t>Nouveau prix réel</t>
  </si>
  <si>
    <t>Date application</t>
  </si>
  <si>
    <t>Derniers mois de prise en compte 2022</t>
  </si>
  <si>
    <t>Oui</t>
  </si>
  <si>
    <t>PV Budget 2022</t>
  </si>
  <si>
    <t>VS Budget</t>
  </si>
  <si>
    <t>nouveau prix réel VS nouveau prix budget</t>
  </si>
  <si>
    <t>Cumulé écart prix budget</t>
  </si>
  <si>
    <t>PV moyen</t>
  </si>
  <si>
    <t>PV moyen calculé</t>
  </si>
  <si>
    <t>nouveau prix réel VS prix 2021</t>
  </si>
  <si>
    <t>Cumulé écart prix N-1</t>
  </si>
  <si>
    <t>VS N-1 2021</t>
  </si>
  <si>
    <t>Budget</t>
  </si>
  <si>
    <t>VS Budget : 'Si on a un nouveau prix dans onglet effet prix, alors si au budget = pas d'impact ; si pas au budget = impact dès la mise en place = Tonnages réelles * (nouveau prix - ancien prix)</t>
  </si>
  <si>
    <t>VS N-1 (2021) : Si on a un nouveau prix, impact pendant 12mois glissants : si prix changé au 1er septembre 2021 -&gt; jusqu'en août 2022 on a un effet prix = Tonnages réelles * (nouveau prix - ancien prix)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</si>
</sst>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4" fillId="3" borderId="1" xfId="0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3" fontId="0" fillId="0" borderId="1" xfId="0" quotePrefix="1" applyNumberFormat="1" applyBorder="1" applyAlignment="1">
      <alignment horizontal="center"/>
    </xf>
    <xf numFmtId="3" fontId="0" fillId="0" borderId="1" xfId="1" quotePrefix="1" applyNumberFormat="1" applyFont="1" applyFill="1" applyBorder="1"/>
    <xf numFmtId="0" fontId="0" fillId="5" borderId="0" xfId="0" applyFill="1"/>
    <xf numFmtId="0" fontId="0" fillId="0" borderId="0" xfId="0" applyFill="1"/>
    <xf numFmtId="0" fontId="3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  <xf numFmtId="43" fontId="5" fillId="0" borderId="1" xfId="1" applyFont="1" applyFill="1" applyBorder="1" applyAlignment="1">
      <alignment horizontal="center" vertical="center" wrapText="1"/>
    </xf>
    <xf numFmtId="3" fontId="0" fillId="0" borderId="1" xfId="0" quotePrefix="1" applyNumberForma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 wrapText="1"/>
    </xf>
    <xf numFmtId="43" fontId="0" fillId="0" borderId="1" xfId="1" applyFont="1" applyFill="1" applyBorder="1"/>
    <xf numFmtId="43" fontId="0" fillId="0" borderId="2" xfId="1" applyFont="1" applyFill="1" applyBorder="1"/>
    <xf numFmtId="14" fontId="0" fillId="0" borderId="1" xfId="1" applyNumberFormat="1" applyFont="1" applyFill="1" applyBorder="1"/>
    <xf numFmtId="3" fontId="0" fillId="7" borderId="1" xfId="1" quotePrefix="1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0" fillId="0" borderId="1" xfId="1" applyNumberFormat="1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3" fontId="0" fillId="8" borderId="1" xfId="1" quotePrefix="1" applyNumberFormat="1" applyFont="1" applyFill="1" applyBorder="1" applyAlignment="1">
      <alignment horizontal="center"/>
    </xf>
    <xf numFmtId="3" fontId="0" fillId="2" borderId="1" xfId="1" quotePrefix="1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0" fillId="7" borderId="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9" fillId="0" borderId="0" xfId="0" quotePrefix="1" applyFont="1"/>
    <xf numFmtId="0" fontId="9" fillId="0" borderId="0" xfId="0" applyFont="1"/>
    <xf numFmtId="0" fontId="2" fillId="0" borderId="0" xfId="0" applyFont="1"/>
    <xf numFmtId="0" fontId="9" fillId="0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A3D3-3C3D-42F1-831E-B069381140F5}">
  <dimension ref="A1:AJ11"/>
  <sheetViews>
    <sheetView tabSelected="1" zoomScale="62" zoomScaleNormal="62" workbookViewId="0">
      <selection activeCell="K20" sqref="K20"/>
    </sheetView>
  </sheetViews>
  <sheetFormatPr baseColWidth="10" defaultRowHeight="15" x14ac:dyDescent="0.25"/>
  <cols>
    <col min="1" max="1" width="15.85546875" customWidth="1"/>
    <col min="23" max="23" width="2.28515625" customWidth="1"/>
    <col min="36" max="36" width="13" customWidth="1"/>
  </cols>
  <sheetData>
    <row r="1" spans="1:36" x14ac:dyDescent="0.25">
      <c r="J1" s="33" t="s">
        <v>29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23"/>
      <c r="X1" s="34" t="s">
        <v>36</v>
      </c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</row>
    <row r="2" spans="1:36" x14ac:dyDescent="0.25">
      <c r="J2" s="33" t="s">
        <v>30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24"/>
      <c r="X2" s="35" t="s">
        <v>34</v>
      </c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</row>
    <row r="3" spans="1:36" ht="75" x14ac:dyDescent="0.25">
      <c r="A3" s="12" t="s">
        <v>18</v>
      </c>
      <c r="B3" s="12" t="s">
        <v>1</v>
      </c>
      <c r="C3" s="12" t="s">
        <v>22</v>
      </c>
      <c r="D3" s="12" t="s">
        <v>28</v>
      </c>
      <c r="E3" s="12" t="s">
        <v>23</v>
      </c>
      <c r="F3" s="12" t="s">
        <v>24</v>
      </c>
      <c r="G3" s="16" t="s">
        <v>25</v>
      </c>
      <c r="H3" s="12" t="s">
        <v>26</v>
      </c>
      <c r="I3" s="12" t="s">
        <v>37</v>
      </c>
      <c r="J3" s="28">
        <v>1</v>
      </c>
      <c r="K3" s="28">
        <v>2</v>
      </c>
      <c r="L3" s="28">
        <v>3</v>
      </c>
      <c r="M3" s="28">
        <v>4</v>
      </c>
      <c r="N3" s="28">
        <v>5</v>
      </c>
      <c r="O3" s="28">
        <v>6</v>
      </c>
      <c r="P3" s="28">
        <v>7</v>
      </c>
      <c r="Q3" s="28">
        <v>8</v>
      </c>
      <c r="R3" s="28">
        <v>9</v>
      </c>
      <c r="S3" s="28">
        <v>10</v>
      </c>
      <c r="T3" s="28">
        <v>11</v>
      </c>
      <c r="U3" s="28">
        <v>12</v>
      </c>
      <c r="V3" s="29" t="s">
        <v>31</v>
      </c>
      <c r="W3" s="25"/>
      <c r="X3" s="30">
        <v>1</v>
      </c>
      <c r="Y3" s="30">
        <v>2</v>
      </c>
      <c r="Z3" s="30">
        <v>3</v>
      </c>
      <c r="AA3" s="30">
        <v>4</v>
      </c>
      <c r="AB3" s="30">
        <v>5</v>
      </c>
      <c r="AC3" s="30">
        <v>6</v>
      </c>
      <c r="AD3" s="30">
        <v>7</v>
      </c>
      <c r="AE3" s="30">
        <v>8</v>
      </c>
      <c r="AF3" s="30">
        <v>9</v>
      </c>
      <c r="AG3" s="30">
        <v>10</v>
      </c>
      <c r="AH3" s="30">
        <v>11</v>
      </c>
      <c r="AI3" s="30">
        <v>12</v>
      </c>
      <c r="AJ3" s="31" t="s">
        <v>35</v>
      </c>
    </row>
    <row r="4" spans="1:36" x14ac:dyDescent="0.25">
      <c r="A4" s="11" t="s">
        <v>19</v>
      </c>
      <c r="B4" s="11" t="s">
        <v>4</v>
      </c>
      <c r="C4" s="17">
        <v>50</v>
      </c>
      <c r="D4" s="18">
        <v>50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0">
        <f>SUM(J4:U4)</f>
        <v>0</v>
      </c>
      <c r="W4" s="26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0">
        <f>SUM(X4:AI4)</f>
        <v>0</v>
      </c>
    </row>
    <row r="5" spans="1:36" x14ac:dyDescent="0.25">
      <c r="A5" s="11" t="s">
        <v>20</v>
      </c>
      <c r="B5" s="11" t="s">
        <v>5</v>
      </c>
      <c r="C5" s="17">
        <v>80</v>
      </c>
      <c r="D5" s="17">
        <v>80</v>
      </c>
      <c r="E5" s="17">
        <v>0</v>
      </c>
      <c r="F5" s="17">
        <v>0</v>
      </c>
      <c r="G5" s="18">
        <v>0</v>
      </c>
      <c r="H5" s="18">
        <v>0</v>
      </c>
      <c r="I5" s="17">
        <v>0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0">
        <f t="shared" ref="V5:V6" si="0">SUM(J5:U5)</f>
        <v>0</v>
      </c>
      <c r="W5" s="26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0">
        <f t="shared" ref="AJ5:AJ6" si="1">SUM(X5:AI5)</f>
        <v>0</v>
      </c>
    </row>
    <row r="6" spans="1:36" x14ac:dyDescent="0.25">
      <c r="A6" s="11" t="s">
        <v>21</v>
      </c>
      <c r="B6" s="11" t="s">
        <v>17</v>
      </c>
      <c r="C6" s="17">
        <v>30</v>
      </c>
      <c r="D6" s="17">
        <v>30</v>
      </c>
      <c r="E6" s="17">
        <v>98.5</v>
      </c>
      <c r="F6" s="17">
        <v>98.5</v>
      </c>
      <c r="G6" s="19">
        <v>44440</v>
      </c>
      <c r="H6" s="22">
        <v>8</v>
      </c>
      <c r="I6" s="17" t="s">
        <v>27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0">
        <f t="shared" si="0"/>
        <v>0</v>
      </c>
      <c r="W6" s="26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0">
        <f t="shared" si="1"/>
        <v>0</v>
      </c>
    </row>
    <row r="9" spans="1:36" ht="26.25" x14ac:dyDescent="0.4">
      <c r="C9" s="36" t="s">
        <v>38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6" ht="26.25" x14ac:dyDescent="0.4">
      <c r="C10" s="39" t="s">
        <v>39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</row>
    <row r="11" spans="1:36" ht="26.25" x14ac:dyDescent="0.4"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</row>
  </sheetData>
  <mergeCells count="4">
    <mergeCell ref="J1:V1"/>
    <mergeCell ref="J2:V2"/>
    <mergeCell ref="X1:AJ1"/>
    <mergeCell ref="X2:AJ2"/>
  </mergeCells>
  <pageMargins left="0.7" right="0.7" top="0.75" bottom="0.75" header="0.3" footer="0.3"/>
  <pageSetup paperSize="9" orientation="portrait" verticalDpi="0" r:id="rId1"/>
  <ignoredErrors>
    <ignoredError sqref="V4:V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8E11-7B41-4192-8454-654F2AA6A341}">
  <dimension ref="A1:S5"/>
  <sheetViews>
    <sheetView zoomScale="77" zoomScaleNormal="77" workbookViewId="0">
      <selection activeCell="D21" sqref="D21"/>
    </sheetView>
  </sheetViews>
  <sheetFormatPr baseColWidth="10" defaultRowHeight="15" x14ac:dyDescent="0.25"/>
  <cols>
    <col min="18" max="18" width="2.140625" customWidth="1"/>
  </cols>
  <sheetData>
    <row r="1" spans="1:19" ht="21" x14ac:dyDescent="0.35">
      <c r="A1" s="13" t="s">
        <v>9</v>
      </c>
      <c r="B1" s="10">
        <f>VLOOKUP('Tonnages réels 2022'!$A$1,Table!$C:$D,2,0)</f>
        <v>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S1" s="9"/>
    </row>
    <row r="2" spans="1:19" ht="45" x14ac:dyDescent="0.25">
      <c r="A2" s="12" t="s">
        <v>18</v>
      </c>
      <c r="B2" s="12" t="s">
        <v>1</v>
      </c>
      <c r="C2" s="12" t="s">
        <v>32</v>
      </c>
      <c r="D2" s="12" t="s">
        <v>33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4" t="s">
        <v>2</v>
      </c>
      <c r="R2" s="5"/>
      <c r="S2" s="14" t="s">
        <v>3</v>
      </c>
    </row>
    <row r="3" spans="1:19" x14ac:dyDescent="0.25">
      <c r="A3" s="11" t="s">
        <v>19</v>
      </c>
      <c r="B3" s="11" t="s">
        <v>4</v>
      </c>
      <c r="C3" s="11">
        <v>50</v>
      </c>
      <c r="D3" s="11">
        <v>50</v>
      </c>
      <c r="E3" s="6">
        <v>4830.7000000000007</v>
      </c>
      <c r="F3" s="6">
        <v>2976.5599999999995</v>
      </c>
      <c r="G3" s="6">
        <v>3635.1200000000003</v>
      </c>
      <c r="H3" s="6">
        <v>2426.3800000000006</v>
      </c>
      <c r="I3" s="6">
        <v>937.63999999999965</v>
      </c>
      <c r="J3" s="6">
        <v>6205.9399999999987</v>
      </c>
      <c r="K3" s="6">
        <v>5567.2799999999979</v>
      </c>
      <c r="L3" s="6">
        <v>5600</v>
      </c>
      <c r="M3" s="6">
        <v>5554.739999999998</v>
      </c>
      <c r="N3" s="6">
        <v>4173.1600000000008</v>
      </c>
      <c r="O3" s="6">
        <v>4502.7900000000009</v>
      </c>
      <c r="P3" s="6">
        <v>4024.57</v>
      </c>
      <c r="Q3" s="7">
        <f>SUM(E3:P3)</f>
        <v>50434.880000000005</v>
      </c>
      <c r="R3" s="8"/>
      <c r="S3" s="15">
        <f>INDEX($E3:$P3,MATCH($B$1,$E$2:$P$2,0))</f>
        <v>937.63999999999965</v>
      </c>
    </row>
    <row r="4" spans="1:19" x14ac:dyDescent="0.25">
      <c r="A4" s="11" t="s">
        <v>20</v>
      </c>
      <c r="B4" s="11" t="s">
        <v>5</v>
      </c>
      <c r="C4" s="11">
        <v>80</v>
      </c>
      <c r="D4" s="11">
        <v>80</v>
      </c>
      <c r="E4" s="6">
        <v>3200</v>
      </c>
      <c r="F4" s="6">
        <v>5554.739999999998</v>
      </c>
      <c r="G4" s="6">
        <v>937.63999999999965</v>
      </c>
      <c r="H4" s="6">
        <v>937.63999999999965</v>
      </c>
      <c r="I4" s="6">
        <v>1300</v>
      </c>
      <c r="J4" s="6">
        <v>900</v>
      </c>
      <c r="K4" s="6">
        <v>937.63999999999965</v>
      </c>
      <c r="L4" s="6">
        <v>3635.1200000000003</v>
      </c>
      <c r="M4" s="6">
        <v>2426.3800000000006</v>
      </c>
      <c r="N4" s="6">
        <v>1500</v>
      </c>
      <c r="O4" s="6">
        <v>4179.0199999999986</v>
      </c>
      <c r="P4" s="6">
        <v>1000</v>
      </c>
      <c r="Q4" s="7">
        <f>SUM(E4:P4)</f>
        <v>26508.179999999993</v>
      </c>
      <c r="R4" s="8"/>
      <c r="S4" s="15">
        <f>INDEX($E4:$P4,MATCH($B$1,$E$2:$P$2,0))</f>
        <v>1300</v>
      </c>
    </row>
    <row r="5" spans="1:19" x14ac:dyDescent="0.25">
      <c r="A5" s="11" t="s">
        <v>21</v>
      </c>
      <c r="B5" s="11" t="s">
        <v>17</v>
      </c>
      <c r="C5" s="11">
        <v>30</v>
      </c>
      <c r="D5" s="11">
        <v>30</v>
      </c>
      <c r="E5" s="6">
        <v>1600</v>
      </c>
      <c r="F5" s="6">
        <v>1800</v>
      </c>
      <c r="G5" s="6">
        <v>1000</v>
      </c>
      <c r="H5" s="6">
        <v>937.63999999999965</v>
      </c>
      <c r="I5" s="6">
        <v>1000</v>
      </c>
      <c r="J5" s="6">
        <v>937.63999999999965</v>
      </c>
      <c r="K5" s="6">
        <v>1200</v>
      </c>
      <c r="L5" s="6">
        <v>3635.1200000000003</v>
      </c>
      <c r="M5" s="6">
        <v>2426.3800000000006</v>
      </c>
      <c r="N5" s="6">
        <v>937.63999999999965</v>
      </c>
      <c r="O5" s="6">
        <v>4179.0199999999986</v>
      </c>
      <c r="P5" s="6">
        <v>1000</v>
      </c>
      <c r="Q5" s="7">
        <f>SUM(E5:P5)</f>
        <v>20653.439999999999</v>
      </c>
      <c r="R5" s="8"/>
      <c r="S5" s="15">
        <f>INDEX($E5:$P5,MATCH($B$1,$E$2:$P$2,0))</f>
        <v>1000</v>
      </c>
    </row>
  </sheetData>
  <phoneticPr fontId="6" type="noConversion"/>
  <pageMargins left="0.7" right="0.7" top="0.75" bottom="0.75" header="0.3" footer="0.3"/>
  <pageSetup paperSize="9" orientation="portrait" verticalDpi="0" r:id="rId1"/>
  <ignoredErrors>
    <ignoredError sqref="Q3:Q5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AAE2BB-F4AC-4E34-832E-2F3EBFA93C6B}">
          <x14:formula1>
            <xm:f>Table!$C$2:$C$13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1F11C-CD21-4D81-984D-99DC477310D2}">
  <dimension ref="A1:Q4"/>
  <sheetViews>
    <sheetView zoomScale="90" zoomScaleNormal="90" workbookViewId="0">
      <selection activeCell="H20" sqref="H20"/>
    </sheetView>
  </sheetViews>
  <sheetFormatPr baseColWidth="10" defaultRowHeight="15" x14ac:dyDescent="0.25"/>
  <cols>
    <col min="5" max="16" width="9" customWidth="1"/>
  </cols>
  <sheetData>
    <row r="1" spans="1:17" ht="45" x14ac:dyDescent="0.25">
      <c r="A1" s="12" t="s">
        <v>18</v>
      </c>
      <c r="B1" s="12" t="s">
        <v>1</v>
      </c>
      <c r="C1" s="21" t="s">
        <v>32</v>
      </c>
      <c r="D1" s="21" t="s">
        <v>33</v>
      </c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3">
        <v>12</v>
      </c>
      <c r="Q1" s="4" t="s">
        <v>2</v>
      </c>
    </row>
    <row r="2" spans="1:17" x14ac:dyDescent="0.25">
      <c r="A2" s="11" t="s">
        <v>19</v>
      </c>
      <c r="B2" s="11" t="s">
        <v>4</v>
      </c>
      <c r="C2" s="11">
        <v>50</v>
      </c>
      <c r="D2" s="11">
        <v>50</v>
      </c>
      <c r="E2" s="6">
        <v>3000</v>
      </c>
      <c r="F2" s="6">
        <v>5400</v>
      </c>
      <c r="G2" s="6">
        <v>5548.5399999999991</v>
      </c>
      <c r="H2" s="6">
        <v>5607.2599999999993</v>
      </c>
      <c r="I2" s="6">
        <v>6000</v>
      </c>
      <c r="J2" s="6">
        <v>6205.9399999999987</v>
      </c>
      <c r="K2" s="6">
        <v>7000</v>
      </c>
      <c r="L2" s="6">
        <v>5326.8200000000015</v>
      </c>
      <c r="M2" s="6">
        <v>5554.739999999998</v>
      </c>
      <c r="N2" s="6">
        <v>4173.1600000000008</v>
      </c>
      <c r="O2" s="6">
        <v>5236</v>
      </c>
      <c r="P2" s="6">
        <v>4024.57</v>
      </c>
      <c r="Q2" s="7">
        <f>SUM(E2:P2)</f>
        <v>63077.03</v>
      </c>
    </row>
    <row r="3" spans="1:17" x14ac:dyDescent="0.25">
      <c r="A3" s="11" t="s">
        <v>20</v>
      </c>
      <c r="B3" s="11" t="s">
        <v>5</v>
      </c>
      <c r="C3" s="11">
        <v>80</v>
      </c>
      <c r="D3" s="11">
        <v>80</v>
      </c>
      <c r="E3" s="6">
        <v>200</v>
      </c>
      <c r="F3" s="6">
        <v>900</v>
      </c>
      <c r="G3" s="6">
        <v>2062.4599999999996</v>
      </c>
      <c r="H3" s="6">
        <v>4819.2000000000007</v>
      </c>
      <c r="I3" s="6">
        <v>9000</v>
      </c>
      <c r="J3" s="6">
        <v>4830.7000000000007</v>
      </c>
      <c r="K3" s="6">
        <v>5236</v>
      </c>
      <c r="L3" s="6">
        <v>8000</v>
      </c>
      <c r="M3" s="6">
        <v>2426.3800000000006</v>
      </c>
      <c r="N3" s="6">
        <v>937.63999999999965</v>
      </c>
      <c r="O3" s="6">
        <v>4179.0199999999986</v>
      </c>
      <c r="P3" s="6">
        <v>2595</v>
      </c>
      <c r="Q3" s="7">
        <f t="shared" ref="Q3:Q4" si="0">SUM(E3:P3)</f>
        <v>45186.399999999994</v>
      </c>
    </row>
    <row r="4" spans="1:17" x14ac:dyDescent="0.25">
      <c r="A4" s="11" t="s">
        <v>21</v>
      </c>
      <c r="B4" s="11" t="s">
        <v>17</v>
      </c>
      <c r="C4" s="11">
        <v>30</v>
      </c>
      <c r="D4" s="11">
        <v>30</v>
      </c>
      <c r="E4" s="6">
        <v>1108.3599999999999</v>
      </c>
      <c r="F4" s="6">
        <v>390.79999999999995</v>
      </c>
      <c r="G4" s="6">
        <v>2691.7200000000003</v>
      </c>
      <c r="H4" s="6">
        <v>8963</v>
      </c>
      <c r="I4" s="6">
        <v>2326.3599999999988</v>
      </c>
      <c r="J4" s="6">
        <v>6852</v>
      </c>
      <c r="K4" s="6">
        <v>17.029999999999745</v>
      </c>
      <c r="L4" s="6">
        <v>153.42000000000007</v>
      </c>
      <c r="M4" s="6">
        <v>4520</v>
      </c>
      <c r="N4" s="6">
        <v>6932</v>
      </c>
      <c r="O4" s="6">
        <v>2458</v>
      </c>
      <c r="P4" s="6">
        <v>707.58</v>
      </c>
      <c r="Q4" s="7">
        <f t="shared" si="0"/>
        <v>37120.269999999997</v>
      </c>
    </row>
  </sheetData>
  <pageMargins left="0.7" right="0.7" top="0.75" bottom="0.75" header="0.3" footer="0.3"/>
  <ignoredErrors>
    <ignoredError sqref="Q2:Q4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6BB1-C2CF-46A9-8AE2-C8F8C17FA382}">
  <dimension ref="C2:D13"/>
  <sheetViews>
    <sheetView workbookViewId="0">
      <selection activeCell="E9" sqref="E9"/>
    </sheetView>
  </sheetViews>
  <sheetFormatPr baseColWidth="10" defaultRowHeight="15" x14ac:dyDescent="0.25"/>
  <sheetData>
    <row r="2" spans="3:4" x14ac:dyDescent="0.25">
      <c r="C2" t="s">
        <v>0</v>
      </c>
      <c r="D2">
        <v>1</v>
      </c>
    </row>
    <row r="3" spans="3:4" x14ac:dyDescent="0.25">
      <c r="C3" t="s">
        <v>6</v>
      </c>
      <c r="D3">
        <f>D2+1</f>
        <v>2</v>
      </c>
    </row>
    <row r="4" spans="3:4" x14ac:dyDescent="0.25">
      <c r="C4" t="s">
        <v>7</v>
      </c>
      <c r="D4">
        <f t="shared" ref="D4:D13" si="0">D3+1</f>
        <v>3</v>
      </c>
    </row>
    <row r="5" spans="3:4" x14ac:dyDescent="0.25">
      <c r="C5" t="s">
        <v>8</v>
      </c>
      <c r="D5">
        <f t="shared" si="0"/>
        <v>4</v>
      </c>
    </row>
    <row r="6" spans="3:4" x14ac:dyDescent="0.25">
      <c r="C6" t="s">
        <v>9</v>
      </c>
      <c r="D6">
        <f t="shared" si="0"/>
        <v>5</v>
      </c>
    </row>
    <row r="7" spans="3:4" x14ac:dyDescent="0.25">
      <c r="C7" t="s">
        <v>10</v>
      </c>
      <c r="D7">
        <f t="shared" si="0"/>
        <v>6</v>
      </c>
    </row>
    <row r="8" spans="3:4" x14ac:dyDescent="0.25">
      <c r="C8" t="s">
        <v>11</v>
      </c>
      <c r="D8">
        <f t="shared" si="0"/>
        <v>7</v>
      </c>
    </row>
    <row r="9" spans="3:4" x14ac:dyDescent="0.25">
      <c r="C9" t="s">
        <v>12</v>
      </c>
      <c r="D9">
        <f t="shared" si="0"/>
        <v>8</v>
      </c>
    </row>
    <row r="10" spans="3:4" x14ac:dyDescent="0.25">
      <c r="C10" t="s">
        <v>13</v>
      </c>
      <c r="D10">
        <f t="shared" si="0"/>
        <v>9</v>
      </c>
    </row>
    <row r="11" spans="3:4" x14ac:dyDescent="0.25">
      <c r="C11" t="s">
        <v>14</v>
      </c>
      <c r="D11">
        <f t="shared" si="0"/>
        <v>10</v>
      </c>
    </row>
    <row r="12" spans="3:4" x14ac:dyDescent="0.25">
      <c r="C12" t="s">
        <v>15</v>
      </c>
      <c r="D12">
        <f t="shared" si="0"/>
        <v>11</v>
      </c>
    </row>
    <row r="13" spans="3:4" x14ac:dyDescent="0.25">
      <c r="C13" t="s">
        <v>16</v>
      </c>
      <c r="D13">
        <f t="shared" si="0"/>
        <v>12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Effet prix 2022</vt:lpstr>
      <vt:lpstr>Tonnages réels 2022</vt:lpstr>
      <vt:lpstr>N-1(2021)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Ramdan, Ismail</dc:creator>
  <cp:lastModifiedBy>Ramdan, Ismail</cp:lastModifiedBy>
  <dcterms:created xsi:type="dcterms:W3CDTF">2022-01-18T09:14:26Z</dcterms:created>
  <dcterms:modified xsi:type="dcterms:W3CDTF">2022-01-19T10:14:31Z</dcterms:modified>
</cp:coreProperties>
</file>