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F48A2EC-EEAF-456F-A556-57190CC7E1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pertoire" sheetId="1" r:id="rId1"/>
    <sheet name="Paramètres" sheetId="2" r:id="rId2"/>
  </sheets>
  <definedNames>
    <definedName name="_xleta.OR" hidden="1" xlm="1">#NAME?</definedName>
    <definedName name="Segment_Mois__Date">#N/A</definedName>
  </definedNames>
  <calcPr calcId="191029"/>
  <pivotCaches>
    <pivotCache cacheId="23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G9" i="1" s="1"/>
  <c r="G12" i="1"/>
  <c r="G13" i="1"/>
  <c r="G14" i="1"/>
  <c r="G15" i="1"/>
  <c r="G16" i="1"/>
  <c r="G17" i="1"/>
  <c r="G18" i="1"/>
  <c r="G19" i="1"/>
  <c r="G20" i="1"/>
  <c r="G21" i="1"/>
  <c r="F11" i="1"/>
  <c r="F12" i="1"/>
  <c r="F13" i="1"/>
  <c r="F14" i="1"/>
  <c r="F15" i="1"/>
  <c r="F16" i="1"/>
  <c r="F17" i="1"/>
  <c r="F18" i="1"/>
  <c r="F19" i="1"/>
  <c r="F20" i="1"/>
  <c r="F21" i="1"/>
</calcChain>
</file>

<file path=xl/sharedStrings.xml><?xml version="1.0" encoding="utf-8"?>
<sst xmlns="http://schemas.openxmlformats.org/spreadsheetml/2006/main" count="38" uniqueCount="22">
  <si>
    <t>Date</t>
  </si>
  <si>
    <t>Id</t>
  </si>
  <si>
    <t>Début</t>
  </si>
  <si>
    <t>Fin</t>
  </si>
  <si>
    <t>Durée</t>
  </si>
  <si>
    <t>NOMS</t>
  </si>
  <si>
    <t>Agents</t>
  </si>
  <si>
    <t>A</t>
  </si>
  <si>
    <t>B</t>
  </si>
  <si>
    <t>C</t>
  </si>
  <si>
    <t>D</t>
  </si>
  <si>
    <t>Total général</t>
  </si>
  <si>
    <t>janv</t>
  </si>
  <si>
    <t>03-janv</t>
  </si>
  <si>
    <t>05-janv</t>
  </si>
  <si>
    <t>08-janv</t>
  </si>
  <si>
    <t>10-janv</t>
  </si>
  <si>
    <t>Mois</t>
  </si>
  <si>
    <t>30-janv</t>
  </si>
  <si>
    <t>Total heures</t>
  </si>
  <si>
    <t>Durée2</t>
  </si>
  <si>
    <t>Somme de Durée2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</si>
</sst>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hh:mm"/>
    <numFmt numFmtId="171" formatCode="d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31">
    <xf numFmtId="0" fontId="0" fillId="0" borderId="0" xfId="0"/>
    <xf numFmtId="1" fontId="0" fillId="0" borderId="0" xfId="0" applyNumberFormat="1"/>
    <xf numFmtId="1" fontId="1" fillId="2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2" fillId="0" borderId="0" xfId="0" applyFont="1" applyAlignment="1" applyProtection="1">
      <alignment horizontal="right" vertical="top" wrapText="1"/>
      <protection hidden="1"/>
    </xf>
    <xf numFmtId="20" fontId="0" fillId="0" borderId="0" xfId="0" applyNumberFormat="1" applyAlignment="1">
      <alignment vertical="center"/>
    </xf>
    <xf numFmtId="20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3" fillId="0" borderId="0" xfId="0" applyFont="1" applyAlignment="1" applyProtection="1">
      <alignment horizontal="right" vertical="top" wrapText="1"/>
      <protection hidden="1"/>
    </xf>
    <xf numFmtId="0" fontId="2" fillId="0" borderId="0" xfId="0" applyNumberFormat="1" applyFont="1" applyAlignment="1" applyProtection="1">
      <alignment horizontal="right" vertical="top" wrapText="1"/>
      <protection hidden="1"/>
    </xf>
    <xf numFmtId="0" fontId="0" fillId="0" borderId="0" xfId="0" applyAlignment="1" applyProtection="1">
      <alignment vertical="top" wrapText="1"/>
    </xf>
    <xf numFmtId="20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horizontal="right" vertical="center"/>
    </xf>
    <xf numFmtId="0" fontId="0" fillId="0" borderId="0" xfId="0" pivotButton="1"/>
    <xf numFmtId="0" fontId="0" fillId="0" borderId="0" xfId="0" applyNumberFormat="1"/>
    <xf numFmtId="4" fontId="0" fillId="0" borderId="0" xfId="0" applyNumberFormat="1"/>
    <xf numFmtId="0" fontId="4" fillId="0" borderId="0" xfId="0" pivotButton="1" applyFont="1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5" fontId="5" fillId="0" borderId="0" xfId="0" applyNumberFormat="1" applyFont="1" applyAlignment="1" applyProtection="1">
      <alignment horizontal="right" vertical="center"/>
    </xf>
    <xf numFmtId="165" fontId="5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/>
    </xf>
    <xf numFmtId="171" fontId="0" fillId="0" borderId="0" xfId="0" applyNumberFormat="1" applyAlignment="1" applyProtection="1">
      <alignment horizontal="right" vertical="top" wrapText="1"/>
    </xf>
    <xf numFmtId="0" fontId="0" fillId="0" borderId="0" xfId="0" applyAlignment="1">
      <alignment horizontal="right"/>
    </xf>
    <xf numFmtId="0" fontId="1" fillId="2" borderId="3" xfId="0" applyFont="1" applyFill="1" applyBorder="1" applyAlignment="1" applyProtection="1">
      <alignment horizontal="center" vertical="center"/>
    </xf>
    <xf numFmtId="2" fontId="5" fillId="0" borderId="0" xfId="0" applyNumberFormat="1" applyFont="1" applyBorder="1" applyAlignment="1" applyProtection="1">
      <alignment horizontal="right" vertical="center" wrapText="1"/>
    </xf>
  </cellXfs>
  <cellStyles count="1">
    <cellStyle name="Normal" xfId="0" builtinId="0"/>
  </cellStyles>
  <dxfs count="41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fill>
        <patternFill>
          <bgColor rgb="FFFFFF00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numFmt numFmtId="2" formatCode="0.00"/>
      <alignment vertical="center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hh:mm"/>
      <alignment horizontal="right" vertical="center" textRotation="0" wrapText="0" indent="0" justifyLastLine="0" shrinkToFit="0" readingOrder="0"/>
      <protection locked="1" hidden="0"/>
    </dxf>
    <dxf>
      <numFmt numFmtId="0" formatCode="General"/>
      <alignment horizontal="right" vertical="center" textRotation="0" wrapText="0" indent="0" justifyLastLine="0" shrinkToFit="0" readingOrder="0"/>
      <protection locked="1" hidden="0"/>
    </dxf>
    <dxf>
      <numFmt numFmtId="171" formatCode="dddd\ dd/mm/yyyy"/>
      <alignment horizontal="right" vertical="top" textRotation="0" wrapText="1" indent="0" justifyLastLine="0" shrinkToFit="0" readingOrder="0"/>
      <protection locked="1" hidden="0"/>
    </dxf>
    <dxf>
      <alignment horizontal="general" vertical="top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right" vertical="top" textRotation="0" wrapText="1" indent="0" justifyLastLine="0" shrinkToFit="0" readingOrder="0"/>
      <protection locked="1" hidden="1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textRotation="0" wrapText="0" indent="0" justifyLastLine="0" shrinkToFit="0" readingOrder="0"/>
      <protection locked="1" hidden="0"/>
    </dxf>
    <dxf>
      <alignment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99060</xdr:colOff>
      <xdr:row>8</xdr:row>
      <xdr:rowOff>83820</xdr:rowOff>
    </xdr:from>
    <xdr:to>
      <xdr:col>17</xdr:col>
      <xdr:colOff>342900</xdr:colOff>
      <xdr:row>21</xdr:row>
      <xdr:rowOff>150495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 (Date)">
              <a:extLst>
                <a:ext uri="{FF2B5EF4-FFF2-40B4-BE49-F238E27FC236}">
                  <a16:creationId xmlns:a16="http://schemas.microsoft.com/office/drawing/2014/main" id="{9C88C7DB-718D-4334-DE9D-E760A0D13C7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ate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75920" y="15468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6032.230590393519" createdVersion="8" refreshedVersion="8" minRefreshableVersion="3" recordCount="11" xr:uid="{4F9516FF-F4D2-4BF4-AD15-C94E08F1B79E}">
  <cacheSource type="worksheet">
    <worksheetSource name="t_Heures"/>
  </cacheSource>
  <cacheFields count="10">
    <cacheField name="Id" numFmtId="0">
      <sharedItems containsSemiMixedTypes="0" containsString="0" containsNumber="1" containsInteger="1" minValue="1" maxValue="19"/>
    </cacheField>
    <cacheField name="Date" numFmtId="171">
      <sharedItems containsSemiMixedTypes="0" containsNonDate="0" containsDate="1" containsString="0" minDate="2026-01-02T00:00:00" maxDate="2026-03-11T00:00:00" count="14">
        <d v="2026-01-30T00:00:00"/>
        <d v="2026-01-03T00:00:00"/>
        <d v="2026-01-05T00:00:00"/>
        <d v="2026-01-08T00:00:00"/>
        <d v="2026-01-10T00:00:00"/>
        <d v="2026-03-10T00:00:00"/>
        <d v="2026-02-06T00:00:00"/>
        <d v="2026-03-07T00:00:00"/>
        <d v="2026-03-08T00:00:00"/>
        <d v="2026-03-09T00:00:00"/>
        <d v="2026-01-31T00:00:00" u="1"/>
        <d v="2026-01-02T00:00:00" u="1"/>
        <d v="2026-01-07T00:00:00" u="1"/>
        <d v="2026-01-06T00:00:00" u="1"/>
      </sharedItems>
      <fieldGroup par="8"/>
    </cacheField>
    <cacheField name="NOMS" numFmtId="0">
      <sharedItems containsBlank="1" count="5">
        <s v="C"/>
        <s v="B"/>
        <s v="A"/>
        <s v="D"/>
        <m u="1"/>
      </sharedItems>
    </cacheField>
    <cacheField name="Début" numFmtId="20">
      <sharedItems containsSemiMixedTypes="0" containsNonDate="0" containsDate="1" containsString="0" minDate="1899-12-30T07:00:00" maxDate="1899-12-30T16:00:00"/>
    </cacheField>
    <cacheField name="Fin" numFmtId="20">
      <sharedItems containsSemiMixedTypes="0" containsNonDate="0" containsDate="1" containsString="0" minDate="1899-12-30T09:00:00" maxDate="1899-12-30T18:00:00"/>
    </cacheField>
    <cacheField name="Durée" numFmtId="165">
      <sharedItems containsSemiMixedTypes="0" containsNonDate="0" containsDate="1" containsString="0" minDate="1899-12-30T01:00:00" maxDate="1899-12-30T10:00:00"/>
    </cacheField>
    <cacheField name="Durée2" numFmtId="2">
      <sharedItems containsSemiMixedTypes="0" containsString="0" containsNumber="1" minValue="0.99999999999999911" maxValue="10"/>
    </cacheField>
    <cacheField name="Jours (Date)" numFmtId="0" databaseField="0">
      <fieldGroup base="1">
        <rangePr groupBy="days" startDate="2026-01-03T00:00:00" endDate="2026-03-11T00:00:00"/>
        <groupItems count="368">
          <s v="&lt;03/01/202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3/2026"/>
        </groupItems>
      </fieldGroup>
    </cacheField>
    <cacheField name="Mois (Date)" numFmtId="0" databaseField="0">
      <fieldGroup base="1">
        <rangePr groupBy="months" startDate="2026-01-03T00:00:00" endDate="2026-03-11T00:00:00"/>
        <groupItems count="14">
          <s v="&lt;03/01/202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3/2026"/>
        </groupItems>
      </fieldGroup>
    </cacheField>
    <cacheField name="Duree2" numFmtId="0" formula="Durée*24" databaseField="0"/>
  </cacheFields>
  <extLst>
    <ext xmlns:x14="http://schemas.microsoft.com/office/spreadsheetml/2009/9/main" uri="{725AE2AE-9491-48be-B2B4-4EB974FC3084}">
      <x14:pivotCacheDefinition pivotCacheId="1937273163"/>
    </ext>
    <ext xmlns:xlpar="http://schemas.microsoft.com/office/spreadsheetml/2024/pivotAutoRefresh" uri="{DA1E1B2C-A1EE-400B-A0BD-712935E3C959}">
      <xlpar:autoRefresh>1</xlpar:autoRefresh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19"/>
    <x v="0"/>
    <x v="0"/>
    <d v="1899-12-30T08:00:00"/>
    <d v="1899-12-30T17:00:00"/>
    <d v="1899-12-30T09:00:00"/>
    <n v="9.0000000000000018"/>
  </r>
  <r>
    <n v="10"/>
    <x v="1"/>
    <x v="1"/>
    <d v="1899-12-30T07:00:00"/>
    <d v="1899-12-30T10:00:00"/>
    <d v="1899-12-30T03:00:00"/>
    <n v="3"/>
  </r>
  <r>
    <n v="1"/>
    <x v="2"/>
    <x v="2"/>
    <d v="1899-12-30T08:00:00"/>
    <d v="1899-12-30T12:00:00"/>
    <d v="1899-12-30T04:00:00"/>
    <n v="4"/>
  </r>
  <r>
    <n v="4"/>
    <x v="3"/>
    <x v="2"/>
    <d v="1899-12-30T08:00:00"/>
    <d v="1899-12-30T18:00:00"/>
    <d v="1899-12-30T10:00:00"/>
    <n v="10"/>
  </r>
  <r>
    <n v="5"/>
    <x v="4"/>
    <x v="0"/>
    <d v="1899-12-30T08:00:00"/>
    <d v="1899-12-30T09:00:00"/>
    <d v="1899-12-30T01:00:00"/>
    <n v="1.0000000000000004"/>
  </r>
  <r>
    <n v="13"/>
    <x v="5"/>
    <x v="1"/>
    <d v="1899-12-30T10:00:00"/>
    <d v="1899-12-30T15:00:00"/>
    <d v="1899-12-30T05:00:00"/>
    <n v="5"/>
  </r>
  <r>
    <n v="8"/>
    <x v="6"/>
    <x v="1"/>
    <d v="1899-12-30T08:00:00"/>
    <d v="1899-12-30T11:00:00"/>
    <d v="1899-12-30T03:00:00"/>
    <n v="3"/>
  </r>
  <r>
    <n v="9"/>
    <x v="7"/>
    <x v="3"/>
    <d v="1899-12-30T09:00:00"/>
    <d v="1899-12-30T18:00:00"/>
    <d v="1899-12-30T09:00:00"/>
    <n v="9"/>
  </r>
  <r>
    <n v="11"/>
    <x v="8"/>
    <x v="2"/>
    <d v="1899-12-30T10:00:00"/>
    <d v="1899-12-30T11:00:00"/>
    <d v="1899-12-30T01:00:00"/>
    <n v="0.99999999999999911"/>
  </r>
  <r>
    <n v="12"/>
    <x v="9"/>
    <x v="0"/>
    <d v="1899-12-30T08:45:00"/>
    <d v="1899-12-30T09:45:00"/>
    <d v="1899-12-30T01:00:00"/>
    <n v="1.0000000000000004"/>
  </r>
  <r>
    <n v="15"/>
    <x v="4"/>
    <x v="1"/>
    <d v="1899-12-30T16:00:00"/>
    <d v="1899-12-30T18:00:00"/>
    <d v="1899-12-30T02:00:00"/>
    <n v="2.00000000000000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7876E7-5724-4C65-8C08-84DEE47638BD}" name="Tableau croisé dynamique1" cacheId="232" applyNumberFormats="0" applyBorderFormats="0" applyFontFormats="0" applyPatternFormats="0" applyAlignmentFormats="0" applyWidthHeightFormats="1" dataCaption="Valeurs" updatedVersion="8" minRefreshableVersion="3" itemPrintTitles="1" createdVersion="8" indent="0" multipleFieldFilters="0" rowHeaderCaption="Mois" colHeaderCaption="Agents">
  <location ref="I10:M18" firstHeaderRow="1" firstDataRow="2" firstDataCol="1"/>
  <pivotFields count="10">
    <pivotField showAll="0"/>
    <pivotField numFmtId="14" showAll="0" sortType="ascending">
      <items count="15">
        <item m="1" x="11"/>
        <item x="1"/>
        <item x="2"/>
        <item m="1" x="13"/>
        <item m="1" x="12"/>
        <item x="3"/>
        <item x="4"/>
        <item x="0"/>
        <item m="1" x="10"/>
        <item x="6"/>
        <item x="7"/>
        <item x="8"/>
        <item x="9"/>
        <item x="5"/>
        <item t="default"/>
      </items>
    </pivotField>
    <pivotField axis="axisCol" showAll="0">
      <items count="6">
        <item x="2"/>
        <item x="1"/>
        <item x="0"/>
        <item x="3"/>
        <item m="1" x="4"/>
        <item t="default"/>
      </items>
    </pivotField>
    <pivotField numFmtId="20" showAll="0"/>
    <pivotField numFmtId="20" showAll="0"/>
    <pivotField numFmtId="20" showAll="0"/>
    <pivotField dataField="1" showAll="0"/>
    <pivotField axis="axisRow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0"/>
        <item t="default"/>
      </items>
    </pivotField>
    <pivotField axis="axisRow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dragToRow="0" dragToCol="0" dragToPage="0" showAll="0" defaultSubtotal="0"/>
  </pivotFields>
  <rowFields count="2">
    <field x="8"/>
    <field x="7"/>
  </rowFields>
  <rowItems count="7">
    <i>
      <x v="1"/>
    </i>
    <i r="1">
      <x v="2"/>
    </i>
    <i r="1">
      <x v="4"/>
    </i>
    <i r="1">
      <x v="7"/>
    </i>
    <i r="1">
      <x v="9"/>
    </i>
    <i r="1">
      <x v="29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Durée2" fld="6" baseField="0" baseItem="0"/>
  </dataFields>
  <formats count="6">
    <format dxfId="36">
      <pivotArea field="1" type="button" dataOnly="0" labelOnly="1" outline="0"/>
    </format>
    <format dxfId="35">
      <pivotArea dataOnly="0" labelOnly="1" fieldPosition="0">
        <references count="1">
          <reference field="2" count="0"/>
        </references>
      </pivotArea>
    </format>
    <format dxfId="34">
      <pivotArea dataOnly="0" labelOnly="1" grandCol="1" outline="0" fieldPosition="0"/>
    </format>
    <format dxfId="33">
      <pivotArea field="2" type="button" dataOnly="0" labelOnly="1" outline="0" axis="axisCol" fieldPosition="0"/>
    </format>
    <format dxfId="32">
      <pivotArea field="8" type="button" dataOnly="0" labelOnly="1" outline="0" axis="axisRow" fieldPosition="0"/>
    </format>
    <format dxfId="31">
      <pivotArea dataOnly="0" labelOnly="1" fieldPosition="0">
        <references count="1">
          <reference field="2" count="0"/>
        </references>
      </pivotArea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BCB0DC5A-4988-4A05-8EC9-5F0EBCD449E1}" sourceName="Mois (Date)">
  <pivotTables>
    <pivotTable tabId="1" name="Tableau croisé dynamique1"/>
  </pivotTables>
  <data>
    <tabular pivotCacheId="1937273163">
      <items count="14">
        <i x="1" s="1"/>
        <i x="2"/>
        <i x="3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ate)" xr10:uid="{B9694556-5F85-41F4-AEC7-60C21F3EE660}" cache="Segment_Mois__Date" caption="Mois (Date)" style="SlicerStyleLight6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Heures" displayName="t_Heures" ref="A10:G21" totalsRowShown="0" headerRowDxfId="40" dataDxfId="38" headerRowBorderDxfId="39">
  <autoFilter ref="A10:G21" xr:uid="{00000000-0009-0000-0100-000004000000}"/>
  <sortState xmlns:xlrd2="http://schemas.microsoft.com/office/spreadsheetml/2017/richdata2" ref="A11:F18">
    <sortCondition ref="B10:B18"/>
  </sortState>
  <tableColumns count="7">
    <tableColumn id="12" xr3:uid="{00000000-0010-0000-0000-00000C000000}" name="Id" dataDxfId="30"/>
    <tableColumn id="1" xr3:uid="{00000000-0010-0000-0000-000001000000}" name="Date" dataDxfId="28"/>
    <tableColumn id="4" xr3:uid="{00000000-0010-0000-0000-000004000000}" name="NOMS" dataDxfId="29"/>
    <tableColumn id="9" xr3:uid="{00000000-0010-0000-0000-000009000000}" name="Début" dataDxfId="37"/>
    <tableColumn id="10" xr3:uid="{00000000-0010-0000-0000-00000A000000}" name="Fin" dataDxfId="27"/>
    <tableColumn id="13" xr3:uid="{00000000-0010-0000-0000-00000D000000}" name="Durée" dataDxfId="26">
      <calculatedColumnFormula>IF(AND(t_Heures[[#This Row],[Début]]&gt;0,t_Heures[[#This Row],[Fin]]&gt;0),t_Heures[[#This Row],[Fin]]-t_Heures[[#This Row],[Début]],0)</calculatedColumnFormula>
    </tableColumn>
    <tableColumn id="2" xr3:uid="{5A94573B-F2F0-40B0-9C59-70E3F12FBE06}" name="Durée2" dataDxfId="25">
      <calculatedColumnFormula>IF(AND(t_Heures[[#This Row],[Début]]&gt;0,t_Heures[[#This Row],[Fin]]&gt;0),(t_Heures[[#This Row],[Fin]]-t_Heures[[#This Row],[Début]])*24,0)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E458BF-1FDA-4C66-B7CF-81E135B864B7}" name="t_Agents" displayName="t_Agents" ref="A10:A14" totalsRowShown="0">
  <autoFilter ref="A10:A14" xr:uid="{3FE458BF-1FDA-4C66-B7CF-81E135B864B7}"/>
  <tableColumns count="1">
    <tableColumn id="1" xr3:uid="{62F7A3E2-7326-4B15-B478-42E1ACF01011}" name="Agent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9:M867"/>
  <sheetViews>
    <sheetView showGridLines="0" tabSelected="1" zoomScaleNormal="100" workbookViewId="0">
      <pane ySplit="10" topLeftCell="A11" activePane="bottomLeft" state="frozen"/>
      <selection pane="bottomLeft" activeCell="C3" sqref="C3"/>
    </sheetView>
  </sheetViews>
  <sheetFormatPr baseColWidth="10" defaultRowHeight="14.4" x14ac:dyDescent="0.3"/>
  <cols>
    <col min="1" max="1" width="6.88671875" style="1" customWidth="1"/>
    <col min="2" max="2" width="21.77734375" style="7" customWidth="1"/>
    <col min="3" max="3" width="27.44140625" customWidth="1"/>
    <col min="4" max="4" width="10.33203125" bestFit="1" customWidth="1"/>
    <col min="5" max="5" width="7.6640625" bestFit="1" customWidth="1"/>
    <col min="6" max="7" width="13.6640625" customWidth="1"/>
    <col min="8" max="8" width="8.21875" customWidth="1"/>
    <col min="9" max="9" width="19.44140625" bestFit="1" customWidth="1"/>
    <col min="10" max="10" width="9.6640625" customWidth="1"/>
    <col min="11" max="12" width="8.77734375" customWidth="1"/>
    <col min="13" max="13" width="13.21875" customWidth="1"/>
    <col min="14" max="14" width="11.88671875" bestFit="1" customWidth="1"/>
    <col min="15" max="15" width="7.77734375" customWidth="1"/>
  </cols>
  <sheetData>
    <row r="9" spans="1:13" x14ac:dyDescent="0.3">
      <c r="F9" s="28" t="s">
        <v>19</v>
      </c>
      <c r="G9" s="19">
        <f>SUBTOTAL(9,t_Heures[Durée2])</f>
        <v>48</v>
      </c>
    </row>
    <row r="10" spans="1:13" ht="15" thickBot="1" x14ac:dyDescent="0.35">
      <c r="A10" s="2" t="s">
        <v>1</v>
      </c>
      <c r="B10" s="6" t="s">
        <v>0</v>
      </c>
      <c r="C10" s="3" t="s">
        <v>5</v>
      </c>
      <c r="D10" s="4" t="s">
        <v>2</v>
      </c>
      <c r="E10" s="4" t="s">
        <v>3</v>
      </c>
      <c r="F10" s="4" t="s">
        <v>4</v>
      </c>
      <c r="G10" s="29" t="s">
        <v>20</v>
      </c>
      <c r="I10" s="17" t="s">
        <v>21</v>
      </c>
      <c r="J10" s="20" t="s">
        <v>6</v>
      </c>
    </row>
    <row r="11" spans="1:13" ht="15" thickTop="1" x14ac:dyDescent="0.3">
      <c r="A11" s="13">
        <v>19</v>
      </c>
      <c r="B11" s="27">
        <v>46052</v>
      </c>
      <c r="C11" s="14" t="s">
        <v>9</v>
      </c>
      <c r="D11" s="15">
        <v>0.33333333333333331</v>
      </c>
      <c r="E11" s="16">
        <v>0.70833333333333337</v>
      </c>
      <c r="F11" s="24">
        <f>IF(AND(t_Heures[[#This Row],[Début]]&gt;0,t_Heures[[#This Row],[Fin]]&gt;0),t_Heures[[#This Row],[Fin]]-t_Heures[[#This Row],[Début]],0)</f>
        <v>0.37500000000000006</v>
      </c>
      <c r="G11" s="30">
        <f>IF(AND(t_Heures[[#This Row],[Début]]&gt;0,t_Heures[[#This Row],[Fin]]&gt;0),(t_Heures[[#This Row],[Fin]]-t_Heures[[#This Row],[Début]])*24,0)</f>
        <v>9.0000000000000018</v>
      </c>
      <c r="I11" s="20" t="s">
        <v>17</v>
      </c>
      <c r="J11" s="26" t="s">
        <v>7</v>
      </c>
      <c r="K11" s="26" t="s">
        <v>8</v>
      </c>
      <c r="L11" s="26" t="s">
        <v>9</v>
      </c>
      <c r="M11" s="21" t="s">
        <v>11</v>
      </c>
    </row>
    <row r="12" spans="1:13" x14ac:dyDescent="0.3">
      <c r="A12" s="13">
        <v>10</v>
      </c>
      <c r="B12" s="27">
        <v>46025</v>
      </c>
      <c r="C12" s="14" t="s">
        <v>8</v>
      </c>
      <c r="D12" s="15">
        <v>0.29166666666666669</v>
      </c>
      <c r="E12" s="16">
        <v>0.41666666666666669</v>
      </c>
      <c r="F12" s="24">
        <f>IF(AND(t_Heures[[#This Row],[Début]]&gt;0,t_Heures[[#This Row],[Fin]]&gt;0),t_Heures[[#This Row],[Fin]]-t_Heures[[#This Row],[Début]],0)</f>
        <v>0.125</v>
      </c>
      <c r="G12" s="30">
        <f>IF(AND(t_Heures[[#This Row],[Début]]&gt;0,t_Heures[[#This Row],[Fin]]&gt;0),(t_Heures[[#This Row],[Fin]]-t_Heures[[#This Row],[Début]])*24,0)</f>
        <v>3</v>
      </c>
      <c r="I12" s="22" t="s">
        <v>12</v>
      </c>
      <c r="J12" s="18">
        <v>14</v>
      </c>
      <c r="K12" s="18">
        <v>5.0000000000000009</v>
      </c>
      <c r="L12" s="18">
        <v>10.000000000000002</v>
      </c>
      <c r="M12" s="18">
        <v>29</v>
      </c>
    </row>
    <row r="13" spans="1:13" ht="15" customHeight="1" x14ac:dyDescent="0.3">
      <c r="A13" s="8">
        <v>1</v>
      </c>
      <c r="B13" s="27">
        <v>46027</v>
      </c>
      <c r="C13" s="11" t="s">
        <v>7</v>
      </c>
      <c r="D13" s="9">
        <v>0.33333333333333331</v>
      </c>
      <c r="E13" s="10">
        <v>0.5</v>
      </c>
      <c r="F13" s="25">
        <f>IF(AND(t_Heures[[#This Row],[Début]]&gt;0,t_Heures[[#This Row],[Fin]]&gt;0),t_Heures[[#This Row],[Fin]]-t_Heures[[#This Row],[Début]],0)</f>
        <v>0.16666666666666669</v>
      </c>
      <c r="G13" s="30">
        <f>IF(AND(t_Heures[[#This Row],[Début]]&gt;0,t_Heures[[#This Row],[Fin]]&gt;0),(t_Heures[[#This Row],[Fin]]-t_Heures[[#This Row],[Début]])*24,0)</f>
        <v>4</v>
      </c>
      <c r="I13" s="23" t="s">
        <v>13</v>
      </c>
      <c r="J13" s="18"/>
      <c r="K13" s="18">
        <v>3</v>
      </c>
      <c r="L13" s="18"/>
      <c r="M13" s="18">
        <v>3</v>
      </c>
    </row>
    <row r="14" spans="1:13" x14ac:dyDescent="0.3">
      <c r="A14" s="13">
        <v>4</v>
      </c>
      <c r="B14" s="27">
        <v>46030</v>
      </c>
      <c r="C14" s="14" t="s">
        <v>7</v>
      </c>
      <c r="D14" s="15">
        <v>0.33333333333333331</v>
      </c>
      <c r="E14" s="16">
        <v>0.75</v>
      </c>
      <c r="F14" s="25">
        <f>IF(AND(t_Heures[[#This Row],[Début]]&gt;0,t_Heures[[#This Row],[Fin]]&gt;0),t_Heures[[#This Row],[Fin]]-t_Heures[[#This Row],[Début]],0)</f>
        <v>0.41666666666666669</v>
      </c>
      <c r="G14" s="30">
        <f>IF(AND(t_Heures[[#This Row],[Début]]&gt;0,t_Heures[[#This Row],[Fin]]&gt;0),(t_Heures[[#This Row],[Fin]]-t_Heures[[#This Row],[Début]])*24,0)</f>
        <v>10</v>
      </c>
      <c r="I14" s="23" t="s">
        <v>14</v>
      </c>
      <c r="J14" s="18">
        <v>4</v>
      </c>
      <c r="K14" s="18"/>
      <c r="L14" s="18"/>
      <c r="M14" s="18">
        <v>4</v>
      </c>
    </row>
    <row r="15" spans="1:13" x14ac:dyDescent="0.3">
      <c r="A15" s="13">
        <v>5</v>
      </c>
      <c r="B15" s="27">
        <v>46032</v>
      </c>
      <c r="C15" s="14" t="s">
        <v>9</v>
      </c>
      <c r="D15" s="15">
        <v>0.33333333333333331</v>
      </c>
      <c r="E15" s="16">
        <v>0.375</v>
      </c>
      <c r="F15" s="25">
        <f>IF(AND(t_Heures[[#This Row],[Début]]&gt;0,t_Heures[[#This Row],[Fin]]&gt;0),t_Heures[[#This Row],[Fin]]-t_Heures[[#This Row],[Début]],0)</f>
        <v>4.1666666666666685E-2</v>
      </c>
      <c r="G15" s="30">
        <f>IF(AND(t_Heures[[#This Row],[Début]]&gt;0,t_Heures[[#This Row],[Fin]]&gt;0),(t_Heures[[#This Row],[Fin]]-t_Heures[[#This Row],[Début]])*24,0)</f>
        <v>1.0000000000000004</v>
      </c>
      <c r="I15" s="23" t="s">
        <v>15</v>
      </c>
      <c r="J15" s="18">
        <v>10</v>
      </c>
      <c r="K15" s="18"/>
      <c r="L15" s="18"/>
      <c r="M15" s="18">
        <v>10</v>
      </c>
    </row>
    <row r="16" spans="1:13" x14ac:dyDescent="0.3">
      <c r="A16" s="13">
        <v>13</v>
      </c>
      <c r="B16" s="27">
        <v>46091</v>
      </c>
      <c r="C16" s="14" t="s">
        <v>8</v>
      </c>
      <c r="D16" s="15">
        <v>0.41666666666666669</v>
      </c>
      <c r="E16" s="16">
        <v>0.625</v>
      </c>
      <c r="F16" s="24">
        <f>IF(AND(t_Heures[[#This Row],[Début]]&gt;0,t_Heures[[#This Row],[Fin]]&gt;0),t_Heures[[#This Row],[Fin]]-t_Heures[[#This Row],[Début]],0)</f>
        <v>0.20833333333333331</v>
      </c>
      <c r="G16" s="30">
        <f>IF(AND(t_Heures[[#This Row],[Début]]&gt;0,t_Heures[[#This Row],[Fin]]&gt;0),(t_Heures[[#This Row],[Fin]]-t_Heures[[#This Row],[Début]])*24,0)</f>
        <v>5</v>
      </c>
      <c r="I16" s="23" t="s">
        <v>16</v>
      </c>
      <c r="J16" s="18"/>
      <c r="K16" s="18">
        <v>2.0000000000000009</v>
      </c>
      <c r="L16" s="18">
        <v>1.0000000000000004</v>
      </c>
      <c r="M16" s="18">
        <v>3.0000000000000013</v>
      </c>
    </row>
    <row r="17" spans="1:13" x14ac:dyDescent="0.3">
      <c r="A17" s="8">
        <v>8</v>
      </c>
      <c r="B17" s="27">
        <v>46059</v>
      </c>
      <c r="C17" s="11" t="s">
        <v>8</v>
      </c>
      <c r="D17" s="9">
        <v>0.33333333333333331</v>
      </c>
      <c r="E17" s="10">
        <v>0.45833333333333331</v>
      </c>
      <c r="F17" s="25">
        <f>IF(AND(t_Heures[[#This Row],[Début]]&gt;0,t_Heures[[#This Row],[Fin]]&gt;0),t_Heures[[#This Row],[Fin]]-t_Heures[[#This Row],[Début]],0)</f>
        <v>0.125</v>
      </c>
      <c r="G17" s="30">
        <f>IF(AND(t_Heures[[#This Row],[Début]]&gt;0,t_Heures[[#This Row],[Fin]]&gt;0),(t_Heures[[#This Row],[Fin]]-t_Heures[[#This Row],[Début]])*24,0)</f>
        <v>3</v>
      </c>
      <c r="I17" s="23" t="s">
        <v>18</v>
      </c>
      <c r="J17" s="18"/>
      <c r="K17" s="18"/>
      <c r="L17" s="18">
        <v>9.0000000000000018</v>
      </c>
      <c r="M17" s="18">
        <v>9.0000000000000018</v>
      </c>
    </row>
    <row r="18" spans="1:13" x14ac:dyDescent="0.3">
      <c r="A18" s="12">
        <v>9</v>
      </c>
      <c r="B18" s="27">
        <v>46088</v>
      </c>
      <c r="C18" s="11" t="s">
        <v>10</v>
      </c>
      <c r="D18" s="9">
        <v>0.375</v>
      </c>
      <c r="E18" s="10">
        <v>0.75</v>
      </c>
      <c r="F18" s="25">
        <f>IF(AND(t_Heures[[#This Row],[Début]]&gt;0,t_Heures[[#This Row],[Fin]]&gt;0),t_Heures[[#This Row],[Fin]]-t_Heures[[#This Row],[Début]],0)</f>
        <v>0.375</v>
      </c>
      <c r="G18" s="30">
        <f>IF(AND(t_Heures[[#This Row],[Début]]&gt;0,t_Heures[[#This Row],[Fin]]&gt;0),(t_Heures[[#This Row],[Fin]]-t_Heures[[#This Row],[Début]])*24,0)</f>
        <v>9</v>
      </c>
      <c r="I18" s="22" t="s">
        <v>11</v>
      </c>
      <c r="J18" s="18">
        <v>14</v>
      </c>
      <c r="K18" s="18">
        <v>5.0000000000000009</v>
      </c>
      <c r="L18" s="18">
        <v>10.000000000000002</v>
      </c>
      <c r="M18" s="18">
        <v>29</v>
      </c>
    </row>
    <row r="19" spans="1:13" x14ac:dyDescent="0.3">
      <c r="A19" s="13">
        <v>11</v>
      </c>
      <c r="B19" s="27">
        <v>46089</v>
      </c>
      <c r="C19" s="14" t="s">
        <v>7</v>
      </c>
      <c r="D19" s="15">
        <v>0.41666666666666669</v>
      </c>
      <c r="E19" s="16">
        <v>0.45833333333333331</v>
      </c>
      <c r="F19" s="24">
        <f>IF(AND(t_Heures[[#This Row],[Début]]&gt;0,t_Heures[[#This Row],[Fin]]&gt;0),t_Heures[[#This Row],[Fin]]-t_Heures[[#This Row],[Début]],0)</f>
        <v>4.166666666666663E-2</v>
      </c>
      <c r="G19" s="30">
        <f>IF(AND(t_Heures[[#This Row],[Début]]&gt;0,t_Heures[[#This Row],[Fin]]&gt;0),(t_Heures[[#This Row],[Fin]]-t_Heures[[#This Row],[Début]])*24,0)</f>
        <v>0.99999999999999911</v>
      </c>
    </row>
    <row r="20" spans="1:13" x14ac:dyDescent="0.3">
      <c r="A20" s="13">
        <v>12</v>
      </c>
      <c r="B20" s="27">
        <v>46090</v>
      </c>
      <c r="C20" s="14" t="s">
        <v>9</v>
      </c>
      <c r="D20" s="15">
        <v>0.36458333333333331</v>
      </c>
      <c r="E20" s="16">
        <v>0.40625</v>
      </c>
      <c r="F20" s="24">
        <f>IF(AND(t_Heures[[#This Row],[Début]]&gt;0,t_Heures[[#This Row],[Fin]]&gt;0),t_Heures[[#This Row],[Fin]]-t_Heures[[#This Row],[Début]],0)</f>
        <v>4.1666666666666685E-2</v>
      </c>
      <c r="G20" s="30">
        <f>IF(AND(t_Heures[[#This Row],[Début]]&gt;0,t_Heures[[#This Row],[Fin]]&gt;0),(t_Heures[[#This Row],[Fin]]-t_Heures[[#This Row],[Début]])*24,0)</f>
        <v>1.0000000000000004</v>
      </c>
    </row>
    <row r="21" spans="1:13" x14ac:dyDescent="0.3">
      <c r="A21" s="13">
        <v>15</v>
      </c>
      <c r="B21" s="27">
        <v>46032</v>
      </c>
      <c r="C21" s="14" t="s">
        <v>8</v>
      </c>
      <c r="D21" s="15">
        <v>0.66666666666666663</v>
      </c>
      <c r="E21" s="16">
        <v>0.75</v>
      </c>
      <c r="F21" s="24">
        <f>IF(AND(t_Heures[[#This Row],[Début]]&gt;0,t_Heures[[#This Row],[Fin]]&gt;0),t_Heures[[#This Row],[Fin]]-t_Heures[[#This Row],[Début]],0)</f>
        <v>8.333333333333337E-2</v>
      </c>
      <c r="G21" s="30">
        <f>IF(AND(t_Heures[[#This Row],[Début]]&gt;0,t_Heures[[#This Row],[Fin]]&gt;0),(t_Heures[[#This Row],[Fin]]-t_Heures[[#This Row],[Début]])*24,0)</f>
        <v>2.0000000000000009</v>
      </c>
    </row>
    <row r="867" spans="1:10" s="5" customFormat="1" x14ac:dyDescent="0.3">
      <c r="A867" s="1"/>
      <c r="B867" s="7"/>
      <c r="C867"/>
      <c r="D867"/>
      <c r="E867"/>
      <c r="F867"/>
      <c r="G867"/>
      <c r="H867"/>
      <c r="I867"/>
      <c r="J867"/>
    </row>
  </sheetData>
  <conditionalFormatting sqref="B11:B21">
    <cfRule type="expression" dxfId="6" priority="1">
      <formula>OR(WEEKDAY(B11,2)=6,WEEKDAY(B11,2)=7)</formula>
    </cfRule>
  </conditionalFormatting>
  <dataValidations disablePrompts="1" count="1">
    <dataValidation type="list" allowBlank="1" showInputMessage="1" showErrorMessage="1" sqref="C11:C21" xr:uid="{BF052399-8AFD-4BC3-8768-3D9F7D24F444}">
      <formula1>INDIRECT("t_Agents[Agents]")</formula1>
    </dataValidation>
  </dataValidations>
  <printOptions gridLines="1"/>
  <pageMargins left="0.7" right="0.7" top="0.75" bottom="0.75" header="0.3" footer="0.3"/>
  <pageSetup paperSize="8" scale="41" fitToHeight="0" orientation="landscape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D3C99-F93C-403F-ACF8-724277C69E9A}">
  <sheetPr codeName="Feuil2"/>
  <dimension ref="A10:A14"/>
  <sheetViews>
    <sheetView showGridLines="0" workbookViewId="0">
      <pane ySplit="10" topLeftCell="A11" activePane="bottomLeft" state="frozen"/>
      <selection pane="bottomLeft" activeCell="B5" sqref="B5"/>
    </sheetView>
  </sheetViews>
  <sheetFormatPr baseColWidth="10" defaultRowHeight="14.4" x14ac:dyDescent="0.3"/>
  <sheetData>
    <row r="10" spans="1:1" x14ac:dyDescent="0.3">
      <c r="A10" t="s">
        <v>6</v>
      </c>
    </row>
    <row r="11" spans="1:1" x14ac:dyDescent="0.3">
      <c r="A11" t="s">
        <v>7</v>
      </c>
    </row>
    <row r="12" spans="1:1" x14ac:dyDescent="0.3">
      <c r="A12" t="s">
        <v>8</v>
      </c>
    </row>
    <row r="13" spans="1:1" x14ac:dyDescent="0.3">
      <c r="A13" t="s">
        <v>9</v>
      </c>
    </row>
    <row r="14" spans="1:1" x14ac:dyDescent="0.3">
      <c r="A14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Eric KERGRESSE</cp:lastModifiedBy>
  <cp:lastPrinted>2025-04-07T06:27:33Z</cp:lastPrinted>
  <dcterms:created xsi:type="dcterms:W3CDTF">2021-12-03T21:51:57Z</dcterms:created>
  <dcterms:modified xsi:type="dcterms:W3CDTF">2026-01-10T04:34:11Z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ReconstruireLesFormules_1" visible="true" label="ReconstruireLesFormules" imageMso="PersonaStatusAway" onAction="ReconstruireLesFormules"/>
      </mso:documentControls>
    </mso:qat>
  </mso:ribbon>
</mso:customUI>
</file>