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58FBBEA-D25D-46DC-8E24-183D16DF8346}" xr6:coauthVersionLast="47" xr6:coauthVersionMax="47" xr10:uidLastSave="{00000000-0000-0000-0000-000000000000}"/>
  <bookViews>
    <workbookView xWindow="-108" yWindow="-108" windowWidth="23256" windowHeight="12576" xr2:uid="{88927BF3-F10C-4F2F-953B-4BD2CD9A8B85}"/>
  </bookViews>
  <sheets>
    <sheet name="Feuil1" sheetId="1" r:id="rId1"/>
  </sheets>
  <functionGroups builtInGroupCount="19"/>
  <definedNames>
    <definedName name="_xleta.OFFSET" hidden="1" xlm="1">#NAME?</definedName>
    <definedName name="MoisEtudie">Feuil1!$B$10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 a="1"/>
  <c r="B14" i="1" s="1"/>
  <c r="B15" i="1" a="1"/>
  <c r="B15" i="1" s="1"/>
  <c r="B16" i="1" a="1"/>
  <c r="B16" i="1" s="1"/>
  <c r="B17" i="1" a="1"/>
  <c r="B17" i="1" s="1"/>
  <c r="B13" i="1" a="1"/>
  <c r="B13" i="1" s="1"/>
  <c r="B5" i="1"/>
  <c r="B6" i="1"/>
  <c r="B7" i="1"/>
  <c r="B8" i="1"/>
  <c r="B4" i="1"/>
  <c r="D2" i="1"/>
  <c r="E2" i="1"/>
  <c r="F2" i="1"/>
  <c r="G2" i="1"/>
  <c r="H2" i="1"/>
  <c r="I2" i="1"/>
  <c r="J2" i="1"/>
  <c r="K2" i="1"/>
  <c r="L2" i="1"/>
  <c r="M2" i="1"/>
  <c r="N2" i="1"/>
  <c r="C2" i="1"/>
  <c r="B2" i="1" l="1"/>
  <c r="B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<sst xmlns="http://schemas.openxmlformats.org/spreadsheetml/2006/main" count="31" uniqueCount="24">
  <si>
    <t>HR</t>
  </si>
  <si>
    <t>DERNIERES DONNEES</t>
  </si>
  <si>
    <t>EPHD PUBLIC de DID</t>
  </si>
  <si>
    <t>EPHD PUBLIC de TIE</t>
  </si>
  <si>
    <t>EPHD PUBLIC de DJE</t>
  </si>
  <si>
    <t>EPHD PUBLIC de TOU</t>
  </si>
  <si>
    <t>EPHR PUBLIC de AMOUS</t>
  </si>
  <si>
    <t xml:space="preserve">TOTAL </t>
  </si>
  <si>
    <t>Total</t>
  </si>
  <si>
    <t>janv.-25</t>
  </si>
  <si>
    <t>févr.-25</t>
  </si>
  <si>
    <t>mars-25</t>
  </si>
  <si>
    <t>avr.-25</t>
  </si>
  <si>
    <t>mai-25</t>
  </si>
  <si>
    <t>juin-25</t>
  </si>
  <si>
    <t>juil.-25</t>
  </si>
  <si>
    <t>août-25</t>
  </si>
  <si>
    <t>sept.-25</t>
  </si>
  <si>
    <t>oct.-25</t>
  </si>
  <si>
    <t>nov.-25</t>
  </si>
  <si>
    <t>déc.-25</t>
  </si>
  <si>
    <t>Dernier mois</t>
  </si>
  <si>
    <t>Dès qu'une valeur est saisie dans un mois, le mois est mis à jour en B10</t>
  </si>
  <si>
    <t>Il ne faut saisir qu'une cellule à la fois.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</si>
</sst>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theme="5" tint="0.39997558519241921"/>
      </top>
      <bottom style="thin">
        <color indexed="64"/>
      </bottom>
      <diagonal/>
    </border>
    <border>
      <left/>
      <right style="thick">
        <color indexed="64"/>
      </right>
      <top style="thin">
        <color theme="5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left" vertical="center"/>
    </xf>
    <xf numFmtId="3" fontId="2" fillId="0" borderId="2" xfId="0" applyNumberFormat="1" applyFont="1" applyBorder="1" applyAlignment="1" applyProtection="1">
      <alignment horizontal="center" vertical="center"/>
      <protection locked="0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left" vertical="center"/>
    </xf>
    <xf numFmtId="3" fontId="2" fillId="2" borderId="5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/>
    </xf>
    <xf numFmtId="3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left" vertical="center"/>
    </xf>
    <xf numFmtId="3" fontId="2" fillId="0" borderId="12" xfId="0" applyNumberFormat="1" applyFont="1" applyBorder="1" applyAlignment="1" applyProtection="1">
      <alignment horizontal="center" vertical="center"/>
      <protection locked="0"/>
    </xf>
    <xf numFmtId="3" fontId="2" fillId="0" borderId="13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wrapText="1"/>
    </xf>
    <xf numFmtId="3" fontId="2" fillId="4" borderId="15" xfId="0" applyNumberFormat="1" applyFont="1" applyFill="1" applyBorder="1" applyAlignment="1">
      <alignment horizontal="center" vertical="center"/>
    </xf>
    <xf numFmtId="3" fontId="2" fillId="4" borderId="14" xfId="0" applyNumberFormat="1" applyFont="1" applyFill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164" fontId="2" fillId="6" borderId="9" xfId="0" applyNumberFormat="1" applyFont="1" applyFill="1" applyBorder="1" applyAlignment="1">
      <alignment horizontal="center"/>
    </xf>
    <xf numFmtId="164" fontId="2" fillId="6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theme="5" tint="0.39997558519241921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theme="5" tint="0.39997558519241921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theme="5" tint="0.39997558519241921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theme="5" tint="0.39997558519241921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64" formatCode="[$-40C]mmm\-yy;@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B08165-6268-4568-A961-AD2DD354FE21}" name="t_Donnees" displayName="t_Donnees" ref="A3:N8" totalsRowShown="0" headerRowDxfId="16" headerRowBorderDxfId="15" tableBorderDxfId="14">
  <autoFilter ref="A3:N8" xr:uid="{02B08165-6268-4568-A961-AD2DD354FE21}"/>
  <tableColumns count="14">
    <tableColumn id="1" xr3:uid="{C2222486-3891-4C68-A5AF-2725CEE28F61}" name="HR" dataDxfId="13"/>
    <tableColumn id="2" xr3:uid="{15B715BB-1DC6-4318-B362-38C5D065A29B}" name="Total" dataDxfId="12">
      <calculatedColumnFormula>SUM(t_Donnees[[#This Row],[janv.-25]:[déc.-25]])</calculatedColumnFormula>
    </tableColumn>
    <tableColumn id="3" xr3:uid="{A7DE4F3A-39B9-4FD8-B82E-9B0900A1FACB}" name="janv.-25" dataDxfId="11"/>
    <tableColumn id="4" xr3:uid="{2DFE7E40-2A73-48B1-8E4D-176684A89C5E}" name="févr.-25" dataDxfId="10"/>
    <tableColumn id="5" xr3:uid="{04F6B8F6-28DA-488A-9875-80B3DBD0AE00}" name="mars-25" dataDxfId="9"/>
    <tableColumn id="6" xr3:uid="{573BA5B6-FB55-44BB-B8C5-835EBFA03A8E}" name="avr.-25" dataDxfId="8"/>
    <tableColumn id="7" xr3:uid="{211BD80F-0F7C-488B-AC6E-2B529617EF6C}" name="mai-25" dataDxfId="7"/>
    <tableColumn id="8" xr3:uid="{F976D4A0-30A1-4383-9954-9F2F8BB076C3}" name="juin-25" dataDxfId="6"/>
    <tableColumn id="9" xr3:uid="{9E10106F-83E3-4450-BB52-46C38121EEAC}" name="juil.-25" dataDxfId="5"/>
    <tableColumn id="10" xr3:uid="{F2CD810B-73BC-46EA-AED0-EF9DBCEC2157}" name="août-25" dataDxfId="4"/>
    <tableColumn id="11" xr3:uid="{CCD8744E-7776-4106-B490-39D9009B55D6}" name="sept.-25" dataDxfId="3"/>
    <tableColumn id="12" xr3:uid="{19628BAF-0BDB-4F35-AD51-D19749FA319B}" name="oct.-25" dataDxfId="2"/>
    <tableColumn id="13" xr3:uid="{127C757E-0D85-41A6-9AEF-C00F79947806}" name="nov.-25" dataDxfId="1"/>
    <tableColumn id="14" xr3:uid="{3565CA83-4CC8-41E8-BB60-9CEC6AA65545}" name="déc.-25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B6D5-19D2-4EF1-973A-A35986818550}">
  <sheetPr codeName="Feuil1"/>
  <dimension ref="A2:N19"/>
  <sheetViews>
    <sheetView showGridLines="0" showZeros="0" tabSelected="1" workbookViewId="0">
      <pane ySplit="3" topLeftCell="A4" activePane="bottomLeft" state="frozen"/>
      <selection pane="bottomLeft" activeCell="H10" sqref="H10"/>
    </sheetView>
  </sheetViews>
  <sheetFormatPr baseColWidth="10" defaultRowHeight="14.4" x14ac:dyDescent="0.3"/>
  <cols>
    <col min="1" max="1" width="30.109375" bestFit="1" customWidth="1"/>
    <col min="2" max="2" width="11.5546875" style="12"/>
  </cols>
  <sheetData>
    <row r="2" spans="1:14" x14ac:dyDescent="0.3">
      <c r="A2" t="s">
        <v>7</v>
      </c>
      <c r="B2" s="20">
        <f>SUBTOTAL(9,t_Donnees[Total])</f>
        <v>210</v>
      </c>
      <c r="C2" s="20">
        <f>SUBTOTAL(9,t_Donnees[janv.-25])</f>
        <v>0</v>
      </c>
      <c r="D2" s="20">
        <f>SUBTOTAL(9,t_Donnees[févr.-25])</f>
        <v>15</v>
      </c>
      <c r="E2" s="20">
        <f>SUBTOTAL(9,t_Donnees[mars-25])</f>
        <v>40</v>
      </c>
      <c r="F2" s="20">
        <f>SUBTOTAL(9,t_Donnees[avr.-25])</f>
        <v>0</v>
      </c>
      <c r="G2" s="20">
        <f>SUBTOTAL(9,t_Donnees[mai-25])</f>
        <v>65</v>
      </c>
      <c r="H2" s="20">
        <f>SUBTOTAL(9,t_Donnees[juin-25])</f>
        <v>0</v>
      </c>
      <c r="I2" s="20">
        <f>SUBTOTAL(9,t_Donnees[juil.-25])</f>
        <v>90</v>
      </c>
      <c r="J2" s="20">
        <f>SUBTOTAL(9,t_Donnees[août-25])</f>
        <v>0</v>
      </c>
      <c r="K2" s="20">
        <f>SUBTOTAL(9,t_Donnees[sept.-25])</f>
        <v>0</v>
      </c>
      <c r="L2" s="20">
        <f>SUBTOTAL(9,t_Donnees[oct.-25])</f>
        <v>0</v>
      </c>
      <c r="M2" s="20">
        <f>SUBTOTAL(9,t_Donnees[nov.-25])</f>
        <v>0</v>
      </c>
      <c r="N2" s="20">
        <f>SUBTOTAL(9,t_Donnees[déc.-25])</f>
        <v>0</v>
      </c>
    </row>
    <row r="3" spans="1:14" ht="15" thickBot="1" x14ac:dyDescent="0.35">
      <c r="A3" s="21" t="s">
        <v>0</v>
      </c>
      <c r="B3" s="21" t="s">
        <v>8</v>
      </c>
      <c r="C3" s="22" t="s">
        <v>9</v>
      </c>
      <c r="D3" s="22" t="s">
        <v>10</v>
      </c>
      <c r="E3" s="22" t="s">
        <v>11</v>
      </c>
      <c r="F3" s="22" t="s">
        <v>12</v>
      </c>
      <c r="G3" s="22" t="s">
        <v>13</v>
      </c>
      <c r="H3" s="22" t="s">
        <v>14</v>
      </c>
      <c r="I3" s="22" t="s">
        <v>15</v>
      </c>
      <c r="J3" s="22" t="s">
        <v>16</v>
      </c>
      <c r="K3" s="22" t="s">
        <v>17</v>
      </c>
      <c r="L3" s="22" t="s">
        <v>18</v>
      </c>
      <c r="M3" s="22" t="s">
        <v>19</v>
      </c>
      <c r="N3" s="21" t="s">
        <v>20</v>
      </c>
    </row>
    <row r="4" spans="1:14" x14ac:dyDescent="0.3">
      <c r="A4" s="1" t="s">
        <v>2</v>
      </c>
      <c r="B4" s="11">
        <f>SUM(t_Donnees[[#This Row],[janv.-25]:[déc.-25]])</f>
        <v>34</v>
      </c>
      <c r="C4" s="2"/>
      <c r="D4" s="3">
        <v>1</v>
      </c>
      <c r="E4" s="2">
        <v>6</v>
      </c>
      <c r="F4" s="3"/>
      <c r="G4" s="2">
        <v>11</v>
      </c>
      <c r="H4" s="3"/>
      <c r="I4" s="2">
        <v>16</v>
      </c>
      <c r="J4" s="3"/>
      <c r="K4" s="14"/>
      <c r="L4" s="14"/>
      <c r="M4" s="15"/>
      <c r="N4" s="15"/>
    </row>
    <row r="5" spans="1:14" x14ac:dyDescent="0.3">
      <c r="A5" s="1" t="s">
        <v>3</v>
      </c>
      <c r="B5" s="11">
        <f>SUM(t_Donnees[[#This Row],[janv.-25]:[déc.-25]])</f>
        <v>38</v>
      </c>
      <c r="C5" s="2"/>
      <c r="D5" s="3">
        <v>2</v>
      </c>
      <c r="E5" s="2">
        <v>7</v>
      </c>
      <c r="F5" s="3"/>
      <c r="G5" s="2">
        <v>12</v>
      </c>
      <c r="H5" s="3"/>
      <c r="I5" s="2">
        <v>17</v>
      </c>
      <c r="J5" s="3"/>
      <c r="K5" s="16"/>
      <c r="L5" s="16"/>
      <c r="M5" s="17"/>
      <c r="N5" s="17"/>
    </row>
    <row r="6" spans="1:14" x14ac:dyDescent="0.3">
      <c r="A6" s="1" t="s">
        <v>4</v>
      </c>
      <c r="B6" s="11">
        <f>SUM(t_Donnees[[#This Row],[janv.-25]:[déc.-25]])</f>
        <v>42</v>
      </c>
      <c r="C6" s="2"/>
      <c r="D6" s="3">
        <v>3</v>
      </c>
      <c r="E6" s="2">
        <v>8</v>
      </c>
      <c r="F6" s="3"/>
      <c r="G6" s="2">
        <v>13</v>
      </c>
      <c r="H6" s="3"/>
      <c r="I6" s="2">
        <v>18</v>
      </c>
      <c r="J6" s="3"/>
      <c r="K6" s="14"/>
      <c r="L6" s="14">
        <v>0</v>
      </c>
      <c r="M6" s="15">
        <v>0</v>
      </c>
      <c r="N6" s="15"/>
    </row>
    <row r="7" spans="1:14" x14ac:dyDescent="0.3">
      <c r="A7" s="1" t="s">
        <v>5</v>
      </c>
      <c r="B7" s="11">
        <f>SUM(t_Donnees[[#This Row],[janv.-25]:[déc.-25]])</f>
        <v>46</v>
      </c>
      <c r="C7" s="2"/>
      <c r="D7" s="3">
        <v>4</v>
      </c>
      <c r="E7" s="2">
        <v>9</v>
      </c>
      <c r="F7" s="3"/>
      <c r="G7" s="2">
        <v>14</v>
      </c>
      <c r="H7" s="3"/>
      <c r="I7" s="2">
        <v>19</v>
      </c>
      <c r="J7" s="3"/>
      <c r="K7" s="16"/>
      <c r="L7" s="16"/>
      <c r="M7" s="17"/>
      <c r="N7" s="17"/>
    </row>
    <row r="8" spans="1:14" x14ac:dyDescent="0.3">
      <c r="A8" s="8" t="s">
        <v>6</v>
      </c>
      <c r="B8" s="11">
        <f>SUM(t_Donnees[[#This Row],[janv.-25]:[déc.-25]])</f>
        <v>50</v>
      </c>
      <c r="C8" s="9"/>
      <c r="D8" s="10">
        <v>5</v>
      </c>
      <c r="E8" s="9">
        <v>10</v>
      </c>
      <c r="F8" s="10"/>
      <c r="G8" s="9">
        <v>15</v>
      </c>
      <c r="H8" s="10"/>
      <c r="I8" s="9">
        <v>20</v>
      </c>
      <c r="J8" s="10"/>
      <c r="K8" s="14"/>
      <c r="L8" s="14"/>
      <c r="M8" s="15"/>
      <c r="N8" s="15"/>
    </row>
    <row r="10" spans="1:14" x14ac:dyDescent="0.3">
      <c r="A10" s="18" t="s">
        <v>21</v>
      </c>
      <c r="B10" s="19">
        <v>7</v>
      </c>
    </row>
    <row r="11" spans="1:14" ht="29.4" thickBot="1" x14ac:dyDescent="0.35">
      <c r="B11" s="13" t="s">
        <v>1</v>
      </c>
      <c r="D11" t="s">
        <v>22</v>
      </c>
    </row>
    <row r="12" spans="1:14" ht="15" thickBot="1" x14ac:dyDescent="0.35">
      <c r="A12" s="6" t="s">
        <v>0</v>
      </c>
      <c r="B12" s="6"/>
      <c r="D12" t="s">
        <v>23</v>
      </c>
    </row>
    <row r="13" spans="1:14" x14ac:dyDescent="0.3">
      <c r="A13" s="1" t="s">
        <v>2</v>
      </c>
      <c r="B13" s="7" cm="1">
        <f t="array" aca="1" ref="B13" ca="1">_xlfn.XLOOKUP(A13,t_Donnees[HR],OFFSET(t_Donnees[HR],0,MoisEtudie+1),0,0)</f>
        <v>16</v>
      </c>
    </row>
    <row r="14" spans="1:14" x14ac:dyDescent="0.3">
      <c r="A14" s="1" t="s">
        <v>3</v>
      </c>
      <c r="B14" s="7" cm="1">
        <f t="array" aca="1" ref="B14" ca="1">_xlfn.XLOOKUP(A14,t_Donnees[HR],OFFSET(t_Donnees[HR],0,MoisEtudie+1),0,0)</f>
        <v>17</v>
      </c>
    </row>
    <row r="15" spans="1:14" x14ac:dyDescent="0.3">
      <c r="A15" s="1" t="s">
        <v>4</v>
      </c>
      <c r="B15" s="7" cm="1">
        <f t="array" aca="1" ref="B15" ca="1">_xlfn.XLOOKUP(A15,t_Donnees[HR],OFFSET(t_Donnees[HR],0,MoisEtudie+1),0,0)</f>
        <v>18</v>
      </c>
    </row>
    <row r="16" spans="1:14" x14ac:dyDescent="0.3">
      <c r="A16" s="1" t="s">
        <v>5</v>
      </c>
      <c r="B16" s="7" cm="1">
        <f t="array" aca="1" ref="B16" ca="1">_xlfn.XLOOKUP(A16,t_Donnees[HR],OFFSET(t_Donnees[HR],0,MoisEtudie+1),0,0)</f>
        <v>19</v>
      </c>
    </row>
    <row r="17" spans="1:2" ht="15" thickBot="1" x14ac:dyDescent="0.35">
      <c r="A17" s="1" t="s">
        <v>6</v>
      </c>
      <c r="B17" s="7" cm="1">
        <f t="array" aca="1" ref="B17" ca="1">_xlfn.XLOOKUP(A17,t_Donnees[HR],OFFSET(t_Donnees[HR],0,MoisEtudie+1),0,0)</f>
        <v>20</v>
      </c>
    </row>
    <row r="18" spans="1:2" ht="15.6" thickTop="1" thickBot="1" x14ac:dyDescent="0.35">
      <c r="A18" s="4" t="s">
        <v>7</v>
      </c>
      <c r="B18" s="5">
        <f t="shared" ref="B18" ca="1" si="0">SUM(B13:B17)</f>
        <v>90</v>
      </c>
    </row>
    <row r="19" spans="1:2" ht="15" thickTop="1" x14ac:dyDescent="0.3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MoisEtudie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Eric KERGRESSE</cp:lastModifiedBy>
  <dcterms:created xsi:type="dcterms:W3CDTF">2025-12-28T17:03:17Z</dcterms:created>
  <dcterms:modified xsi:type="dcterms:W3CDTF">2025-12-28T19:49:30Z</dcterms:modified>
</cp:coreProperties>
</file>