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4949F83A-C53A-4A3E-975D-DAEF0219E231}" xr6:coauthVersionLast="47" xr6:coauthVersionMax="47" xr10:uidLastSave="{00000000-0000-0000-0000-000000000000}"/>
  <bookViews>
    <workbookView xWindow="-108" yWindow="-108" windowWidth="23256" windowHeight="12576" activeTab="1" xr2:uid="{F385AD30-2D2D-49B9-A9CE-3BBE6EEF07C0}"/>
  </bookViews>
  <sheets>
    <sheet name="VENTES JOURNALIERES" sheetId="1" r:id="rId1"/>
    <sheet name="FACTURE" sheetId="4" r:id="rId2"/>
    <sheet name="RECAP VENTES" sheetId="2" r:id="rId3"/>
    <sheet name="PRIX" sheetId="3" r:id="rId4"/>
  </sheets>
  <definedNames>
    <definedName name="Article">'VENTES JOURNALIERES'!$D$9</definedName>
    <definedName name="DonnéesExternes_1" localSheetId="1" hidden="1">FACTURE!$A$17:$D$20</definedName>
    <definedName name="NbVendus">'VENTES JOURNALIERES'!$D$15</definedName>
    <definedName name="NouveauStock">'VENTES JOURNALIERES'!$D$19</definedName>
    <definedName name="Prix">'VENTES JOURNALIERES'!$D$13</definedName>
    <definedName name="Reliquat">'VENTES JOURNALIERES'!$D$17</definedName>
    <definedName name="_xlnm.Print_Area" localSheetId="2">'RECAP VENTES'!$A:$F</definedName>
    <definedName name="ZoneFacture">FACTURE!$B$4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4" l="1"/>
  <c r="B6" i="4"/>
  <c r="D9" i="4"/>
  <c r="D11" i="4" s="1"/>
  <c r="B2" i="4"/>
  <c r="D11" i="1"/>
  <c r="F17" i="1" s="1"/>
  <c r="C9" i="2"/>
  <c r="D17" i="1" l="1"/>
  <c r="D19" i="1" s="1"/>
  <c r="F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BD949A5-8A28-484B-9A01-5F6BBEB8DC25}" keepAlive="1" name="Requête - t_Ventes" description="Connexion à la requête « t_Ventes » dans le classeur." type="5" refreshedVersion="8" background="1" saveData="1">
    <dbPr connection="Provider=Microsoft.Mashup.OleDb.1;Data Source=$Workbook$;Location=t_Ventes;Extended Properties=&quot;&quot;" command="SELECT * FROM [t_Ventes]"/>
  </connection>
  <connection id="2" xr16:uid="{06746A3C-1A6D-441C-B929-123C7087FC71}" keepAlive="1" name="Requête - ZoneFacture" description="Connexion à la requête « ZoneFacture » dans le classeur." type="5" refreshedVersion="8" background="1" saveData="1">
    <dbPr connection="Provider=Microsoft.Mashup.OleDb.1;Data Source=$Workbook$;Location=ZoneFacture;Extended Properties=&quot;&quot;" command="SELECT * FROM [ZoneFacture]"/>
  </connection>
</connections>
</file>

<file path=xl/sharedStrings.xml><?xml version="1.0" encoding="utf-8"?>
<sst xmlns="http://schemas.openxmlformats.org/spreadsheetml/2006/main" count="83" uniqueCount="36">
  <si>
    <t>NOUVEAU STOCK</t>
  </si>
  <si>
    <t>RELIQUAT STOCK</t>
  </si>
  <si>
    <t>NB VENDUS</t>
  </si>
  <si>
    <t>PRIX DE VENTE</t>
  </si>
  <si>
    <t>T6 - PENDENTIF 
ARGENTE</t>
  </si>
  <si>
    <t>REF / ARTICLE</t>
  </si>
  <si>
    <t>T2 - PORTE CLE RESINE</t>
  </si>
  <si>
    <t>DATE</t>
  </si>
  <si>
    <t>T10 - VEILLEUSE</t>
  </si>
  <si>
    <t>T9 - DECO TDT GROSSE</t>
  </si>
  <si>
    <t>T8 - DECO BOUDDHA</t>
  </si>
  <si>
    <t>T7 - DECO TDT</t>
  </si>
  <si>
    <t>T5 - PENDENDIF TDM DOS ROND</t>
  </si>
  <si>
    <t>T4 - DECO TDT DOS ROND</t>
  </si>
  <si>
    <t>T3 - PORTE CLE
 PELUCHE</t>
  </si>
  <si>
    <t>T1 - BOUCLE 
D' OREILLES RESINE</t>
  </si>
  <si>
    <t>REDUCTION</t>
  </si>
  <si>
    <t>TOTAL</t>
  </si>
  <si>
    <t>IMAGE</t>
  </si>
  <si>
    <t>FACTURE</t>
  </si>
  <si>
    <t>CLIENT</t>
  </si>
  <si>
    <t>Nicole NICRAVATE</t>
  </si>
  <si>
    <t>F 0001</t>
  </si>
  <si>
    <t>F 0002</t>
  </si>
  <si>
    <t>F 0003</t>
  </si>
  <si>
    <t>TVA</t>
  </si>
  <si>
    <t>Sim CAMILLE</t>
  </si>
  <si>
    <t>André SANSFRAPPER</t>
  </si>
  <si>
    <t>FACTURES</t>
  </si>
  <si>
    <t>CLIENTS</t>
  </si>
  <si>
    <t>PRIX AVANT REDUCTION</t>
  </si>
  <si>
    <t>PRIX FINAL</t>
  </si>
  <si>
    <t>Montant avant réduction :</t>
  </si>
  <si>
    <t>Réduction :</t>
  </si>
  <si>
    <t>Montant après réduction :</t>
  </si>
  <si>
    <t>Dont TVA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</si>
</sst>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[$F CFA-280C]"/>
    <numFmt numFmtId="165" formatCode="#,##0.00\ [$CFA-280C]"/>
  </numFmts>
  <fonts count="19" x14ac:knownFonts="1">
    <font>
      <sz val="11"/>
      <color theme="1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name val="Aptos Narrow"/>
      <family val="2"/>
      <scheme val="minor"/>
    </font>
    <font>
      <sz val="14"/>
      <name val="Calibri"/>
      <family val="2"/>
    </font>
    <font>
      <sz val="12"/>
      <color theme="0"/>
      <name val="Aptos Narrow"/>
      <family val="2"/>
      <scheme val="minor"/>
    </font>
    <font>
      <sz val="14"/>
      <color theme="0"/>
      <name val="Calibri"/>
      <family val="2"/>
    </font>
    <font>
      <sz val="12"/>
      <name val="Calibri"/>
      <family val="2"/>
    </font>
    <font>
      <sz val="11"/>
      <name val="Aptos Narrow"/>
      <family val="2"/>
      <scheme val="minor"/>
    </font>
    <font>
      <b/>
      <sz val="16"/>
      <name val="Aptos Narrow"/>
      <family val="2"/>
      <scheme val="minor"/>
    </font>
    <font>
      <b/>
      <sz val="14"/>
      <name val="Calibri"/>
      <family val="2"/>
    </font>
    <font>
      <sz val="14"/>
      <name val="Aptos Narrow"/>
      <family val="2"/>
      <scheme val="minor"/>
    </font>
    <font>
      <sz val="18"/>
      <name val="Aptos Narrow"/>
      <family val="2"/>
      <scheme val="minor"/>
    </font>
    <font>
      <b/>
      <sz val="14"/>
      <name val="Aptos Narrow"/>
      <family val="2"/>
      <scheme val="minor"/>
    </font>
    <font>
      <b/>
      <sz val="11"/>
      <name val="Calibri"/>
      <family val="2"/>
    </font>
    <font>
      <b/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9" fontId="16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8" fillId="0" borderId="0" xfId="0" applyFont="1"/>
    <xf numFmtId="164" fontId="8" fillId="0" borderId="0" xfId="0" applyNumberFormat="1" applyFont="1" applyAlignment="1">
      <alignment horizontal="left"/>
    </xf>
    <xf numFmtId="0" fontId="8" fillId="0" borderId="0" xfId="0" applyFont="1" applyAlignment="1">
      <alignment horizontal="center"/>
    </xf>
    <xf numFmtId="14" fontId="9" fillId="0" borderId="0" xfId="0" applyNumberFormat="1" applyFont="1" applyAlignment="1">
      <alignment horizontal="center" vertical="center"/>
    </xf>
    <xf numFmtId="0" fontId="11" fillId="0" borderId="2" xfId="0" applyFont="1" applyBorder="1" applyAlignment="1" applyProtection="1">
      <alignment horizontal="center" vertical="center"/>
      <protection locked="0"/>
    </xf>
    <xf numFmtId="0" fontId="10" fillId="0" borderId="0" xfId="0" applyFont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1" fillId="0" borderId="2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14" fillId="0" borderId="1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3" fillId="0" borderId="3" xfId="0" applyNumberFormat="1" applyFont="1" applyBorder="1" applyAlignment="1">
      <alignment horizontal="left" vertical="center" readingOrder="1"/>
    </xf>
    <xf numFmtId="0" fontId="2" fillId="0" borderId="0" xfId="0" applyFont="1" applyAlignment="1">
      <alignment horizontal="left" vertical="center" readingOrder="1"/>
    </xf>
    <xf numFmtId="0" fontId="0" fillId="0" borderId="0" xfId="0" applyAlignment="1">
      <alignment horizontal="left" vertical="center" readingOrder="1"/>
    </xf>
    <xf numFmtId="14" fontId="2" fillId="0" borderId="0" xfId="0" applyNumberFormat="1" applyFont="1" applyAlignment="1">
      <alignment horizontal="left" vertical="center" readingOrder="1"/>
    </xf>
    <xf numFmtId="0" fontId="7" fillId="0" borderId="3" xfId="0" applyFont="1" applyBorder="1" applyAlignment="1">
      <alignment horizontal="left" vertical="center" shrinkToFit="1" readingOrder="1"/>
    </xf>
    <xf numFmtId="0" fontId="0" fillId="0" borderId="0" xfId="0" applyAlignment="1">
      <alignment horizontal="left" vertical="center" shrinkToFit="1" readingOrder="1"/>
    </xf>
    <xf numFmtId="0" fontId="2" fillId="0" borderId="0" xfId="0" applyFont="1" applyAlignment="1">
      <alignment horizontal="left" vertical="center" shrinkToFit="1" readingOrder="1"/>
    </xf>
    <xf numFmtId="0" fontId="7" fillId="0" borderId="3" xfId="0" applyFont="1" applyBorder="1" applyAlignment="1">
      <alignment horizontal="left" vertical="center" wrapText="1" shrinkToFit="1" readingOrder="1"/>
    </xf>
    <xf numFmtId="14" fontId="5" fillId="0" borderId="6" xfId="0" applyNumberFormat="1" applyFont="1" applyBorder="1" applyAlignment="1">
      <alignment horizontal="center" vertical="center" readingOrder="1"/>
    </xf>
    <xf numFmtId="0" fontId="6" fillId="0" borderId="4" xfId="0" applyFont="1" applyBorder="1" applyAlignment="1">
      <alignment horizontal="center" vertical="center" shrinkToFit="1" readingOrder="1"/>
    </xf>
    <xf numFmtId="164" fontId="6" fillId="0" borderId="4" xfId="0" applyNumberFormat="1" applyFont="1" applyBorder="1" applyAlignment="1">
      <alignment horizontal="center" vertical="center" readingOrder="1"/>
    </xf>
    <xf numFmtId="0" fontId="6" fillId="0" borderId="4" xfId="0" applyFont="1" applyBorder="1" applyAlignment="1">
      <alignment horizontal="center" vertical="center" readingOrder="1"/>
    </xf>
    <xf numFmtId="0" fontId="6" fillId="0" borderId="7" xfId="0" applyFont="1" applyBorder="1" applyAlignment="1">
      <alignment horizontal="center" vertical="center" readingOrder="1"/>
    </xf>
    <xf numFmtId="0" fontId="5" fillId="0" borderId="0" xfId="0" applyFont="1" applyAlignment="1">
      <alignment horizontal="center" vertical="center" readingOrder="1"/>
    </xf>
    <xf numFmtId="164" fontId="7" fillId="0" borderId="3" xfId="0" applyNumberFormat="1" applyFont="1" applyBorder="1" applyAlignment="1">
      <alignment horizontal="center" vertical="center" readingOrder="1"/>
    </xf>
    <xf numFmtId="0" fontId="0" fillId="0" borderId="0" xfId="0" applyAlignment="1">
      <alignment horizontal="center" vertical="center" readingOrder="1"/>
    </xf>
    <xf numFmtId="164" fontId="1" fillId="2" borderId="2" xfId="0" applyNumberFormat="1" applyFont="1" applyFill="1" applyBorder="1" applyAlignment="1">
      <alignment horizontal="center" vertical="center" readingOrder="1"/>
    </xf>
    <xf numFmtId="164" fontId="2" fillId="0" borderId="0" xfId="0" applyNumberFormat="1" applyFont="1" applyAlignment="1">
      <alignment horizontal="center" vertical="center" readingOrder="1"/>
    </xf>
    <xf numFmtId="0" fontId="7" fillId="0" borderId="3" xfId="0" applyFont="1" applyBorder="1" applyAlignment="1">
      <alignment horizontal="center" vertical="center" readingOrder="1"/>
    </xf>
    <xf numFmtId="0" fontId="4" fillId="0" borderId="5" xfId="0" applyFont="1" applyBorder="1" applyAlignment="1">
      <alignment horizontal="center" vertical="center" readingOrder="1"/>
    </xf>
    <xf numFmtId="0" fontId="4" fillId="0" borderId="8" xfId="0" applyFont="1" applyBorder="1" applyAlignment="1">
      <alignment horizontal="center" vertical="center" readingOrder="1"/>
    </xf>
    <xf numFmtId="0" fontId="2" fillId="0" borderId="0" xfId="0" applyFont="1" applyAlignment="1">
      <alignment horizontal="center" vertical="center" readingOrder="1"/>
    </xf>
    <xf numFmtId="0" fontId="13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  <xf numFmtId="0" fontId="15" fillId="0" borderId="0" xfId="0" applyFont="1" applyAlignment="1">
      <alignment horizontal="center"/>
    </xf>
    <xf numFmtId="14" fontId="9" fillId="0" borderId="0" xfId="0" applyNumberFormat="1" applyFont="1" applyAlignment="1">
      <alignment vertical="center"/>
    </xf>
    <xf numFmtId="164" fontId="13" fillId="0" borderId="2" xfId="0" applyNumberFormat="1" applyFont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165" fontId="10" fillId="3" borderId="2" xfId="0" applyNumberFormat="1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165" fontId="10" fillId="3" borderId="12" xfId="0" applyNumberFormat="1" applyFont="1" applyFill="1" applyBorder="1" applyAlignment="1">
      <alignment horizontal="center" vertical="center" wrapText="1"/>
    </xf>
    <xf numFmtId="164" fontId="11" fillId="0" borderId="12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 readingOrder="1"/>
    </xf>
    <xf numFmtId="165" fontId="0" fillId="0" borderId="0" xfId="0" applyNumberFormat="1"/>
    <xf numFmtId="14" fontId="0" fillId="0" borderId="0" xfId="0" applyNumberFormat="1"/>
    <xf numFmtId="0" fontId="18" fillId="4" borderId="0" xfId="0" applyFont="1" applyFill="1"/>
    <xf numFmtId="0" fontId="18" fillId="0" borderId="0" xfId="0" applyFont="1"/>
    <xf numFmtId="14" fontId="18" fillId="0" borderId="0" xfId="0" applyNumberFormat="1" applyFont="1" applyAlignment="1">
      <alignment horizontal="left"/>
    </xf>
    <xf numFmtId="0" fontId="0" fillId="0" borderId="0" xfId="0" applyAlignment="1">
      <alignment horizontal="right"/>
    </xf>
    <xf numFmtId="9" fontId="0" fillId="0" borderId="0" xfId="1" applyFont="1"/>
    <xf numFmtId="165" fontId="18" fillId="0" borderId="0" xfId="0" applyNumberFormat="1" applyFont="1"/>
    <xf numFmtId="0" fontId="12" fillId="0" borderId="9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1"/>
    </dxf>
    <dxf>
      <alignment horizontal="center" vertical="bottom" textRotation="0" wrapText="0" indent="0" justifyLastLine="0" shrinkToFit="0" readingOrder="0"/>
    </dxf>
    <dxf>
      <alignment horizontal="left" vertical="center" textRotation="0" wrapText="0" justifyLastLine="0" shrinkToFit="0" readingOrder="1"/>
    </dxf>
    <dxf>
      <alignment horizontal="left" vertical="center" textRotation="0" wrapTex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\ [$F CFA-280C]"/>
      <alignment horizontal="center" vertical="center" textRotation="0" wrapText="0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left" vertical="center" textRotation="0" wrapText="0" indent="0" justifyLastLine="0" shrinkToFit="1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ptos Narrow"/>
        <family val="2"/>
        <scheme val="minor"/>
      </font>
      <numFmt numFmtId="19" formatCode="dd/mm/yyyy"/>
      <alignment horizontal="left" vertical="center" textRotation="0" wrapText="0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justifyLastLine="0" shrinkToFit="0" readingOrder="1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#,##0.00\ [$CFA-280C]"/>
    </dxf>
    <dxf>
      <alignment horizontal="center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3</xdr:col>
      <xdr:colOff>4594860</xdr:colOff>
      <xdr:row>5</xdr:row>
      <xdr:rowOff>106680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D0B5A0F-E905-4A11-AAEE-6E83FA4DBDF9}"/>
            </a:ext>
          </a:extLst>
        </xdr:cNvPr>
        <xdr:cNvSpPr/>
      </xdr:nvSpPr>
      <xdr:spPr>
        <a:xfrm>
          <a:off x="3261360" y="182880"/>
          <a:ext cx="4594860" cy="845820"/>
        </a:xfrm>
        <a:prstGeom prst="rect">
          <a:avLst/>
        </a:prstGeom>
        <a:solidFill>
          <a:schemeClr val="accent6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VENTES</a:t>
          </a:r>
          <a:r>
            <a:rPr lang="fr-FR" sz="1600"/>
            <a:t> </a:t>
          </a:r>
          <a:r>
            <a:rPr lang="fr-FR" sz="1800" b="1"/>
            <a:t>JOURNALIERES</a:t>
          </a:r>
          <a:endParaRPr lang="fr-FR" sz="1600" b="1"/>
        </a:p>
      </xdr:txBody>
    </xdr:sp>
    <xdr:clientData/>
  </xdr:twoCellAnchor>
  <xdr:twoCellAnchor>
    <xdr:from>
      <xdr:col>0</xdr:col>
      <xdr:colOff>548640</xdr:colOff>
      <xdr:row>1</xdr:row>
      <xdr:rowOff>60960</xdr:rowOff>
    </xdr:from>
    <xdr:to>
      <xdr:col>2</xdr:col>
      <xdr:colOff>327660</xdr:colOff>
      <xdr:row>4</xdr:row>
      <xdr:rowOff>160649</xdr:rowOff>
    </xdr:to>
    <xdr:sp macro="" textlink="">
      <xdr:nvSpPr>
        <xdr:cNvPr id="3" name="ZoneTexte 11">
          <a:extLst>
            <a:ext uri="{FF2B5EF4-FFF2-40B4-BE49-F238E27FC236}">
              <a16:creationId xmlns:a16="http://schemas.microsoft.com/office/drawing/2014/main" id="{D03F5A28-F4A9-4706-84AB-251D5A3FD802}"/>
            </a:ext>
          </a:extLst>
        </xdr:cNvPr>
        <xdr:cNvSpPr txBox="1"/>
      </xdr:nvSpPr>
      <xdr:spPr>
        <a:xfrm>
          <a:off x="548640" y="243840"/>
          <a:ext cx="1851660" cy="648329"/>
        </a:xfrm>
        <a:prstGeom prst="rect">
          <a:avLst/>
        </a:prstGeom>
        <a:solidFill>
          <a:schemeClr val="bg1"/>
        </a:solidFill>
      </xdr:spPr>
      <xdr:txBody>
        <a:bodyPr wrap="square" rtlCol="0">
          <a:sp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/>
            <a:t>Centre de Conservation</a:t>
          </a:r>
        </a:p>
        <a:p>
          <a:pPr algn="ctr"/>
          <a:r>
            <a:rPr lang="fr-FR" sz="1200"/>
            <a:t>des tortues d’Afrique de l’Ouest</a:t>
          </a:r>
        </a:p>
        <a:p>
          <a:pPr algn="ctr"/>
          <a:r>
            <a:rPr lang="fr-FR" sz="1200" b="1"/>
            <a:t>SANGALKAM</a:t>
          </a:r>
        </a:p>
      </xdr:txBody>
    </xdr:sp>
    <xdr:clientData/>
  </xdr:twoCellAnchor>
  <xdr:oneCellAnchor>
    <xdr:from>
      <xdr:col>0</xdr:col>
      <xdr:colOff>0</xdr:colOff>
      <xdr:row>1</xdr:row>
      <xdr:rowOff>129540</xdr:rowOff>
    </xdr:from>
    <xdr:ext cx="647700" cy="532785"/>
    <xdr:pic>
      <xdr:nvPicPr>
        <xdr:cNvPr id="4" name="Image 3">
          <a:extLst>
            <a:ext uri="{FF2B5EF4-FFF2-40B4-BE49-F238E27FC236}">
              <a16:creationId xmlns:a16="http://schemas.microsoft.com/office/drawing/2014/main" id="{504A48AD-0939-4AA9-85EF-AFEB5CE2B1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0000" b="90000" l="10000" r="900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0" y="312420"/>
          <a:ext cx="647700" cy="532785"/>
        </a:xfrm>
        <a:prstGeom prst="rect">
          <a:avLst/>
        </a:prstGeom>
      </xdr:spPr>
    </xdr:pic>
    <xdr:clientData/>
  </xdr:oneCellAnchor>
  <xdr:twoCellAnchor>
    <xdr:from>
      <xdr:col>5</xdr:col>
      <xdr:colOff>0</xdr:colOff>
      <xdr:row>1</xdr:row>
      <xdr:rowOff>7620</xdr:rowOff>
    </xdr:from>
    <xdr:to>
      <xdr:col>6</xdr:col>
      <xdr:colOff>0</xdr:colOff>
      <xdr:row>5</xdr:row>
      <xdr:rowOff>53341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EB37AAF2-06A9-4881-9042-D2EE31D9F935}"/>
            </a:ext>
          </a:extLst>
        </xdr:cNvPr>
        <xdr:cNvGrpSpPr/>
      </xdr:nvGrpSpPr>
      <xdr:grpSpPr>
        <a:xfrm>
          <a:off x="7863840" y="190500"/>
          <a:ext cx="1836420" cy="784861"/>
          <a:chOff x="9273540" y="198120"/>
          <a:chExt cx="2164080" cy="784861"/>
        </a:xfrm>
      </xdr:grpSpPr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id="{A6852101-8652-D562-7739-EA68096208B7}"/>
              </a:ext>
            </a:extLst>
          </xdr:cNvPr>
          <xdr:cNvSpPr txBox="1"/>
        </xdr:nvSpPr>
        <xdr:spPr>
          <a:xfrm>
            <a:off x="9273540" y="541583"/>
            <a:ext cx="2164080" cy="342337"/>
          </a:xfrm>
          <a:prstGeom prst="rect">
            <a:avLst/>
          </a:prstGeom>
          <a:noFill/>
        </xdr:spPr>
        <xdr:txBody>
          <a:bodyPr spcFirstLastPara="1" wrap="square" numCol="1">
            <a:prstTxWarp prst="textArchUp">
              <a:avLst>
                <a:gd name="adj" fmla="val 9448999"/>
              </a:avLst>
            </a:prstTxWarp>
            <a:no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>
              <a:lnSpc>
                <a:spcPct val="115000"/>
              </a:lnSpc>
              <a:spcAft>
                <a:spcPts val="800"/>
              </a:spcAft>
            </a:pPr>
            <a:r>
              <a:rPr lang="fr-FR" sz="1200" b="1" kern="100">
                <a:solidFill>
                  <a:srgbClr val="4EA72E"/>
                </a:solidFill>
                <a:effectLst/>
                <a:latin typeface="Aptos" panose="020B0004020202020204" pitchFamily="34" charset="0"/>
                <a:ea typeface="Aptos" panose="020B0004020202020204" pitchFamily="34" charset="0"/>
                <a:cs typeface="Times New Roman" panose="02020603050405020304" pitchFamily="18" charset="0"/>
              </a:rPr>
              <a:t>LE VILLAGE DES TORTUES</a:t>
            </a:r>
            <a:endParaRPr lang="fr-FR" sz="400" kern="100">
              <a:effectLst/>
              <a:latin typeface="Aptos" panose="020B0004020202020204" pitchFamily="34" charset="0"/>
              <a:ea typeface="Aptos" panose="020B0004020202020204" pitchFamily="34" charset="0"/>
              <a:cs typeface="Times New Roman" panose="02020603050405020304" pitchFamily="18" charset="0"/>
            </a:endParaRPr>
          </a:p>
        </xdr:txBody>
      </xdr:sp>
      <xdr:pic>
        <xdr:nvPicPr>
          <xdr:cNvPr id="7" name="Image 6" descr="Tortue Cartoon Imágenes y Fotos - 123RF">
            <a:extLst>
              <a:ext uri="{FF2B5EF4-FFF2-40B4-BE49-F238E27FC236}">
                <a16:creationId xmlns:a16="http://schemas.microsoft.com/office/drawing/2014/main" id="{C82517B2-030B-D544-F97B-E6F49BA15E1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039350" y="586043"/>
            <a:ext cx="694524" cy="396938"/>
          </a:xfrm>
          <a:prstGeom prst="ellipse">
            <a:avLst/>
          </a:prstGeom>
          <a:ln>
            <a:noFill/>
          </a:ln>
          <a:effectLst>
            <a:softEdge rad="112500"/>
          </a:effectLst>
          <a:scene3d>
            <a:camera prst="orthographicFront"/>
            <a:lightRig rig="threePt" dir="t"/>
          </a:scene3d>
          <a:sp3d>
            <a:bevelT w="165100" prst="coolSlant"/>
          </a:sp3d>
        </xdr:spPr>
      </xdr:pic>
      <xdr:sp macro="" textlink="">
        <xdr:nvSpPr>
          <xdr:cNvPr id="8" name="Arc 7">
            <a:extLst>
              <a:ext uri="{FF2B5EF4-FFF2-40B4-BE49-F238E27FC236}">
                <a16:creationId xmlns:a16="http://schemas.microsoft.com/office/drawing/2014/main" id="{3B6C8A44-7508-7E11-23FE-859098600ABF}"/>
              </a:ext>
            </a:extLst>
          </xdr:cNvPr>
          <xdr:cNvSpPr/>
        </xdr:nvSpPr>
        <xdr:spPr>
          <a:xfrm>
            <a:off x="9273540" y="198120"/>
            <a:ext cx="2148840" cy="754380"/>
          </a:xfrm>
          <a:prstGeom prst="arc">
            <a:avLst>
              <a:gd name="adj1" fmla="val 11039634"/>
              <a:gd name="adj2" fmla="val 21432197"/>
            </a:avLst>
          </a:prstGeom>
          <a:ln>
            <a:solidFill>
              <a:srgbClr val="FFC000"/>
            </a:solidFill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5</xdr:col>
      <xdr:colOff>30480</xdr:colOff>
      <xdr:row>18</xdr:row>
      <xdr:rowOff>9965</xdr:rowOff>
    </xdr:from>
    <xdr:to>
      <xdr:col>6</xdr:col>
      <xdr:colOff>0</xdr:colOff>
      <xdr:row>18</xdr:row>
      <xdr:rowOff>457201</xdr:rowOff>
    </xdr:to>
    <xdr:sp macro="[0]!AjoutDUneVente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DA33265-1CBE-451F-AB1E-C44F9532D3EB}"/>
            </a:ext>
          </a:extLst>
        </xdr:cNvPr>
        <xdr:cNvSpPr/>
      </xdr:nvSpPr>
      <xdr:spPr>
        <a:xfrm>
          <a:off x="7896665" y="4241996"/>
          <a:ext cx="1804181" cy="447236"/>
        </a:xfrm>
        <a:prstGeom prst="roundRect">
          <a:avLst/>
        </a:prstGeom>
        <a:solidFill>
          <a:schemeClr val="accent2">
            <a:lumMod val="50000"/>
          </a:schemeClr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ENREGISTRER</a:t>
          </a:r>
        </a:p>
      </xdr:txBody>
    </xdr:sp>
    <xdr:clientData fLocksWithSheet="0"/>
  </xdr:twoCellAnchor>
  <xdr:twoCellAnchor>
    <xdr:from>
      <xdr:col>4</xdr:col>
      <xdr:colOff>777240</xdr:colOff>
      <xdr:row>14</xdr:row>
      <xdr:rowOff>0</xdr:rowOff>
    </xdr:from>
    <xdr:to>
      <xdr:col>5</xdr:col>
      <xdr:colOff>1790700</xdr:colOff>
      <xdr:row>14</xdr:row>
      <xdr:rowOff>449580</xdr:rowOff>
    </xdr:to>
    <xdr:sp macro="[0]!AjoutDUneVente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C08ECBCD-F15E-44ED-A739-1E181FDBF627}"/>
            </a:ext>
          </a:extLst>
        </xdr:cNvPr>
        <xdr:cNvSpPr/>
      </xdr:nvSpPr>
      <xdr:spPr>
        <a:xfrm>
          <a:off x="7852117" y="2842846"/>
          <a:ext cx="1804768" cy="449580"/>
        </a:xfrm>
        <a:prstGeom prst="roundRect">
          <a:avLst/>
        </a:prstGeom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</a:t>
          </a:r>
        </a:p>
      </xdr:txBody>
    </xdr:sp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2</xdr:row>
      <xdr:rowOff>91440</xdr:rowOff>
    </xdr:from>
    <xdr:to>
      <xdr:col>4</xdr:col>
      <xdr:colOff>182880</xdr:colOff>
      <xdr:row>7</xdr:row>
      <xdr:rowOff>83820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15B752A-60B9-66EE-B3DF-71D0FFBEAB89}"/>
            </a:ext>
          </a:extLst>
        </xdr:cNvPr>
        <xdr:cNvSpPr/>
      </xdr:nvSpPr>
      <xdr:spPr>
        <a:xfrm>
          <a:off x="3276600" y="457200"/>
          <a:ext cx="2331720" cy="90678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Pour modifier la facture, sélectionner</a:t>
          </a:r>
          <a:r>
            <a:rPr lang="fr-FR" sz="1100" baseline="0">
              <a:solidFill>
                <a:sysClr val="windowText" lastClr="000000"/>
              </a:solidFill>
            </a:rPr>
            <a:t> le numéro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et cliquer sur le bouton vert dans la barre d'accès rapide pour reformater.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861060</xdr:colOff>
      <xdr:row>3</xdr:row>
      <xdr:rowOff>121920</xdr:rowOff>
    </xdr:from>
    <xdr:to>
      <xdr:col>2</xdr:col>
      <xdr:colOff>228600</xdr:colOff>
      <xdr:row>3</xdr:row>
      <xdr:rowOff>129540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FF690BA0-69FC-4FC6-410B-88F5A798E8CD}"/>
            </a:ext>
          </a:extLst>
        </xdr:cNvPr>
        <xdr:cNvCxnSpPr/>
      </xdr:nvCxnSpPr>
      <xdr:spPr>
        <a:xfrm flipH="1" flipV="1">
          <a:off x="3108960" y="670560"/>
          <a:ext cx="243840" cy="7620"/>
        </a:xfrm>
        <a:prstGeom prst="straightConnector1">
          <a:avLst/>
        </a:prstGeom>
        <a:ln w="9525">
          <a:solidFill>
            <a:schemeClr val="tx1"/>
          </a:solidFill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60DD8C10-F647-486D-B480-B5EEB94E1012}" autoFormatId="16" applyNumberFormats="0" applyBorderFormats="0" applyFontFormats="0" applyPatternFormats="0" applyAlignmentFormats="0" applyWidthHeightFormats="0">
  <queryTableRefresh nextId="9">
    <queryTableFields count="4">
      <queryTableField id="5" name="REF / ARTICLE" tableColumnId="5"/>
      <queryTableField id="6" name="NB VENDUS" tableColumnId="6"/>
      <queryTableField id="7" name="TVA" tableColumnId="7"/>
      <queryTableField id="8" name="PRIX DE VENTE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001C4B7-8102-449B-8616-C9596EBFA935}" name="ZoneFacture_1" displayName="ZoneFacture_1" ref="A17:D20" tableType="queryTable" totalsRowShown="0">
  <autoFilter ref="A17:D20" xr:uid="{4001C4B7-8102-449B-8616-C9596EBFA935}"/>
  <tableColumns count="4">
    <tableColumn id="5" xr3:uid="{20A22FFE-344B-4AE5-A8EB-1FD82A6DF2E2}" uniqueName="5" name="REF / ARTICLE" queryTableFieldId="5" dataDxfId="25"/>
    <tableColumn id="6" xr3:uid="{E69C4FBF-1E3E-47FB-8F2F-C171E20AA18F}" uniqueName="6" name="NB VENDUS" queryTableFieldId="6" dataDxfId="24"/>
    <tableColumn id="7" xr3:uid="{AB922A56-F8BB-4856-966B-5E3552A34F2B}" uniqueName="7" name="TVA" queryTableFieldId="7"/>
    <tableColumn id="8" xr3:uid="{AB6F63CE-9CBC-40B8-9AF4-C5B881E01337}" uniqueName="8" name="PRIX DE VENTE" queryTableFieldId="8" dataDxfId="2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1BA6E6-DB0C-4465-B471-F28D1CE1F046}" name="t_Ventes" displayName="t_Ventes" ref="A10:I18" totalsRowShown="0" headerRowDxfId="22" dataDxfId="20" headerRowBorderDxfId="21" tableBorderDxfId="19" totalsRowBorderDxfId="18">
  <autoFilter ref="A10:I18" xr:uid="{591BA6E6-DB0C-4465-B471-F28D1CE1F046}"/>
  <tableColumns count="9">
    <tableColumn id="1" xr3:uid="{0FD9C01E-2B3A-4DD5-B210-8BC84E21670E}" name="DATE" dataDxfId="17"/>
    <tableColumn id="2" xr3:uid="{DB4DDEAC-7FE8-4F8F-9B4E-6D5E0F45C16E}" name="REF / ARTICLE" dataDxfId="16"/>
    <tableColumn id="3" xr3:uid="{CC8BD15B-2BBA-45A2-81AD-0E098BB42ED9}" name="PRIX DE VENTE" dataDxfId="15"/>
    <tableColumn id="4" xr3:uid="{958B5E7B-94FA-436D-8EFF-126F96B67965}" name="NB VENDUS" dataDxfId="14"/>
    <tableColumn id="5" xr3:uid="{E631E9F5-3C01-44BC-9D6C-3FB2DB8CD71B}" name="RELIQUAT STOCK" dataDxfId="13"/>
    <tableColumn id="6" xr3:uid="{5F09EABB-88AF-474F-A93D-E3AEEC8E7F7B}" name="NOUVEAU STOCK" dataDxfId="12"/>
    <tableColumn id="9" xr3:uid="{272DC7E7-95E9-456F-B868-EAA415E7B946}" name="TVA" dataDxfId="11"/>
    <tableColumn id="7" xr3:uid="{17D41FBF-08F8-4C60-A98F-B3CE3A8743F9}" name="FACTURE" dataDxfId="10"/>
    <tableColumn id="8" xr3:uid="{97D67E8F-DBAE-4D6C-97ED-EEA907A87762}" name="CLIENT" dataDxfId="9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E3DB5CB-A1EE-4F23-AE3B-95217C128F27}" name="t_Prix" displayName="t_Prix" ref="A1:C11" totalsRowShown="0">
  <autoFilter ref="A1:C11" xr:uid="{EE3DB5CB-A1EE-4F23-AE3B-95217C128F27}"/>
  <tableColumns count="3">
    <tableColumn id="1" xr3:uid="{412C65B2-61E7-4FD0-A9B5-4FB3B5D7EB25}" name="REF / ARTICLE"/>
    <tableColumn id="2" xr3:uid="{44BC8741-3D6E-4379-B0D2-0DAA8B4FD755}" name="PRIX DE VENTE"/>
    <tableColumn id="3" xr3:uid="{A7DF20DB-5680-4DFA-8976-8E7D57ED2EBF}" name="RELIQUAT STOCK" dataDxfId="8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5ED8DF-9E09-4761-820C-1676BBC1E196}" name="t_NumerosFactures" displayName="t_NumerosFactures" ref="F1:L4" totalsRowShown="0" dataDxfId="7">
  <autoFilter ref="F1:L4" xr:uid="{E85ED8DF-9E09-4761-820C-1676BBC1E196}"/>
  <tableColumns count="7">
    <tableColumn id="1" xr3:uid="{8EA38F81-53AB-498F-A424-A2EB7959494D}" name="FACTURES" dataDxfId="6"/>
    <tableColumn id="2" xr3:uid="{B3790E68-8375-4A33-A987-4D3E8FEB0A17}" name="CLIENTS" dataDxfId="5"/>
    <tableColumn id="7" xr3:uid="{526DF478-4EBE-49D0-8BE5-E3B88862B826}" name="DATE" dataDxfId="4"/>
    <tableColumn id="3" xr3:uid="{548DAEA1-8B84-4F5F-BB7E-20E7FECDEF34}" name="PRIX AVANT REDUCTION" dataDxfId="3"/>
    <tableColumn id="4" xr3:uid="{7F02DE56-6B98-4111-86D9-E83FDFEAA00C}" name="REDUCTION" dataDxfId="2"/>
    <tableColumn id="5" xr3:uid="{0EC2C5C2-E829-4A25-9B6A-57CE952D3554}" name="PRIX FINAL" dataDxfId="1"/>
    <tableColumn id="6" xr3:uid="{C01D8A8B-6051-446F-9161-AD3AAC87128F}" name="TVA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62C849-F1F9-411F-A006-67C6B29B7206}">
  <sheetPr codeName="Feuil1">
    <tabColor theme="8" tint="0.79998168889431442"/>
  </sheetPr>
  <dimension ref="A1:F40"/>
  <sheetViews>
    <sheetView showGridLines="0" zoomScaleNormal="100" workbookViewId="0">
      <selection activeCell="H8" sqref="H8"/>
    </sheetView>
  </sheetViews>
  <sheetFormatPr baseColWidth="10" defaultRowHeight="14.4" x14ac:dyDescent="0.3"/>
  <cols>
    <col min="1" max="1" width="11.77734375" style="3" customWidth="1"/>
    <col min="2" max="2" width="18.44140625" style="5" customWidth="1"/>
    <col min="3" max="3" width="5.5546875" style="3" customWidth="1"/>
    <col min="4" max="4" width="67.33203125" style="3" customWidth="1"/>
    <col min="5" max="5" width="11.5546875" style="3" customWidth="1"/>
    <col min="6" max="6" width="26.77734375" style="3" customWidth="1"/>
    <col min="7" max="16384" width="11.5546875" style="3"/>
  </cols>
  <sheetData>
    <row r="1" spans="1:6" x14ac:dyDescent="0.3">
      <c r="A1" s="4"/>
    </row>
    <row r="2" spans="1:6" x14ac:dyDescent="0.3">
      <c r="A2" s="4"/>
    </row>
    <row r="3" spans="1:6" x14ac:dyDescent="0.3">
      <c r="A3" s="4"/>
    </row>
    <row r="4" spans="1:6" x14ac:dyDescent="0.3">
      <c r="A4" s="4"/>
    </row>
    <row r="5" spans="1:6" ht="15" customHeight="1" x14ac:dyDescent="0.3">
      <c r="A5" s="4"/>
    </row>
    <row r="6" spans="1:6" ht="15" customHeight="1" x14ac:dyDescent="0.3">
      <c r="A6" s="4"/>
    </row>
    <row r="7" spans="1:6" ht="15" customHeight="1" x14ac:dyDescent="0.3">
      <c r="A7" s="4"/>
      <c r="D7" s="6"/>
      <c r="F7" s="6">
        <f ca="1">+TODAY()</f>
        <v>45984</v>
      </c>
    </row>
    <row r="8" spans="1:6" ht="15" customHeight="1" thickBot="1" x14ac:dyDescent="0.35">
      <c r="A8" s="4"/>
      <c r="F8" s="42"/>
    </row>
    <row r="9" spans="1:6" ht="36" customHeight="1" thickBot="1" x14ac:dyDescent="0.35">
      <c r="A9" s="4"/>
      <c r="B9" s="44" t="s">
        <v>5</v>
      </c>
      <c r="D9" s="7" t="s">
        <v>14</v>
      </c>
      <c r="F9" s="58" t="s">
        <v>18</v>
      </c>
    </row>
    <row r="10" spans="1:6" ht="9.6" customHeight="1" thickBot="1" x14ac:dyDescent="0.35">
      <c r="A10" s="4"/>
      <c r="B10" s="8"/>
      <c r="D10" s="5"/>
      <c r="F10" s="59"/>
    </row>
    <row r="11" spans="1:6" ht="36" customHeight="1" thickBot="1" x14ac:dyDescent="0.35">
      <c r="A11" s="4"/>
      <c r="B11" s="45" t="s">
        <v>3</v>
      </c>
      <c r="D11" s="9">
        <f>IF(Article&lt;&gt;"",VLOOKUP(Article,t_Prix[],2,FALSE),"")</f>
        <v>3500</v>
      </c>
      <c r="F11" s="59"/>
    </row>
    <row r="12" spans="1:6" ht="9.6" customHeight="1" thickBot="1" x14ac:dyDescent="0.35">
      <c r="A12" s="4"/>
      <c r="B12" s="8"/>
      <c r="D12" s="5"/>
      <c r="F12" s="59"/>
    </row>
    <row r="13" spans="1:6" ht="36" customHeight="1" thickBot="1" x14ac:dyDescent="0.35">
      <c r="A13" s="4"/>
      <c r="B13" s="47" t="s">
        <v>16</v>
      </c>
      <c r="D13" s="48"/>
      <c r="F13" s="60"/>
    </row>
    <row r="14" spans="1:6" ht="9.6" customHeight="1" thickBot="1" x14ac:dyDescent="0.35">
      <c r="A14" s="4"/>
      <c r="F14" s="40"/>
    </row>
    <row r="15" spans="1:6" ht="36" customHeight="1" thickBot="1" x14ac:dyDescent="0.35">
      <c r="A15" s="4"/>
      <c r="B15" s="46" t="s">
        <v>2</v>
      </c>
      <c r="D15" s="10"/>
      <c r="F15" s="15"/>
    </row>
    <row r="16" spans="1:6" ht="9.6" customHeight="1" thickBot="1" x14ac:dyDescent="0.35">
      <c r="A16" s="4"/>
      <c r="D16" s="11"/>
      <c r="F16" s="41"/>
    </row>
    <row r="17" spans="1:6" ht="36.6" thickBot="1" x14ac:dyDescent="0.35">
      <c r="A17" s="4"/>
      <c r="B17" s="46" t="s">
        <v>1</v>
      </c>
      <c r="D17" s="12">
        <f>IF(Article&lt;&gt;"",VLOOKUP(Article,t_Prix[],3,FALSE),"")</f>
        <v>0</v>
      </c>
      <c r="E17" s="16" t="s">
        <v>17</v>
      </c>
      <c r="F17" s="43">
        <f>+D11</f>
        <v>3500</v>
      </c>
    </row>
    <row r="18" spans="1:6" ht="9.6" customHeight="1" thickBot="1" x14ac:dyDescent="0.4">
      <c r="A18" s="4"/>
      <c r="B18" s="13"/>
    </row>
    <row r="19" spans="1:6" ht="36.6" thickBot="1" x14ac:dyDescent="0.35">
      <c r="A19" s="4"/>
      <c r="B19" s="46" t="s">
        <v>0</v>
      </c>
      <c r="D19" s="12" t="str">
        <f>IF(NbVendus&gt;0,Reliquat-NbVendus,"")</f>
        <v/>
      </c>
    </row>
    <row r="20" spans="1:6" ht="18" x14ac:dyDescent="0.3">
      <c r="A20" s="4"/>
      <c r="F20" s="39"/>
    </row>
    <row r="21" spans="1:6" x14ac:dyDescent="0.3">
      <c r="A21" s="4"/>
    </row>
    <row r="22" spans="1:6" x14ac:dyDescent="0.3">
      <c r="A22" s="4"/>
    </row>
    <row r="23" spans="1:6" x14ac:dyDescent="0.3">
      <c r="A23" s="4"/>
    </row>
    <row r="24" spans="1:6" x14ac:dyDescent="0.3">
      <c r="A24" s="4"/>
    </row>
    <row r="25" spans="1:6" x14ac:dyDescent="0.3">
      <c r="A25" s="4"/>
    </row>
    <row r="39" spans="1:2" x14ac:dyDescent="0.3">
      <c r="A39" s="14"/>
    </row>
    <row r="40" spans="1:2" x14ac:dyDescent="0.3">
      <c r="B40" s="14"/>
    </row>
  </sheetData>
  <mergeCells count="1">
    <mergeCell ref="F9:F13"/>
  </mergeCells>
  <dataValidations count="1">
    <dataValidation type="list" allowBlank="1" showInputMessage="1" showErrorMessage="1" sqref="D9" xr:uid="{51DC4929-E35C-480B-8FA8-8B68729C4D81}">
      <formula1>INDIRECT("t_Prix[REF / ARTICLE]")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336D1-2FAA-4585-B25E-8AF4AC97E53B}">
  <sheetPr codeName="Feuil4">
    <tabColor theme="8" tint="0.79998168889431442"/>
    <pageSetUpPr fitToPage="1"/>
  </sheetPr>
  <dimension ref="A2:M25"/>
  <sheetViews>
    <sheetView showGridLines="0" tabSelected="1" workbookViewId="0">
      <selection activeCell="E10" sqref="E10"/>
    </sheetView>
  </sheetViews>
  <sheetFormatPr baseColWidth="10" defaultRowHeight="14.4" x14ac:dyDescent="0.3"/>
  <cols>
    <col min="1" max="1" width="32.77734375" customWidth="1"/>
    <col min="2" max="3" width="12.77734375" customWidth="1"/>
    <col min="4" max="4" width="20.77734375" customWidth="1"/>
    <col min="5" max="5" width="22.33203125" bestFit="1" customWidth="1"/>
    <col min="6" max="6" width="20.6640625" bestFit="1" customWidth="1"/>
    <col min="7" max="7" width="13.88671875" bestFit="1" customWidth="1"/>
    <col min="8" max="8" width="23" bestFit="1" customWidth="1"/>
    <col min="9" max="9" width="15.21875" customWidth="1"/>
    <col min="10" max="10" width="12.88671875" bestFit="1" customWidth="1"/>
    <col min="11" max="11" width="17.21875" bestFit="1" customWidth="1"/>
    <col min="12" max="12" width="17.44140625" bestFit="1" customWidth="1"/>
    <col min="13" max="13" width="6.21875" bestFit="1" customWidth="1"/>
  </cols>
  <sheetData>
    <row r="2" spans="1:13" x14ac:dyDescent="0.3">
      <c r="A2" t="s">
        <v>20</v>
      </c>
      <c r="B2" s="53" t="str">
        <f>VLOOKUP(B4,t_NumerosFactures[],2,FALSE)</f>
        <v>Nicole NICRAVATE</v>
      </c>
    </row>
    <row r="4" spans="1:13" x14ac:dyDescent="0.3">
      <c r="A4" t="s">
        <v>19</v>
      </c>
      <c r="B4" s="52" t="s">
        <v>23</v>
      </c>
    </row>
    <row r="6" spans="1:13" x14ac:dyDescent="0.3">
      <c r="A6" t="s">
        <v>7</v>
      </c>
      <c r="B6" s="54">
        <f>VLOOKUP(B4,t_NumerosFactures[],3,FALSE)</f>
        <v>45983</v>
      </c>
    </row>
    <row r="9" spans="1:13" x14ac:dyDescent="0.3">
      <c r="C9" s="55" t="s">
        <v>32</v>
      </c>
      <c r="D9" s="50">
        <f>SUBTOTAL(9,ZoneFacture_1[PRIX DE VENTE])</f>
        <v>9500</v>
      </c>
    </row>
    <row r="10" spans="1:13" x14ac:dyDescent="0.3">
      <c r="C10" t="s">
        <v>33</v>
      </c>
      <c r="D10" s="56">
        <v>0.1</v>
      </c>
    </row>
    <row r="11" spans="1:13" x14ac:dyDescent="0.3">
      <c r="C11" s="55" t="s">
        <v>34</v>
      </c>
      <c r="D11" s="57">
        <f>D9*(1-D10)</f>
        <v>8550</v>
      </c>
    </row>
    <row r="12" spans="1:13" x14ac:dyDescent="0.3">
      <c r="C12" s="55" t="s">
        <v>35</v>
      </c>
      <c r="D12" s="50">
        <f>SUBTOTAL(9,ZoneFacture_1[TVA])</f>
        <v>0</v>
      </c>
    </row>
    <row r="16" spans="1:13" x14ac:dyDescent="0.3">
      <c r="I16" s="50"/>
      <c r="J16" s="50"/>
      <c r="K16" s="50"/>
      <c r="L16" s="50"/>
      <c r="M16" s="50"/>
    </row>
    <row r="17" spans="1:9" x14ac:dyDescent="0.3">
      <c r="A17" t="s">
        <v>5</v>
      </c>
      <c r="B17" t="s">
        <v>2</v>
      </c>
      <c r="C17" t="s">
        <v>25</v>
      </c>
      <c r="D17" s="50" t="s">
        <v>3</v>
      </c>
    </row>
    <row r="18" spans="1:9" x14ac:dyDescent="0.3">
      <c r="A18" t="s">
        <v>11</v>
      </c>
      <c r="B18" s="1">
        <v>4</v>
      </c>
      <c r="D18" s="50">
        <v>7000</v>
      </c>
      <c r="E18" s="50"/>
    </row>
    <row r="19" spans="1:9" x14ac:dyDescent="0.3">
      <c r="A19" t="s">
        <v>14</v>
      </c>
      <c r="B19" s="1">
        <v>1</v>
      </c>
      <c r="D19" s="50">
        <v>3500</v>
      </c>
      <c r="E19" s="50"/>
    </row>
    <row r="20" spans="1:9" x14ac:dyDescent="0.3">
      <c r="A20" t="s">
        <v>15</v>
      </c>
      <c r="B20" s="1">
        <v>1</v>
      </c>
      <c r="D20" s="50">
        <v>1000</v>
      </c>
      <c r="E20" s="50"/>
    </row>
    <row r="21" spans="1:9" x14ac:dyDescent="0.3">
      <c r="G21" s="51"/>
      <c r="I21" s="50"/>
    </row>
    <row r="22" spans="1:9" x14ac:dyDescent="0.3">
      <c r="G22" s="51"/>
      <c r="I22" s="50"/>
    </row>
    <row r="23" spans="1:9" x14ac:dyDescent="0.3">
      <c r="G23" s="51"/>
      <c r="I23" s="50"/>
    </row>
    <row r="24" spans="1:9" x14ac:dyDescent="0.3">
      <c r="G24" s="51"/>
      <c r="I24" s="50"/>
    </row>
    <row r="25" spans="1:9" x14ac:dyDescent="0.3">
      <c r="G25" s="51"/>
      <c r="I25" s="50"/>
    </row>
  </sheetData>
  <phoneticPr fontId="17" type="noConversion"/>
  <dataValidations count="1">
    <dataValidation type="list" allowBlank="1" showInputMessage="1" showErrorMessage="1" sqref="B4" xr:uid="{F231B910-70D3-454F-AD20-ECD7BE216488}">
      <formula1>INDIRECT("t_numerosfactures[FACTURES]")</formula1>
    </dataValidation>
  </dataValidations>
  <pageMargins left="0.70866141732283472" right="0.70866141732283472" top="0.74803149606299213" bottom="0.74803149606299213" header="0.31496062992125984" footer="0.31496062992125984"/>
  <pageSetup paperSize="9" scale="86" fitToHeight="0" orientation="portrait" horizontalDpi="4294967292" verticalDpi="12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8BE461-4718-4712-8CC5-26D0174D4CD0}">
  <sheetPr codeName="Feuil2">
    <tabColor theme="8" tint="0.79998168889431442"/>
    <pageSetUpPr fitToPage="1"/>
  </sheetPr>
  <dimension ref="A8:I35"/>
  <sheetViews>
    <sheetView showGridLines="0" workbookViewId="0">
      <pane ySplit="10" topLeftCell="A11" activePane="bottomLeft" state="frozen"/>
      <selection activeCell="G1" sqref="G1"/>
      <selection pane="bottomLeft" activeCell="A10" sqref="A10"/>
    </sheetView>
  </sheetViews>
  <sheetFormatPr baseColWidth="10" defaultColWidth="20.77734375" defaultRowHeight="15" customHeight="1" x14ac:dyDescent="0.3"/>
  <cols>
    <col min="1" max="1" width="11.21875" style="20" bestFit="1" customWidth="1"/>
    <col min="2" max="2" width="39.77734375" style="23" customWidth="1"/>
    <col min="3" max="3" width="21.33203125" style="34" bestFit="1" customWidth="1"/>
    <col min="4" max="4" width="18.109375" style="38" bestFit="1" customWidth="1"/>
    <col min="5" max="5" width="23.77734375" style="38" bestFit="1" customWidth="1"/>
    <col min="6" max="6" width="24.21875" style="38" bestFit="1" customWidth="1"/>
    <col min="7" max="7" width="9.5546875" style="38" bestFit="1" customWidth="1"/>
    <col min="8" max="8" width="14.88671875" style="18" bestFit="1" customWidth="1"/>
    <col min="9" max="16384" width="20.77734375" style="18"/>
  </cols>
  <sheetData>
    <row r="8" spans="1:9" ht="15" customHeight="1" thickBot="1" x14ac:dyDescent="0.35"/>
    <row r="9" spans="1:9" ht="15" customHeight="1" thickBot="1" x14ac:dyDescent="0.35">
      <c r="C9" s="33">
        <f>SUM(t_Ventes[PRIX DE VENTE])</f>
        <v>23000</v>
      </c>
    </row>
    <row r="10" spans="1:9" s="30" customFormat="1" ht="15" customHeight="1" x14ac:dyDescent="0.3">
      <c r="A10" s="25" t="s">
        <v>7</v>
      </c>
      <c r="B10" s="26" t="s">
        <v>5</v>
      </c>
      <c r="C10" s="27" t="s">
        <v>3</v>
      </c>
      <c r="D10" s="28" t="s">
        <v>2</v>
      </c>
      <c r="E10" s="28" t="s">
        <v>1</v>
      </c>
      <c r="F10" s="29" t="s">
        <v>0</v>
      </c>
      <c r="G10" s="29" t="s">
        <v>25</v>
      </c>
      <c r="H10" s="28" t="s">
        <v>19</v>
      </c>
      <c r="I10" s="28" t="s">
        <v>20</v>
      </c>
    </row>
    <row r="11" spans="1:9" ht="15" customHeight="1" x14ac:dyDescent="0.3">
      <c r="A11" s="17">
        <v>45983</v>
      </c>
      <c r="B11" s="21" t="s">
        <v>6</v>
      </c>
      <c r="C11" s="31">
        <v>3000</v>
      </c>
      <c r="D11" s="35">
        <v>10</v>
      </c>
      <c r="E11" s="36">
        <v>14</v>
      </c>
      <c r="F11" s="37">
        <v>4</v>
      </c>
      <c r="G11" s="49"/>
      <c r="H11" s="18" t="s">
        <v>22</v>
      </c>
      <c r="I11" s="18" t="s">
        <v>27</v>
      </c>
    </row>
    <row r="12" spans="1:9" ht="15" customHeight="1" x14ac:dyDescent="0.3">
      <c r="A12" s="17">
        <v>45983</v>
      </c>
      <c r="B12" s="21" t="s">
        <v>14</v>
      </c>
      <c r="C12" s="31">
        <v>3500</v>
      </c>
      <c r="D12" s="35">
        <v>2</v>
      </c>
      <c r="E12" s="36">
        <v>4</v>
      </c>
      <c r="F12" s="37">
        <v>2</v>
      </c>
      <c r="G12" s="49"/>
      <c r="H12" s="18" t="s">
        <v>22</v>
      </c>
      <c r="I12" s="18" t="s">
        <v>27</v>
      </c>
    </row>
    <row r="13" spans="1:9" ht="15" customHeight="1" x14ac:dyDescent="0.3">
      <c r="A13" s="17">
        <v>45983</v>
      </c>
      <c r="B13" s="21" t="s">
        <v>6</v>
      </c>
      <c r="C13" s="31">
        <v>3000</v>
      </c>
      <c r="D13" s="35">
        <v>2</v>
      </c>
      <c r="E13" s="36">
        <v>4</v>
      </c>
      <c r="F13" s="37">
        <v>2</v>
      </c>
      <c r="G13" s="49"/>
      <c r="H13" s="18" t="s">
        <v>22</v>
      </c>
      <c r="I13" s="18" t="s">
        <v>27</v>
      </c>
    </row>
    <row r="14" spans="1:9" ht="15" customHeight="1" x14ac:dyDescent="0.3">
      <c r="A14" s="17">
        <v>45983</v>
      </c>
      <c r="B14" s="21" t="s">
        <v>11</v>
      </c>
      <c r="C14" s="31">
        <v>7000</v>
      </c>
      <c r="D14" s="35">
        <v>4</v>
      </c>
      <c r="E14" s="36">
        <v>8</v>
      </c>
      <c r="F14" s="37">
        <v>4</v>
      </c>
      <c r="G14" s="49"/>
      <c r="H14" s="18" t="s">
        <v>23</v>
      </c>
      <c r="I14" s="18" t="s">
        <v>21</v>
      </c>
    </row>
    <row r="15" spans="1:9" ht="15" customHeight="1" x14ac:dyDescent="0.3">
      <c r="A15" s="17">
        <v>45983</v>
      </c>
      <c r="B15" s="21" t="s">
        <v>14</v>
      </c>
      <c r="C15" s="31">
        <v>3500</v>
      </c>
      <c r="D15" s="35">
        <v>1</v>
      </c>
      <c r="E15" s="36">
        <v>2</v>
      </c>
      <c r="F15" s="37">
        <v>1</v>
      </c>
      <c r="G15" s="49"/>
      <c r="H15" s="18" t="s">
        <v>23</v>
      </c>
      <c r="I15" s="18" t="s">
        <v>21</v>
      </c>
    </row>
    <row r="16" spans="1:9" ht="15" customHeight="1" x14ac:dyDescent="0.3">
      <c r="A16" s="17">
        <v>45983</v>
      </c>
      <c r="B16" s="24" t="s">
        <v>15</v>
      </c>
      <c r="C16" s="31">
        <v>1000</v>
      </c>
      <c r="D16" s="35">
        <v>1</v>
      </c>
      <c r="E16" s="36">
        <v>3</v>
      </c>
      <c r="F16" s="37">
        <v>2</v>
      </c>
      <c r="G16" s="49"/>
      <c r="H16" s="18" t="s">
        <v>23</v>
      </c>
      <c r="I16" s="18" t="s">
        <v>21</v>
      </c>
    </row>
    <row r="17" spans="1:9" ht="15" customHeight="1" x14ac:dyDescent="0.3">
      <c r="A17" s="17">
        <v>45983</v>
      </c>
      <c r="B17" s="24" t="s">
        <v>15</v>
      </c>
      <c r="C17" s="31">
        <v>1000</v>
      </c>
      <c r="D17" s="35">
        <v>1</v>
      </c>
      <c r="E17" s="36">
        <v>2</v>
      </c>
      <c r="F17" s="37">
        <v>1</v>
      </c>
      <c r="G17" s="49"/>
      <c r="H17" s="18" t="s">
        <v>24</v>
      </c>
      <c r="I17" s="18" t="s">
        <v>26</v>
      </c>
    </row>
    <row r="18" spans="1:9" ht="15" customHeight="1" x14ac:dyDescent="0.3">
      <c r="A18" s="17">
        <v>45983</v>
      </c>
      <c r="B18" s="21" t="s">
        <v>6</v>
      </c>
      <c r="C18" s="31">
        <v>1000</v>
      </c>
      <c r="D18" s="35">
        <v>1</v>
      </c>
      <c r="E18" s="36">
        <v>1</v>
      </c>
      <c r="F18" s="37">
        <v>0</v>
      </c>
      <c r="G18" s="49"/>
      <c r="H18" s="18" t="s">
        <v>24</v>
      </c>
      <c r="I18" s="18" t="s">
        <v>26</v>
      </c>
    </row>
    <row r="19" spans="1:9" ht="15" customHeight="1" x14ac:dyDescent="0.3">
      <c r="A19" s="19"/>
      <c r="B19" s="19"/>
      <c r="C19" s="32"/>
      <c r="D19" s="32"/>
      <c r="E19" s="32"/>
      <c r="F19" s="32"/>
      <c r="G19" s="32"/>
    </row>
    <row r="20" spans="1:9" ht="15" customHeight="1" x14ac:dyDescent="0.3">
      <c r="A20" s="19"/>
      <c r="B20" s="22"/>
      <c r="C20" s="18"/>
      <c r="D20" s="32"/>
      <c r="E20" s="32"/>
      <c r="F20" s="32"/>
      <c r="G20" s="32"/>
    </row>
    <row r="21" spans="1:9" ht="15" customHeight="1" x14ac:dyDescent="0.3">
      <c r="A21" s="19"/>
      <c r="B21" s="22"/>
      <c r="C21" s="32"/>
      <c r="D21" s="32"/>
      <c r="E21" s="32"/>
      <c r="F21" s="32"/>
      <c r="G21" s="32"/>
    </row>
    <row r="22" spans="1:9" ht="15" customHeight="1" x14ac:dyDescent="0.3">
      <c r="A22" s="19"/>
      <c r="B22" s="22"/>
      <c r="C22" s="32"/>
      <c r="D22" s="32"/>
      <c r="E22" s="32"/>
      <c r="F22" s="32"/>
      <c r="G22" s="32"/>
    </row>
    <row r="23" spans="1:9" ht="15" customHeight="1" x14ac:dyDescent="0.3">
      <c r="A23" s="19"/>
      <c r="B23" s="22"/>
      <c r="C23" s="32"/>
      <c r="D23" s="32"/>
      <c r="E23" s="32"/>
      <c r="F23" s="32"/>
      <c r="G23" s="32"/>
    </row>
    <row r="24" spans="1:9" ht="15" customHeight="1" x14ac:dyDescent="0.3">
      <c r="A24" s="19"/>
      <c r="B24" s="22"/>
      <c r="C24" s="32"/>
      <c r="D24" s="32"/>
      <c r="E24" s="32"/>
      <c r="F24" s="32"/>
      <c r="G24" s="32"/>
    </row>
    <row r="25" spans="1:9" ht="15" customHeight="1" x14ac:dyDescent="0.3">
      <c r="A25" s="19"/>
      <c r="B25" s="22"/>
      <c r="C25" s="32"/>
      <c r="D25" s="32"/>
      <c r="E25" s="32"/>
      <c r="F25" s="32"/>
      <c r="G25" s="32"/>
    </row>
    <row r="26" spans="1:9" ht="15" customHeight="1" x14ac:dyDescent="0.3">
      <c r="A26" s="19"/>
      <c r="B26" s="22"/>
      <c r="C26" s="32"/>
      <c r="D26" s="32"/>
      <c r="E26" s="32"/>
      <c r="F26" s="32"/>
      <c r="G26" s="32"/>
    </row>
    <row r="27" spans="1:9" ht="15" customHeight="1" x14ac:dyDescent="0.3">
      <c r="A27" s="19"/>
      <c r="B27" s="22"/>
      <c r="C27" s="32"/>
      <c r="D27" s="32"/>
      <c r="E27" s="32"/>
      <c r="F27" s="32"/>
      <c r="G27" s="32"/>
    </row>
    <row r="28" spans="1:9" ht="15" customHeight="1" x14ac:dyDescent="0.3">
      <c r="A28" s="19"/>
      <c r="B28" s="22"/>
      <c r="C28" s="32"/>
      <c r="D28" s="32"/>
      <c r="E28" s="32"/>
      <c r="F28" s="32"/>
      <c r="G28" s="32"/>
    </row>
    <row r="29" spans="1:9" ht="15" customHeight="1" x14ac:dyDescent="0.3">
      <c r="A29" s="19"/>
      <c r="B29" s="22"/>
      <c r="C29" s="32"/>
      <c r="D29" s="32"/>
      <c r="E29" s="32"/>
      <c r="F29" s="32"/>
      <c r="G29" s="32"/>
    </row>
    <row r="30" spans="1:9" ht="15" customHeight="1" x14ac:dyDescent="0.3">
      <c r="A30" s="19"/>
      <c r="B30" s="22"/>
      <c r="C30" s="32"/>
      <c r="D30" s="32"/>
      <c r="E30" s="32"/>
      <c r="F30" s="32"/>
      <c r="G30" s="32"/>
    </row>
    <row r="31" spans="1:9" ht="15" customHeight="1" x14ac:dyDescent="0.3">
      <c r="A31" s="19"/>
      <c r="B31" s="22"/>
      <c r="C31" s="32"/>
      <c r="D31" s="32"/>
      <c r="E31" s="32"/>
      <c r="F31" s="32"/>
      <c r="G31" s="32"/>
    </row>
    <row r="32" spans="1:9" ht="15" customHeight="1" x14ac:dyDescent="0.3">
      <c r="A32" s="19"/>
      <c r="B32" s="22"/>
      <c r="C32" s="32"/>
      <c r="D32" s="32"/>
      <c r="E32" s="32"/>
      <c r="F32" s="32"/>
      <c r="G32" s="32"/>
    </row>
    <row r="33" spans="1:7" ht="15" customHeight="1" x14ac:dyDescent="0.3">
      <c r="A33" s="19"/>
      <c r="B33" s="22"/>
      <c r="C33" s="32"/>
      <c r="D33" s="32"/>
      <c r="E33" s="32"/>
      <c r="F33" s="32"/>
      <c r="G33" s="32"/>
    </row>
    <row r="34" spans="1:7" ht="15" customHeight="1" x14ac:dyDescent="0.3">
      <c r="A34" s="19"/>
      <c r="B34" s="22"/>
      <c r="C34" s="32"/>
      <c r="D34" s="32"/>
      <c r="E34" s="32"/>
      <c r="F34" s="32"/>
      <c r="G34" s="32"/>
    </row>
    <row r="35" spans="1:7" ht="15" customHeight="1" x14ac:dyDescent="0.3">
      <c r="A35" s="19"/>
      <c r="B35" s="22"/>
      <c r="C35" s="32"/>
      <c r="D35" s="32"/>
      <c r="E35" s="32"/>
      <c r="F35" s="32"/>
      <c r="G35" s="32"/>
    </row>
  </sheetData>
  <pageMargins left="0.70866141732283472" right="0.70866141732283472" top="0.74803149606299213" bottom="0.74803149606299213" header="0.31496062992125984" footer="0.31496062992125984"/>
  <pageSetup paperSize="9" scale="64" fitToHeight="0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1438F2-4BE1-49D0-A58C-A13E889DAD32}">
  <sheetPr codeName="Feuil3">
    <tabColor theme="8" tint="0.79998168889431442"/>
  </sheetPr>
  <dimension ref="A1:L11"/>
  <sheetViews>
    <sheetView showGridLines="0" topLeftCell="B1" workbookViewId="0">
      <pane ySplit="1" topLeftCell="A2" activePane="bottomLeft" state="frozen"/>
      <selection pane="bottomLeft" activeCell="G9" sqref="G9"/>
    </sheetView>
  </sheetViews>
  <sheetFormatPr baseColWidth="10" defaultRowHeight="14.4" x14ac:dyDescent="0.3"/>
  <cols>
    <col min="1" max="1" width="36.21875" bestFit="1" customWidth="1"/>
    <col min="2" max="2" width="14.88671875" customWidth="1"/>
    <col min="3" max="3" width="18.109375" style="1" customWidth="1"/>
    <col min="6" max="6" width="16.21875" customWidth="1"/>
    <col min="7" max="7" width="20" bestFit="1" customWidth="1"/>
    <col min="8" max="8" width="20" customWidth="1"/>
  </cols>
  <sheetData>
    <row r="1" spans="1:12" x14ac:dyDescent="0.3">
      <c r="A1" t="s">
        <v>5</v>
      </c>
      <c r="B1" t="s">
        <v>3</v>
      </c>
      <c r="C1" s="1" t="s">
        <v>1</v>
      </c>
      <c r="F1" t="s">
        <v>28</v>
      </c>
      <c r="G1" t="s">
        <v>29</v>
      </c>
      <c r="H1" t="s">
        <v>7</v>
      </c>
      <c r="I1" t="s">
        <v>30</v>
      </c>
      <c r="J1" t="s">
        <v>16</v>
      </c>
      <c r="K1" t="s">
        <v>31</v>
      </c>
      <c r="L1" t="s">
        <v>25</v>
      </c>
    </row>
    <row r="2" spans="1:12" ht="15.6" x14ac:dyDescent="0.3">
      <c r="A2" t="s">
        <v>15</v>
      </c>
      <c r="B2" s="2">
        <v>2000</v>
      </c>
      <c r="C2" s="1">
        <v>1</v>
      </c>
      <c r="F2" s="18" t="s">
        <v>22</v>
      </c>
      <c r="G2" s="18" t="s">
        <v>27</v>
      </c>
      <c r="H2" s="20">
        <v>45983</v>
      </c>
      <c r="I2" s="18"/>
      <c r="J2" s="18"/>
      <c r="K2" s="18"/>
      <c r="L2" s="18"/>
    </row>
    <row r="3" spans="1:12" ht="15.6" x14ac:dyDescent="0.3">
      <c r="A3" t="s">
        <v>6</v>
      </c>
      <c r="B3" s="2">
        <v>3000</v>
      </c>
      <c r="C3" s="1">
        <v>0</v>
      </c>
      <c r="F3" s="18" t="s">
        <v>23</v>
      </c>
      <c r="G3" s="18" t="s">
        <v>21</v>
      </c>
      <c r="H3" s="20">
        <v>45983</v>
      </c>
      <c r="I3" s="18"/>
      <c r="J3" s="18"/>
      <c r="K3" s="18"/>
      <c r="L3" s="18"/>
    </row>
    <row r="4" spans="1:12" ht="15.6" x14ac:dyDescent="0.3">
      <c r="A4" t="s">
        <v>14</v>
      </c>
      <c r="B4" s="2">
        <v>3500</v>
      </c>
      <c r="C4" s="1">
        <v>0</v>
      </c>
      <c r="F4" s="18" t="s">
        <v>24</v>
      </c>
      <c r="G4" s="18" t="s">
        <v>26</v>
      </c>
      <c r="H4" s="20">
        <v>45983</v>
      </c>
      <c r="I4" s="18"/>
      <c r="J4" s="18"/>
      <c r="K4" s="18"/>
      <c r="L4" s="18"/>
    </row>
    <row r="5" spans="1:12" x14ac:dyDescent="0.3">
      <c r="A5" t="s">
        <v>13</v>
      </c>
      <c r="B5" s="2">
        <v>5000</v>
      </c>
      <c r="C5" s="1">
        <v>5</v>
      </c>
    </row>
    <row r="6" spans="1:12" x14ac:dyDescent="0.3">
      <c r="A6" t="s">
        <v>12</v>
      </c>
      <c r="B6" s="2">
        <v>3000</v>
      </c>
      <c r="C6" s="1">
        <v>0</v>
      </c>
    </row>
    <row r="7" spans="1:12" x14ac:dyDescent="0.3">
      <c r="A7" t="s">
        <v>4</v>
      </c>
      <c r="B7" s="2">
        <v>4500</v>
      </c>
      <c r="C7" s="1">
        <v>2</v>
      </c>
    </row>
    <row r="8" spans="1:12" x14ac:dyDescent="0.3">
      <c r="A8" t="s">
        <v>11</v>
      </c>
      <c r="B8" s="2">
        <v>7000</v>
      </c>
      <c r="C8" s="1">
        <v>4</v>
      </c>
    </row>
    <row r="9" spans="1:12" x14ac:dyDescent="0.3">
      <c r="A9" t="s">
        <v>10</v>
      </c>
      <c r="B9" s="2">
        <v>4500</v>
      </c>
      <c r="C9" s="1">
        <v>0</v>
      </c>
    </row>
    <row r="10" spans="1:12" x14ac:dyDescent="0.3">
      <c r="A10" t="s">
        <v>9</v>
      </c>
      <c r="B10" s="2">
        <v>15000</v>
      </c>
      <c r="C10" s="1">
        <v>6</v>
      </c>
    </row>
    <row r="11" spans="1:12" x14ac:dyDescent="0.3">
      <c r="A11" t="s">
        <v>8</v>
      </c>
      <c r="B11" s="2">
        <v>0</v>
      </c>
      <c r="C11" s="1">
        <v>0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2B5D745-DEA4-47B1-B357-B0D0DD3BA6D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VENTES JOURNALIERES</vt:lpstr>
      <vt:lpstr>FACTURE</vt:lpstr>
      <vt:lpstr>RECAP VENTES</vt:lpstr>
      <vt:lpstr>PRIX</vt:lpstr>
      <vt:lpstr>Article</vt:lpstr>
      <vt:lpstr>NbVendus</vt:lpstr>
      <vt:lpstr>NouveauStock</vt:lpstr>
      <vt:lpstr>Prix</vt:lpstr>
      <vt:lpstr>Reliquat</vt:lpstr>
      <vt:lpstr>'RECAP VENTES'!Zone_d_impression</vt:lpstr>
      <vt:lpstr>ZoneFacture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Carmencita</dc:creator>
  <cp:lastModifiedBy>Eric KERGRESSE</cp:lastModifiedBy>
  <cp:lastPrinted>2025-11-23T05:59:57Z</cp:lastPrinted>
  <dcterms:created xsi:type="dcterms:W3CDTF">2025-11-19T16:12:22Z</dcterms:created>
  <dcterms:modified xsi:type="dcterms:W3CDTF">2025-11-23T06:13:36Z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FormaterLaFacture_1" visible="true" label="FormaterLaFacture" imageMso="PersonaStatusOnline" onAction="FormaterLaFacture"/>
      </mso:documentControls>
    </mso:qat>
  </mso:ribbon>
</mso:customUI>
</file>