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VBA Excel\Développez-Com\Excel_Pratique\"/>
    </mc:Choice>
  </mc:AlternateContent>
  <xr:revisionPtr revIDLastSave="0" documentId="13_ncr:1_{988436A4-0ADD-42EA-9FCD-5936BFCBBFA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Hqchiojiyou" sheetId="6" r:id="rId1"/>
    <sheet name="PI-B" sheetId="1" r:id="rId2"/>
  </sheets>
  <definedNames>
    <definedName name="_xlnm._FilterDatabase" localSheetId="0" hidden="1">Hqchiojiyou!$B$34:$B$61</definedName>
    <definedName name="_xlnm._FilterDatabase" localSheetId="1" hidden="1">'PI-B'!$B$34:$B$61</definedName>
    <definedName name="_xlnm.Print_Titles" localSheetId="0">Hqchiojiyou!$1:$11</definedName>
    <definedName name="_xlnm.Print_Titles" localSheetId="1">'PI-B'!$1:$11</definedName>
    <definedName name="_xlnm.Print_Area" localSheetId="0">Hqchiojiyou!$A$1:$L$67</definedName>
    <definedName name="_xlnm.Print_Area" localSheetId="1">'PI-B'!$A$1:$L$67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4" i="6" l="1"/>
  <c r="H113" i="6"/>
  <c r="H112" i="6"/>
  <c r="H111" i="6"/>
  <c r="H110" i="6"/>
  <c r="H109" i="6"/>
  <c r="H108" i="6"/>
  <c r="H107" i="6"/>
  <c r="H106" i="6"/>
  <c r="H105" i="6"/>
  <c r="H104" i="6"/>
  <c r="H103" i="6"/>
  <c r="H102" i="6"/>
  <c r="H101" i="6"/>
  <c r="H100" i="6"/>
  <c r="H99" i="6"/>
  <c r="H98" i="6"/>
  <c r="H97" i="6"/>
  <c r="H96" i="6"/>
  <c r="H95" i="6"/>
  <c r="H94" i="6"/>
  <c r="H93" i="6"/>
  <c r="H92" i="6"/>
  <c r="H91" i="6"/>
  <c r="H90" i="6"/>
  <c r="H89" i="6"/>
  <c r="H88" i="6"/>
  <c r="H87" i="6"/>
  <c r="H86" i="6"/>
  <c r="H85" i="6"/>
  <c r="H84" i="6"/>
  <c r="H83" i="6"/>
  <c r="H82" i="6"/>
  <c r="H81" i="6"/>
  <c r="H80" i="6"/>
  <c r="H79" i="6"/>
  <c r="H78" i="6"/>
  <c r="H77" i="6"/>
  <c r="H76" i="6"/>
  <c r="H75" i="6"/>
  <c r="H74" i="6"/>
  <c r="H73" i="6"/>
  <c r="H72" i="6"/>
  <c r="H114" i="6" s="1"/>
  <c r="C66" i="6"/>
  <c r="D57" i="6"/>
  <c r="D61" i="6" s="1"/>
  <c r="B53" i="6"/>
  <c r="H51" i="6"/>
  <c r="F51" i="6"/>
  <c r="H50" i="6"/>
  <c r="F50" i="6"/>
  <c r="H49" i="6"/>
  <c r="H48" i="6"/>
  <c r="F48" i="6"/>
  <c r="H46" i="6"/>
  <c r="F46" i="6"/>
  <c r="H45" i="6"/>
  <c r="F45" i="6"/>
  <c r="H43" i="6"/>
  <c r="F43" i="6"/>
  <c r="H40" i="6"/>
  <c r="F40" i="6"/>
  <c r="H39" i="6"/>
  <c r="F39" i="6"/>
  <c r="H37" i="6"/>
  <c r="F37" i="6"/>
  <c r="H36" i="6"/>
  <c r="C57" i="6" s="1"/>
  <c r="C61" i="6" s="1"/>
  <c r="F36" i="6"/>
  <c r="H19" i="6"/>
  <c r="H17" i="6"/>
  <c r="H16" i="6"/>
  <c r="H15" i="6"/>
  <c r="H13" i="6"/>
  <c r="G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C66" i="1"/>
  <c r="D61" i="1"/>
  <c r="D57" i="1"/>
  <c r="B53" i="1"/>
  <c r="H51" i="1"/>
  <c r="F51" i="1"/>
  <c r="H50" i="1"/>
  <c r="F50" i="1"/>
  <c r="H49" i="1"/>
  <c r="H48" i="1"/>
  <c r="F48" i="1"/>
  <c r="H46" i="1"/>
  <c r="F46" i="1"/>
  <c r="H45" i="1"/>
  <c r="F45" i="1"/>
  <c r="H43" i="1"/>
  <c r="F43" i="1"/>
  <c r="H40" i="1"/>
  <c r="F40" i="1"/>
  <c r="H39" i="1"/>
  <c r="F39" i="1"/>
  <c r="H37" i="1"/>
  <c r="F37" i="1"/>
  <c r="H36" i="1"/>
  <c r="F36" i="1"/>
  <c r="H19" i="1"/>
  <c r="H17" i="1"/>
  <c r="H16" i="1"/>
  <c r="H15" i="1"/>
  <c r="H13" i="1"/>
  <c r="H53" i="6" l="1"/>
  <c r="H57" i="6" s="1"/>
  <c r="H58" i="6" s="1"/>
  <c r="H114" i="1"/>
  <c r="C57" i="1"/>
  <c r="C61" i="1" s="1"/>
  <c r="H53" i="1"/>
  <c r="H57" i="1" s="1"/>
  <c r="H58" i="1" s="1"/>
</calcChain>
</file>

<file path=xl/sharedStrings.xml><?xml version="1.0" encoding="utf-8"?>
<sst xmlns="http://schemas.openxmlformats.org/spreadsheetml/2006/main" count="331" uniqueCount="140">
  <si>
    <t>　</t>
    <phoneticPr fontId="1"/>
  </si>
  <si>
    <t>PROFORMA INVOICE</t>
    <phoneticPr fontId="0"/>
  </si>
  <si>
    <t>Number</t>
    <phoneticPr fontId="1"/>
  </si>
  <si>
    <t>PI-22YS-47NT01-B</t>
    <phoneticPr fontId="1"/>
  </si>
  <si>
    <t>Country of Customer</t>
    <phoneticPr fontId="0"/>
  </si>
  <si>
    <t>Issue Date</t>
    <phoneticPr fontId="0"/>
  </si>
  <si>
    <t>Order Number</t>
  </si>
  <si>
    <r>
      <t>N</t>
    </r>
    <r>
      <rPr>
        <sz val="14"/>
        <color theme="1"/>
        <rFont val="Arial"/>
        <family val="2"/>
      </rPr>
      <t>/A</t>
    </r>
  </si>
  <si>
    <t>Responder</t>
  </si>
  <si>
    <t>Contact Address</t>
  </si>
  <si>
    <t>Bill to:</t>
    <phoneticPr fontId="0"/>
  </si>
  <si>
    <t>Ship to:</t>
    <phoneticPr fontId="0"/>
  </si>
  <si>
    <t>Customer Number</t>
    <phoneticPr fontId="0"/>
  </si>
  <si>
    <t xml:space="preserve">Shipping Method </t>
    <phoneticPr fontId="0"/>
  </si>
  <si>
    <t>Note:</t>
    <phoneticPr fontId="0"/>
  </si>
  <si>
    <t>UPS</t>
  </si>
  <si>
    <t>(1)  Please confirm the contents of this Proforma Invoice (PI).</t>
    <phoneticPr fontId="1"/>
  </si>
  <si>
    <t>Trade Term</t>
    <phoneticPr fontId="0"/>
  </si>
  <si>
    <t>Payment</t>
    <phoneticPr fontId="0"/>
  </si>
  <si>
    <t xml:space="preserve">(2)  A corresponding Invoice will be separately sent to </t>
    <phoneticPr fontId="1"/>
  </si>
  <si>
    <t>EX-Works</t>
    <phoneticPr fontId="0"/>
  </si>
  <si>
    <t>In Advance By T/T</t>
    <phoneticPr fontId="0"/>
  </si>
  <si>
    <t xml:space="preserve">      you later once contents of the PI is confirmed.</t>
    <phoneticPr fontId="1"/>
  </si>
  <si>
    <t>(3)  Local wire transfer fee will be charged to Purchaser.</t>
    <phoneticPr fontId="1"/>
  </si>
  <si>
    <t>Y.S. PARK Professional Bank Account Info</t>
    <phoneticPr fontId="0"/>
  </si>
  <si>
    <t>QTY.</t>
    <phoneticPr fontId="0"/>
  </si>
  <si>
    <t>ITEM DESCRIPTION</t>
    <phoneticPr fontId="0"/>
  </si>
  <si>
    <t>UNIT
PRICE</t>
    <phoneticPr fontId="1"/>
  </si>
  <si>
    <t>TOTAL 
PRICE</t>
    <phoneticPr fontId="1"/>
  </si>
  <si>
    <t>MEMO</t>
    <phoneticPr fontId="1"/>
  </si>
  <si>
    <t>CARTON NUMBER</t>
    <phoneticPr fontId="1"/>
  </si>
  <si>
    <t>ORDINARY ORDER   23rd May 2022   22YS-47NT01</t>
    <phoneticPr fontId="1"/>
  </si>
  <si>
    <t>Y.S.PARK SUPER COMBS</t>
    <phoneticPr fontId="1"/>
  </si>
  <si>
    <t>TAIL COMB</t>
    <phoneticPr fontId="1"/>
  </si>
  <si>
    <t>YS-102</t>
    <phoneticPr fontId="1"/>
  </si>
  <si>
    <t>Red</t>
  </si>
  <si>
    <t>YS-122</t>
    <phoneticPr fontId="1"/>
  </si>
  <si>
    <t>YS-150</t>
    <phoneticPr fontId="1"/>
  </si>
  <si>
    <t>White</t>
  </si>
  <si>
    <t>Pink</t>
  </si>
  <si>
    <t>SUPER CUTTING COMB</t>
    <phoneticPr fontId="1"/>
  </si>
  <si>
    <t>YS-331</t>
    <phoneticPr fontId="1"/>
  </si>
  <si>
    <t>YS-334</t>
    <phoneticPr fontId="1"/>
  </si>
  <si>
    <t>Mint Green</t>
    <phoneticPr fontId="1"/>
  </si>
  <si>
    <t>YS-335</t>
    <phoneticPr fontId="1"/>
  </si>
  <si>
    <t>YS-339</t>
    <phoneticPr fontId="1"/>
  </si>
  <si>
    <t>Carbon Black</t>
    <phoneticPr fontId="1"/>
  </si>
  <si>
    <t>Total Qty.</t>
    <phoneticPr fontId="1"/>
  </si>
  <si>
    <t>Subtotal</t>
    <phoneticPr fontId="0"/>
  </si>
  <si>
    <t>Total Shipping</t>
    <phoneticPr fontId="0"/>
  </si>
  <si>
    <t>ORDER SUMMARY:</t>
    <phoneticPr fontId="1"/>
  </si>
  <si>
    <t xml:space="preserve">Balance  </t>
    <phoneticPr fontId="0"/>
  </si>
  <si>
    <t>Product</t>
    <phoneticPr fontId="1"/>
  </si>
  <si>
    <t>Amount</t>
    <phoneticPr fontId="1"/>
  </si>
  <si>
    <t>Qty.</t>
    <phoneticPr fontId="1"/>
  </si>
  <si>
    <t>Comb</t>
    <phoneticPr fontId="0"/>
  </si>
  <si>
    <t>Total Invoice Amount</t>
    <phoneticPr fontId="0"/>
  </si>
  <si>
    <t>Brush</t>
    <phoneticPr fontId="0"/>
  </si>
  <si>
    <t>-</t>
    <phoneticPr fontId="1"/>
  </si>
  <si>
    <t>TOTAL</t>
    <phoneticPr fontId="0"/>
  </si>
  <si>
    <t>Tool</t>
    <phoneticPr fontId="0"/>
  </si>
  <si>
    <t>Hair Cosmetics</t>
    <phoneticPr fontId="0"/>
  </si>
  <si>
    <t>Total</t>
    <phoneticPr fontId="0"/>
  </si>
  <si>
    <t>TOTAL CARTON WEIGHT:</t>
    <phoneticPr fontId="0"/>
  </si>
  <si>
    <t>Carton No.</t>
    <phoneticPr fontId="0"/>
  </si>
  <si>
    <t>Weight (kg)</t>
  </si>
  <si>
    <t>Size (W / D / H) cm</t>
    <phoneticPr fontId="0"/>
  </si>
  <si>
    <t>41x31x27</t>
    <phoneticPr fontId="1"/>
  </si>
  <si>
    <t xml:space="preserve">Total </t>
    <phoneticPr fontId="1"/>
  </si>
  <si>
    <t xml:space="preserve">DELIVERY FEE TABLE </t>
    <phoneticPr fontId="0"/>
  </si>
  <si>
    <t>Sserviced by EMS*, Japan Post</t>
    <phoneticPr fontId="1"/>
  </si>
  <si>
    <t>Resource:   http://www.post.japanpost.jp/int/charge/list/ems_all_en.html</t>
    <phoneticPr fontId="1"/>
  </si>
  <si>
    <t>Weight</t>
  </si>
  <si>
    <t>No. of Carton</t>
  </si>
  <si>
    <t>Total Cost</t>
  </si>
  <si>
    <t>Under_500g</t>
  </si>
  <si>
    <t>Under_600g</t>
  </si>
  <si>
    <t>Under_700g</t>
  </si>
  <si>
    <t>Under_800g</t>
  </si>
  <si>
    <t>Under_900g</t>
  </si>
  <si>
    <t>Under_1.0kg</t>
  </si>
  <si>
    <t>Under_1.25k</t>
  </si>
  <si>
    <t>Under_1.5kg</t>
  </si>
  <si>
    <t>Under_1.75k</t>
  </si>
  <si>
    <t>Under_2.0kg</t>
  </si>
  <si>
    <t>Under_2.5kg</t>
  </si>
  <si>
    <t>Under_3.0kg</t>
  </si>
  <si>
    <t>Under_3.5kg</t>
  </si>
  <si>
    <t>Under_4.0kg</t>
  </si>
  <si>
    <t>Under_4.5kg</t>
  </si>
  <si>
    <t>Under_5.0kg</t>
  </si>
  <si>
    <t>Under_5.5kg</t>
  </si>
  <si>
    <t>Under_6.0kg</t>
  </si>
  <si>
    <t>Under_7.0kg</t>
  </si>
  <si>
    <t>Under_8.0kg</t>
  </si>
  <si>
    <t>Under_9.0kg</t>
  </si>
  <si>
    <t>Under_10.0k</t>
  </si>
  <si>
    <t>Under_11kg</t>
    <phoneticPr fontId="0"/>
  </si>
  <si>
    <t>Under_12kg</t>
    <phoneticPr fontId="0"/>
  </si>
  <si>
    <t>Under_13kg</t>
    <phoneticPr fontId="0"/>
  </si>
  <si>
    <t>Under_14kg</t>
    <phoneticPr fontId="0"/>
  </si>
  <si>
    <t>Under_15kg</t>
    <phoneticPr fontId="0"/>
  </si>
  <si>
    <t>Under_16kg</t>
    <phoneticPr fontId="0"/>
  </si>
  <si>
    <t>Under_17kg</t>
    <phoneticPr fontId="0"/>
  </si>
  <si>
    <t>Under_18kg</t>
    <phoneticPr fontId="0"/>
  </si>
  <si>
    <t>Under_19kg</t>
    <phoneticPr fontId="0"/>
  </si>
  <si>
    <t>Under_20kg</t>
    <phoneticPr fontId="0"/>
  </si>
  <si>
    <t>Under_21kg</t>
    <phoneticPr fontId="0"/>
  </si>
  <si>
    <t>Under_22kg</t>
    <phoneticPr fontId="0"/>
  </si>
  <si>
    <t>Under_23kg</t>
    <phoneticPr fontId="0"/>
  </si>
  <si>
    <t>Under_24kg</t>
    <phoneticPr fontId="0"/>
  </si>
  <si>
    <t>Under_25kg</t>
    <phoneticPr fontId="0"/>
  </si>
  <si>
    <t>Under_26kg</t>
    <phoneticPr fontId="0"/>
  </si>
  <si>
    <t>Under_27kg</t>
    <phoneticPr fontId="0"/>
  </si>
  <si>
    <t>Under_28kg</t>
    <phoneticPr fontId="0"/>
  </si>
  <si>
    <t>Under_29kg</t>
    <phoneticPr fontId="0"/>
  </si>
  <si>
    <t>Under_30kg</t>
    <phoneticPr fontId="0"/>
  </si>
  <si>
    <t>Japanese Inc.</t>
  </si>
  <si>
    <t>Tel:+81ｘｘｘｘ</t>
  </si>
  <si>
    <r>
      <t xml:space="preserve">Tokyo </t>
    </r>
    <r>
      <rPr>
        <sz val="14"/>
        <rFont val="ＭＳ Ｐゴシック"/>
        <family val="3"/>
        <charset val="128"/>
      </rPr>
      <t>　</t>
    </r>
    <r>
      <rPr>
        <sz val="14"/>
        <rFont val="Arial"/>
        <family val="2"/>
      </rPr>
      <t>JAPAN</t>
    </r>
  </si>
  <si>
    <t>Company ABC</t>
  </si>
  <si>
    <t>Mr John Doe</t>
  </si>
  <si>
    <t>Address:Washington</t>
  </si>
  <si>
    <t>Phone:</t>
  </si>
  <si>
    <t>USA</t>
  </si>
  <si>
    <t>Ms Kimura</t>
  </si>
  <si>
    <t>kimura@Japanese.inc.jp</t>
  </si>
  <si>
    <t/>
  </si>
  <si>
    <t>Colonne1</t>
  </si>
  <si>
    <t>TOTAL 
PRICE</t>
  </si>
  <si>
    <t>MEMO</t>
  </si>
  <si>
    <t>CARTON NUMBER</t>
  </si>
  <si>
    <t>Item1</t>
  </si>
  <si>
    <t>Item2</t>
  </si>
  <si>
    <t>Item3</t>
  </si>
  <si>
    <t>QTY</t>
  </si>
  <si>
    <t>UNIT</t>
  </si>
  <si>
    <t>Hachiojinominnasama otsukaresamadesu?</t>
  </si>
  <si>
    <t>()noshinki o-da- desu?</t>
  </si>
  <si>
    <t>konpou wo onegaishimase?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</si>
</sst>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_);[Red]\(0\)"/>
    <numFmt numFmtId="165" formatCode="&quot;¥&quot;#,##0;[Red]&quot;¥&quot;\-#,##0"/>
    <numFmt numFmtId="166" formatCode="[$¥-411]#,##0;[$¥-411]#,##0"/>
    <numFmt numFmtId="167" formatCode="_-[$¥-411]* #,##0_-;\-[$¥-411]* #,##0_-;_-[$¥-411]* &quot;-&quot;??_-;_-@_-"/>
  </numFmts>
  <fonts count="52">
    <font>
      <sz val="11"/>
      <color theme="1"/>
      <name val="Calibri"/>
      <family val="3"/>
      <charset val="128"/>
      <scheme val="minor"/>
    </font>
    <font>
      <b/>
      <sz val="48"/>
      <color rgb="FF000000"/>
      <name val="游ゴシック"/>
      <family val="3"/>
      <charset val="128"/>
    </font>
    <font>
      <sz val="11"/>
      <color theme="1"/>
      <name val="Calibri"/>
      <family val="3"/>
      <charset val="128"/>
      <scheme val="minor"/>
    </font>
    <font>
      <sz val="14"/>
      <color theme="1"/>
      <name val="Arial"/>
      <family val="2"/>
    </font>
    <font>
      <sz val="14"/>
      <name val="ＭＳ Ｐゴシック"/>
      <family val="3"/>
      <charset val="128"/>
    </font>
    <font>
      <sz val="14"/>
      <name val="Arial"/>
      <family val="2"/>
    </font>
    <font>
      <sz val="14"/>
      <color rgb="FFFF000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22"/>
      <color rgb="FFC00000"/>
      <name val="Arial"/>
      <family val="2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b/>
      <sz val="14"/>
      <name val="ＭＳ Ｐゴシック"/>
      <family val="3"/>
      <charset val="128"/>
    </font>
    <font>
      <u/>
      <sz val="9.6999999999999993"/>
      <color theme="10"/>
      <name val="ＭＳ Ｐゴシック"/>
      <family val="3"/>
      <charset val="128"/>
    </font>
    <font>
      <sz val="12"/>
      <color theme="10"/>
      <name val="Calibri"/>
      <family val="2"/>
    </font>
    <font>
      <sz val="12"/>
      <color theme="10"/>
      <name val="Arial"/>
      <family val="2"/>
    </font>
    <font>
      <b/>
      <sz val="14"/>
      <color theme="0"/>
      <name val="Arial"/>
      <family val="2"/>
    </font>
    <font>
      <b/>
      <sz val="18"/>
      <name val="Arial"/>
      <family val="2"/>
    </font>
    <font>
      <u/>
      <sz val="14"/>
      <name val="Arial"/>
      <family val="2"/>
    </font>
    <font>
      <sz val="12"/>
      <color theme="1"/>
      <name val="Arial"/>
      <family val="2"/>
    </font>
    <font>
      <sz val="16"/>
      <name val="Arial"/>
      <family val="2"/>
    </font>
    <font>
      <u/>
      <sz val="14"/>
      <color theme="1"/>
      <name val="Arial"/>
      <family val="2"/>
    </font>
    <font>
      <sz val="12"/>
      <name val="Arial"/>
      <family val="2"/>
    </font>
    <font>
      <sz val="14"/>
      <color rgb="FF000000"/>
      <name val="Arial"/>
      <family val="2"/>
    </font>
    <font>
      <i/>
      <sz val="14"/>
      <color rgb="FF000000"/>
      <name val="Arial"/>
      <family val="2"/>
    </font>
    <font>
      <sz val="11"/>
      <name val="Arial"/>
      <family val="2"/>
    </font>
    <font>
      <sz val="14"/>
      <color theme="0"/>
      <name val="Arial"/>
      <family val="2"/>
    </font>
    <font>
      <sz val="13"/>
      <color theme="0"/>
      <name val="Arial"/>
      <family val="2"/>
    </font>
    <font>
      <b/>
      <sz val="16"/>
      <color theme="0"/>
      <name val="Arial"/>
      <family val="2"/>
    </font>
    <font>
      <i/>
      <sz val="14"/>
      <color theme="1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4"/>
      <color theme="9" tint="-0.499984740745262"/>
      <name val="Arial"/>
      <family val="2"/>
    </font>
    <font>
      <i/>
      <sz val="12"/>
      <name val="Arial"/>
      <family val="2"/>
    </font>
    <font>
      <sz val="11"/>
      <name val="Calibri"/>
      <family val="3"/>
      <charset val="128"/>
      <scheme val="minor"/>
    </font>
    <font>
      <b/>
      <sz val="12"/>
      <color theme="0"/>
      <name val="Arial"/>
      <family val="2"/>
    </font>
    <font>
      <i/>
      <sz val="14"/>
      <name val="Arial"/>
      <family val="2"/>
    </font>
    <font>
      <i/>
      <sz val="12"/>
      <color rgb="FFFF0000"/>
      <name val="Arial"/>
      <family val="2"/>
    </font>
    <font>
      <sz val="12"/>
      <color rgb="FFFF0000"/>
      <name val="Arial"/>
      <family val="2"/>
    </font>
    <font>
      <sz val="8"/>
      <name val="メイリオ"/>
      <family val="3"/>
      <charset val="128"/>
    </font>
    <font>
      <b/>
      <i/>
      <sz val="14"/>
      <name val="Arial"/>
      <family val="2"/>
    </font>
    <font>
      <b/>
      <sz val="12"/>
      <name val="Arial"/>
      <family val="2"/>
    </font>
    <font>
      <sz val="11"/>
      <name val="Meiryo UI"/>
      <family val="3"/>
      <charset val="128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48"/>
      <color rgb="FF000000"/>
      <name val="游ゴシック"/>
    </font>
    <font>
      <sz val="6"/>
      <color theme="4" tint="-0.499984740745262"/>
      <name val="Arial"/>
      <family val="2"/>
    </font>
    <font>
      <sz val="14"/>
      <color theme="4" tint="-0.499984740745262"/>
      <name val="Arial"/>
      <family val="2"/>
    </font>
    <font>
      <sz val="22"/>
      <name val="Arial"/>
      <family val="2"/>
    </font>
    <font>
      <b/>
      <sz val="22"/>
      <name val="Arial"/>
      <family val="2"/>
    </font>
    <font>
      <sz val="18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CC"/>
        <bgColor indexed="64"/>
      </patternFill>
    </fill>
  </fills>
  <borders count="8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top"/>
      <protection locked="0"/>
    </xf>
  </cellStyleXfs>
  <cellXfs count="258">
    <xf numFmtId="0" fontId="0" fillId="0" borderId="0" xfId="0">
      <alignment vertical="center"/>
    </xf>
    <xf numFmtId="0" fontId="3" fillId="0" borderId="0" xfId="0" applyFont="1" applyProtection="1">
      <alignment vertical="center"/>
      <protection locked="0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10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12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14" fontId="15" fillId="0" borderId="0" xfId="3" applyNumberFormat="1" applyFont="1" applyBorder="1" applyAlignment="1" applyProtection="1">
      <alignment horizontal="center" vertical="center"/>
    </xf>
    <xf numFmtId="0" fontId="16" fillId="3" borderId="4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6" fillId="3" borderId="5" xfId="0" applyFont="1" applyFill="1" applyBorder="1" applyAlignment="1">
      <alignment horizontal="left" vertical="center"/>
    </xf>
    <xf numFmtId="0" fontId="17" fillId="2" borderId="6" xfId="3" applyFont="1" applyFill="1" applyBorder="1">
      <alignment vertical="top"/>
      <protection locked="0"/>
    </xf>
    <xf numFmtId="0" fontId="8" fillId="2" borderId="7" xfId="3" applyNumberFormat="1" applyFont="1" applyFill="1" applyBorder="1" applyAlignment="1" applyProtection="1">
      <alignment vertical="top" wrapText="1"/>
      <protection locked="0"/>
    </xf>
    <xf numFmtId="0" fontId="8" fillId="2" borderId="8" xfId="3" applyNumberFormat="1" applyFont="1" applyFill="1" applyBorder="1" applyAlignment="1" applyProtection="1">
      <alignment vertical="top" wrapText="1"/>
      <protection locked="0"/>
    </xf>
    <xf numFmtId="0" fontId="18" fillId="2" borderId="0" xfId="3" applyFont="1" applyFill="1" applyBorder="1" applyAlignment="1" applyProtection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7" fillId="2" borderId="6" xfId="3" applyNumberFormat="1" applyFont="1" applyFill="1" applyBorder="1" applyAlignment="1" applyProtection="1">
      <alignment horizontal="left" vertical="top"/>
      <protection locked="0"/>
    </xf>
    <xf numFmtId="0" fontId="8" fillId="2" borderId="0" xfId="3" applyNumberFormat="1" applyFont="1" applyFill="1" applyBorder="1" applyAlignment="1" applyProtection="1">
      <alignment vertical="top" wrapText="1"/>
      <protection locked="0"/>
    </xf>
    <xf numFmtId="0" fontId="8" fillId="2" borderId="9" xfId="3" applyNumberFormat="1" applyFont="1" applyFill="1" applyBorder="1" applyAlignment="1" applyProtection="1">
      <alignment vertical="top" wrapText="1"/>
      <protection locked="0"/>
    </xf>
    <xf numFmtId="0" fontId="12" fillId="2" borderId="6" xfId="3" applyFont="1" applyFill="1" applyBorder="1">
      <alignment vertical="top"/>
      <protection locked="0"/>
    </xf>
    <xf numFmtId="0" fontId="5" fillId="2" borderId="0" xfId="3" applyNumberFormat="1" applyFont="1" applyFill="1" applyBorder="1" applyAlignment="1" applyProtection="1">
      <alignment vertical="top" wrapText="1"/>
      <protection locked="0"/>
    </xf>
    <xf numFmtId="0" fontId="5" fillId="2" borderId="9" xfId="3" applyNumberFormat="1" applyFont="1" applyFill="1" applyBorder="1" applyAlignment="1" applyProtection="1">
      <alignment vertical="top" wrapText="1"/>
      <protection locked="0"/>
    </xf>
    <xf numFmtId="0" fontId="5" fillId="2" borderId="6" xfId="3" applyFont="1" applyFill="1" applyBorder="1">
      <alignment vertical="top"/>
      <protection locked="0"/>
    </xf>
    <xf numFmtId="0" fontId="8" fillId="2" borderId="0" xfId="3" applyNumberFormat="1" applyFont="1" applyFill="1" applyBorder="1" applyAlignment="1" applyProtection="1">
      <alignment vertical="top"/>
      <protection locked="0"/>
    </xf>
    <xf numFmtId="0" fontId="5" fillId="2" borderId="6" xfId="3" applyNumberFormat="1" applyFont="1" applyFill="1" applyBorder="1" applyAlignment="1" applyProtection="1">
      <alignment horizontal="left" vertical="top"/>
      <protection locked="0"/>
    </xf>
    <xf numFmtId="0" fontId="5" fillId="2" borderId="10" xfId="3" applyFont="1" applyFill="1" applyBorder="1">
      <alignment vertical="top"/>
      <protection locked="0"/>
    </xf>
    <xf numFmtId="0" fontId="7" fillId="2" borderId="11" xfId="3" applyNumberFormat="1" applyFont="1" applyFill="1" applyBorder="1" applyAlignment="1" applyProtection="1">
      <alignment vertical="top"/>
      <protection locked="0"/>
    </xf>
    <xf numFmtId="0" fontId="7" fillId="2" borderId="12" xfId="3" applyNumberFormat="1" applyFont="1" applyFill="1" applyBorder="1" applyAlignment="1" applyProtection="1">
      <alignment vertical="top"/>
      <protection locked="0"/>
    </xf>
    <xf numFmtId="0" fontId="5" fillId="2" borderId="10" xfId="3" applyNumberFormat="1" applyFont="1" applyFill="1" applyBorder="1" applyAlignment="1" applyProtection="1">
      <alignment horizontal="left" vertical="top"/>
      <protection locked="0"/>
    </xf>
    <xf numFmtId="0" fontId="8" fillId="2" borderId="11" xfId="3" applyNumberFormat="1" applyFont="1" applyFill="1" applyBorder="1" applyAlignment="1" applyProtection="1">
      <alignment vertical="top" wrapText="1"/>
      <protection locked="0"/>
    </xf>
    <xf numFmtId="0" fontId="8" fillId="2" borderId="12" xfId="3" applyNumberFormat="1" applyFont="1" applyFill="1" applyBorder="1" applyAlignment="1" applyProtection="1">
      <alignment vertical="top" wrapText="1"/>
      <protection locked="0"/>
    </xf>
    <xf numFmtId="0" fontId="19" fillId="0" borderId="0" xfId="0" applyFont="1">
      <alignment vertical="center"/>
    </xf>
    <xf numFmtId="0" fontId="20" fillId="2" borderId="0" xfId="3" applyNumberFormat="1" applyFont="1" applyFill="1" applyBorder="1" applyAlignment="1" applyProtection="1">
      <alignment vertical="top"/>
      <protection locked="0"/>
    </xf>
    <xf numFmtId="0" fontId="7" fillId="2" borderId="0" xfId="3" applyNumberFormat="1" applyFont="1" applyFill="1" applyBorder="1" applyAlignment="1" applyProtection="1">
      <alignment vertical="top"/>
      <protection locked="0"/>
    </xf>
    <xf numFmtId="0" fontId="5" fillId="2" borderId="0" xfId="3" applyNumberFormat="1" applyFont="1" applyFill="1" applyBorder="1" applyAlignment="1" applyProtection="1">
      <alignment horizontal="left" vertical="top"/>
      <protection locked="0"/>
    </xf>
    <xf numFmtId="0" fontId="2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2" fillId="2" borderId="18" xfId="0" applyFont="1" applyFill="1" applyBorder="1" applyAlignment="1"/>
    <xf numFmtId="0" fontId="23" fillId="2" borderId="0" xfId="0" applyFont="1" applyFill="1" applyAlignment="1"/>
    <xf numFmtId="0" fontId="23" fillId="2" borderId="19" xfId="0" applyFont="1" applyFill="1" applyBorder="1" applyAlignment="1"/>
    <xf numFmtId="0" fontId="24" fillId="2" borderId="0" xfId="0" applyFont="1" applyFill="1" applyAlignment="1"/>
    <xf numFmtId="0" fontId="22" fillId="2" borderId="18" xfId="0" applyFont="1" applyFill="1" applyBorder="1">
      <alignment vertical="center"/>
    </xf>
    <xf numFmtId="0" fontId="23" fillId="2" borderId="0" xfId="0" applyFont="1" applyFill="1">
      <alignment vertical="center"/>
    </xf>
    <xf numFmtId="0" fontId="23" fillId="2" borderId="19" xfId="0" applyFont="1" applyFill="1" applyBorder="1">
      <alignment vertical="center"/>
    </xf>
    <xf numFmtId="0" fontId="10" fillId="0" borderId="0" xfId="0" applyFont="1">
      <alignment vertical="center"/>
    </xf>
    <xf numFmtId="0" fontId="16" fillId="3" borderId="13" xfId="0" applyFont="1" applyFill="1" applyBorder="1">
      <alignment vertical="center"/>
    </xf>
    <xf numFmtId="0" fontId="8" fillId="3" borderId="2" xfId="0" applyFont="1" applyFill="1" applyBorder="1">
      <alignment vertical="center"/>
    </xf>
    <xf numFmtId="0" fontId="8" fillId="3" borderId="14" xfId="0" applyFont="1" applyFill="1" applyBorder="1">
      <alignment vertical="center"/>
    </xf>
    <xf numFmtId="0" fontId="25" fillId="0" borderId="0" xfId="0" applyFont="1">
      <alignment vertical="center"/>
    </xf>
    <xf numFmtId="0" fontId="3" fillId="2" borderId="18" xfId="0" applyFont="1" applyFill="1" applyBorder="1">
      <alignment vertical="center"/>
    </xf>
    <xf numFmtId="0" fontId="3" fillId="2" borderId="0" xfId="0" applyFont="1" applyFill="1">
      <alignment vertical="center"/>
    </xf>
    <xf numFmtId="0" fontId="3" fillId="2" borderId="19" xfId="0" applyFont="1" applyFill="1" applyBorder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7" fillId="0" borderId="18" xfId="0" applyFont="1" applyBorder="1">
      <alignment vertical="center"/>
    </xf>
    <xf numFmtId="0" fontId="26" fillId="0" borderId="0" xfId="0" applyFont="1">
      <alignment vertical="center"/>
    </xf>
    <xf numFmtId="0" fontId="26" fillId="0" borderId="0" xfId="0" applyFont="1" applyAlignment="1">
      <alignment horizontal="left" vertical="center" indent="1"/>
    </xf>
    <xf numFmtId="0" fontId="26" fillId="0" borderId="19" xfId="0" applyFont="1" applyBorder="1" applyAlignment="1">
      <alignment horizontal="left" vertical="center" indent="1"/>
    </xf>
    <xf numFmtId="0" fontId="26" fillId="0" borderId="18" xfId="0" applyFont="1" applyBorder="1">
      <alignment vertical="center"/>
    </xf>
    <xf numFmtId="0" fontId="26" fillId="0" borderId="20" xfId="0" applyFont="1" applyBorder="1">
      <alignment vertical="center"/>
    </xf>
    <xf numFmtId="0" fontId="26" fillId="0" borderId="1" xfId="0" applyFont="1" applyBorder="1">
      <alignment vertical="center"/>
    </xf>
    <xf numFmtId="0" fontId="26" fillId="0" borderId="1" xfId="0" applyFont="1" applyBorder="1" applyAlignment="1">
      <alignment horizontal="left" vertical="center" indent="1"/>
    </xf>
    <xf numFmtId="0" fontId="26" fillId="0" borderId="21" xfId="0" applyFont="1" applyBorder="1" applyAlignment="1">
      <alignment horizontal="left" vertical="center" indent="1"/>
    </xf>
    <xf numFmtId="0" fontId="3" fillId="2" borderId="20" xfId="0" applyFont="1" applyFill="1" applyBorder="1">
      <alignment vertical="center"/>
    </xf>
    <xf numFmtId="0" fontId="3" fillId="2" borderId="1" xfId="0" applyFont="1" applyFill="1" applyBorder="1">
      <alignment vertical="center"/>
    </xf>
    <xf numFmtId="0" fontId="3" fillId="2" borderId="21" xfId="0" applyFont="1" applyFill="1" applyBorder="1" applyAlignment="1">
      <alignment horizontal="center" vertical="center"/>
    </xf>
    <xf numFmtId="0" fontId="16" fillId="3" borderId="22" xfId="0" applyFont="1" applyFill="1" applyBorder="1" applyAlignment="1">
      <alignment horizontal="center" vertical="center" wrapText="1"/>
    </xf>
    <xf numFmtId="0" fontId="16" fillId="3" borderId="25" xfId="0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0" fontId="3" fillId="2" borderId="0" xfId="0" applyFont="1" applyFill="1" applyProtection="1">
      <alignment vertical="center"/>
      <protection locked="0"/>
    </xf>
    <xf numFmtId="0" fontId="26" fillId="0" borderId="0" xfId="0" applyFont="1" applyProtection="1">
      <alignment vertical="center"/>
      <protection locked="0"/>
    </xf>
    <xf numFmtId="0" fontId="3" fillId="0" borderId="9" xfId="0" applyFont="1" applyBorder="1" applyProtection="1">
      <alignment vertical="center"/>
      <protection locked="0"/>
    </xf>
    <xf numFmtId="0" fontId="32" fillId="0" borderId="0" xfId="0" applyFont="1">
      <alignment vertical="center"/>
    </xf>
    <xf numFmtId="3" fontId="8" fillId="0" borderId="36" xfId="0" applyNumberFormat="1" applyFont="1" applyBorder="1" applyAlignment="1">
      <alignment horizontal="center" vertical="center"/>
    </xf>
    <xf numFmtId="0" fontId="33" fillId="0" borderId="0" xfId="0" applyFont="1">
      <alignment vertical="center"/>
    </xf>
    <xf numFmtId="0" fontId="22" fillId="0" borderId="10" xfId="0" applyFont="1" applyBorder="1">
      <alignment vertical="center"/>
    </xf>
    <xf numFmtId="0" fontId="22" fillId="0" borderId="11" xfId="0" applyFont="1" applyBorder="1">
      <alignment vertical="center"/>
    </xf>
    <xf numFmtId="165" fontId="3" fillId="0" borderId="36" xfId="2" applyFont="1" applyBorder="1">
      <alignment vertical="center"/>
    </xf>
    <xf numFmtId="165" fontId="3" fillId="0" borderId="0" xfId="2" applyFont="1" applyFill="1" applyBorder="1">
      <alignment vertical="center"/>
    </xf>
    <xf numFmtId="165" fontId="3" fillId="0" borderId="0" xfId="2" applyFont="1" applyBorder="1">
      <alignment vertical="center"/>
    </xf>
    <xf numFmtId="3" fontId="3" fillId="0" borderId="0" xfId="0" applyNumberFormat="1" applyFont="1">
      <alignment vertical="center"/>
    </xf>
    <xf numFmtId="165" fontId="5" fillId="5" borderId="39" xfId="2" applyFont="1" applyFill="1" applyBorder="1" applyAlignment="1">
      <alignment horizontal="right" vertical="center"/>
    </xf>
    <xf numFmtId="165" fontId="5" fillId="0" borderId="0" xfId="2" applyFont="1" applyFill="1" applyBorder="1" applyAlignment="1">
      <alignment horizontal="right" vertical="center"/>
    </xf>
    <xf numFmtId="165" fontId="5" fillId="0" borderId="0" xfId="2" applyFont="1" applyBorder="1" applyAlignment="1">
      <alignment horizontal="right" vertical="center"/>
    </xf>
    <xf numFmtId="165" fontId="3" fillId="0" borderId="0" xfId="0" applyNumberFormat="1" applyFont="1">
      <alignment vertical="center"/>
    </xf>
    <xf numFmtId="0" fontId="34" fillId="0" borderId="0" xfId="0" applyFont="1">
      <alignment vertical="center"/>
    </xf>
    <xf numFmtId="0" fontId="18" fillId="0" borderId="0" xfId="0" applyFont="1">
      <alignment vertical="center"/>
    </xf>
    <xf numFmtId="165" fontId="6" fillId="0" borderId="0" xfId="2" applyFont="1" applyFill="1" applyBorder="1" applyAlignment="1">
      <alignment horizontal="right" vertical="center"/>
    </xf>
    <xf numFmtId="165" fontId="6" fillId="0" borderId="0" xfId="2" applyFont="1" applyBorder="1" applyAlignment="1">
      <alignment horizontal="right" vertical="center"/>
    </xf>
    <xf numFmtId="9" fontId="3" fillId="0" borderId="0" xfId="0" applyNumberFormat="1" applyFont="1">
      <alignment vertical="center"/>
    </xf>
    <xf numFmtId="0" fontId="35" fillId="3" borderId="42" xfId="0" applyFont="1" applyFill="1" applyBorder="1">
      <alignment vertical="center"/>
    </xf>
    <xf numFmtId="0" fontId="35" fillId="3" borderId="7" xfId="0" applyFont="1" applyFill="1" applyBorder="1" applyAlignment="1">
      <alignment horizontal="center" vertical="center"/>
    </xf>
    <xf numFmtId="0" fontId="35" fillId="3" borderId="25" xfId="0" applyFont="1" applyFill="1" applyBorder="1" applyAlignment="1">
      <alignment horizontal="center" vertical="center"/>
    </xf>
    <xf numFmtId="165" fontId="37" fillId="0" borderId="6" xfId="2" applyFont="1" applyFill="1" applyBorder="1" applyAlignment="1">
      <alignment vertical="center"/>
    </xf>
    <xf numFmtId="165" fontId="38" fillId="0" borderId="0" xfId="2" applyFont="1" applyFill="1" applyBorder="1" applyAlignment="1">
      <alignment vertical="center"/>
    </xf>
    <xf numFmtId="0" fontId="5" fillId="0" borderId="37" xfId="0" applyFont="1" applyBorder="1">
      <alignment vertical="center"/>
    </xf>
    <xf numFmtId="165" fontId="5" fillId="0" borderId="46" xfId="0" applyNumberFormat="1" applyFont="1" applyBorder="1" applyAlignment="1">
      <alignment horizontal="center" vertical="center"/>
    </xf>
    <xf numFmtId="38" fontId="5" fillId="0" borderId="47" xfId="1" applyFont="1" applyBorder="1" applyAlignment="1">
      <alignment horizontal="center" vertical="center"/>
    </xf>
    <xf numFmtId="0" fontId="22" fillId="5" borderId="48" xfId="0" applyFont="1" applyFill="1" applyBorder="1">
      <alignment vertical="center"/>
    </xf>
    <xf numFmtId="0" fontId="22" fillId="5" borderId="2" xfId="0" applyFont="1" applyFill="1" applyBorder="1" applyAlignment="1">
      <alignment horizontal="center" vertical="center"/>
    </xf>
    <xf numFmtId="165" fontId="3" fillId="5" borderId="49" xfId="2" applyFont="1" applyFill="1" applyBorder="1">
      <alignment vertical="center"/>
    </xf>
    <xf numFmtId="0" fontId="5" fillId="0" borderId="50" xfId="0" applyFont="1" applyBorder="1">
      <alignment vertical="center"/>
    </xf>
    <xf numFmtId="165" fontId="5" fillId="0" borderId="14" xfId="0" applyNumberFormat="1" applyFont="1" applyBorder="1" applyAlignment="1">
      <alignment horizontal="center" vertical="center"/>
    </xf>
    <xf numFmtId="38" fontId="5" fillId="0" borderId="51" xfId="1" applyFont="1" applyBorder="1" applyAlignment="1">
      <alignment horizontal="center" vertical="center"/>
    </xf>
    <xf numFmtId="165" fontId="11" fillId="6" borderId="54" xfId="2" applyFont="1" applyFill="1" applyBorder="1">
      <alignment vertical="center"/>
    </xf>
    <xf numFmtId="165" fontId="10" fillId="0" borderId="0" xfId="2" applyFont="1" applyFill="1" applyBorder="1">
      <alignment vertical="center"/>
    </xf>
    <xf numFmtId="0" fontId="5" fillId="0" borderId="55" xfId="0" applyFont="1" applyBorder="1">
      <alignment vertical="center"/>
    </xf>
    <xf numFmtId="165" fontId="5" fillId="0" borderId="17" xfId="0" applyNumberFormat="1" applyFont="1" applyBorder="1" applyAlignment="1">
      <alignment horizontal="center" vertical="center"/>
    </xf>
    <xf numFmtId="38" fontId="5" fillId="0" borderId="56" xfId="1" applyFont="1" applyBorder="1" applyAlignment="1">
      <alignment horizontal="center" vertical="center"/>
    </xf>
    <xf numFmtId="0" fontId="30" fillId="0" borderId="57" xfId="0" applyFont="1" applyBorder="1">
      <alignment vertical="center"/>
    </xf>
    <xf numFmtId="165" fontId="5" fillId="0" borderId="58" xfId="0" applyNumberFormat="1" applyFont="1" applyBorder="1" applyAlignment="1">
      <alignment horizontal="center" vertical="center"/>
    </xf>
    <xf numFmtId="38" fontId="5" fillId="0" borderId="59" xfId="1" applyFont="1" applyBorder="1" applyAlignment="1">
      <alignment horizontal="center" vertical="center"/>
    </xf>
    <xf numFmtId="0" fontId="8" fillId="0" borderId="60" xfId="0" applyFont="1" applyBorder="1">
      <alignment vertical="center"/>
    </xf>
    <xf numFmtId="165" fontId="8" fillId="0" borderId="61" xfId="0" applyNumberFormat="1" applyFont="1" applyBorder="1" applyAlignment="1">
      <alignment horizontal="center" vertical="center"/>
    </xf>
    <xf numFmtId="38" fontId="8" fillId="0" borderId="62" xfId="1" applyFont="1" applyBorder="1" applyAlignment="1">
      <alignment horizontal="center" vertical="center"/>
    </xf>
    <xf numFmtId="0" fontId="22" fillId="0" borderId="0" xfId="0" applyFont="1">
      <alignment vertical="center"/>
    </xf>
    <xf numFmtId="0" fontId="39" fillId="0" borderId="0" xfId="0" applyFont="1">
      <alignment vertical="center"/>
    </xf>
    <xf numFmtId="0" fontId="35" fillId="7" borderId="22" xfId="0" applyFont="1" applyFill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165" fontId="8" fillId="0" borderId="0" xfId="0" applyNumberFormat="1" applyFont="1">
      <alignment vertical="center"/>
    </xf>
    <xf numFmtId="0" fontId="40" fillId="0" borderId="0" xfId="0" applyFont="1">
      <alignment vertical="center"/>
    </xf>
    <xf numFmtId="0" fontId="40" fillId="0" borderId="0" xfId="0" applyFont="1" applyAlignment="1">
      <alignment horizontal="left" vertical="center"/>
    </xf>
    <xf numFmtId="0" fontId="36" fillId="0" borderId="0" xfId="0" applyFont="1">
      <alignment vertical="center"/>
    </xf>
    <xf numFmtId="0" fontId="36" fillId="0" borderId="0" xfId="0" applyFont="1" applyAlignment="1">
      <alignment horizontal="left" vertical="center"/>
    </xf>
    <xf numFmtId="0" fontId="41" fillId="8" borderId="23" xfId="0" applyFont="1" applyFill="1" applyBorder="1" applyAlignment="1">
      <alignment horizontal="center" vertical="center" wrapText="1"/>
    </xf>
    <xf numFmtId="0" fontId="41" fillId="8" borderId="23" xfId="0" applyFont="1" applyFill="1" applyBorder="1" applyAlignment="1">
      <alignment horizontal="center" vertical="center"/>
    </xf>
    <xf numFmtId="0" fontId="35" fillId="8" borderId="25" xfId="0" applyFont="1" applyFill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25" fillId="9" borderId="48" xfId="0" applyFont="1" applyFill="1" applyBorder="1">
      <alignment vertical="center"/>
    </xf>
    <xf numFmtId="0" fontId="25" fillId="9" borderId="2" xfId="0" applyFont="1" applyFill="1" applyBorder="1">
      <alignment vertical="center"/>
    </xf>
    <xf numFmtId="0" fontId="25" fillId="9" borderId="14" xfId="0" applyFont="1" applyFill="1" applyBorder="1">
      <alignment vertical="center"/>
    </xf>
    <xf numFmtId="167" fontId="42" fillId="0" borderId="69" xfId="0" applyNumberFormat="1" applyFont="1" applyBorder="1" applyAlignment="1">
      <alignment vertical="center" wrapText="1"/>
    </xf>
    <xf numFmtId="0" fontId="25" fillId="5" borderId="69" xfId="0" applyFont="1" applyFill="1" applyBorder="1" applyAlignment="1"/>
    <xf numFmtId="3" fontId="43" fillId="5" borderId="51" xfId="0" applyNumberFormat="1" applyFont="1" applyFill="1" applyBorder="1" applyAlignment="1"/>
    <xf numFmtId="3" fontId="43" fillId="0" borderId="0" xfId="0" applyNumberFormat="1" applyFont="1" applyAlignment="1"/>
    <xf numFmtId="0" fontId="25" fillId="0" borderId="69" xfId="0" applyFont="1" applyBorder="1" applyAlignment="1"/>
    <xf numFmtId="3" fontId="43" fillId="0" borderId="51" xfId="0" applyNumberFormat="1" applyFont="1" applyBorder="1" applyAlignment="1"/>
    <xf numFmtId="0" fontId="25" fillId="9" borderId="70" xfId="0" applyFont="1" applyFill="1" applyBorder="1">
      <alignment vertical="center"/>
    </xf>
    <xf numFmtId="0" fontId="25" fillId="9" borderId="71" xfId="0" applyFont="1" applyFill="1" applyBorder="1">
      <alignment vertical="center"/>
    </xf>
    <xf numFmtId="0" fontId="25" fillId="9" borderId="58" xfId="0" applyFont="1" applyFill="1" applyBorder="1">
      <alignment vertical="center"/>
    </xf>
    <xf numFmtId="167" fontId="42" fillId="0" borderId="72" xfId="0" applyNumberFormat="1" applyFont="1" applyBorder="1" applyAlignment="1">
      <alignment vertical="center" wrapText="1"/>
    </xf>
    <xf numFmtId="0" fontId="25" fillId="0" borderId="72" xfId="0" applyFont="1" applyBorder="1" applyAlignment="1"/>
    <xf numFmtId="3" fontId="43" fillId="0" borderId="59" xfId="0" applyNumberFormat="1" applyFont="1" applyBorder="1" applyAlignment="1"/>
    <xf numFmtId="0" fontId="25" fillId="0" borderId="10" xfId="0" applyFont="1" applyBorder="1" applyAlignment="1"/>
    <xf numFmtId="0" fontId="25" fillId="0" borderId="11" xfId="0" applyFont="1" applyBorder="1" applyAlignment="1"/>
    <xf numFmtId="0" fontId="25" fillId="0" borderId="61" xfId="0" applyFont="1" applyBorder="1" applyAlignment="1"/>
    <xf numFmtId="0" fontId="44" fillId="0" borderId="73" xfId="0" applyFont="1" applyBorder="1" applyAlignment="1"/>
    <xf numFmtId="3" fontId="45" fillId="0" borderId="62" xfId="0" applyNumberFormat="1" applyFont="1" applyBorder="1" applyAlignment="1"/>
    <xf numFmtId="3" fontId="45" fillId="0" borderId="0" xfId="0" applyNumberFormat="1" applyFont="1" applyAlignment="1"/>
    <xf numFmtId="0" fontId="13" fillId="0" borderId="0" xfId="3" applyAlignment="1" applyProtection="1">
      <alignment vertical="center"/>
    </xf>
    <xf numFmtId="0" fontId="28" fillId="4" borderId="74" xfId="0" applyFont="1" applyFill="1" applyBorder="1">
      <alignment vertical="center"/>
    </xf>
    <xf numFmtId="165" fontId="5" fillId="2" borderId="29" xfId="2" applyFont="1" applyFill="1" applyBorder="1">
      <alignment vertical="center"/>
    </xf>
    <xf numFmtId="165" fontId="3" fillId="2" borderId="30" xfId="2" applyFont="1" applyFill="1" applyBorder="1">
      <alignment vertical="center"/>
    </xf>
    <xf numFmtId="165" fontId="3" fillId="2" borderId="28" xfId="2" applyFont="1" applyFill="1" applyBorder="1" applyAlignment="1">
      <alignment horizontal="left" vertical="center"/>
    </xf>
    <xf numFmtId="0" fontId="3" fillId="2" borderId="27" xfId="0" applyFont="1" applyFill="1" applyBorder="1" applyAlignment="1">
      <alignment horizontal="center" vertical="center"/>
    </xf>
    <xf numFmtId="165" fontId="5" fillId="2" borderId="34" xfId="2" applyFont="1" applyFill="1" applyBorder="1">
      <alignment vertical="center"/>
    </xf>
    <xf numFmtId="165" fontId="3" fillId="2" borderId="35" xfId="2" applyFont="1" applyFill="1" applyBorder="1">
      <alignment vertical="center"/>
    </xf>
    <xf numFmtId="165" fontId="29" fillId="2" borderId="33" xfId="2" applyFont="1" applyFill="1" applyBorder="1" applyAlignment="1">
      <alignment horizontal="left" vertical="center"/>
    </xf>
    <xf numFmtId="165" fontId="3" fillId="2" borderId="33" xfId="2" applyFont="1" applyFill="1" applyBorder="1" applyAlignment="1">
      <alignment horizontal="left" vertical="center"/>
    </xf>
    <xf numFmtId="0" fontId="3" fillId="2" borderId="32" xfId="0" applyFont="1" applyFill="1" applyBorder="1" applyAlignment="1">
      <alignment horizontal="center" vertical="center"/>
    </xf>
    <xf numFmtId="165" fontId="5" fillId="2" borderId="77" xfId="2" applyFont="1" applyFill="1" applyBorder="1">
      <alignment vertical="center"/>
    </xf>
    <xf numFmtId="165" fontId="3" fillId="2" borderId="78" xfId="2" applyFont="1" applyFill="1" applyBorder="1">
      <alignment vertical="center"/>
    </xf>
    <xf numFmtId="165" fontId="31" fillId="2" borderId="76" xfId="0" applyNumberFormat="1" applyFont="1" applyFill="1" applyBorder="1" applyAlignment="1">
      <alignment horizontal="left" vertical="center"/>
    </xf>
    <xf numFmtId="165" fontId="3" fillId="2" borderId="76" xfId="2" applyFont="1" applyFill="1" applyBorder="1" applyAlignment="1">
      <alignment horizontal="left" vertical="center"/>
    </xf>
    <xf numFmtId="0" fontId="3" fillId="2" borderId="79" xfId="0" applyFont="1" applyFill="1" applyBorder="1" applyAlignment="1">
      <alignment horizontal="center" vertical="center"/>
    </xf>
    <xf numFmtId="0" fontId="47" fillId="4" borderId="60" xfId="0" applyFont="1" applyFill="1" applyBorder="1" applyAlignment="1">
      <alignment horizontal="center" vertical="center"/>
    </xf>
    <xf numFmtId="165" fontId="48" fillId="4" borderId="62" xfId="2" applyFont="1" applyFill="1" applyBorder="1">
      <alignment vertical="center"/>
    </xf>
    <xf numFmtId="165" fontId="48" fillId="4" borderId="12" xfId="2" applyFont="1" applyFill="1" applyBorder="1">
      <alignment vertical="center"/>
    </xf>
    <xf numFmtId="165" fontId="48" fillId="4" borderId="11" xfId="2" applyFont="1" applyFill="1" applyBorder="1">
      <alignment vertical="center"/>
    </xf>
    <xf numFmtId="0" fontId="48" fillId="4" borderId="74" xfId="0" applyFont="1" applyFill="1" applyBorder="1" applyAlignment="1">
      <alignment horizontal="center" vertical="center"/>
    </xf>
    <xf numFmtId="0" fontId="48" fillId="4" borderId="11" xfId="0" applyFont="1" applyFill="1" applyBorder="1" applyAlignment="1">
      <alignment horizontal="left" vertical="center" indent="1"/>
    </xf>
    <xf numFmtId="0" fontId="48" fillId="4" borderId="11" xfId="0" applyFont="1" applyFill="1" applyBorder="1" applyAlignment="1">
      <alignment horizontal="left" vertical="center"/>
    </xf>
    <xf numFmtId="0" fontId="48" fillId="4" borderId="11" xfId="0" applyFont="1" applyFill="1" applyBorder="1" applyAlignment="1">
      <alignment horizontal="center" vertical="center"/>
    </xf>
    <xf numFmtId="0" fontId="49" fillId="2" borderId="0" xfId="0" applyFont="1" applyFill="1" applyAlignment="1">
      <alignment horizontal="center" vertical="center"/>
    </xf>
    <xf numFmtId="0" fontId="50" fillId="2" borderId="27" xfId="0" applyFont="1" applyFill="1" applyBorder="1">
      <alignment vertical="center"/>
    </xf>
    <xf numFmtId="0" fontId="49" fillId="2" borderId="28" xfId="0" applyFont="1" applyFill="1" applyBorder="1" applyAlignment="1">
      <alignment horizontal="left" vertical="center" indent="1"/>
    </xf>
    <xf numFmtId="0" fontId="49" fillId="2" borderId="28" xfId="0" applyFont="1" applyFill="1" applyBorder="1" applyAlignment="1">
      <alignment horizontal="left" vertical="center"/>
    </xf>
    <xf numFmtId="0" fontId="50" fillId="2" borderId="28" xfId="0" applyFont="1" applyFill="1" applyBorder="1" applyAlignment="1">
      <alignment horizontal="center" vertical="center"/>
    </xf>
    <xf numFmtId="0" fontId="49" fillId="2" borderId="31" xfId="0" applyFont="1" applyFill="1" applyBorder="1" applyAlignment="1" applyProtection="1">
      <alignment horizontal="center" vertical="center"/>
      <protection locked="0"/>
    </xf>
    <xf numFmtId="0" fontId="49" fillId="2" borderId="32" xfId="0" applyFont="1" applyFill="1" applyBorder="1" applyAlignment="1">
      <alignment horizontal="left" vertical="center" indent="1"/>
    </xf>
    <xf numFmtId="0" fontId="49" fillId="2" borderId="33" xfId="0" applyFont="1" applyFill="1" applyBorder="1" applyAlignment="1">
      <alignment horizontal="left" vertical="center" indent="1"/>
    </xf>
    <xf numFmtId="0" fontId="50" fillId="2" borderId="33" xfId="0" applyFont="1" applyFill="1" applyBorder="1" applyAlignment="1">
      <alignment horizontal="right" vertical="center"/>
    </xf>
    <xf numFmtId="0" fontId="49" fillId="2" borderId="31" xfId="0" applyFont="1" applyFill="1" applyBorder="1" applyAlignment="1">
      <alignment horizontal="center" vertical="center"/>
    </xf>
    <xf numFmtId="0" fontId="50" fillId="2" borderId="32" xfId="0" applyFont="1" applyFill="1" applyBorder="1">
      <alignment vertical="center"/>
    </xf>
    <xf numFmtId="0" fontId="49" fillId="2" borderId="75" xfId="0" applyFont="1" applyFill="1" applyBorder="1" applyAlignment="1" applyProtection="1">
      <alignment horizontal="center" vertical="center"/>
      <protection locked="0"/>
    </xf>
    <xf numFmtId="0" fontId="49" fillId="2" borderId="76" xfId="0" applyFont="1" applyFill="1" applyBorder="1" applyAlignment="1">
      <alignment horizontal="left" vertical="center" indent="1"/>
    </xf>
    <xf numFmtId="0" fontId="49" fillId="2" borderId="76" xfId="0" applyFont="1" applyFill="1" applyBorder="1" applyAlignment="1">
      <alignment horizontal="left" vertical="center"/>
    </xf>
    <xf numFmtId="0" fontId="49" fillId="2" borderId="76" xfId="0" applyFont="1" applyFill="1" applyBorder="1" applyAlignment="1">
      <alignment horizontal="right" vertical="center"/>
    </xf>
    <xf numFmtId="14" fontId="3" fillId="2" borderId="2" xfId="3" applyNumberFormat="1" applyFont="1" applyFill="1" applyBorder="1" applyAlignment="1" applyProtection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4" fontId="3" fillId="0" borderId="2" xfId="0" quotePrefix="1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4" fontId="13" fillId="2" borderId="2" xfId="3" applyNumberFormat="1" applyFill="1" applyBorder="1" applyAlignment="1" applyProtection="1">
      <alignment horizontal="center" vertical="center"/>
    </xf>
    <xf numFmtId="14" fontId="14" fillId="2" borderId="2" xfId="3" applyNumberFormat="1" applyFont="1" applyFill="1" applyBorder="1" applyAlignment="1" applyProtection="1">
      <alignment horizontal="center" vertical="center"/>
    </xf>
    <xf numFmtId="0" fontId="16" fillId="3" borderId="3" xfId="0" applyFont="1" applyFill="1" applyBorder="1" applyAlignment="1">
      <alignment horizontal="left" vertical="center"/>
    </xf>
    <xf numFmtId="0" fontId="16" fillId="3" borderId="4" xfId="0" applyFont="1" applyFill="1" applyBorder="1" applyAlignment="1">
      <alignment horizontal="left" vertical="center"/>
    </xf>
    <xf numFmtId="0" fontId="16" fillId="3" borderId="13" xfId="0" applyFont="1" applyFill="1" applyBorder="1" applyAlignment="1">
      <alignment horizontal="center" vertical="center"/>
    </xf>
    <xf numFmtId="0" fontId="16" fillId="3" borderId="14" xfId="0" applyFont="1" applyFill="1" applyBorder="1" applyAlignment="1">
      <alignment horizontal="center" vertical="center"/>
    </xf>
    <xf numFmtId="0" fontId="16" fillId="3" borderId="15" xfId="0" applyFont="1" applyFill="1" applyBorder="1" applyAlignment="1">
      <alignment horizontal="left" vertical="center"/>
    </xf>
    <xf numFmtId="0" fontId="16" fillId="3" borderId="16" xfId="0" applyFont="1" applyFill="1" applyBorder="1" applyAlignment="1">
      <alignment horizontal="left" vertical="center"/>
    </xf>
    <xf numFmtId="0" fontId="16" fillId="3" borderId="17" xfId="0" applyFont="1" applyFill="1" applyBorder="1" applyAlignment="1">
      <alignment horizontal="left" vertical="center"/>
    </xf>
    <xf numFmtId="0" fontId="22" fillId="0" borderId="40" xfId="0" applyFont="1" applyBorder="1" applyAlignment="1">
      <alignment horizontal="left" vertical="center"/>
    </xf>
    <xf numFmtId="0" fontId="22" fillId="0" borderId="16" xfId="0" applyFont="1" applyBorder="1" applyAlignment="1">
      <alignment horizontal="left" vertical="center"/>
    </xf>
    <xf numFmtId="166" fontId="6" fillId="0" borderId="41" xfId="2" applyNumberFormat="1" applyFont="1" applyBorder="1" applyAlignment="1">
      <alignment horizontal="right"/>
    </xf>
    <xf numFmtId="166" fontId="6" fillId="0" borderId="45" xfId="2" applyNumberFormat="1" applyFont="1" applyBorder="1" applyAlignment="1">
      <alignment horizontal="right"/>
    </xf>
    <xf numFmtId="14" fontId="36" fillId="0" borderId="43" xfId="0" applyNumberFormat="1" applyFont="1" applyBorder="1" applyAlignment="1">
      <alignment horizontal="center" vertical="center"/>
    </xf>
    <xf numFmtId="14" fontId="36" fillId="0" borderId="44" xfId="0" applyNumberFormat="1" applyFont="1" applyBorder="1" applyAlignment="1">
      <alignment horizontal="center" vertical="center"/>
    </xf>
    <xf numFmtId="164" fontId="5" fillId="2" borderId="13" xfId="0" applyNumberFormat="1" applyFont="1" applyFill="1" applyBorder="1" applyAlignment="1">
      <alignment horizontal="center" vertical="center"/>
    </xf>
    <xf numFmtId="164" fontId="5" fillId="2" borderId="14" xfId="0" applyNumberFormat="1" applyFont="1" applyFill="1" applyBorder="1" applyAlignment="1">
      <alignment horizontal="center" vertical="center"/>
    </xf>
    <xf numFmtId="0" fontId="8" fillId="2" borderId="13" xfId="0" applyFont="1" applyFill="1" applyBorder="1" applyAlignment="1" applyProtection="1">
      <alignment horizontal="center" vertical="center"/>
      <protection locked="0"/>
    </xf>
    <xf numFmtId="0" fontId="8" fillId="2" borderId="14" xfId="0" applyFont="1" applyFill="1" applyBorder="1" applyAlignment="1" applyProtection="1">
      <alignment horizontal="center" vertical="center"/>
      <protection locked="0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6" fillId="0" borderId="15" xfId="0" applyFont="1" applyBorder="1" applyAlignment="1">
      <alignment horizontal="left" vertical="center"/>
    </xf>
    <xf numFmtId="0" fontId="26" fillId="0" borderId="16" xfId="0" applyFont="1" applyBorder="1" applyAlignment="1">
      <alignment horizontal="left" vertical="center"/>
    </xf>
    <xf numFmtId="0" fontId="16" fillId="3" borderId="23" xfId="0" applyFont="1" applyFill="1" applyBorder="1" applyAlignment="1">
      <alignment horizontal="center" vertical="center" wrapText="1"/>
    </xf>
    <xf numFmtId="0" fontId="16" fillId="3" borderId="24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6" fillId="3" borderId="26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22" fillId="5" borderId="37" xfId="0" applyFont="1" applyFill="1" applyBorder="1" applyAlignment="1">
      <alignment horizontal="left" vertical="center"/>
    </xf>
    <xf numFmtId="0" fontId="22" fillId="5" borderId="38" xfId="0" applyFont="1" applyFill="1" applyBorder="1" applyAlignment="1">
      <alignment horizontal="left" vertical="center"/>
    </xf>
    <xf numFmtId="0" fontId="41" fillId="8" borderId="3" xfId="0" applyFont="1" applyFill="1" applyBorder="1" applyAlignment="1">
      <alignment horizontal="center" vertical="center"/>
    </xf>
    <xf numFmtId="0" fontId="41" fillId="8" borderId="4" xfId="0" applyFont="1" applyFill="1" applyBorder="1" applyAlignment="1">
      <alignment horizontal="center" vertical="center"/>
    </xf>
    <xf numFmtId="0" fontId="41" fillId="8" borderId="26" xfId="0" applyFont="1" applyFill="1" applyBorder="1" applyAlignment="1">
      <alignment horizontal="center" vertical="center"/>
    </xf>
    <xf numFmtId="0" fontId="7" fillId="6" borderId="52" xfId="0" applyFont="1" applyFill="1" applyBorder="1" applyAlignment="1">
      <alignment horizontal="left" vertical="center"/>
    </xf>
    <xf numFmtId="0" fontId="7" fillId="6" borderId="53" xfId="0" applyFont="1" applyFill="1" applyBorder="1" applyAlignment="1">
      <alignment horizontal="left" vertical="center"/>
    </xf>
    <xf numFmtId="0" fontId="35" fillId="7" borderId="24" xfId="0" applyFont="1" applyFill="1" applyBorder="1" applyAlignment="1">
      <alignment horizontal="center" vertical="center"/>
    </xf>
    <xf numFmtId="0" fontId="35" fillId="7" borderId="26" xfId="0" applyFont="1" applyFill="1" applyBorder="1" applyAlignment="1">
      <alignment horizontal="center" vertical="center"/>
    </xf>
    <xf numFmtId="0" fontId="35" fillId="7" borderId="5" xfId="0" applyFont="1" applyFill="1" applyBorder="1" applyAlignment="1">
      <alignment horizontal="center" vertical="center"/>
    </xf>
    <xf numFmtId="2" fontId="5" fillId="0" borderId="38" xfId="0" applyNumberFormat="1" applyFont="1" applyBorder="1" applyAlignment="1">
      <alignment horizontal="center" vertical="center"/>
    </xf>
    <xf numFmtId="2" fontId="5" fillId="0" borderId="46" xfId="0" applyNumberFormat="1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63" xfId="0" applyFont="1" applyBorder="1" applyAlignment="1">
      <alignment horizontal="center" vertical="center"/>
    </xf>
    <xf numFmtId="2" fontId="8" fillId="0" borderId="65" xfId="0" applyNumberFormat="1" applyFont="1" applyBorder="1" applyAlignment="1">
      <alignment horizontal="center" vertical="center"/>
    </xf>
    <xf numFmtId="2" fontId="8" fillId="0" borderId="66" xfId="0" applyNumberFormat="1" applyFont="1" applyBorder="1" applyAlignment="1">
      <alignment horizontal="center" vertical="center"/>
    </xf>
    <xf numFmtId="0" fontId="8" fillId="0" borderId="67" xfId="0" applyFont="1" applyBorder="1" applyAlignment="1">
      <alignment horizontal="center" vertical="center"/>
    </xf>
    <xf numFmtId="0" fontId="8" fillId="0" borderId="68" xfId="0" applyFont="1" applyBorder="1" applyAlignment="1">
      <alignment horizontal="center" vertical="center"/>
    </xf>
    <xf numFmtId="0" fontId="51" fillId="2" borderId="18" xfId="0" applyFont="1" applyFill="1" applyBorder="1">
      <alignment vertical="center"/>
    </xf>
  </cellXfs>
  <cellStyles count="4">
    <cellStyle name="Lien hypertexte" xfId="3" builtinId="8"/>
    <cellStyle name="Milliers [0]" xfId="1" builtinId="6"/>
    <cellStyle name="Monétaire [0]" xfId="2" builtinId="7"/>
    <cellStyle name="Normal" xfId="0" builtinId="0"/>
  </cellStyles>
  <dxfs count="28">
    <dxf>
      <font>
        <b/>
        <i val="0"/>
        <strike val="0"/>
        <condense val="0"/>
        <extend val="0"/>
        <outline val="0"/>
        <shadow val="0"/>
        <u val="none"/>
        <vertAlign val="baseline"/>
        <sz val="22"/>
        <color auto="1"/>
        <name val="Arial"/>
        <family val="2"/>
        <scheme val="none"/>
      </font>
      <fill>
        <patternFill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/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auto="1"/>
        <name val="Arial"/>
        <family val="2"/>
        <scheme val="none"/>
      </font>
      <fill>
        <patternFill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auto="1"/>
        <name val="Arial"/>
        <family val="2"/>
        <scheme val="none"/>
      </font>
      <fill>
        <patternFill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auto="1"/>
        <name val="Arial"/>
        <family val="2"/>
        <scheme val="none"/>
      </font>
      <fill>
        <patternFill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indexed="64"/>
        </left>
        <right/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theme="0"/>
        </patternFill>
      </fill>
      <border diagonalUp="0" diagonalDown="0">
        <left/>
        <right style="medium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none">
          <fgColor indexed="64"/>
          <bgColor theme="0"/>
        </patternFill>
      </fill>
      <border diagonalUp="0" diagonalDown="0">
        <left style="thin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bottom style="medium">
          <color rgb="FF000000"/>
        </bottom>
      </border>
    </dxf>
    <dxf>
      <border outline="0"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>
          <fgColor rgb="FF000000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family val="2"/>
        <scheme val="none"/>
      </font>
      <fill>
        <patternFill patternType="solid">
          <fgColor indexed="64"/>
          <bgColor theme="4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theme="0"/>
        </patternFill>
      </fill>
      <border diagonalUp="0" diagonalDown="0">
        <left/>
        <right style="medium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none">
          <fgColor indexed="64"/>
          <bgColor theme="0"/>
        </patternFill>
      </fill>
      <border diagonalUp="0" diagonalDown="0">
        <left style="thin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2"/>
        <color auto="1"/>
        <name val="Arial"/>
        <family val="2"/>
        <scheme val="none"/>
      </font>
      <fill>
        <patternFill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/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auto="1"/>
        <name val="Arial"/>
        <family val="2"/>
        <scheme val="none"/>
      </font>
      <fill>
        <patternFill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auto="1"/>
        <name val="Arial"/>
        <family val="2"/>
        <scheme val="none"/>
      </font>
      <fill>
        <patternFill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auto="1"/>
        <name val="Arial"/>
        <family val="2"/>
        <scheme val="none"/>
      </font>
      <fill>
        <patternFill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indexed="64"/>
        </left>
        <right/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fgColor indexed="64"/>
          <bgColor theme="0"/>
        </patternFill>
      </fill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family val="2"/>
        <scheme val="none"/>
      </font>
      <fill>
        <patternFill patternType="solid">
          <fgColor indexed="64"/>
          <bgColor theme="4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141515</xdr:colOff>
      <xdr:row>107</xdr:row>
      <xdr:rowOff>5362</xdr:rowOff>
    </xdr:from>
    <xdr:to>
      <xdr:col>10</xdr:col>
      <xdr:colOff>1067821</xdr:colOff>
      <xdr:row>114</xdr:row>
      <xdr:rowOff>176017</xdr:rowOff>
    </xdr:to>
    <xdr:pic>
      <xdr:nvPicPr>
        <xdr:cNvPr id="2" name="図 2">
          <a:extLst>
            <a:ext uri="{FF2B5EF4-FFF2-40B4-BE49-F238E27FC236}">
              <a16:creationId xmlns:a16="http://schemas.microsoft.com/office/drawing/2014/main" id="{14EB78AF-F578-465A-9EFF-B460C90F39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25055" y="27284962"/>
          <a:ext cx="2770346" cy="1740375"/>
        </a:xfrm>
        <a:prstGeom prst="rect">
          <a:avLst/>
        </a:prstGeom>
      </xdr:spPr>
    </xdr:pic>
    <xdr:clientData/>
  </xdr:twoCellAnchor>
  <xdr:twoCellAnchor editAs="oneCell">
    <xdr:from>
      <xdr:col>1</xdr:col>
      <xdr:colOff>29936</xdr:colOff>
      <xdr:row>0</xdr:row>
      <xdr:rowOff>81642</xdr:rowOff>
    </xdr:from>
    <xdr:to>
      <xdr:col>2</xdr:col>
      <xdr:colOff>1501259</xdr:colOff>
      <xdr:row>6</xdr:row>
      <xdr:rowOff>163952</xdr:rowOff>
    </xdr:to>
    <xdr:pic>
      <xdr:nvPicPr>
        <xdr:cNvPr id="3" name="図 3">
          <a:extLst>
            <a:ext uri="{FF2B5EF4-FFF2-40B4-BE49-F238E27FC236}">
              <a16:creationId xmlns:a16="http://schemas.microsoft.com/office/drawing/2014/main" id="{4B8F6840-4CE2-41F4-84BF-0B49BF12D6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artisticGlass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0556" y="81642"/>
          <a:ext cx="2416203" cy="159107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220980</xdr:colOff>
          <xdr:row>2</xdr:row>
          <xdr:rowOff>30480</xdr:rowOff>
        </xdr:from>
        <xdr:to>
          <xdr:col>17</xdr:col>
          <xdr:colOff>381000</xdr:colOff>
          <xdr:row>6</xdr:row>
          <xdr:rowOff>160020</xdr:rowOff>
        </xdr:to>
        <xdr:sp macro="" textlink="">
          <xdr:nvSpPr>
            <xdr:cNvPr id="6145" name="ボタン 1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46B216AE-F13F-4370-9F43-35E4E9D42D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73736" rIns="118872" bIns="17373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游ゴシック"/>
                  <a:ea typeface="游ゴシック"/>
                </a:rPr>
                <a:t>→PI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141515</xdr:colOff>
      <xdr:row>107</xdr:row>
      <xdr:rowOff>5362</xdr:rowOff>
    </xdr:from>
    <xdr:to>
      <xdr:col>10</xdr:col>
      <xdr:colOff>1067821</xdr:colOff>
      <xdr:row>114</xdr:row>
      <xdr:rowOff>176017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82615" y="27380212"/>
          <a:ext cx="2805906" cy="1745455"/>
        </a:xfrm>
        <a:prstGeom prst="rect">
          <a:avLst/>
        </a:prstGeom>
      </xdr:spPr>
    </xdr:pic>
    <xdr:clientData/>
  </xdr:twoCellAnchor>
  <xdr:twoCellAnchor editAs="oneCell">
    <xdr:from>
      <xdr:col>1</xdr:col>
      <xdr:colOff>29936</xdr:colOff>
      <xdr:row>0</xdr:row>
      <xdr:rowOff>81642</xdr:rowOff>
    </xdr:from>
    <xdr:to>
      <xdr:col>2</xdr:col>
      <xdr:colOff>1501259</xdr:colOff>
      <xdr:row>6</xdr:row>
      <xdr:rowOff>163952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artisticGlass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8336" y="81642"/>
          <a:ext cx="2430173" cy="158726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220980</xdr:colOff>
          <xdr:row>2</xdr:row>
          <xdr:rowOff>30480</xdr:rowOff>
        </xdr:from>
        <xdr:to>
          <xdr:col>17</xdr:col>
          <xdr:colOff>381000</xdr:colOff>
          <xdr:row>6</xdr:row>
          <xdr:rowOff>160020</xdr:rowOff>
        </xdr:to>
        <xdr:sp macro="" textlink="">
          <xdr:nvSpPr>
            <xdr:cNvPr id="1025" name="ボタン 1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73736" rIns="118872" bIns="17373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游ゴシック"/>
                  <a:ea typeface="游ゴシック"/>
                </a:rPr>
                <a:t>→PI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01F4627-DB85-49B5-AD9A-0B4B33139282}" name="t_Commande2" displayName="t_Commande2" ref="B34:K52" totalsRowShown="0" headerRowDxfId="13" dataDxfId="12" headerRowBorderDxfId="10" tableBorderDxfId="11" headerRowCellStyle="Monétaire [0]">
  <autoFilter ref="B34:K52" xr:uid="{CAD36A7F-9006-43B1-9D65-2259D48C3EDE}"/>
  <tableColumns count="10">
    <tableColumn id="1" xr3:uid="{8C22A436-0DE5-4213-8080-F1138C2A8CC7}" name="QTY" dataDxfId="4"/>
    <tableColumn id="2" xr3:uid="{47C38A96-D2F1-4E4B-A80C-224DFBA00A32}" name="Y.S.PARK SUPER COMBS" dataDxfId="3"/>
    <tableColumn id="3" xr3:uid="{CFCFAD96-5B9B-48A4-8EFA-F55040E6F163}" name="Item1" dataDxfId="2"/>
    <tableColumn id="4" xr3:uid="{4F58E9C7-B27B-4EF4-8C84-1D0690A61C2C}" name="Item2" dataDxfId="1"/>
    <tableColumn id="5" xr3:uid="{B32FFB6F-4060-4EA0-BEB5-DF9F39738C42}" name="Item3" dataDxfId="0"/>
    <tableColumn id="6" xr3:uid="{327F3EA5-69E8-4643-86C0-EFCD4E20123B}" name="UNIT" dataDxfId="9" dataCellStyle="Monétaire [0]"/>
    <tableColumn id="7" xr3:uid="{5B62963F-4705-4244-B475-4589F7A42DAD}" name="TOTAL _x000a_PRICE" dataDxfId="8" dataCellStyle="Monétaire [0]"/>
    <tableColumn id="8" xr3:uid="{1AE0C8B5-5063-476C-81D2-5B159678C2BC}" name="MEMO" dataDxfId="7" dataCellStyle="Monétaire [0]"/>
    <tableColumn id="9" xr3:uid="{3F494BDA-05A4-4DB5-B0F0-512941C47920}" name="Colonne1" dataDxfId="6" dataCellStyle="Monétaire [0]"/>
    <tableColumn id="10" xr3:uid="{7D7E10E1-DCA8-49BD-AF03-0A65C30D446A}" name="CARTON NUMBER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D36A7F-9006-43B1-9D65-2259D48C3EDE}" name="t_Commande" displayName="t_Commande" ref="B34:K52" totalsRowShown="0" headerRowDxfId="27" dataDxfId="25" headerRowBorderDxfId="26" tableBorderDxfId="24" headerRowCellStyle="Monétaire [0]">
  <autoFilter ref="B34:K52" xr:uid="{CAD36A7F-9006-43B1-9D65-2259D48C3EDE}"/>
  <tableColumns count="10">
    <tableColumn id="1" xr3:uid="{FBF49634-CE49-442E-AFD5-3A594013E75B}" name="QTY" dataDxfId="23"/>
    <tableColumn id="2" xr3:uid="{118F1A25-6FD7-414F-A95E-E6B2D6C7CE53}" name="Y.S.PARK SUPER COMBS" dataDxfId="22"/>
    <tableColumn id="3" xr3:uid="{8EC2E531-7943-4665-AFA7-B47A6BCBBC86}" name="Item1" dataDxfId="21"/>
    <tableColumn id="4" xr3:uid="{569A1EDF-A2C0-4D3B-8F1D-2C4BC99CC9B2}" name="Item2" dataDxfId="20"/>
    <tableColumn id="5" xr3:uid="{A8B23839-B9FC-4BCB-B377-D388A2BE9530}" name="Item3" dataDxfId="19"/>
    <tableColumn id="6" xr3:uid="{C7FBD106-4D8D-47FA-A8D8-5038A2983FE7}" name="UNIT" dataDxfId="18" dataCellStyle="Monétaire [0]"/>
    <tableColumn id="7" xr3:uid="{8154C892-7D0F-47B1-9958-F7E01507DA7E}" name="TOTAL _x000a_PRICE" dataDxfId="17" dataCellStyle="Monétaire [0]"/>
    <tableColumn id="8" xr3:uid="{C0247B9D-905C-4287-98A9-DDF81900650E}" name="MEMO" dataDxfId="16" dataCellStyle="Monétaire [0]"/>
    <tableColumn id="9" xr3:uid="{E84D04C7-3704-4C91-8F1F-74C2A368DA80}" name="Colonne1" dataDxfId="15" dataCellStyle="Monétaire [0]"/>
    <tableColumn id="10" xr3:uid="{212C266D-8C25-4B43-A91E-52074C504162}" name="CARTON NUMBER" dataDxfId="1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table" Target="../tables/table1.xml"/><Relationship Id="rId2" Type="http://schemas.openxmlformats.org/officeDocument/2006/relationships/hyperlink" Target="tel:+81&#65368;&#65368;&#65368;&#65368;" TargetMode="External"/><Relationship Id="rId1" Type="http://schemas.openxmlformats.org/officeDocument/2006/relationships/hyperlink" Target="mailto:kimura@Japanese.inc.jp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7" Type="http://schemas.openxmlformats.org/officeDocument/2006/relationships/table" Target="../tables/table2.xml"/><Relationship Id="rId2" Type="http://schemas.openxmlformats.org/officeDocument/2006/relationships/hyperlink" Target="tel:+81&#65368;&#65368;&#65368;&#65368;" TargetMode="External"/><Relationship Id="rId1" Type="http://schemas.openxmlformats.org/officeDocument/2006/relationships/hyperlink" Target="mailto:kimura@Japanese.inc.jp" TargetMode="External"/><Relationship Id="rId6" Type="http://schemas.openxmlformats.org/officeDocument/2006/relationships/ctrlProp" Target="../ctrlProps/ctrlProp2.xml"/><Relationship Id="rId5" Type="http://schemas.openxmlformats.org/officeDocument/2006/relationships/vmlDrawing" Target="../drawings/vmlDrawing2.vm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6EE17-B670-486E-935B-8CF20E6E641B}">
  <sheetPr codeName="Sheet8">
    <tabColor rgb="FFAE1221"/>
    <pageSetUpPr fitToPage="1"/>
  </sheetPr>
  <dimension ref="A1:X116"/>
  <sheetViews>
    <sheetView showGridLines="0" tabSelected="1" view="pageBreakPreview" zoomScale="70" zoomScaleNormal="70" zoomScaleSheetLayoutView="70" workbookViewId="0">
      <pane ySplit="1" topLeftCell="A2" activePane="bottomLeft" state="frozen"/>
      <selection pane="bottomLeft" activeCell="F4" sqref="F4"/>
    </sheetView>
  </sheetViews>
  <sheetFormatPr baseColWidth="10" defaultColWidth="8.88671875" defaultRowHeight="17.399999999999999"/>
  <cols>
    <col min="1" max="1" width="16.77734375" style="6" customWidth="1"/>
    <col min="2" max="2" width="13.77734375" style="3" customWidth="1"/>
    <col min="3" max="3" width="40.44140625" style="3" customWidth="1"/>
    <col min="4" max="4" width="20.77734375" style="3" customWidth="1"/>
    <col min="5" max="5" width="24" style="3" customWidth="1"/>
    <col min="6" max="6" width="28" style="3" customWidth="1"/>
    <col min="7" max="7" width="14.5546875" style="4" customWidth="1"/>
    <col min="8" max="8" width="17.88671875" style="6" customWidth="1"/>
    <col min="9" max="9" width="14.5546875" style="6" customWidth="1"/>
    <col min="10" max="10" width="26.88671875" style="6" customWidth="1"/>
    <col min="11" max="11" width="24.33203125" style="7" customWidth="1"/>
    <col min="12" max="12" width="3.6640625" style="6" customWidth="1"/>
    <col min="13" max="13" width="11.88671875" style="6" customWidth="1"/>
    <col min="14" max="14" width="12.6640625" style="6" customWidth="1"/>
    <col min="15" max="15" width="8.88671875" style="6" bestFit="1" customWidth="1"/>
    <col min="16" max="16" width="26.109375" style="6" bestFit="1" customWidth="1"/>
    <col min="17" max="17" width="9.33203125" style="6" bestFit="1" customWidth="1"/>
    <col min="18" max="18" width="12.33203125" style="6" bestFit="1" customWidth="1"/>
    <col min="19" max="16384" width="8.88671875" style="6"/>
  </cols>
  <sheetData>
    <row r="1" spans="1:11">
      <c r="A1" s="1"/>
      <c r="B1" s="2" t="s">
        <v>0</v>
      </c>
      <c r="H1" s="5"/>
    </row>
    <row r="2" spans="1:11" ht="28.2">
      <c r="A2" s="1"/>
      <c r="B2" s="2" t="s">
        <v>0</v>
      </c>
      <c r="E2" s="8" t="s">
        <v>117</v>
      </c>
      <c r="F2" s="9"/>
      <c r="H2" s="10" t="s">
        <v>1</v>
      </c>
      <c r="I2" s="11"/>
      <c r="J2" s="11"/>
      <c r="K2" s="12"/>
    </row>
    <row r="3" spans="1:11" ht="21">
      <c r="B3" s="2" t="s">
        <v>0</v>
      </c>
      <c r="H3" s="13" t="s">
        <v>2</v>
      </c>
      <c r="I3" s="14"/>
      <c r="J3" s="205" t="s">
        <v>3</v>
      </c>
      <c r="K3" s="205"/>
    </row>
    <row r="4" spans="1:11">
      <c r="B4" s="2" t="s">
        <v>0</v>
      </c>
      <c r="E4" s="3" t="s">
        <v>119</v>
      </c>
      <c r="H4" s="14" t="s">
        <v>4</v>
      </c>
      <c r="I4" s="14"/>
      <c r="J4" s="204" t="s">
        <v>124</v>
      </c>
      <c r="K4" s="204"/>
    </row>
    <row r="5" spans="1:11">
      <c r="B5" s="2" t="s">
        <v>0</v>
      </c>
      <c r="E5" s="164" t="s">
        <v>118</v>
      </c>
      <c r="H5" s="15" t="s">
        <v>5</v>
      </c>
      <c r="I5" s="15"/>
      <c r="J5" s="206">
        <v>45258</v>
      </c>
      <c r="K5" s="206"/>
    </row>
    <row r="6" spans="1:11">
      <c r="B6" s="16" t="s">
        <v>0</v>
      </c>
      <c r="H6" s="14"/>
      <c r="I6" s="14"/>
      <c r="J6" s="207"/>
      <c r="K6" s="207"/>
    </row>
    <row r="7" spans="1:11">
      <c r="B7" s="16" t="s">
        <v>0</v>
      </c>
      <c r="F7" s="17"/>
      <c r="H7" s="14" t="s">
        <v>6</v>
      </c>
      <c r="I7" s="14"/>
      <c r="J7" s="208" t="s">
        <v>7</v>
      </c>
      <c r="K7" s="208"/>
    </row>
    <row r="8" spans="1:11">
      <c r="B8" s="16" t="s">
        <v>0</v>
      </c>
      <c r="F8" s="17"/>
      <c r="H8" s="15" t="s">
        <v>8</v>
      </c>
      <c r="I8" s="15"/>
      <c r="J8" s="203" t="s">
        <v>125</v>
      </c>
      <c r="K8" s="204"/>
    </row>
    <row r="9" spans="1:11">
      <c r="B9" s="2" t="s">
        <v>0</v>
      </c>
      <c r="G9" s="3"/>
      <c r="H9" s="15" t="s">
        <v>9</v>
      </c>
      <c r="I9" s="15"/>
      <c r="J9" s="209" t="s">
        <v>126</v>
      </c>
      <c r="K9" s="210"/>
    </row>
    <row r="10" spans="1:11">
      <c r="B10" s="2" t="s">
        <v>0</v>
      </c>
      <c r="H10" s="18"/>
      <c r="I10" s="18"/>
      <c r="J10" s="18"/>
      <c r="K10" s="19"/>
    </row>
    <row r="11" spans="1:11" ht="7.5" customHeight="1" thickBot="1"/>
    <row r="12" spans="1:11" ht="18" thickBot="1">
      <c r="B12" s="211" t="s">
        <v>10</v>
      </c>
      <c r="C12" s="212"/>
      <c r="D12" s="21"/>
      <c r="E12" s="22"/>
      <c r="F12" s="23"/>
      <c r="H12" s="211" t="s">
        <v>11</v>
      </c>
      <c r="I12" s="212"/>
      <c r="J12" s="20"/>
      <c r="K12" s="24"/>
    </row>
    <row r="13" spans="1:11" ht="22.8">
      <c r="B13" s="25" t="s">
        <v>120</v>
      </c>
      <c r="C13" s="26"/>
      <c r="D13" s="26"/>
      <c r="E13" s="27"/>
      <c r="F13" s="28"/>
      <c r="G13" s="29"/>
      <c r="H13" s="30" t="str">
        <f>B13</f>
        <v>Company ABC</v>
      </c>
      <c r="I13" s="31"/>
      <c r="J13" s="31"/>
      <c r="K13" s="32"/>
    </row>
    <row r="14" spans="1:11" ht="22.8">
      <c r="B14" s="33" t="s">
        <v>0</v>
      </c>
      <c r="C14" s="31"/>
      <c r="D14" s="31"/>
      <c r="E14" s="32"/>
      <c r="F14" s="29"/>
      <c r="G14" s="29"/>
      <c r="H14" s="30"/>
      <c r="I14" s="31"/>
      <c r="J14" s="31"/>
      <c r="K14" s="32"/>
    </row>
    <row r="15" spans="1:11" ht="22.8">
      <c r="B15" s="25" t="s">
        <v>121</v>
      </c>
      <c r="C15" s="31"/>
      <c r="D15" s="31"/>
      <c r="E15" s="32"/>
      <c r="F15" s="29"/>
      <c r="G15" s="29"/>
      <c r="H15" s="30" t="str">
        <f>B15</f>
        <v>Mr John Doe</v>
      </c>
      <c r="I15" s="34"/>
      <c r="J15" s="34"/>
      <c r="K15" s="35"/>
    </row>
    <row r="16" spans="1:11">
      <c r="B16" s="36" t="s">
        <v>122</v>
      </c>
      <c r="C16" s="37"/>
      <c r="D16" s="31"/>
      <c r="E16" s="32"/>
      <c r="F16" s="29"/>
      <c r="G16" s="29"/>
      <c r="H16" s="38" t="str">
        <f t="shared" ref="H16:H17" si="0">B16</f>
        <v>Address:Washington</v>
      </c>
      <c r="I16" s="34"/>
      <c r="J16" s="34"/>
      <c r="K16" s="35"/>
    </row>
    <row r="17" spans="1:24" ht="21.6" thickBot="1">
      <c r="B17" s="39" t="s">
        <v>123</v>
      </c>
      <c r="C17" s="40"/>
      <c r="D17" s="40"/>
      <c r="E17" s="41"/>
      <c r="F17" s="29"/>
      <c r="G17" s="29"/>
      <c r="H17" s="42" t="str">
        <f t="shared" si="0"/>
        <v>Phone:</v>
      </c>
      <c r="I17" s="43"/>
      <c r="J17" s="43"/>
      <c r="K17" s="44"/>
      <c r="X17" s="45"/>
    </row>
    <row r="18" spans="1:24" ht="21">
      <c r="B18" s="46"/>
      <c r="C18" s="47"/>
      <c r="D18" s="47"/>
      <c r="E18" s="47"/>
      <c r="F18" s="4"/>
      <c r="G18" s="29"/>
      <c r="H18" s="48"/>
      <c r="I18" s="31"/>
      <c r="J18" s="31"/>
      <c r="K18" s="31"/>
      <c r="X18" s="45"/>
    </row>
    <row r="19" spans="1:24">
      <c r="B19" s="2" t="s">
        <v>0</v>
      </c>
      <c r="H19" s="6" t="str">
        <f t="shared" ref="H19" si="1">B19</f>
        <v>　</v>
      </c>
      <c r="K19" s="49"/>
    </row>
    <row r="20" spans="1:24">
      <c r="B20" s="213" t="s">
        <v>12</v>
      </c>
      <c r="C20" s="214"/>
      <c r="D20" s="213" t="s">
        <v>13</v>
      </c>
      <c r="E20" s="214"/>
      <c r="F20" s="50"/>
      <c r="H20" s="215" t="s">
        <v>14</v>
      </c>
      <c r="I20" s="216"/>
      <c r="J20" s="216"/>
      <c r="K20" s="217"/>
    </row>
    <row r="21" spans="1:24">
      <c r="B21" s="224">
        <v>290830</v>
      </c>
      <c r="C21" s="225"/>
      <c r="D21" s="226" t="s">
        <v>15</v>
      </c>
      <c r="E21" s="227"/>
      <c r="H21" s="51" t="s">
        <v>16</v>
      </c>
      <c r="I21" s="52"/>
      <c r="J21" s="52"/>
      <c r="K21" s="53"/>
    </row>
    <row r="22" spans="1:24" ht="18">
      <c r="B22" s="213" t="s">
        <v>17</v>
      </c>
      <c r="C22" s="214"/>
      <c r="D22" s="213" t="s">
        <v>18</v>
      </c>
      <c r="E22" s="214"/>
      <c r="F22" s="50"/>
      <c r="H22" s="51" t="s">
        <v>19</v>
      </c>
      <c r="I22" s="52"/>
      <c r="J22" s="54"/>
      <c r="K22" s="53"/>
    </row>
    <row r="23" spans="1:24">
      <c r="B23" s="228" t="s">
        <v>20</v>
      </c>
      <c r="C23" s="229"/>
      <c r="D23" s="228" t="s">
        <v>21</v>
      </c>
      <c r="E23" s="229"/>
      <c r="F23" s="4"/>
      <c r="H23" s="55" t="s">
        <v>22</v>
      </c>
      <c r="I23" s="56"/>
      <c r="J23" s="56"/>
      <c r="K23" s="57"/>
    </row>
    <row r="24" spans="1:24">
      <c r="B24" s="2" t="s">
        <v>0</v>
      </c>
      <c r="H24" s="55" t="s">
        <v>23</v>
      </c>
      <c r="I24" s="56"/>
      <c r="J24" s="56"/>
      <c r="K24" s="57"/>
      <c r="M24" s="58"/>
    </row>
    <row r="25" spans="1:24">
      <c r="B25" s="59" t="s">
        <v>24</v>
      </c>
      <c r="C25" s="60"/>
      <c r="D25" s="60"/>
      <c r="E25" s="61"/>
      <c r="F25" s="9"/>
      <c r="G25" s="62"/>
      <c r="H25" s="63"/>
      <c r="I25" s="64"/>
      <c r="J25" s="64"/>
      <c r="K25" s="65"/>
    </row>
    <row r="26" spans="1:24" ht="22.8">
      <c r="B26" s="230"/>
      <c r="C26" s="231"/>
      <c r="D26" s="66"/>
      <c r="E26" s="67"/>
      <c r="G26" s="62"/>
      <c r="H26" s="257" t="s">
        <v>137</v>
      </c>
      <c r="I26" s="64"/>
      <c r="J26" s="64"/>
      <c r="K26" s="65"/>
    </row>
    <row r="27" spans="1:24" ht="22.8">
      <c r="B27" s="68"/>
      <c r="C27" s="69"/>
      <c r="D27" s="70"/>
      <c r="E27" s="71"/>
      <c r="G27" s="62"/>
      <c r="H27" s="257" t="s">
        <v>138</v>
      </c>
      <c r="I27" s="64"/>
      <c r="J27" s="64"/>
      <c r="K27" s="65"/>
    </row>
    <row r="28" spans="1:24" ht="22.8">
      <c r="B28" s="72"/>
      <c r="C28" s="69"/>
      <c r="D28" s="70"/>
      <c r="E28" s="71"/>
      <c r="G28" s="62"/>
      <c r="H28" s="257" t="s">
        <v>139</v>
      </c>
      <c r="I28" s="64"/>
      <c r="J28" s="64"/>
      <c r="K28" s="65"/>
    </row>
    <row r="29" spans="1:24" ht="22.8">
      <c r="B29" s="72"/>
      <c r="C29" s="69"/>
      <c r="D29" s="70"/>
      <c r="E29" s="71"/>
      <c r="G29" s="62"/>
      <c r="H29" s="257"/>
      <c r="I29" s="64"/>
      <c r="J29" s="64"/>
      <c r="K29" s="65"/>
    </row>
    <row r="30" spans="1:24">
      <c r="B30" s="73"/>
      <c r="C30" s="74"/>
      <c r="D30" s="75"/>
      <c r="E30" s="76"/>
      <c r="G30" s="62"/>
      <c r="H30" s="77"/>
      <c r="I30" s="78"/>
      <c r="J30" s="78"/>
      <c r="K30" s="79"/>
    </row>
    <row r="31" spans="1:24" ht="18" thickBot="1">
      <c r="B31" s="2" t="s">
        <v>0</v>
      </c>
    </row>
    <row r="32" spans="1:24" ht="42" customHeight="1" thickBot="1">
      <c r="A32" s="1"/>
      <c r="B32" s="80" t="s">
        <v>25</v>
      </c>
      <c r="C32" s="232" t="s">
        <v>26</v>
      </c>
      <c r="D32" s="233"/>
      <c r="E32" s="233"/>
      <c r="F32" s="233"/>
      <c r="G32" s="81" t="s">
        <v>27</v>
      </c>
      <c r="H32" s="82" t="s">
        <v>28</v>
      </c>
      <c r="I32" s="234" t="s">
        <v>29</v>
      </c>
      <c r="J32" s="235"/>
      <c r="K32" s="81" t="s">
        <v>30</v>
      </c>
    </row>
    <row r="33" spans="1:11" s="64" customFormat="1" ht="28.2" customHeight="1" thickBot="1">
      <c r="A33" s="83"/>
      <c r="B33" s="236" t="s">
        <v>31</v>
      </c>
      <c r="C33" s="237"/>
      <c r="D33" s="237"/>
      <c r="E33" s="237"/>
      <c r="F33" s="237"/>
      <c r="G33" s="237"/>
      <c r="H33" s="237"/>
      <c r="I33" s="237"/>
      <c r="J33" s="237"/>
      <c r="K33" s="238"/>
    </row>
    <row r="34" spans="1:11" ht="27" customHeight="1" thickBot="1">
      <c r="A34" s="84">
        <v>12</v>
      </c>
      <c r="B34" s="180" t="s">
        <v>135</v>
      </c>
      <c r="C34" s="165" t="s">
        <v>32</v>
      </c>
      <c r="D34" s="185" t="s">
        <v>132</v>
      </c>
      <c r="E34" s="186" t="s">
        <v>133</v>
      </c>
      <c r="F34" s="187" t="s">
        <v>134</v>
      </c>
      <c r="G34" s="181" t="s">
        <v>136</v>
      </c>
      <c r="H34" s="182" t="s">
        <v>129</v>
      </c>
      <c r="I34" s="183" t="s">
        <v>130</v>
      </c>
      <c r="J34" s="183" t="s">
        <v>128</v>
      </c>
      <c r="K34" s="184" t="s">
        <v>131</v>
      </c>
    </row>
    <row r="35" spans="1:11" ht="27" customHeight="1">
      <c r="A35" s="85"/>
      <c r="B35" s="188"/>
      <c r="C35" s="189" t="s">
        <v>33</v>
      </c>
      <c r="D35" s="190"/>
      <c r="E35" s="191"/>
      <c r="F35" s="192"/>
      <c r="G35" s="166"/>
      <c r="H35" s="167"/>
      <c r="I35" s="168"/>
      <c r="J35" s="168"/>
      <c r="K35" s="169"/>
    </row>
    <row r="36" spans="1:11" ht="27" customHeight="1">
      <c r="B36" s="193">
        <v>48</v>
      </c>
      <c r="C36" s="194" t="s">
        <v>34</v>
      </c>
      <c r="D36" s="195"/>
      <c r="E36" s="195" t="s">
        <v>35</v>
      </c>
      <c r="F36" s="196" t="str">
        <f>IF((SUM($B$36:$B$36)&gt;=1200),IFERROR("*Max discount from 1,200 pc",""),IF(SUM($B$36:$B$36)&gt;=600,IFERROR("*medium discount from 600 pc",""),""))</f>
        <v/>
      </c>
      <c r="G36" s="170"/>
      <c r="H36" s="171">
        <f t="shared" ref="H36:H51" si="2">IFERROR(B36*G36,"")</f>
        <v>0</v>
      </c>
      <c r="I36" s="172"/>
      <c r="J36" s="173"/>
      <c r="K36" s="174">
        <v>1</v>
      </c>
    </row>
    <row r="37" spans="1:11" ht="27" customHeight="1">
      <c r="B37" s="193">
        <v>60</v>
      </c>
      <c r="C37" s="194" t="s">
        <v>36</v>
      </c>
      <c r="D37" s="195"/>
      <c r="E37" s="195" t="s">
        <v>35</v>
      </c>
      <c r="F37" s="196" t="str">
        <f>IF((SUM($B$37:$B$37)&gt;=1200),IFERROR("*Max discount from 1,200 pc",""),IF(SUM($B$37:$B$37)&gt;=600,IFERROR("*medium discount from 600 pc",""),""))</f>
        <v/>
      </c>
      <c r="G37" s="170"/>
      <c r="H37" s="171">
        <f t="shared" si="2"/>
        <v>0</v>
      </c>
      <c r="I37" s="172"/>
      <c r="J37" s="173"/>
      <c r="K37" s="174">
        <v>1</v>
      </c>
    </row>
    <row r="38" spans="1:11" ht="27" customHeight="1">
      <c r="B38" s="197"/>
      <c r="C38" s="194"/>
      <c r="D38" s="195"/>
      <c r="E38" s="195"/>
      <c r="F38" s="196"/>
      <c r="G38" s="170"/>
      <c r="H38" s="171"/>
      <c r="I38" s="172"/>
      <c r="J38" s="173"/>
      <c r="K38" s="174"/>
    </row>
    <row r="39" spans="1:11" ht="27" customHeight="1">
      <c r="B39" s="193">
        <v>24</v>
      </c>
      <c r="C39" s="194" t="s">
        <v>37</v>
      </c>
      <c r="D39" s="195"/>
      <c r="E39" s="195" t="s">
        <v>38</v>
      </c>
      <c r="F39" s="196" t="str">
        <f>IF((SUM($B$39:$B$40)&gt;=1200),IFERROR("*Max discount from 1,200 pc",""),IF(SUM($B$39:$B$40)&gt;=600,IFERROR("*medium discount from 600 pc",""),""))</f>
        <v/>
      </c>
      <c r="G39" s="170"/>
      <c r="H39" s="171">
        <f t="shared" si="2"/>
        <v>0</v>
      </c>
      <c r="I39" s="172"/>
      <c r="J39" s="173"/>
      <c r="K39" s="174">
        <v>1</v>
      </c>
    </row>
    <row r="40" spans="1:11" ht="27" customHeight="1">
      <c r="B40" s="193">
        <v>12</v>
      </c>
      <c r="C40" s="194" t="s">
        <v>37</v>
      </c>
      <c r="D40" s="195"/>
      <c r="E40" s="195" t="s">
        <v>39</v>
      </c>
      <c r="F40" s="196" t="str">
        <f>IF((SUM($B$39:$B$40)&gt;=1200),IFERROR("*Max discount from 1,200 pc",""),IF(SUM($B$39:$B$40)&gt;=600,IFERROR("*medium discount from 600 pc",""),""))</f>
        <v/>
      </c>
      <c r="G40" s="170"/>
      <c r="H40" s="171">
        <f t="shared" si="2"/>
        <v>0</v>
      </c>
      <c r="I40" s="172"/>
      <c r="J40" s="173"/>
      <c r="K40" s="174">
        <v>1</v>
      </c>
    </row>
    <row r="41" spans="1:11" ht="27" customHeight="1">
      <c r="B41" s="193"/>
      <c r="C41" s="194"/>
      <c r="D41" s="195"/>
      <c r="E41" s="195"/>
      <c r="F41" s="196"/>
      <c r="G41" s="170"/>
      <c r="H41" s="171"/>
      <c r="I41" s="172"/>
      <c r="J41" s="173"/>
      <c r="K41" s="174"/>
    </row>
    <row r="42" spans="1:11" ht="27" customHeight="1">
      <c r="B42" s="197"/>
      <c r="C42" s="198" t="s">
        <v>40</v>
      </c>
      <c r="D42" s="195"/>
      <c r="E42" s="195"/>
      <c r="F42" s="196"/>
      <c r="G42" s="170"/>
      <c r="H42" s="171"/>
      <c r="I42" s="172"/>
      <c r="J42" s="173"/>
      <c r="K42" s="174"/>
    </row>
    <row r="43" spans="1:11" ht="27" customHeight="1">
      <c r="B43" s="193">
        <v>24</v>
      </c>
      <c r="C43" s="194" t="s">
        <v>41</v>
      </c>
      <c r="D43" s="195"/>
      <c r="E43" s="195" t="s">
        <v>39</v>
      </c>
      <c r="F43" s="196" t="str">
        <f>IF((SUM($B$43:$B$43)&gt;=1200),IFERROR("*Max discount from 1,200 pc",""),IF(SUM($B$43:$B$43)&gt;=600,IFERROR("*medium discount from 600 pc",""),""))</f>
        <v/>
      </c>
      <c r="G43" s="170"/>
      <c r="H43" s="171">
        <f>IFERROR(B43*G43,"")</f>
        <v>0</v>
      </c>
      <c r="I43" s="172"/>
      <c r="J43" s="173"/>
      <c r="K43" s="174">
        <v>1</v>
      </c>
    </row>
    <row r="44" spans="1:11" ht="27" customHeight="1">
      <c r="B44" s="197"/>
      <c r="C44" s="194"/>
      <c r="D44" s="195"/>
      <c r="E44" s="195"/>
      <c r="F44" s="196"/>
      <c r="G44" s="170"/>
      <c r="H44" s="171"/>
      <c r="I44" s="172"/>
      <c r="J44" s="173"/>
      <c r="K44" s="174"/>
    </row>
    <row r="45" spans="1:11" ht="27" customHeight="1">
      <c r="B45" s="193">
        <v>24</v>
      </c>
      <c r="C45" s="194" t="s">
        <v>42</v>
      </c>
      <c r="D45" s="195"/>
      <c r="E45" s="195" t="s">
        <v>39</v>
      </c>
      <c r="F45" s="196" t="str">
        <f>IF((SUM($B$45:$B$46)&gt;=1200),IFERROR("*Max discount from 1,200 pc",""),IF(SUM($B$45:$B$46)&gt;=600,IFERROR("*medium discount from 600 pc",""),""))</f>
        <v/>
      </c>
      <c r="G45" s="170"/>
      <c r="H45" s="171">
        <f t="shared" si="2"/>
        <v>0</v>
      </c>
      <c r="I45" s="172"/>
      <c r="J45" s="173"/>
      <c r="K45" s="174">
        <v>1</v>
      </c>
    </row>
    <row r="46" spans="1:11" ht="27" customHeight="1">
      <c r="B46" s="193">
        <v>24</v>
      </c>
      <c r="C46" s="194" t="s">
        <v>42</v>
      </c>
      <c r="D46" s="195"/>
      <c r="E46" s="195" t="s">
        <v>43</v>
      </c>
      <c r="F46" s="196" t="str">
        <f>IF((SUM($B$45:$B$46)&gt;=1200),IFERROR("*Max discount from 1,200 pc",""),IF(SUM($B$45:$B$46)&gt;=600,IFERROR("*medium discount from 600 pc",""),""))</f>
        <v/>
      </c>
      <c r="G46" s="170"/>
      <c r="H46" s="171">
        <f t="shared" si="2"/>
        <v>0</v>
      </c>
      <c r="I46" s="172"/>
      <c r="J46" s="173"/>
      <c r="K46" s="174">
        <v>1</v>
      </c>
    </row>
    <row r="47" spans="1:11" ht="27" customHeight="1">
      <c r="B47" s="197"/>
      <c r="C47" s="194"/>
      <c r="D47" s="195"/>
      <c r="E47" s="195"/>
      <c r="F47" s="196"/>
      <c r="G47" s="170"/>
      <c r="H47" s="171"/>
      <c r="I47" s="172"/>
      <c r="J47" s="173"/>
      <c r="K47" s="174"/>
    </row>
    <row r="48" spans="1:11" ht="27" customHeight="1">
      <c r="B48" s="193">
        <v>12</v>
      </c>
      <c r="C48" s="194" t="s">
        <v>44</v>
      </c>
      <c r="D48" s="195"/>
      <c r="E48" s="195" t="s">
        <v>39</v>
      </c>
      <c r="F48" s="196" t="str">
        <f>IF((SUM($B$48:$B$48)&gt;=1200),IFERROR("*Max discount from 1,200 pc",""),IF(SUM($B$48:$B$48)&gt;=600,IFERROR("*medium discount from 600 pc",""),""))</f>
        <v/>
      </c>
      <c r="G48" s="170"/>
      <c r="H48" s="171">
        <f t="shared" si="2"/>
        <v>0</v>
      </c>
      <c r="I48" s="172"/>
      <c r="J48" s="173"/>
      <c r="K48" s="174">
        <v>1</v>
      </c>
    </row>
    <row r="49" spans="1:14" ht="27" customHeight="1">
      <c r="B49" s="197"/>
      <c r="C49" s="194"/>
      <c r="D49" s="195"/>
      <c r="E49" s="195"/>
      <c r="F49" s="196"/>
      <c r="G49" s="170"/>
      <c r="H49" s="171">
        <f t="shared" si="2"/>
        <v>0</v>
      </c>
      <c r="I49" s="172"/>
      <c r="J49" s="173"/>
      <c r="K49" s="174"/>
    </row>
    <row r="50" spans="1:14" ht="27" customHeight="1">
      <c r="B50" s="193">
        <v>36</v>
      </c>
      <c r="C50" s="194" t="s">
        <v>45</v>
      </c>
      <c r="D50" s="195"/>
      <c r="E50" s="195" t="s">
        <v>39</v>
      </c>
      <c r="F50" s="196" t="str">
        <f>IF((SUM($B$50:$B$51)&gt;=1200),IFERROR("*Max discount from 1,200 pc",""),IF(SUM($B$50:$B$51)&gt;=600,IFERROR("*medium discount from 600 pc",""),""))</f>
        <v/>
      </c>
      <c r="G50" s="170"/>
      <c r="H50" s="171">
        <f t="shared" si="2"/>
        <v>0</v>
      </c>
      <c r="I50" s="172"/>
      <c r="J50" s="173"/>
      <c r="K50" s="174">
        <v>1</v>
      </c>
    </row>
    <row r="51" spans="1:14" ht="27" customHeight="1">
      <c r="B51" s="193">
        <v>36</v>
      </c>
      <c r="C51" s="194" t="s">
        <v>45</v>
      </c>
      <c r="D51" s="195"/>
      <c r="E51" s="195" t="s">
        <v>46</v>
      </c>
      <c r="F51" s="196" t="str">
        <f>IF((SUM($B$50:$B$51)&gt;=1200),IFERROR("*Max discount from 1,200 pc",""),IF(SUM($B$50:$B$51)&gt;=600,IFERROR("*medium discount from 600 pc",""),""))</f>
        <v/>
      </c>
      <c r="G51" s="170"/>
      <c r="H51" s="171">
        <f t="shared" si="2"/>
        <v>0</v>
      </c>
      <c r="I51" s="172"/>
      <c r="J51" s="173"/>
      <c r="K51" s="174">
        <v>1</v>
      </c>
    </row>
    <row r="52" spans="1:14" ht="27" customHeight="1">
      <c r="A52" s="1"/>
      <c r="B52" s="199"/>
      <c r="C52" s="200"/>
      <c r="D52" s="200"/>
      <c r="E52" s="201"/>
      <c r="F52" s="202"/>
      <c r="G52" s="175"/>
      <c r="H52" s="176"/>
      <c r="I52" s="177"/>
      <c r="J52" s="178"/>
      <c r="K52" s="179"/>
      <c r="M52" s="86"/>
    </row>
    <row r="53" spans="1:14" ht="18" thickBot="1">
      <c r="A53" s="1"/>
      <c r="B53" s="87">
        <f>SUM(B35:B52)</f>
        <v>300</v>
      </c>
      <c r="C53" s="88" t="s">
        <v>47</v>
      </c>
      <c r="F53" s="89" t="s">
        <v>48</v>
      </c>
      <c r="G53" s="90"/>
      <c r="H53" s="91">
        <f>SUM(H35:H52)</f>
        <v>0</v>
      </c>
      <c r="I53" s="92"/>
      <c r="J53" s="93"/>
      <c r="M53" s="94"/>
      <c r="N53" s="94"/>
    </row>
    <row r="54" spans="1:14">
      <c r="A54" s="1"/>
      <c r="F54" s="239" t="s">
        <v>49</v>
      </c>
      <c r="G54" s="240"/>
      <c r="H54" s="95">
        <v>10150</v>
      </c>
      <c r="I54" s="96"/>
      <c r="J54" s="97"/>
      <c r="M54" s="98"/>
      <c r="N54" s="98"/>
    </row>
    <row r="55" spans="1:14" ht="18" thickBot="1">
      <c r="A55" s="1"/>
      <c r="B55" s="9" t="s">
        <v>50</v>
      </c>
      <c r="C55" s="99"/>
      <c r="D55" s="99"/>
      <c r="E55" s="100"/>
      <c r="F55" s="218" t="s">
        <v>51</v>
      </c>
      <c r="G55" s="219"/>
      <c r="H55" s="220"/>
      <c r="I55" s="101"/>
      <c r="J55" s="102"/>
      <c r="M55" s="103"/>
    </row>
    <row r="56" spans="1:14" ht="18.600000000000001" thickBot="1">
      <c r="A56" s="1"/>
      <c r="B56" s="104" t="s">
        <v>52</v>
      </c>
      <c r="C56" s="105" t="s">
        <v>53</v>
      </c>
      <c r="D56" s="106" t="s">
        <v>54</v>
      </c>
      <c r="E56" s="100"/>
      <c r="F56" s="222"/>
      <c r="G56" s="223"/>
      <c r="H56" s="221"/>
      <c r="I56" s="107"/>
      <c r="J56" s="108"/>
    </row>
    <row r="57" spans="1:14">
      <c r="A57" s="1"/>
      <c r="B57" s="109" t="s">
        <v>55</v>
      </c>
      <c r="C57" s="110">
        <f>SUM(H35:H52)</f>
        <v>0</v>
      </c>
      <c r="D57" s="111">
        <f>SUM(B35:B52)</f>
        <v>300</v>
      </c>
      <c r="E57" s="100"/>
      <c r="F57" s="112" t="s">
        <v>56</v>
      </c>
      <c r="G57" s="113"/>
      <c r="H57" s="114">
        <f>SUM(H53,H54:H56)</f>
        <v>10150</v>
      </c>
      <c r="I57" s="92"/>
      <c r="J57" s="93"/>
    </row>
    <row r="58" spans="1:14" ht="21.6" thickBot="1">
      <c r="A58" s="1"/>
      <c r="B58" s="115" t="s">
        <v>57</v>
      </c>
      <c r="C58" s="116" t="s">
        <v>58</v>
      </c>
      <c r="D58" s="117" t="s">
        <v>58</v>
      </c>
      <c r="F58" s="244" t="s">
        <v>59</v>
      </c>
      <c r="G58" s="245"/>
      <c r="H58" s="118">
        <f>SUM(H57)</f>
        <v>10150</v>
      </c>
      <c r="I58" s="119"/>
      <c r="J58" s="119"/>
    </row>
    <row r="59" spans="1:14">
      <c r="A59" s="1"/>
      <c r="B59" s="120" t="s">
        <v>60</v>
      </c>
      <c r="C59" s="121" t="s">
        <v>58</v>
      </c>
      <c r="D59" s="122" t="s">
        <v>58</v>
      </c>
    </row>
    <row r="60" spans="1:14" ht="18" thickBot="1">
      <c r="A60" s="1"/>
      <c r="B60" s="123" t="s">
        <v>61</v>
      </c>
      <c r="C60" s="124" t="s">
        <v>58</v>
      </c>
      <c r="D60" s="125" t="s">
        <v>58</v>
      </c>
    </row>
    <row r="61" spans="1:14" ht="18.600000000000001" thickTop="1" thickBot="1">
      <c r="A61" s="1"/>
      <c r="B61" s="126" t="s">
        <v>62</v>
      </c>
      <c r="C61" s="127">
        <f>SUM(C57:C60)</f>
        <v>0</v>
      </c>
      <c r="D61" s="128">
        <f>SUM(D57:D60)</f>
        <v>300</v>
      </c>
      <c r="F61" s="129"/>
    </row>
    <row r="62" spans="1:14">
      <c r="A62" s="1"/>
      <c r="B62" s="9"/>
      <c r="C62" s="9"/>
      <c r="D62" s="50"/>
      <c r="F62" s="129"/>
      <c r="G62" s="130"/>
    </row>
    <row r="63" spans="1:14" ht="18" thickBot="1">
      <c r="A63" s="1"/>
      <c r="B63" s="9" t="s">
        <v>63</v>
      </c>
      <c r="C63" s="9"/>
      <c r="D63" s="9"/>
      <c r="F63" s="129"/>
    </row>
    <row r="64" spans="1:14" ht="18" thickBot="1">
      <c r="A64" s="1"/>
      <c r="B64" s="131" t="s">
        <v>64</v>
      </c>
      <c r="C64" s="246" t="s">
        <v>65</v>
      </c>
      <c r="D64" s="247"/>
      <c r="E64" s="246" t="s">
        <v>66</v>
      </c>
      <c r="F64" s="248"/>
    </row>
    <row r="65" spans="1:17" s="7" customFormat="1" ht="18" thickBot="1">
      <c r="A65" s="1"/>
      <c r="B65" s="132">
        <v>1</v>
      </c>
      <c r="C65" s="249">
        <v>5.89</v>
      </c>
      <c r="D65" s="250"/>
      <c r="E65" s="251" t="s">
        <v>67</v>
      </c>
      <c r="F65" s="252"/>
      <c r="G65" s="4"/>
      <c r="H65" s="6"/>
      <c r="I65" s="6"/>
      <c r="J65" s="6"/>
      <c r="L65" s="6"/>
      <c r="M65" s="6"/>
      <c r="N65" s="6"/>
      <c r="O65" s="6"/>
      <c r="P65" s="6"/>
      <c r="Q65" s="6"/>
    </row>
    <row r="66" spans="1:17" s="7" customFormat="1" ht="18.600000000000001" thickTop="1" thickBot="1">
      <c r="A66" s="6"/>
      <c r="B66" s="133" t="s">
        <v>68</v>
      </c>
      <c r="C66" s="253">
        <f>SUM(C65:D65)</f>
        <v>5.89</v>
      </c>
      <c r="D66" s="254"/>
      <c r="E66" s="255"/>
      <c r="F66" s="256"/>
      <c r="G66" s="4"/>
      <c r="H66" s="6"/>
      <c r="I66" s="6"/>
      <c r="J66" s="6"/>
      <c r="L66" s="6"/>
      <c r="M66" s="6"/>
      <c r="N66" s="6"/>
      <c r="O66" s="6"/>
      <c r="P66" s="6"/>
      <c r="Q66" s="6"/>
    </row>
    <row r="67" spans="1:17" s="7" customFormat="1">
      <c r="A67" s="6"/>
      <c r="B67" s="9"/>
      <c r="C67" s="134"/>
      <c r="D67" s="50"/>
      <c r="E67" s="3"/>
      <c r="F67" s="129"/>
      <c r="G67" s="4"/>
      <c r="H67" s="6"/>
      <c r="I67" s="6"/>
      <c r="J67" s="6"/>
      <c r="L67" s="6"/>
      <c r="M67" s="6"/>
      <c r="N67" s="6"/>
      <c r="O67" s="6"/>
      <c r="P67" s="6"/>
      <c r="Q67" s="6"/>
    </row>
    <row r="68" spans="1:17" ht="21">
      <c r="C68" s="8" t="s">
        <v>69</v>
      </c>
      <c r="D68" s="8"/>
      <c r="E68" s="8"/>
      <c r="G68" s="3"/>
    </row>
    <row r="69" spans="1:17">
      <c r="C69" s="135" t="s">
        <v>70</v>
      </c>
      <c r="D69" s="136"/>
      <c r="E69" s="136"/>
      <c r="G69" s="3"/>
    </row>
    <row r="70" spans="1:17" ht="24" customHeight="1" thickBot="1">
      <c r="C70" s="137" t="s">
        <v>71</v>
      </c>
      <c r="D70" s="138"/>
      <c r="E70" s="138"/>
      <c r="G70" s="17"/>
    </row>
    <row r="71" spans="1:17" ht="36.75" customHeight="1" thickBot="1">
      <c r="C71" s="241" t="s">
        <v>72</v>
      </c>
      <c r="D71" s="242"/>
      <c r="E71" s="243"/>
      <c r="F71" s="139"/>
      <c r="G71" s="140" t="s">
        <v>73</v>
      </c>
      <c r="H71" s="141" t="s">
        <v>74</v>
      </c>
      <c r="I71" s="142"/>
      <c r="J71" s="142"/>
    </row>
    <row r="72" spans="1:17" s="7" customFormat="1">
      <c r="A72" s="6"/>
      <c r="B72" s="3"/>
      <c r="C72" s="143" t="s">
        <v>75</v>
      </c>
      <c r="D72" s="144"/>
      <c r="E72" s="145"/>
      <c r="F72" s="146"/>
      <c r="G72" s="147"/>
      <c r="H72" s="148">
        <f t="shared" ref="H72:H113" si="3">IFERROR(F72*G72,"")</f>
        <v>0</v>
      </c>
      <c r="I72" s="149"/>
      <c r="J72" s="149"/>
      <c r="L72" s="6"/>
      <c r="M72" s="6"/>
    </row>
    <row r="73" spans="1:17" s="7" customFormat="1" ht="15" customHeight="1">
      <c r="A73" s="6"/>
      <c r="B73" s="3"/>
      <c r="C73" s="143" t="s">
        <v>76</v>
      </c>
      <c r="D73" s="144"/>
      <c r="E73" s="145"/>
      <c r="F73" s="146"/>
      <c r="G73" s="150"/>
      <c r="H73" s="151">
        <f t="shared" si="3"/>
        <v>0</v>
      </c>
      <c r="I73" s="149"/>
      <c r="J73" s="149"/>
      <c r="L73" s="6"/>
      <c r="M73" s="6"/>
    </row>
    <row r="74" spans="1:17" s="7" customFormat="1">
      <c r="A74" s="6"/>
      <c r="B74" s="3"/>
      <c r="C74" s="143" t="s">
        <v>77</v>
      </c>
      <c r="D74" s="144"/>
      <c r="E74" s="145"/>
      <c r="F74" s="146"/>
      <c r="G74" s="147"/>
      <c r="H74" s="148">
        <f t="shared" si="3"/>
        <v>0</v>
      </c>
      <c r="I74" s="149"/>
      <c r="J74" s="149"/>
      <c r="L74" s="6"/>
      <c r="M74" s="6"/>
    </row>
    <row r="75" spans="1:17" s="7" customFormat="1">
      <c r="A75" s="6"/>
      <c r="B75" s="3"/>
      <c r="C75" s="143" t="s">
        <v>78</v>
      </c>
      <c r="D75" s="144"/>
      <c r="E75" s="145"/>
      <c r="F75" s="146"/>
      <c r="G75" s="150"/>
      <c r="H75" s="151">
        <f t="shared" si="3"/>
        <v>0</v>
      </c>
      <c r="I75" s="149"/>
      <c r="J75" s="149"/>
      <c r="L75" s="6"/>
      <c r="M75" s="6"/>
    </row>
    <row r="76" spans="1:17" s="7" customFormat="1">
      <c r="A76" s="6"/>
      <c r="B76" s="3"/>
      <c r="C76" s="143" t="s">
        <v>79</v>
      </c>
      <c r="D76" s="144"/>
      <c r="E76" s="145"/>
      <c r="F76" s="146"/>
      <c r="G76" s="147"/>
      <c r="H76" s="148">
        <f t="shared" si="3"/>
        <v>0</v>
      </c>
      <c r="I76" s="149"/>
      <c r="J76" s="149"/>
      <c r="L76" s="6"/>
      <c r="M76" s="6"/>
    </row>
    <row r="77" spans="1:17" s="7" customFormat="1">
      <c r="A77" s="6"/>
      <c r="B77" s="3"/>
      <c r="C77" s="143" t="s">
        <v>80</v>
      </c>
      <c r="D77" s="144"/>
      <c r="E77" s="145"/>
      <c r="F77" s="146"/>
      <c r="G77" s="150"/>
      <c r="H77" s="151">
        <f t="shared" si="3"/>
        <v>0</v>
      </c>
      <c r="I77" s="149"/>
      <c r="J77" s="149"/>
      <c r="L77" s="6"/>
      <c r="M77" s="6"/>
    </row>
    <row r="78" spans="1:17" s="7" customFormat="1">
      <c r="A78" s="6"/>
      <c r="B78" s="3"/>
      <c r="C78" s="143" t="s">
        <v>81</v>
      </c>
      <c r="D78" s="144"/>
      <c r="E78" s="145"/>
      <c r="F78" s="146"/>
      <c r="G78" s="147"/>
      <c r="H78" s="148">
        <f t="shared" si="3"/>
        <v>0</v>
      </c>
      <c r="I78" s="149"/>
      <c r="J78" s="149"/>
      <c r="L78" s="6"/>
      <c r="M78" s="6"/>
    </row>
    <row r="79" spans="1:17" s="7" customFormat="1">
      <c r="A79" s="6"/>
      <c r="B79" s="3"/>
      <c r="C79" s="143" t="s">
        <v>82</v>
      </c>
      <c r="D79" s="144"/>
      <c r="E79" s="145"/>
      <c r="F79" s="146"/>
      <c r="G79" s="150"/>
      <c r="H79" s="151">
        <f t="shared" si="3"/>
        <v>0</v>
      </c>
      <c r="I79" s="149"/>
      <c r="J79" s="149"/>
      <c r="L79" s="6"/>
      <c r="M79" s="6"/>
    </row>
    <row r="80" spans="1:17" s="7" customFormat="1">
      <c r="A80" s="6"/>
      <c r="B80" s="3"/>
      <c r="C80" s="143" t="s">
        <v>83</v>
      </c>
      <c r="D80" s="144"/>
      <c r="E80" s="145"/>
      <c r="F80" s="146"/>
      <c r="G80" s="147"/>
      <c r="H80" s="148">
        <f t="shared" si="3"/>
        <v>0</v>
      </c>
      <c r="I80" s="149"/>
      <c r="J80" s="149"/>
      <c r="L80" s="6"/>
      <c r="M80" s="6"/>
    </row>
    <row r="81" spans="1:13" s="7" customFormat="1">
      <c r="A81" s="6"/>
      <c r="B81" s="3"/>
      <c r="C81" s="143" t="s">
        <v>84</v>
      </c>
      <c r="D81" s="144"/>
      <c r="E81" s="145"/>
      <c r="F81" s="146"/>
      <c r="G81" s="150"/>
      <c r="H81" s="151">
        <f t="shared" si="3"/>
        <v>0</v>
      </c>
      <c r="I81" s="149"/>
      <c r="J81" s="149"/>
      <c r="L81" s="6"/>
      <c r="M81" s="6"/>
    </row>
    <row r="82" spans="1:13" s="7" customFormat="1">
      <c r="A82" s="6"/>
      <c r="B82" s="3"/>
      <c r="C82" s="143" t="s">
        <v>85</v>
      </c>
      <c r="D82" s="144"/>
      <c r="E82" s="145"/>
      <c r="F82" s="146"/>
      <c r="G82" s="147"/>
      <c r="H82" s="148">
        <f t="shared" si="3"/>
        <v>0</v>
      </c>
      <c r="I82" s="149"/>
      <c r="J82" s="149"/>
      <c r="L82" s="6"/>
      <c r="M82" s="6"/>
    </row>
    <row r="83" spans="1:13" s="7" customFormat="1">
      <c r="A83" s="6"/>
      <c r="B83" s="3"/>
      <c r="C83" s="143" t="s">
        <v>86</v>
      </c>
      <c r="D83" s="144"/>
      <c r="E83" s="145"/>
      <c r="F83" s="146"/>
      <c r="G83" s="150"/>
      <c r="H83" s="151">
        <f t="shared" si="3"/>
        <v>0</v>
      </c>
      <c r="I83" s="149"/>
      <c r="J83" s="149"/>
      <c r="L83" s="6"/>
      <c r="M83" s="6"/>
    </row>
    <row r="84" spans="1:13" s="7" customFormat="1">
      <c r="A84" s="6"/>
      <c r="B84" s="3"/>
      <c r="C84" s="143" t="s">
        <v>87</v>
      </c>
      <c r="D84" s="144"/>
      <c r="E84" s="145"/>
      <c r="F84" s="146"/>
      <c r="G84" s="147"/>
      <c r="H84" s="148">
        <f t="shared" si="3"/>
        <v>0</v>
      </c>
      <c r="I84" s="149"/>
      <c r="J84" s="149"/>
      <c r="L84" s="6"/>
      <c r="M84" s="6"/>
    </row>
    <row r="85" spans="1:13" s="7" customFormat="1">
      <c r="A85" s="6"/>
      <c r="B85" s="3"/>
      <c r="C85" s="143" t="s">
        <v>88</v>
      </c>
      <c r="D85" s="144"/>
      <c r="E85" s="145"/>
      <c r="F85" s="146"/>
      <c r="G85" s="150"/>
      <c r="H85" s="151">
        <f t="shared" si="3"/>
        <v>0</v>
      </c>
      <c r="I85" s="149"/>
      <c r="J85" s="149"/>
      <c r="L85" s="6"/>
      <c r="M85" s="6"/>
    </row>
    <row r="86" spans="1:13" s="7" customFormat="1">
      <c r="A86" s="6"/>
      <c r="B86" s="3"/>
      <c r="C86" s="143" t="s">
        <v>89</v>
      </c>
      <c r="D86" s="144"/>
      <c r="E86" s="145"/>
      <c r="F86" s="146"/>
      <c r="G86" s="147"/>
      <c r="H86" s="148">
        <f t="shared" si="3"/>
        <v>0</v>
      </c>
      <c r="I86" s="149"/>
      <c r="J86" s="149"/>
      <c r="L86" s="6"/>
      <c r="M86" s="6"/>
    </row>
    <row r="87" spans="1:13" s="7" customFormat="1">
      <c r="A87" s="6"/>
      <c r="B87" s="3"/>
      <c r="C87" s="143" t="s">
        <v>90</v>
      </c>
      <c r="D87" s="144"/>
      <c r="E87" s="145"/>
      <c r="F87" s="146"/>
      <c r="G87" s="150"/>
      <c r="H87" s="151">
        <f t="shared" si="3"/>
        <v>0</v>
      </c>
      <c r="I87" s="149"/>
      <c r="J87" s="149"/>
      <c r="L87" s="6"/>
      <c r="M87" s="6"/>
    </row>
    <row r="88" spans="1:13" s="7" customFormat="1">
      <c r="A88" s="6"/>
      <c r="B88" s="3"/>
      <c r="C88" s="143" t="s">
        <v>91</v>
      </c>
      <c r="D88" s="144"/>
      <c r="E88" s="145"/>
      <c r="F88" s="146"/>
      <c r="G88" s="147"/>
      <c r="H88" s="148">
        <f t="shared" si="3"/>
        <v>0</v>
      </c>
      <c r="I88" s="149"/>
      <c r="J88" s="149"/>
      <c r="L88" s="6"/>
      <c r="M88" s="6"/>
    </row>
    <row r="89" spans="1:13" s="7" customFormat="1">
      <c r="A89" s="6"/>
      <c r="B89" s="3"/>
      <c r="C89" s="143" t="s">
        <v>92</v>
      </c>
      <c r="D89" s="144"/>
      <c r="E89" s="145"/>
      <c r="F89" s="146"/>
      <c r="G89" s="150"/>
      <c r="H89" s="151">
        <f t="shared" si="3"/>
        <v>0</v>
      </c>
      <c r="I89" s="149"/>
      <c r="J89" s="149"/>
      <c r="L89" s="6"/>
      <c r="M89" s="6"/>
    </row>
    <row r="90" spans="1:13" s="7" customFormat="1">
      <c r="A90" s="6"/>
      <c r="B90" s="3"/>
      <c r="C90" s="143" t="s">
        <v>93</v>
      </c>
      <c r="D90" s="144"/>
      <c r="E90" s="145"/>
      <c r="F90" s="146"/>
      <c r="G90" s="147"/>
      <c r="H90" s="148">
        <f t="shared" si="3"/>
        <v>0</v>
      </c>
      <c r="I90" s="149"/>
      <c r="J90" s="149"/>
      <c r="L90" s="6"/>
      <c r="M90" s="6"/>
    </row>
    <row r="91" spans="1:13" s="7" customFormat="1">
      <c r="A91" s="6"/>
      <c r="B91" s="3"/>
      <c r="C91" s="143" t="s">
        <v>94</v>
      </c>
      <c r="D91" s="144"/>
      <c r="E91" s="145"/>
      <c r="F91" s="146"/>
      <c r="G91" s="150"/>
      <c r="H91" s="151">
        <f t="shared" si="3"/>
        <v>0</v>
      </c>
      <c r="I91" s="149"/>
      <c r="J91" s="149"/>
      <c r="L91" s="6"/>
      <c r="M91" s="6"/>
    </row>
    <row r="92" spans="1:13" s="7" customFormat="1">
      <c r="A92" s="6"/>
      <c r="B92" s="3"/>
      <c r="C92" s="143" t="s">
        <v>95</v>
      </c>
      <c r="D92" s="144"/>
      <c r="E92" s="145"/>
      <c r="F92" s="146"/>
      <c r="G92" s="147"/>
      <c r="H92" s="148">
        <f t="shared" si="3"/>
        <v>0</v>
      </c>
      <c r="I92" s="149"/>
      <c r="J92" s="149"/>
      <c r="L92" s="6"/>
      <c r="M92" s="6"/>
    </row>
    <row r="93" spans="1:13" s="7" customFormat="1">
      <c r="A93" s="6"/>
      <c r="B93" s="3"/>
      <c r="C93" s="143" t="s">
        <v>96</v>
      </c>
      <c r="D93" s="144"/>
      <c r="E93" s="145"/>
      <c r="F93" s="146"/>
      <c r="G93" s="150"/>
      <c r="H93" s="151">
        <f t="shared" si="3"/>
        <v>0</v>
      </c>
      <c r="I93" s="149"/>
      <c r="J93" s="149"/>
      <c r="L93" s="6"/>
      <c r="M93" s="6"/>
    </row>
    <row r="94" spans="1:13" s="7" customFormat="1">
      <c r="A94" s="6"/>
      <c r="B94" s="3"/>
      <c r="C94" s="143" t="s">
        <v>97</v>
      </c>
      <c r="D94" s="144"/>
      <c r="E94" s="145"/>
      <c r="F94" s="146"/>
      <c r="G94" s="147"/>
      <c r="H94" s="148">
        <f t="shared" si="3"/>
        <v>0</v>
      </c>
      <c r="I94" s="149"/>
      <c r="J94" s="149"/>
      <c r="L94" s="6"/>
      <c r="M94" s="6"/>
    </row>
    <row r="95" spans="1:13" s="7" customFormat="1">
      <c r="A95" s="6"/>
      <c r="B95" s="3"/>
      <c r="C95" s="143" t="s">
        <v>98</v>
      </c>
      <c r="D95" s="144"/>
      <c r="E95" s="145"/>
      <c r="F95" s="146"/>
      <c r="G95" s="150"/>
      <c r="H95" s="151">
        <f t="shared" si="3"/>
        <v>0</v>
      </c>
      <c r="I95" s="149"/>
      <c r="J95" s="149"/>
      <c r="L95" s="6"/>
      <c r="M95" s="6"/>
    </row>
    <row r="96" spans="1:13" s="7" customFormat="1">
      <c r="A96" s="6"/>
      <c r="B96" s="3"/>
      <c r="C96" s="143" t="s">
        <v>99</v>
      </c>
      <c r="D96" s="144"/>
      <c r="E96" s="145"/>
      <c r="F96" s="146"/>
      <c r="G96" s="147"/>
      <c r="H96" s="148">
        <f t="shared" si="3"/>
        <v>0</v>
      </c>
      <c r="I96" s="149"/>
      <c r="J96" s="149"/>
      <c r="L96" s="6"/>
      <c r="M96" s="6"/>
    </row>
    <row r="97" spans="1:13" s="7" customFormat="1">
      <c r="A97" s="6"/>
      <c r="B97" s="3"/>
      <c r="C97" s="143" t="s">
        <v>100</v>
      </c>
      <c r="D97" s="144"/>
      <c r="E97" s="145"/>
      <c r="F97" s="146"/>
      <c r="G97" s="150"/>
      <c r="H97" s="151">
        <f t="shared" si="3"/>
        <v>0</v>
      </c>
      <c r="I97" s="149"/>
      <c r="J97" s="149"/>
      <c r="L97" s="6"/>
      <c r="M97" s="6"/>
    </row>
    <row r="98" spans="1:13" s="7" customFormat="1">
      <c r="A98" s="6"/>
      <c r="B98" s="3"/>
      <c r="C98" s="143" t="s">
        <v>101</v>
      </c>
      <c r="D98" s="144"/>
      <c r="E98" s="145"/>
      <c r="F98" s="146"/>
      <c r="G98" s="147"/>
      <c r="H98" s="148">
        <f t="shared" si="3"/>
        <v>0</v>
      </c>
      <c r="I98" s="149"/>
      <c r="J98" s="149"/>
      <c r="L98" s="6"/>
      <c r="M98" s="6"/>
    </row>
    <row r="99" spans="1:13" s="7" customFormat="1">
      <c r="A99" s="6"/>
      <c r="B99" s="3"/>
      <c r="C99" s="143" t="s">
        <v>102</v>
      </c>
      <c r="D99" s="144"/>
      <c r="E99" s="145"/>
      <c r="F99" s="146"/>
      <c r="G99" s="150"/>
      <c r="H99" s="151">
        <f t="shared" si="3"/>
        <v>0</v>
      </c>
      <c r="I99" s="149"/>
      <c r="J99" s="149"/>
      <c r="L99" s="6"/>
      <c r="M99" s="6"/>
    </row>
    <row r="100" spans="1:13" s="7" customFormat="1">
      <c r="A100" s="6"/>
      <c r="B100" s="3"/>
      <c r="C100" s="143" t="s">
        <v>103</v>
      </c>
      <c r="D100" s="144"/>
      <c r="E100" s="145"/>
      <c r="F100" s="146"/>
      <c r="G100" s="147"/>
      <c r="H100" s="148">
        <f t="shared" si="3"/>
        <v>0</v>
      </c>
      <c r="I100" s="149"/>
      <c r="J100" s="149"/>
      <c r="L100" s="6"/>
      <c r="M100" s="6"/>
    </row>
    <row r="101" spans="1:13" s="7" customFormat="1">
      <c r="A101" s="6"/>
      <c r="B101" s="3"/>
      <c r="C101" s="143" t="s">
        <v>104</v>
      </c>
      <c r="D101" s="144"/>
      <c r="E101" s="145"/>
      <c r="F101" s="146"/>
      <c r="G101" s="150"/>
      <c r="H101" s="151">
        <f t="shared" si="3"/>
        <v>0</v>
      </c>
      <c r="I101" s="149"/>
      <c r="J101" s="149"/>
      <c r="L101" s="6"/>
      <c r="M101" s="6"/>
    </row>
    <row r="102" spans="1:13" s="7" customFormat="1">
      <c r="A102" s="6"/>
      <c r="B102" s="3"/>
      <c r="C102" s="143" t="s">
        <v>105</v>
      </c>
      <c r="D102" s="144"/>
      <c r="E102" s="145"/>
      <c r="F102" s="146"/>
      <c r="G102" s="147"/>
      <c r="H102" s="148">
        <f t="shared" si="3"/>
        <v>0</v>
      </c>
      <c r="I102" s="149"/>
      <c r="J102" s="149"/>
      <c r="L102" s="6"/>
      <c r="M102" s="6"/>
    </row>
    <row r="103" spans="1:13" s="7" customFormat="1">
      <c r="A103" s="6"/>
      <c r="B103" s="3"/>
      <c r="C103" s="143" t="s">
        <v>106</v>
      </c>
      <c r="D103" s="144"/>
      <c r="E103" s="145"/>
      <c r="F103" s="146"/>
      <c r="G103" s="150"/>
      <c r="H103" s="151">
        <f t="shared" si="3"/>
        <v>0</v>
      </c>
      <c r="I103" s="149"/>
      <c r="J103" s="149"/>
      <c r="L103" s="6"/>
      <c r="M103" s="6"/>
    </row>
    <row r="104" spans="1:13" s="7" customFormat="1">
      <c r="A104" s="6"/>
      <c r="B104" s="3"/>
      <c r="C104" s="143" t="s">
        <v>107</v>
      </c>
      <c r="D104" s="144"/>
      <c r="E104" s="145"/>
      <c r="F104" s="146"/>
      <c r="G104" s="147"/>
      <c r="H104" s="148">
        <f t="shared" si="3"/>
        <v>0</v>
      </c>
      <c r="I104" s="149"/>
      <c r="J104" s="149"/>
      <c r="L104" s="6"/>
      <c r="M104" s="6"/>
    </row>
    <row r="105" spans="1:13" s="7" customFormat="1">
      <c r="A105" s="6"/>
      <c r="B105" s="3"/>
      <c r="C105" s="143" t="s">
        <v>108</v>
      </c>
      <c r="D105" s="144"/>
      <c r="E105" s="145"/>
      <c r="F105" s="146"/>
      <c r="G105" s="150"/>
      <c r="H105" s="151">
        <f t="shared" si="3"/>
        <v>0</v>
      </c>
      <c r="I105" s="149"/>
      <c r="J105" s="149"/>
      <c r="L105" s="6"/>
      <c r="M105" s="6"/>
    </row>
    <row r="106" spans="1:13" s="7" customFormat="1">
      <c r="A106" s="6"/>
      <c r="B106" s="3"/>
      <c r="C106" s="143" t="s">
        <v>109</v>
      </c>
      <c r="D106" s="144"/>
      <c r="E106" s="145"/>
      <c r="F106" s="146"/>
      <c r="G106" s="147"/>
      <c r="H106" s="148">
        <f t="shared" si="3"/>
        <v>0</v>
      </c>
      <c r="I106" s="149"/>
      <c r="J106" s="149"/>
      <c r="L106" s="6"/>
      <c r="M106" s="6"/>
    </row>
    <row r="107" spans="1:13" s="7" customFormat="1">
      <c r="A107" s="6"/>
      <c r="B107" s="3"/>
      <c r="C107" s="143" t="s">
        <v>110</v>
      </c>
      <c r="D107" s="144"/>
      <c r="E107" s="145"/>
      <c r="F107" s="146"/>
      <c r="G107" s="150"/>
      <c r="H107" s="151">
        <f t="shared" si="3"/>
        <v>0</v>
      </c>
      <c r="I107" s="149"/>
      <c r="J107" s="149"/>
      <c r="L107" s="6"/>
      <c r="M107" s="6"/>
    </row>
    <row r="108" spans="1:13" s="7" customFormat="1">
      <c r="A108" s="6"/>
      <c r="B108" s="3"/>
      <c r="C108" s="143" t="s">
        <v>111</v>
      </c>
      <c r="D108" s="144"/>
      <c r="E108" s="145"/>
      <c r="F108" s="146"/>
      <c r="G108" s="147"/>
      <c r="H108" s="148">
        <f t="shared" si="3"/>
        <v>0</v>
      </c>
      <c r="I108" s="149"/>
      <c r="J108" s="149"/>
      <c r="L108" s="6"/>
      <c r="M108" s="6"/>
    </row>
    <row r="109" spans="1:13" s="7" customFormat="1">
      <c r="A109" s="6"/>
      <c r="B109" s="3"/>
      <c r="C109" s="143" t="s">
        <v>112</v>
      </c>
      <c r="D109" s="144"/>
      <c r="E109" s="145"/>
      <c r="F109" s="146"/>
      <c r="G109" s="150"/>
      <c r="H109" s="151">
        <f t="shared" si="3"/>
        <v>0</v>
      </c>
      <c r="I109" s="149"/>
      <c r="J109" s="149"/>
      <c r="L109" s="6"/>
      <c r="M109" s="6"/>
    </row>
    <row r="110" spans="1:13" s="7" customFormat="1">
      <c r="A110" s="6"/>
      <c r="B110" s="3"/>
      <c r="C110" s="143" t="s">
        <v>113</v>
      </c>
      <c r="D110" s="144"/>
      <c r="E110" s="145"/>
      <c r="F110" s="146"/>
      <c r="G110" s="147"/>
      <c r="H110" s="148">
        <f t="shared" si="3"/>
        <v>0</v>
      </c>
      <c r="I110" s="149"/>
      <c r="J110" s="149"/>
      <c r="L110" s="6"/>
      <c r="M110" s="6"/>
    </row>
    <row r="111" spans="1:13" s="7" customFormat="1">
      <c r="A111" s="6"/>
      <c r="B111" s="3"/>
      <c r="C111" s="143" t="s">
        <v>114</v>
      </c>
      <c r="D111" s="144"/>
      <c r="E111" s="145"/>
      <c r="F111" s="146"/>
      <c r="G111" s="150"/>
      <c r="H111" s="151">
        <f t="shared" si="3"/>
        <v>0</v>
      </c>
      <c r="I111" s="149"/>
      <c r="J111" s="149"/>
      <c r="L111" s="6"/>
      <c r="M111" s="6"/>
    </row>
    <row r="112" spans="1:13" s="7" customFormat="1">
      <c r="A112" s="6"/>
      <c r="B112" s="3"/>
      <c r="C112" s="143" t="s">
        <v>115</v>
      </c>
      <c r="D112" s="144"/>
      <c r="E112" s="145"/>
      <c r="F112" s="146"/>
      <c r="G112" s="147"/>
      <c r="H112" s="148">
        <f t="shared" si="3"/>
        <v>0</v>
      </c>
      <c r="I112" s="149"/>
      <c r="J112" s="149"/>
      <c r="L112" s="6"/>
      <c r="M112" s="6"/>
    </row>
    <row r="113" spans="1:13" s="7" customFormat="1" ht="18" thickBot="1">
      <c r="A113" s="6"/>
      <c r="B113" s="3"/>
      <c r="C113" s="152" t="s">
        <v>116</v>
      </c>
      <c r="D113" s="153"/>
      <c r="E113" s="154"/>
      <c r="F113" s="155"/>
      <c r="G113" s="156"/>
      <c r="H113" s="157">
        <f t="shared" si="3"/>
        <v>0</v>
      </c>
      <c r="I113" s="149"/>
      <c r="J113" s="149"/>
      <c r="L113" s="6"/>
      <c r="M113" s="6"/>
    </row>
    <row r="114" spans="1:13" s="7" customFormat="1" ht="18.600000000000001" thickTop="1" thickBot="1">
      <c r="A114" s="6"/>
      <c r="B114" s="3"/>
      <c r="C114" s="158"/>
      <c r="D114" s="159"/>
      <c r="E114" s="160"/>
      <c r="F114" s="161"/>
      <c r="G114" s="161">
        <f>SUM(G72:G113)</f>
        <v>0</v>
      </c>
      <c r="H114" s="162">
        <f>SUM(H72:H113)</f>
        <v>0</v>
      </c>
      <c r="I114" s="163"/>
      <c r="J114" s="163"/>
      <c r="L114" s="6"/>
      <c r="M114" s="6"/>
    </row>
    <row r="116" spans="1:13">
      <c r="C116" s="99"/>
      <c r="D116" s="99"/>
      <c r="E116" s="99"/>
    </row>
  </sheetData>
  <sheetProtection selectLockedCells="1"/>
  <mergeCells count="34">
    <mergeCell ref="C71:E71"/>
    <mergeCell ref="F58:G58"/>
    <mergeCell ref="C64:D64"/>
    <mergeCell ref="E64:F64"/>
    <mergeCell ref="C65:D65"/>
    <mergeCell ref="E65:F65"/>
    <mergeCell ref="C66:D66"/>
    <mergeCell ref="E66:F66"/>
    <mergeCell ref="B26:C26"/>
    <mergeCell ref="C32:F32"/>
    <mergeCell ref="I32:J32"/>
    <mergeCell ref="B33:K33"/>
    <mergeCell ref="F54:G54"/>
    <mergeCell ref="F55:G55"/>
    <mergeCell ref="H55:H56"/>
    <mergeCell ref="F56:G56"/>
    <mergeCell ref="B21:C21"/>
    <mergeCell ref="D21:E21"/>
    <mergeCell ref="B22:C22"/>
    <mergeCell ref="D22:E22"/>
    <mergeCell ref="B23:C23"/>
    <mergeCell ref="D23:E23"/>
    <mergeCell ref="J9:K9"/>
    <mergeCell ref="B12:C12"/>
    <mergeCell ref="H12:I12"/>
    <mergeCell ref="B20:C20"/>
    <mergeCell ref="D20:E20"/>
    <mergeCell ref="H20:K20"/>
    <mergeCell ref="J3:K3"/>
    <mergeCell ref="J4:K4"/>
    <mergeCell ref="J5:K5"/>
    <mergeCell ref="J6:K6"/>
    <mergeCell ref="J7:K7"/>
    <mergeCell ref="J8:K8"/>
  </mergeCells>
  <dataValidations count="3">
    <dataValidation operator="greaterThanOrEqual" allowBlank="1" showInputMessage="1" showErrorMessage="1" promptTitle="SPQ 1" prompt="Over 6 pcs～ Medium discount applied_x000a_Over 12 pcs～ Max discount applied" sqref="B52" xr:uid="{7FA66FEF-9C8B-456C-9C28-BC99147DAF48}"/>
    <dataValidation type="list" allowBlank="1" showInputMessage="1" prompt="Please chose or fill in the shipping method" sqref="D21:E21" xr:uid="{77E04A5D-E8AB-45B3-94EC-2A2B41081A8D}">
      <formula1>"EMS,TNT,UPS,DHL,Fedx"</formula1>
    </dataValidation>
    <dataValidation type="custom" allowBlank="1" showInputMessage="1" showErrorMessage="1" errorTitle="Not acceptable" error="Please put in maltiple of 12 (ex. 12, 24, 36, 48 etc...)" promptTitle="MOQ 12" prompt="Over 600 pcs～ Medium discount applied_x000a_Over 1200 pcs～ Max discount applied" sqref="B36:B37 B39:B41 B50:B51 B48 B45:B46 B43" xr:uid="{2388B2C7-DA91-462D-B357-986400CC3F2A}">
      <formula1>MOD(B36,12)=0</formula1>
    </dataValidation>
  </dataValidations>
  <hyperlinks>
    <hyperlink ref="J9" r:id="rId1" xr:uid="{1BC1109B-17E6-4714-B9EC-88CB6348795A}"/>
    <hyperlink ref="E5" r:id="rId2" xr:uid="{00B530AA-5BAE-40B0-8D94-9B53FA1B3103}"/>
  </hyperlinks>
  <pageMargins left="0.19685039370078741" right="0.27559055118110237" top="0.23622047244094491" bottom="0.27559055118110237" header="0.27559055118110237" footer="0.35433070866141736"/>
  <pageSetup paperSize="9" scale="40" fitToHeight="0" orientation="portrait" r:id="rId3"/>
  <headerFooter>
    <oddHeader>&amp;RY.S.PARK Professional Inc.
&amp;D
ver. 20181212</oddHeader>
    <oddFooter>&amp;CY.S.PARK Professional Inc.
&amp;P/&amp;N</oddFooter>
  </headerFooter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6" name="ボタン 11">
              <controlPr defaultSize="0" print="0" autoFill="0" autoPict="0" macro="[0]!TestHachioji">
                <anchor moveWithCells="1" sizeWithCells="1">
                  <from>
                    <xdr:col>15</xdr:col>
                    <xdr:colOff>220980</xdr:colOff>
                    <xdr:row>2</xdr:row>
                    <xdr:rowOff>30480</xdr:rowOff>
                  </from>
                  <to>
                    <xdr:col>17</xdr:col>
                    <xdr:colOff>381000</xdr:colOff>
                    <xdr:row>6</xdr:row>
                    <xdr:rowOff>160020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rgb="FFAE1221"/>
    <pageSetUpPr fitToPage="1"/>
  </sheetPr>
  <dimension ref="A1:X116"/>
  <sheetViews>
    <sheetView showGridLines="0" view="pageBreakPreview" zoomScale="70" zoomScaleNormal="70" zoomScaleSheetLayoutView="70" workbookViewId="0">
      <pane ySplit="1" topLeftCell="A2" activePane="bottomLeft" state="frozen"/>
      <selection pane="bottomLeft" activeCell="F4" sqref="F4"/>
    </sheetView>
  </sheetViews>
  <sheetFormatPr baseColWidth="10" defaultColWidth="8.88671875" defaultRowHeight="17.399999999999999"/>
  <cols>
    <col min="1" max="1" width="16.77734375" style="6" customWidth="1"/>
    <col min="2" max="2" width="13.77734375" style="3" customWidth="1"/>
    <col min="3" max="3" width="40.44140625" style="3" customWidth="1"/>
    <col min="4" max="4" width="20.77734375" style="3" customWidth="1"/>
    <col min="5" max="5" width="24" style="3" customWidth="1"/>
    <col min="6" max="6" width="28" style="3" customWidth="1"/>
    <col min="7" max="7" width="14.5546875" style="4" customWidth="1"/>
    <col min="8" max="8" width="17.88671875" style="6" customWidth="1"/>
    <col min="9" max="9" width="14.5546875" style="6" customWidth="1"/>
    <col min="10" max="10" width="26.88671875" style="6" customWidth="1"/>
    <col min="11" max="11" width="24.33203125" style="7" customWidth="1"/>
    <col min="12" max="12" width="3.6640625" style="6" customWidth="1"/>
    <col min="13" max="13" width="11.88671875" style="6" customWidth="1"/>
    <col min="14" max="14" width="12.6640625" style="6" customWidth="1"/>
    <col min="15" max="15" width="8.88671875" style="6" bestFit="1" customWidth="1"/>
    <col min="16" max="16" width="26.109375" style="6" bestFit="1" customWidth="1"/>
    <col min="17" max="17" width="9.33203125" style="6" bestFit="1" customWidth="1"/>
    <col min="18" max="18" width="12.33203125" style="6" bestFit="1" customWidth="1"/>
    <col min="19" max="16384" width="8.88671875" style="6"/>
  </cols>
  <sheetData>
    <row r="1" spans="1:11">
      <c r="A1" s="1"/>
      <c r="B1" s="2" t="s">
        <v>0</v>
      </c>
      <c r="H1" s="5"/>
    </row>
    <row r="2" spans="1:11" ht="28.2">
      <c r="A2" s="1"/>
      <c r="B2" s="2" t="s">
        <v>0</v>
      </c>
      <c r="E2" s="8" t="s">
        <v>117</v>
      </c>
      <c r="F2" s="9"/>
      <c r="H2" s="10" t="s">
        <v>1</v>
      </c>
      <c r="I2" s="11"/>
      <c r="J2" s="11"/>
      <c r="K2" s="12"/>
    </row>
    <row r="3" spans="1:11" ht="21">
      <c r="B3" s="2" t="s">
        <v>0</v>
      </c>
      <c r="H3" s="13" t="s">
        <v>2</v>
      </c>
      <c r="I3" s="14"/>
      <c r="J3" s="205" t="s">
        <v>3</v>
      </c>
      <c r="K3" s="205"/>
    </row>
    <row r="4" spans="1:11">
      <c r="B4" s="2" t="s">
        <v>0</v>
      </c>
      <c r="E4" s="3" t="s">
        <v>119</v>
      </c>
      <c r="H4" s="14" t="s">
        <v>4</v>
      </c>
      <c r="I4" s="14"/>
      <c r="J4" s="204" t="s">
        <v>124</v>
      </c>
      <c r="K4" s="204"/>
    </row>
    <row r="5" spans="1:11">
      <c r="B5" s="2" t="s">
        <v>0</v>
      </c>
      <c r="E5" s="164" t="s">
        <v>118</v>
      </c>
      <c r="H5" s="15" t="s">
        <v>5</v>
      </c>
      <c r="I5" s="15"/>
      <c r="J5" s="206">
        <v>44706</v>
      </c>
      <c r="K5" s="206"/>
    </row>
    <row r="6" spans="1:11">
      <c r="B6" s="16" t="s">
        <v>0</v>
      </c>
      <c r="H6" s="14"/>
      <c r="I6" s="14"/>
      <c r="J6" s="207"/>
      <c r="K6" s="207"/>
    </row>
    <row r="7" spans="1:11">
      <c r="B7" s="16" t="s">
        <v>0</v>
      </c>
      <c r="F7" s="17"/>
      <c r="H7" s="14" t="s">
        <v>6</v>
      </c>
      <c r="I7" s="14"/>
      <c r="J7" s="208" t="s">
        <v>7</v>
      </c>
      <c r="K7" s="208"/>
    </row>
    <row r="8" spans="1:11">
      <c r="B8" s="16" t="s">
        <v>0</v>
      </c>
      <c r="F8" s="17"/>
      <c r="H8" s="15" t="s">
        <v>8</v>
      </c>
      <c r="I8" s="15"/>
      <c r="J8" s="203" t="s">
        <v>125</v>
      </c>
      <c r="K8" s="204"/>
    </row>
    <row r="9" spans="1:11">
      <c r="B9" s="2" t="s">
        <v>0</v>
      </c>
      <c r="G9" s="3"/>
      <c r="H9" s="15" t="s">
        <v>9</v>
      </c>
      <c r="I9" s="15"/>
      <c r="J9" s="209" t="s">
        <v>126</v>
      </c>
      <c r="K9" s="210"/>
    </row>
    <row r="10" spans="1:11">
      <c r="B10" s="2" t="s">
        <v>0</v>
      </c>
      <c r="H10" s="18"/>
      <c r="I10" s="18"/>
      <c r="J10" s="18"/>
      <c r="K10" s="19"/>
    </row>
    <row r="11" spans="1:11" ht="7.5" customHeight="1" thickBot="1"/>
    <row r="12" spans="1:11" ht="18" thickBot="1">
      <c r="B12" s="211" t="s">
        <v>10</v>
      </c>
      <c r="C12" s="212"/>
      <c r="D12" s="21"/>
      <c r="E12" s="22"/>
      <c r="F12" s="23"/>
      <c r="H12" s="211" t="s">
        <v>11</v>
      </c>
      <c r="I12" s="212"/>
      <c r="J12" s="20"/>
      <c r="K12" s="24"/>
    </row>
    <row r="13" spans="1:11" ht="22.8">
      <c r="B13" s="25" t="s">
        <v>120</v>
      </c>
      <c r="C13" s="26"/>
      <c r="D13" s="26"/>
      <c r="E13" s="27"/>
      <c r="F13" s="28"/>
      <c r="G13" s="29"/>
      <c r="H13" s="30" t="str">
        <f>B13</f>
        <v>Company ABC</v>
      </c>
      <c r="I13" s="31"/>
      <c r="J13" s="31"/>
      <c r="K13" s="32"/>
    </row>
    <row r="14" spans="1:11" ht="22.8">
      <c r="B14" s="33" t="s">
        <v>0</v>
      </c>
      <c r="C14" s="31"/>
      <c r="D14" s="31"/>
      <c r="E14" s="32"/>
      <c r="F14" s="29"/>
      <c r="G14" s="29"/>
      <c r="H14" s="30"/>
      <c r="I14" s="31"/>
      <c r="J14" s="31"/>
      <c r="K14" s="32"/>
    </row>
    <row r="15" spans="1:11" ht="22.8">
      <c r="B15" s="25" t="s">
        <v>121</v>
      </c>
      <c r="C15" s="31"/>
      <c r="D15" s="31"/>
      <c r="E15" s="32"/>
      <c r="F15" s="29"/>
      <c r="G15" s="29"/>
      <c r="H15" s="30" t="str">
        <f>B15</f>
        <v>Mr John Doe</v>
      </c>
      <c r="I15" s="34"/>
      <c r="J15" s="34"/>
      <c r="K15" s="35"/>
    </row>
    <row r="16" spans="1:11">
      <c r="B16" s="36" t="s">
        <v>122</v>
      </c>
      <c r="C16" s="37"/>
      <c r="D16" s="31"/>
      <c r="E16" s="32"/>
      <c r="F16" s="29"/>
      <c r="G16" s="29"/>
      <c r="H16" s="38" t="str">
        <f t="shared" ref="H16:H17" si="0">B16</f>
        <v>Address:Washington</v>
      </c>
      <c r="I16" s="34"/>
      <c r="J16" s="34"/>
      <c r="K16" s="35"/>
    </row>
    <row r="17" spans="1:24" ht="21.6" thickBot="1">
      <c r="B17" s="39" t="s">
        <v>123</v>
      </c>
      <c r="C17" s="40"/>
      <c r="D17" s="40"/>
      <c r="E17" s="41"/>
      <c r="F17" s="29"/>
      <c r="G17" s="29"/>
      <c r="H17" s="42" t="str">
        <f t="shared" si="0"/>
        <v>Phone:</v>
      </c>
      <c r="I17" s="43"/>
      <c r="J17" s="43"/>
      <c r="K17" s="44"/>
      <c r="X17" s="45"/>
    </row>
    <row r="18" spans="1:24" ht="21">
      <c r="B18" s="46"/>
      <c r="C18" s="47"/>
      <c r="D18" s="47"/>
      <c r="E18" s="47"/>
      <c r="F18" s="4"/>
      <c r="G18" s="29"/>
      <c r="H18" s="48"/>
      <c r="I18" s="31"/>
      <c r="J18" s="31"/>
      <c r="K18" s="31"/>
      <c r="X18" s="45"/>
    </row>
    <row r="19" spans="1:24">
      <c r="B19" s="2" t="s">
        <v>0</v>
      </c>
      <c r="H19" s="6" t="str">
        <f t="shared" ref="H19" si="1">B19</f>
        <v>　</v>
      </c>
      <c r="K19" s="49"/>
    </row>
    <row r="20" spans="1:24">
      <c r="B20" s="213" t="s">
        <v>12</v>
      </c>
      <c r="C20" s="214"/>
      <c r="D20" s="213" t="s">
        <v>13</v>
      </c>
      <c r="E20" s="214"/>
      <c r="F20" s="50"/>
      <c r="H20" s="215" t="s">
        <v>14</v>
      </c>
      <c r="I20" s="216"/>
      <c r="J20" s="216"/>
      <c r="K20" s="217"/>
    </row>
    <row r="21" spans="1:24">
      <c r="B21" s="224">
        <v>290830</v>
      </c>
      <c r="C21" s="225"/>
      <c r="D21" s="226" t="s">
        <v>15</v>
      </c>
      <c r="E21" s="227"/>
      <c r="H21" s="51" t="s">
        <v>16</v>
      </c>
      <c r="I21" s="52"/>
      <c r="J21" s="52"/>
      <c r="K21" s="53"/>
    </row>
    <row r="22" spans="1:24" ht="18">
      <c r="B22" s="213" t="s">
        <v>17</v>
      </c>
      <c r="C22" s="214"/>
      <c r="D22" s="213" t="s">
        <v>18</v>
      </c>
      <c r="E22" s="214"/>
      <c r="F22" s="50"/>
      <c r="H22" s="51" t="s">
        <v>19</v>
      </c>
      <c r="I22" s="52"/>
      <c r="J22" s="54"/>
      <c r="K22" s="53"/>
    </row>
    <row r="23" spans="1:24">
      <c r="B23" s="228" t="s">
        <v>20</v>
      </c>
      <c r="C23" s="229"/>
      <c r="D23" s="228" t="s">
        <v>21</v>
      </c>
      <c r="E23" s="229"/>
      <c r="F23" s="4"/>
      <c r="H23" s="55" t="s">
        <v>22</v>
      </c>
      <c r="I23" s="56"/>
      <c r="J23" s="56"/>
      <c r="K23" s="57"/>
    </row>
    <row r="24" spans="1:24">
      <c r="B24" s="2" t="s">
        <v>0</v>
      </c>
      <c r="H24" s="55" t="s">
        <v>23</v>
      </c>
      <c r="I24" s="56"/>
      <c r="J24" s="56"/>
      <c r="K24" s="57"/>
      <c r="M24" s="58"/>
    </row>
    <row r="25" spans="1:24">
      <c r="B25" s="59" t="s">
        <v>24</v>
      </c>
      <c r="C25" s="60"/>
      <c r="D25" s="60"/>
      <c r="E25" s="61"/>
      <c r="F25" s="9"/>
      <c r="G25" s="62"/>
      <c r="H25" s="63"/>
      <c r="I25" s="64"/>
      <c r="J25" s="64"/>
      <c r="K25" s="65"/>
    </row>
    <row r="26" spans="1:24">
      <c r="B26" s="230"/>
      <c r="C26" s="231"/>
      <c r="D26" s="66"/>
      <c r="E26" s="67"/>
      <c r="G26" s="62"/>
      <c r="H26" s="63"/>
      <c r="I26" s="64"/>
      <c r="J26" s="64"/>
      <c r="K26" s="65"/>
    </row>
    <row r="27" spans="1:24">
      <c r="B27" s="68"/>
      <c r="C27" s="69"/>
      <c r="D27" s="70"/>
      <c r="E27" s="71"/>
      <c r="G27" s="62"/>
      <c r="H27" s="63"/>
      <c r="I27" s="64"/>
      <c r="J27" s="64"/>
      <c r="K27" s="65"/>
    </row>
    <row r="28" spans="1:24">
      <c r="B28" s="72"/>
      <c r="C28" s="69"/>
      <c r="D28" s="70"/>
      <c r="E28" s="71"/>
      <c r="G28" s="62"/>
      <c r="H28" s="63"/>
      <c r="I28" s="64"/>
      <c r="J28" s="64"/>
      <c r="K28" s="65"/>
    </row>
    <row r="29" spans="1:24">
      <c r="B29" s="72"/>
      <c r="C29" s="69"/>
      <c r="D29" s="70"/>
      <c r="E29" s="71"/>
      <c r="G29" s="62"/>
      <c r="H29" s="63"/>
      <c r="I29" s="64"/>
      <c r="J29" s="64"/>
      <c r="K29" s="65"/>
    </row>
    <row r="30" spans="1:24">
      <c r="B30" s="73"/>
      <c r="C30" s="74"/>
      <c r="D30" s="75"/>
      <c r="E30" s="76"/>
      <c r="G30" s="62"/>
      <c r="H30" s="77"/>
      <c r="I30" s="78"/>
      <c r="J30" s="78"/>
      <c r="K30" s="79"/>
    </row>
    <row r="31" spans="1:24" ht="18" thickBot="1">
      <c r="B31" s="2" t="s">
        <v>0</v>
      </c>
    </row>
    <row r="32" spans="1:24" ht="42" customHeight="1" thickBot="1">
      <c r="A32" s="1"/>
      <c r="B32" s="80" t="s">
        <v>25</v>
      </c>
      <c r="C32" s="232" t="s">
        <v>26</v>
      </c>
      <c r="D32" s="233"/>
      <c r="E32" s="233"/>
      <c r="F32" s="233"/>
      <c r="G32" s="81" t="s">
        <v>27</v>
      </c>
      <c r="H32" s="82" t="s">
        <v>28</v>
      </c>
      <c r="I32" s="234" t="s">
        <v>29</v>
      </c>
      <c r="J32" s="235"/>
      <c r="K32" s="81" t="s">
        <v>30</v>
      </c>
    </row>
    <row r="33" spans="1:11" s="64" customFormat="1" ht="28.2" customHeight="1" thickBot="1">
      <c r="A33" s="83"/>
      <c r="B33" s="236" t="s">
        <v>31</v>
      </c>
      <c r="C33" s="237"/>
      <c r="D33" s="237"/>
      <c r="E33" s="237"/>
      <c r="F33" s="237"/>
      <c r="G33" s="237"/>
      <c r="H33" s="237"/>
      <c r="I33" s="237"/>
      <c r="J33" s="237"/>
      <c r="K33" s="238"/>
    </row>
    <row r="34" spans="1:11" ht="27" customHeight="1" thickBot="1">
      <c r="A34" s="84">
        <v>12</v>
      </c>
      <c r="B34" s="180" t="s">
        <v>135</v>
      </c>
      <c r="C34" s="165" t="s">
        <v>32</v>
      </c>
      <c r="D34" s="185" t="s">
        <v>132</v>
      </c>
      <c r="E34" s="186" t="s">
        <v>133</v>
      </c>
      <c r="F34" s="187" t="s">
        <v>134</v>
      </c>
      <c r="G34" s="181" t="s">
        <v>136</v>
      </c>
      <c r="H34" s="182" t="s">
        <v>129</v>
      </c>
      <c r="I34" s="183" t="s">
        <v>130</v>
      </c>
      <c r="J34" s="183" t="s">
        <v>128</v>
      </c>
      <c r="K34" s="184" t="s">
        <v>131</v>
      </c>
    </row>
    <row r="35" spans="1:11" ht="27" customHeight="1">
      <c r="A35" s="85"/>
      <c r="B35" s="188"/>
      <c r="C35" s="189" t="s">
        <v>33</v>
      </c>
      <c r="D35" s="190"/>
      <c r="E35" s="191"/>
      <c r="F35" s="192"/>
      <c r="G35" s="166"/>
      <c r="H35" s="167"/>
      <c r="I35" s="168"/>
      <c r="J35" s="168"/>
      <c r="K35" s="169"/>
    </row>
    <row r="36" spans="1:11" ht="27" customHeight="1">
      <c r="B36" s="193">
        <v>48</v>
      </c>
      <c r="C36" s="194" t="s">
        <v>34</v>
      </c>
      <c r="D36" s="195"/>
      <c r="E36" s="195" t="s">
        <v>35</v>
      </c>
      <c r="F36" s="196" t="str">
        <f>IF((SUM($B$36:$B$36)&gt;=1200),IFERROR("*Max discount from 1,200 pc",""),IF(SUM($B$36:$B$36)&gt;=600,IFERROR("*medium discount from 600 pc",""),""))</f>
        <v/>
      </c>
      <c r="G36" s="170">
        <v>432</v>
      </c>
      <c r="H36" s="171">
        <f t="shared" ref="H36:H51" si="2">IFERROR(B36*G36,"")</f>
        <v>20736</v>
      </c>
      <c r="I36" s="172"/>
      <c r="J36" s="173"/>
      <c r="K36" s="174">
        <v>1</v>
      </c>
    </row>
    <row r="37" spans="1:11" ht="27" customHeight="1">
      <c r="B37" s="193">
        <v>60</v>
      </c>
      <c r="C37" s="194" t="s">
        <v>36</v>
      </c>
      <c r="D37" s="195"/>
      <c r="E37" s="195" t="s">
        <v>35</v>
      </c>
      <c r="F37" s="196" t="str">
        <f>IF((SUM($B$37:$B$37)&gt;=1200),IFERROR("*Max discount from 1,200 pc",""),IF(SUM($B$37:$B$37)&gt;=600,IFERROR("*medium discount from 600 pc",""),""))</f>
        <v/>
      </c>
      <c r="G37" s="170">
        <v>480</v>
      </c>
      <c r="H37" s="171">
        <f t="shared" si="2"/>
        <v>28800</v>
      </c>
      <c r="I37" s="172"/>
      <c r="J37" s="173"/>
      <c r="K37" s="174">
        <v>1</v>
      </c>
    </row>
    <row r="38" spans="1:11" ht="27" customHeight="1">
      <c r="B38" s="197"/>
      <c r="C38" s="194"/>
      <c r="D38" s="195"/>
      <c r="E38" s="195"/>
      <c r="F38" s="196"/>
      <c r="G38" s="170" t="s">
        <v>127</v>
      </c>
      <c r="H38" s="171"/>
      <c r="I38" s="172"/>
      <c r="J38" s="173"/>
      <c r="K38" s="174"/>
    </row>
    <row r="39" spans="1:11" ht="27" customHeight="1">
      <c r="B39" s="193">
        <v>24</v>
      </c>
      <c r="C39" s="194" t="s">
        <v>37</v>
      </c>
      <c r="D39" s="195"/>
      <c r="E39" s="195" t="s">
        <v>38</v>
      </c>
      <c r="F39" s="196" t="str">
        <f>IF((SUM($B$39:$B$40)&gt;=1200),IFERROR("*Max discount from 1,200 pc",""),IF(SUM($B$39:$B$40)&gt;=600,IFERROR("*medium discount from 600 pc",""),""))</f>
        <v/>
      </c>
      <c r="G39" s="170">
        <v>672</v>
      </c>
      <c r="H39" s="171">
        <f t="shared" si="2"/>
        <v>16128</v>
      </c>
      <c r="I39" s="172"/>
      <c r="J39" s="173"/>
      <c r="K39" s="174">
        <v>1</v>
      </c>
    </row>
    <row r="40" spans="1:11" ht="27" customHeight="1">
      <c r="B40" s="193">
        <v>12</v>
      </c>
      <c r="C40" s="194" t="s">
        <v>37</v>
      </c>
      <c r="D40" s="195"/>
      <c r="E40" s="195" t="s">
        <v>39</v>
      </c>
      <c r="F40" s="196" t="str">
        <f>IF((SUM($B$39:$B$40)&gt;=1200),IFERROR("*Max discount from 1,200 pc",""),IF(SUM($B$39:$B$40)&gt;=600,IFERROR("*medium discount from 600 pc",""),""))</f>
        <v/>
      </c>
      <c r="G40" s="170">
        <v>672</v>
      </c>
      <c r="H40" s="171">
        <f t="shared" si="2"/>
        <v>8064</v>
      </c>
      <c r="I40" s="172"/>
      <c r="J40" s="173"/>
      <c r="K40" s="174">
        <v>1</v>
      </c>
    </row>
    <row r="41" spans="1:11" ht="27" customHeight="1">
      <c r="B41" s="193"/>
      <c r="C41" s="194"/>
      <c r="D41" s="195"/>
      <c r="E41" s="195"/>
      <c r="F41" s="196"/>
      <c r="G41" s="170"/>
      <c r="H41" s="171"/>
      <c r="I41" s="172"/>
      <c r="J41" s="173"/>
      <c r="K41" s="174"/>
    </row>
    <row r="42" spans="1:11" ht="27" customHeight="1">
      <c r="B42" s="197"/>
      <c r="C42" s="198" t="s">
        <v>40</v>
      </c>
      <c r="D42" s="195"/>
      <c r="E42" s="195"/>
      <c r="F42" s="196"/>
      <c r="G42" s="170"/>
      <c r="H42" s="171"/>
      <c r="I42" s="172"/>
      <c r="J42" s="173"/>
      <c r="K42" s="174"/>
    </row>
    <row r="43" spans="1:11" ht="27" customHeight="1">
      <c r="B43" s="193">
        <v>24</v>
      </c>
      <c r="C43" s="194" t="s">
        <v>41</v>
      </c>
      <c r="D43" s="195"/>
      <c r="E43" s="195" t="s">
        <v>39</v>
      </c>
      <c r="F43" s="196" t="str">
        <f>IF((SUM($B$43:$B$43)&gt;=1200),IFERROR("*Max discount from 1,200 pc",""),IF(SUM($B$43:$B$43)&gt;=600,IFERROR("*medium discount from 600 pc",""),""))</f>
        <v/>
      </c>
      <c r="G43" s="170">
        <v>864</v>
      </c>
      <c r="H43" s="171">
        <f>IFERROR(B43*G43,"")</f>
        <v>20736</v>
      </c>
      <c r="I43" s="172"/>
      <c r="J43" s="173"/>
      <c r="K43" s="174">
        <v>1</v>
      </c>
    </row>
    <row r="44" spans="1:11" ht="27" customHeight="1">
      <c r="B44" s="197"/>
      <c r="C44" s="194"/>
      <c r="D44" s="195"/>
      <c r="E44" s="195"/>
      <c r="F44" s="196"/>
      <c r="G44" s="170" t="s">
        <v>127</v>
      </c>
      <c r="H44" s="171"/>
      <c r="I44" s="172"/>
      <c r="J44" s="173"/>
      <c r="K44" s="174"/>
    </row>
    <row r="45" spans="1:11" ht="27" customHeight="1">
      <c r="B45" s="193">
        <v>24</v>
      </c>
      <c r="C45" s="194" t="s">
        <v>42</v>
      </c>
      <c r="D45" s="195"/>
      <c r="E45" s="195" t="s">
        <v>39</v>
      </c>
      <c r="F45" s="196" t="str">
        <f>IF((SUM($B$45:$B$46)&gt;=1200),IFERROR("*Max discount from 1,200 pc",""),IF(SUM($B$45:$B$46)&gt;=600,IFERROR("*medium discount from 600 pc",""),""))</f>
        <v/>
      </c>
      <c r="G45" s="170">
        <v>576</v>
      </c>
      <c r="H45" s="171">
        <f t="shared" si="2"/>
        <v>13824</v>
      </c>
      <c r="I45" s="172"/>
      <c r="J45" s="173"/>
      <c r="K45" s="174">
        <v>1</v>
      </c>
    </row>
    <row r="46" spans="1:11" ht="27" customHeight="1">
      <c r="B46" s="193">
        <v>24</v>
      </c>
      <c r="C46" s="194" t="s">
        <v>42</v>
      </c>
      <c r="D46" s="195"/>
      <c r="E46" s="195" t="s">
        <v>43</v>
      </c>
      <c r="F46" s="196" t="str">
        <f>IF((SUM($B$45:$B$46)&gt;=1200),IFERROR("*Max discount from 1,200 pc",""),IF(SUM($B$45:$B$46)&gt;=600,IFERROR("*medium discount from 600 pc",""),""))</f>
        <v/>
      </c>
      <c r="G46" s="170">
        <v>576</v>
      </c>
      <c r="H46" s="171">
        <f t="shared" si="2"/>
        <v>13824</v>
      </c>
      <c r="I46" s="172"/>
      <c r="J46" s="173"/>
      <c r="K46" s="174">
        <v>1</v>
      </c>
    </row>
    <row r="47" spans="1:11" ht="27" customHeight="1">
      <c r="B47" s="197"/>
      <c r="C47" s="194"/>
      <c r="D47" s="195"/>
      <c r="E47" s="195"/>
      <c r="F47" s="196"/>
      <c r="G47" s="170" t="s">
        <v>127</v>
      </c>
      <c r="H47" s="171"/>
      <c r="I47" s="172"/>
      <c r="J47" s="173"/>
      <c r="K47" s="174"/>
    </row>
    <row r="48" spans="1:11" ht="27" customHeight="1">
      <c r="B48" s="193">
        <v>12</v>
      </c>
      <c r="C48" s="194" t="s">
        <v>44</v>
      </c>
      <c r="D48" s="195"/>
      <c r="E48" s="195" t="s">
        <v>39</v>
      </c>
      <c r="F48" s="196" t="str">
        <f>IF((SUM($B$48:$B$48)&gt;=1200),IFERROR("*Max discount from 1,200 pc",""),IF(SUM($B$48:$B$48)&gt;=600,IFERROR("*medium discount from 600 pc",""),""))</f>
        <v/>
      </c>
      <c r="G48" s="170">
        <v>768</v>
      </c>
      <c r="H48" s="171">
        <f t="shared" si="2"/>
        <v>9216</v>
      </c>
      <c r="I48" s="172"/>
      <c r="J48" s="173"/>
      <c r="K48" s="174">
        <v>1</v>
      </c>
    </row>
    <row r="49" spans="1:14" ht="27" customHeight="1">
      <c r="B49" s="197"/>
      <c r="C49" s="194"/>
      <c r="D49" s="195"/>
      <c r="E49" s="195"/>
      <c r="F49" s="196"/>
      <c r="G49" s="170" t="s">
        <v>127</v>
      </c>
      <c r="H49" s="171" t="str">
        <f t="shared" si="2"/>
        <v/>
      </c>
      <c r="I49" s="172"/>
      <c r="J49" s="173"/>
      <c r="K49" s="174"/>
    </row>
    <row r="50" spans="1:14" ht="27" customHeight="1">
      <c r="B50" s="193">
        <v>36</v>
      </c>
      <c r="C50" s="194" t="s">
        <v>45</v>
      </c>
      <c r="D50" s="195"/>
      <c r="E50" s="195" t="s">
        <v>39</v>
      </c>
      <c r="F50" s="196" t="str">
        <f>IF((SUM($B$50:$B$51)&gt;=1200),IFERROR("*Max discount from 1,200 pc",""),IF(SUM($B$50:$B$51)&gt;=600,IFERROR("*medium discount from 600 pc",""),""))</f>
        <v/>
      </c>
      <c r="G50" s="170">
        <v>480</v>
      </c>
      <c r="H50" s="171">
        <f t="shared" si="2"/>
        <v>17280</v>
      </c>
      <c r="I50" s="172"/>
      <c r="J50" s="173"/>
      <c r="K50" s="174">
        <v>1</v>
      </c>
    </row>
    <row r="51" spans="1:14" ht="27" customHeight="1">
      <c r="B51" s="193">
        <v>36</v>
      </c>
      <c r="C51" s="194" t="s">
        <v>45</v>
      </c>
      <c r="D51" s="195"/>
      <c r="E51" s="195" t="s">
        <v>46</v>
      </c>
      <c r="F51" s="196" t="str">
        <f>IF((SUM($B$50:$B$51)&gt;=1200),IFERROR("*Max discount from 1,200 pc",""),IF(SUM($B$50:$B$51)&gt;=600,IFERROR("*medium discount from 600 pc",""),""))</f>
        <v/>
      </c>
      <c r="G51" s="170">
        <v>480</v>
      </c>
      <c r="H51" s="171">
        <f t="shared" si="2"/>
        <v>17280</v>
      </c>
      <c r="I51" s="172"/>
      <c r="J51" s="173"/>
      <c r="K51" s="174">
        <v>1</v>
      </c>
    </row>
    <row r="52" spans="1:14" ht="27" customHeight="1">
      <c r="A52" s="1"/>
      <c r="B52" s="199"/>
      <c r="C52" s="200"/>
      <c r="D52" s="200"/>
      <c r="E52" s="201"/>
      <c r="F52" s="202"/>
      <c r="G52" s="175"/>
      <c r="H52" s="176"/>
      <c r="I52" s="177"/>
      <c r="J52" s="178"/>
      <c r="K52" s="179"/>
      <c r="M52" s="86"/>
    </row>
    <row r="53" spans="1:14" ht="18" thickBot="1">
      <c r="A53" s="1"/>
      <c r="B53" s="87">
        <f>SUM(B35:B52)</f>
        <v>300</v>
      </c>
      <c r="C53" s="88" t="s">
        <v>47</v>
      </c>
      <c r="F53" s="89" t="s">
        <v>48</v>
      </c>
      <c r="G53" s="90"/>
      <c r="H53" s="91">
        <f>SUM(H35:H52)</f>
        <v>165888</v>
      </c>
      <c r="I53" s="92"/>
      <c r="J53" s="93"/>
      <c r="M53" s="94"/>
      <c r="N53" s="94"/>
    </row>
    <row r="54" spans="1:14">
      <c r="A54" s="1"/>
      <c r="F54" s="239" t="s">
        <v>49</v>
      </c>
      <c r="G54" s="240"/>
      <c r="H54" s="95">
        <v>10150</v>
      </c>
      <c r="I54" s="96"/>
      <c r="J54" s="97"/>
      <c r="M54" s="98"/>
      <c r="N54" s="98"/>
    </row>
    <row r="55" spans="1:14" ht="18" thickBot="1">
      <c r="A55" s="1"/>
      <c r="B55" s="9" t="s">
        <v>50</v>
      </c>
      <c r="C55" s="99"/>
      <c r="D55" s="99"/>
      <c r="E55" s="100"/>
      <c r="F55" s="218" t="s">
        <v>51</v>
      </c>
      <c r="G55" s="219"/>
      <c r="H55" s="220"/>
      <c r="I55" s="101"/>
      <c r="J55" s="102"/>
      <c r="M55" s="103"/>
    </row>
    <row r="56" spans="1:14" ht="18.600000000000001" thickBot="1">
      <c r="A56" s="1"/>
      <c r="B56" s="104" t="s">
        <v>52</v>
      </c>
      <c r="C56" s="105" t="s">
        <v>53</v>
      </c>
      <c r="D56" s="106" t="s">
        <v>54</v>
      </c>
      <c r="E56" s="100"/>
      <c r="F56" s="222"/>
      <c r="G56" s="223"/>
      <c r="H56" s="221"/>
      <c r="I56" s="107"/>
      <c r="J56" s="108"/>
    </row>
    <row r="57" spans="1:14">
      <c r="A57" s="1"/>
      <c r="B57" s="109" t="s">
        <v>55</v>
      </c>
      <c r="C57" s="110">
        <f>SUM(H35:H52)</f>
        <v>165888</v>
      </c>
      <c r="D57" s="111">
        <f>SUM(B35:B52)</f>
        <v>300</v>
      </c>
      <c r="E57" s="100"/>
      <c r="F57" s="112" t="s">
        <v>56</v>
      </c>
      <c r="G57" s="113"/>
      <c r="H57" s="114">
        <f>SUM(H53,H54:H56)</f>
        <v>176038</v>
      </c>
      <c r="I57" s="92"/>
      <c r="J57" s="93"/>
    </row>
    <row r="58" spans="1:14" ht="21.6" thickBot="1">
      <c r="A58" s="1"/>
      <c r="B58" s="115" t="s">
        <v>57</v>
      </c>
      <c r="C58" s="116" t="s">
        <v>58</v>
      </c>
      <c r="D58" s="117" t="s">
        <v>58</v>
      </c>
      <c r="F58" s="244" t="s">
        <v>59</v>
      </c>
      <c r="G58" s="245"/>
      <c r="H58" s="118">
        <f>SUM(H57)</f>
        <v>176038</v>
      </c>
      <c r="I58" s="119"/>
      <c r="J58" s="119"/>
    </row>
    <row r="59" spans="1:14">
      <c r="A59" s="1"/>
      <c r="B59" s="120" t="s">
        <v>60</v>
      </c>
      <c r="C59" s="121" t="s">
        <v>58</v>
      </c>
      <c r="D59" s="122" t="s">
        <v>58</v>
      </c>
    </row>
    <row r="60" spans="1:14" ht="18" thickBot="1">
      <c r="A60" s="1"/>
      <c r="B60" s="123" t="s">
        <v>61</v>
      </c>
      <c r="C60" s="124" t="s">
        <v>58</v>
      </c>
      <c r="D60" s="125" t="s">
        <v>58</v>
      </c>
    </row>
    <row r="61" spans="1:14" ht="18.600000000000001" thickTop="1" thickBot="1">
      <c r="A61" s="1"/>
      <c r="B61" s="126" t="s">
        <v>62</v>
      </c>
      <c r="C61" s="127">
        <f>SUM(C57:C60)</f>
        <v>165888</v>
      </c>
      <c r="D61" s="128">
        <f>SUM(D57:D60)</f>
        <v>300</v>
      </c>
      <c r="F61" s="129"/>
    </row>
    <row r="62" spans="1:14">
      <c r="A62" s="1"/>
      <c r="B62" s="9"/>
      <c r="C62" s="9"/>
      <c r="D62" s="50"/>
      <c r="F62" s="129"/>
      <c r="G62" s="130"/>
    </row>
    <row r="63" spans="1:14" ht="18" thickBot="1">
      <c r="A63" s="1"/>
      <c r="B63" s="9" t="s">
        <v>63</v>
      </c>
      <c r="C63" s="9"/>
      <c r="D63" s="9"/>
      <c r="F63" s="129"/>
    </row>
    <row r="64" spans="1:14" ht="18" thickBot="1">
      <c r="A64" s="1"/>
      <c r="B64" s="131" t="s">
        <v>64</v>
      </c>
      <c r="C64" s="246" t="s">
        <v>65</v>
      </c>
      <c r="D64" s="247"/>
      <c r="E64" s="246" t="s">
        <v>66</v>
      </c>
      <c r="F64" s="248"/>
    </row>
    <row r="65" spans="1:17" s="7" customFormat="1" ht="18" thickBot="1">
      <c r="A65" s="1"/>
      <c r="B65" s="132">
        <v>1</v>
      </c>
      <c r="C65" s="249">
        <v>5.89</v>
      </c>
      <c r="D65" s="250"/>
      <c r="E65" s="251" t="s">
        <v>67</v>
      </c>
      <c r="F65" s="252"/>
      <c r="G65" s="4"/>
      <c r="H65" s="6"/>
      <c r="I65" s="6"/>
      <c r="J65" s="6"/>
      <c r="L65" s="6"/>
      <c r="M65" s="6"/>
      <c r="N65" s="6"/>
      <c r="O65" s="6"/>
      <c r="P65" s="6"/>
      <c r="Q65" s="6"/>
    </row>
    <row r="66" spans="1:17" s="7" customFormat="1" ht="18.600000000000001" thickTop="1" thickBot="1">
      <c r="A66" s="6"/>
      <c r="B66" s="133" t="s">
        <v>68</v>
      </c>
      <c r="C66" s="253">
        <f>SUM(C65:D65)</f>
        <v>5.89</v>
      </c>
      <c r="D66" s="254"/>
      <c r="E66" s="255"/>
      <c r="F66" s="256"/>
      <c r="G66" s="4"/>
      <c r="H66" s="6"/>
      <c r="I66" s="6"/>
      <c r="J66" s="6"/>
      <c r="L66" s="6"/>
      <c r="M66" s="6"/>
      <c r="N66" s="6"/>
      <c r="O66" s="6"/>
      <c r="P66" s="6"/>
      <c r="Q66" s="6"/>
    </row>
    <row r="67" spans="1:17" s="7" customFormat="1">
      <c r="A67" s="6"/>
      <c r="B67" s="9"/>
      <c r="C67" s="134"/>
      <c r="D67" s="50"/>
      <c r="E67" s="3"/>
      <c r="F67" s="129"/>
      <c r="G67" s="4"/>
      <c r="H67" s="6"/>
      <c r="I67" s="6"/>
      <c r="J67" s="6"/>
      <c r="L67" s="6"/>
      <c r="M67" s="6"/>
      <c r="N67" s="6"/>
      <c r="O67" s="6"/>
      <c r="P67" s="6"/>
      <c r="Q67" s="6"/>
    </row>
    <row r="68" spans="1:17" ht="21">
      <c r="C68" s="8" t="s">
        <v>69</v>
      </c>
      <c r="D68" s="8"/>
      <c r="E68" s="8"/>
      <c r="G68" s="3"/>
    </row>
    <row r="69" spans="1:17">
      <c r="C69" s="135" t="s">
        <v>70</v>
      </c>
      <c r="D69" s="136"/>
      <c r="E69" s="136"/>
      <c r="G69" s="3"/>
    </row>
    <row r="70" spans="1:17" ht="24" customHeight="1" thickBot="1">
      <c r="C70" s="137" t="s">
        <v>71</v>
      </c>
      <c r="D70" s="138"/>
      <c r="E70" s="138"/>
      <c r="G70" s="17"/>
    </row>
    <row r="71" spans="1:17" ht="36.75" customHeight="1" thickBot="1">
      <c r="C71" s="241" t="s">
        <v>72</v>
      </c>
      <c r="D71" s="242"/>
      <c r="E71" s="243"/>
      <c r="F71" s="139"/>
      <c r="G71" s="140" t="s">
        <v>73</v>
      </c>
      <c r="H71" s="141" t="s">
        <v>74</v>
      </c>
      <c r="I71" s="142"/>
      <c r="J71" s="142"/>
    </row>
    <row r="72" spans="1:17" s="7" customFormat="1">
      <c r="A72" s="6"/>
      <c r="B72" s="3"/>
      <c r="C72" s="143" t="s">
        <v>75</v>
      </c>
      <c r="D72" s="144"/>
      <c r="E72" s="145"/>
      <c r="F72" s="146"/>
      <c r="G72" s="147"/>
      <c r="H72" s="148">
        <f t="shared" ref="H72:H113" si="3">IFERROR(F72*G72,"")</f>
        <v>0</v>
      </c>
      <c r="I72" s="149"/>
      <c r="J72" s="149"/>
      <c r="L72" s="6"/>
      <c r="M72" s="6"/>
    </row>
    <row r="73" spans="1:17" s="7" customFormat="1" ht="15" customHeight="1">
      <c r="A73" s="6"/>
      <c r="B73" s="3"/>
      <c r="C73" s="143" t="s">
        <v>76</v>
      </c>
      <c r="D73" s="144"/>
      <c r="E73" s="145"/>
      <c r="F73" s="146"/>
      <c r="G73" s="150"/>
      <c r="H73" s="151">
        <f t="shared" si="3"/>
        <v>0</v>
      </c>
      <c r="I73" s="149"/>
      <c r="J73" s="149"/>
      <c r="L73" s="6"/>
      <c r="M73" s="6"/>
    </row>
    <row r="74" spans="1:17" s="7" customFormat="1">
      <c r="A74" s="6"/>
      <c r="B74" s="3"/>
      <c r="C74" s="143" t="s">
        <v>77</v>
      </c>
      <c r="D74" s="144"/>
      <c r="E74" s="145"/>
      <c r="F74" s="146"/>
      <c r="G74" s="147"/>
      <c r="H74" s="148">
        <f t="shared" si="3"/>
        <v>0</v>
      </c>
      <c r="I74" s="149"/>
      <c r="J74" s="149"/>
      <c r="L74" s="6"/>
      <c r="M74" s="6"/>
    </row>
    <row r="75" spans="1:17" s="7" customFormat="1">
      <c r="A75" s="6"/>
      <c r="B75" s="3"/>
      <c r="C75" s="143" t="s">
        <v>78</v>
      </c>
      <c r="D75" s="144"/>
      <c r="E75" s="145"/>
      <c r="F75" s="146"/>
      <c r="G75" s="150"/>
      <c r="H75" s="151">
        <f t="shared" si="3"/>
        <v>0</v>
      </c>
      <c r="I75" s="149"/>
      <c r="J75" s="149"/>
      <c r="L75" s="6"/>
      <c r="M75" s="6"/>
    </row>
    <row r="76" spans="1:17" s="7" customFormat="1">
      <c r="A76" s="6"/>
      <c r="B76" s="3"/>
      <c r="C76" s="143" t="s">
        <v>79</v>
      </c>
      <c r="D76" s="144"/>
      <c r="E76" s="145"/>
      <c r="F76" s="146"/>
      <c r="G76" s="147"/>
      <c r="H76" s="148">
        <f t="shared" si="3"/>
        <v>0</v>
      </c>
      <c r="I76" s="149"/>
      <c r="J76" s="149"/>
      <c r="L76" s="6"/>
      <c r="M76" s="6"/>
    </row>
    <row r="77" spans="1:17" s="7" customFormat="1">
      <c r="A77" s="6"/>
      <c r="B77" s="3"/>
      <c r="C77" s="143" t="s">
        <v>80</v>
      </c>
      <c r="D77" s="144"/>
      <c r="E77" s="145"/>
      <c r="F77" s="146"/>
      <c r="G77" s="150"/>
      <c r="H77" s="151">
        <f t="shared" si="3"/>
        <v>0</v>
      </c>
      <c r="I77" s="149"/>
      <c r="J77" s="149"/>
      <c r="L77" s="6"/>
      <c r="M77" s="6"/>
    </row>
    <row r="78" spans="1:17" s="7" customFormat="1">
      <c r="A78" s="6"/>
      <c r="B78" s="3"/>
      <c r="C78" s="143" t="s">
        <v>81</v>
      </c>
      <c r="D78" s="144"/>
      <c r="E78" s="145"/>
      <c r="F78" s="146"/>
      <c r="G78" s="147"/>
      <c r="H78" s="148">
        <f t="shared" si="3"/>
        <v>0</v>
      </c>
      <c r="I78" s="149"/>
      <c r="J78" s="149"/>
      <c r="L78" s="6"/>
      <c r="M78" s="6"/>
    </row>
    <row r="79" spans="1:17" s="7" customFormat="1">
      <c r="A79" s="6"/>
      <c r="B79" s="3"/>
      <c r="C79" s="143" t="s">
        <v>82</v>
      </c>
      <c r="D79" s="144"/>
      <c r="E79" s="145"/>
      <c r="F79" s="146"/>
      <c r="G79" s="150"/>
      <c r="H79" s="151">
        <f t="shared" si="3"/>
        <v>0</v>
      </c>
      <c r="I79" s="149"/>
      <c r="J79" s="149"/>
      <c r="L79" s="6"/>
      <c r="M79" s="6"/>
    </row>
    <row r="80" spans="1:17" s="7" customFormat="1">
      <c r="A80" s="6"/>
      <c r="B80" s="3"/>
      <c r="C80" s="143" t="s">
        <v>83</v>
      </c>
      <c r="D80" s="144"/>
      <c r="E80" s="145"/>
      <c r="F80" s="146"/>
      <c r="G80" s="147"/>
      <c r="H80" s="148">
        <f t="shared" si="3"/>
        <v>0</v>
      </c>
      <c r="I80" s="149"/>
      <c r="J80" s="149"/>
      <c r="L80" s="6"/>
      <c r="M80" s="6"/>
    </row>
    <row r="81" spans="1:13" s="7" customFormat="1">
      <c r="A81" s="6"/>
      <c r="B81" s="3"/>
      <c r="C81" s="143" t="s">
        <v>84</v>
      </c>
      <c r="D81" s="144"/>
      <c r="E81" s="145"/>
      <c r="F81" s="146"/>
      <c r="G81" s="150"/>
      <c r="H81" s="151">
        <f t="shared" si="3"/>
        <v>0</v>
      </c>
      <c r="I81" s="149"/>
      <c r="J81" s="149"/>
      <c r="L81" s="6"/>
      <c r="M81" s="6"/>
    </row>
    <row r="82" spans="1:13" s="7" customFormat="1">
      <c r="A82" s="6"/>
      <c r="B82" s="3"/>
      <c r="C82" s="143" t="s">
        <v>85</v>
      </c>
      <c r="D82" s="144"/>
      <c r="E82" s="145"/>
      <c r="F82" s="146"/>
      <c r="G82" s="147"/>
      <c r="H82" s="148">
        <f t="shared" si="3"/>
        <v>0</v>
      </c>
      <c r="I82" s="149"/>
      <c r="J82" s="149"/>
      <c r="L82" s="6"/>
      <c r="M82" s="6"/>
    </row>
    <row r="83" spans="1:13" s="7" customFormat="1">
      <c r="A83" s="6"/>
      <c r="B83" s="3"/>
      <c r="C83" s="143" t="s">
        <v>86</v>
      </c>
      <c r="D83" s="144"/>
      <c r="E83" s="145"/>
      <c r="F83" s="146"/>
      <c r="G83" s="150"/>
      <c r="H83" s="151">
        <f t="shared" si="3"/>
        <v>0</v>
      </c>
      <c r="I83" s="149"/>
      <c r="J83" s="149"/>
      <c r="L83" s="6"/>
      <c r="M83" s="6"/>
    </row>
    <row r="84" spans="1:13" s="7" customFormat="1">
      <c r="A84" s="6"/>
      <c r="B84" s="3"/>
      <c r="C84" s="143" t="s">
        <v>87</v>
      </c>
      <c r="D84" s="144"/>
      <c r="E84" s="145"/>
      <c r="F84" s="146"/>
      <c r="G84" s="147"/>
      <c r="H84" s="148">
        <f t="shared" si="3"/>
        <v>0</v>
      </c>
      <c r="I84" s="149"/>
      <c r="J84" s="149"/>
      <c r="L84" s="6"/>
      <c r="M84" s="6"/>
    </row>
    <row r="85" spans="1:13" s="7" customFormat="1">
      <c r="A85" s="6"/>
      <c r="B85" s="3"/>
      <c r="C85" s="143" t="s">
        <v>88</v>
      </c>
      <c r="D85" s="144"/>
      <c r="E85" s="145"/>
      <c r="F85" s="146"/>
      <c r="G85" s="150"/>
      <c r="H85" s="151">
        <f t="shared" si="3"/>
        <v>0</v>
      </c>
      <c r="I85" s="149"/>
      <c r="J85" s="149"/>
      <c r="L85" s="6"/>
      <c r="M85" s="6"/>
    </row>
    <row r="86" spans="1:13" s="7" customFormat="1">
      <c r="A86" s="6"/>
      <c r="B86" s="3"/>
      <c r="C86" s="143" t="s">
        <v>89</v>
      </c>
      <c r="D86" s="144"/>
      <c r="E86" s="145"/>
      <c r="F86" s="146"/>
      <c r="G86" s="147"/>
      <c r="H86" s="148">
        <f t="shared" si="3"/>
        <v>0</v>
      </c>
      <c r="I86" s="149"/>
      <c r="J86" s="149"/>
      <c r="L86" s="6"/>
      <c r="M86" s="6"/>
    </row>
    <row r="87" spans="1:13" s="7" customFormat="1">
      <c r="A87" s="6"/>
      <c r="B87" s="3"/>
      <c r="C87" s="143" t="s">
        <v>90</v>
      </c>
      <c r="D87" s="144"/>
      <c r="E87" s="145"/>
      <c r="F87" s="146"/>
      <c r="G87" s="150"/>
      <c r="H87" s="151">
        <f t="shared" si="3"/>
        <v>0</v>
      </c>
      <c r="I87" s="149"/>
      <c r="J87" s="149"/>
      <c r="L87" s="6"/>
      <c r="M87" s="6"/>
    </row>
    <row r="88" spans="1:13" s="7" customFormat="1">
      <c r="A88" s="6"/>
      <c r="B88" s="3"/>
      <c r="C88" s="143" t="s">
        <v>91</v>
      </c>
      <c r="D88" s="144"/>
      <c r="E88" s="145"/>
      <c r="F88" s="146"/>
      <c r="G88" s="147"/>
      <c r="H88" s="148">
        <f t="shared" si="3"/>
        <v>0</v>
      </c>
      <c r="I88" s="149"/>
      <c r="J88" s="149"/>
      <c r="L88" s="6"/>
      <c r="M88" s="6"/>
    </row>
    <row r="89" spans="1:13" s="7" customFormat="1">
      <c r="A89" s="6"/>
      <c r="B89" s="3"/>
      <c r="C89" s="143" t="s">
        <v>92</v>
      </c>
      <c r="D89" s="144"/>
      <c r="E89" s="145"/>
      <c r="F89" s="146"/>
      <c r="G89" s="150"/>
      <c r="H89" s="151">
        <f t="shared" si="3"/>
        <v>0</v>
      </c>
      <c r="I89" s="149"/>
      <c r="J89" s="149"/>
      <c r="L89" s="6"/>
      <c r="M89" s="6"/>
    </row>
    <row r="90" spans="1:13" s="7" customFormat="1">
      <c r="A90" s="6"/>
      <c r="B90" s="3"/>
      <c r="C90" s="143" t="s">
        <v>93</v>
      </c>
      <c r="D90" s="144"/>
      <c r="E90" s="145"/>
      <c r="F90" s="146"/>
      <c r="G90" s="147"/>
      <c r="H90" s="148">
        <f t="shared" si="3"/>
        <v>0</v>
      </c>
      <c r="I90" s="149"/>
      <c r="J90" s="149"/>
      <c r="L90" s="6"/>
      <c r="M90" s="6"/>
    </row>
    <row r="91" spans="1:13" s="7" customFormat="1">
      <c r="A91" s="6"/>
      <c r="B91" s="3"/>
      <c r="C91" s="143" t="s">
        <v>94</v>
      </c>
      <c r="D91" s="144"/>
      <c r="E91" s="145"/>
      <c r="F91" s="146"/>
      <c r="G91" s="150"/>
      <c r="H91" s="151">
        <f t="shared" si="3"/>
        <v>0</v>
      </c>
      <c r="I91" s="149"/>
      <c r="J91" s="149"/>
      <c r="L91" s="6"/>
      <c r="M91" s="6"/>
    </row>
    <row r="92" spans="1:13" s="7" customFormat="1">
      <c r="A92" s="6"/>
      <c r="B92" s="3"/>
      <c r="C92" s="143" t="s">
        <v>95</v>
      </c>
      <c r="D92" s="144"/>
      <c r="E92" s="145"/>
      <c r="F92" s="146"/>
      <c r="G92" s="147"/>
      <c r="H92" s="148">
        <f t="shared" si="3"/>
        <v>0</v>
      </c>
      <c r="I92" s="149"/>
      <c r="J92" s="149"/>
      <c r="L92" s="6"/>
      <c r="M92" s="6"/>
    </row>
    <row r="93" spans="1:13" s="7" customFormat="1">
      <c r="A93" s="6"/>
      <c r="B93" s="3"/>
      <c r="C93" s="143" t="s">
        <v>96</v>
      </c>
      <c r="D93" s="144"/>
      <c r="E93" s="145"/>
      <c r="F93" s="146"/>
      <c r="G93" s="150"/>
      <c r="H93" s="151">
        <f t="shared" si="3"/>
        <v>0</v>
      </c>
      <c r="I93" s="149"/>
      <c r="J93" s="149"/>
      <c r="L93" s="6"/>
      <c r="M93" s="6"/>
    </row>
    <row r="94" spans="1:13" s="7" customFormat="1">
      <c r="A94" s="6"/>
      <c r="B94" s="3"/>
      <c r="C94" s="143" t="s">
        <v>97</v>
      </c>
      <c r="D94" s="144"/>
      <c r="E94" s="145"/>
      <c r="F94" s="146"/>
      <c r="G94" s="147"/>
      <c r="H94" s="148">
        <f t="shared" si="3"/>
        <v>0</v>
      </c>
      <c r="I94" s="149"/>
      <c r="J94" s="149"/>
      <c r="L94" s="6"/>
      <c r="M94" s="6"/>
    </row>
    <row r="95" spans="1:13" s="7" customFormat="1">
      <c r="A95" s="6"/>
      <c r="B95" s="3"/>
      <c r="C95" s="143" t="s">
        <v>98</v>
      </c>
      <c r="D95" s="144"/>
      <c r="E95" s="145"/>
      <c r="F95" s="146"/>
      <c r="G95" s="150"/>
      <c r="H95" s="151">
        <f t="shared" si="3"/>
        <v>0</v>
      </c>
      <c r="I95" s="149"/>
      <c r="J95" s="149"/>
      <c r="L95" s="6"/>
      <c r="M95" s="6"/>
    </row>
    <row r="96" spans="1:13" s="7" customFormat="1">
      <c r="A96" s="6"/>
      <c r="B96" s="3"/>
      <c r="C96" s="143" t="s">
        <v>99</v>
      </c>
      <c r="D96" s="144"/>
      <c r="E96" s="145"/>
      <c r="F96" s="146"/>
      <c r="G96" s="147"/>
      <c r="H96" s="148">
        <f t="shared" si="3"/>
        <v>0</v>
      </c>
      <c r="I96" s="149"/>
      <c r="J96" s="149"/>
      <c r="L96" s="6"/>
      <c r="M96" s="6"/>
    </row>
    <row r="97" spans="1:13" s="7" customFormat="1">
      <c r="A97" s="6"/>
      <c r="B97" s="3"/>
      <c r="C97" s="143" t="s">
        <v>100</v>
      </c>
      <c r="D97" s="144"/>
      <c r="E97" s="145"/>
      <c r="F97" s="146"/>
      <c r="G97" s="150"/>
      <c r="H97" s="151">
        <f t="shared" si="3"/>
        <v>0</v>
      </c>
      <c r="I97" s="149"/>
      <c r="J97" s="149"/>
      <c r="L97" s="6"/>
      <c r="M97" s="6"/>
    </row>
    <row r="98" spans="1:13" s="7" customFormat="1">
      <c r="A98" s="6"/>
      <c r="B98" s="3"/>
      <c r="C98" s="143" t="s">
        <v>101</v>
      </c>
      <c r="D98" s="144"/>
      <c r="E98" s="145"/>
      <c r="F98" s="146"/>
      <c r="G98" s="147"/>
      <c r="H98" s="148">
        <f t="shared" si="3"/>
        <v>0</v>
      </c>
      <c r="I98" s="149"/>
      <c r="J98" s="149"/>
      <c r="L98" s="6"/>
      <c r="M98" s="6"/>
    </row>
    <row r="99" spans="1:13" s="7" customFormat="1">
      <c r="A99" s="6"/>
      <c r="B99" s="3"/>
      <c r="C99" s="143" t="s">
        <v>102</v>
      </c>
      <c r="D99" s="144"/>
      <c r="E99" s="145"/>
      <c r="F99" s="146"/>
      <c r="G99" s="150"/>
      <c r="H99" s="151">
        <f t="shared" si="3"/>
        <v>0</v>
      </c>
      <c r="I99" s="149"/>
      <c r="J99" s="149"/>
      <c r="L99" s="6"/>
      <c r="M99" s="6"/>
    </row>
    <row r="100" spans="1:13" s="7" customFormat="1">
      <c r="A100" s="6"/>
      <c r="B100" s="3"/>
      <c r="C100" s="143" t="s">
        <v>103</v>
      </c>
      <c r="D100" s="144"/>
      <c r="E100" s="145"/>
      <c r="F100" s="146"/>
      <c r="G100" s="147"/>
      <c r="H100" s="148">
        <f t="shared" si="3"/>
        <v>0</v>
      </c>
      <c r="I100" s="149"/>
      <c r="J100" s="149"/>
      <c r="L100" s="6"/>
      <c r="M100" s="6"/>
    </row>
    <row r="101" spans="1:13" s="7" customFormat="1">
      <c r="A101" s="6"/>
      <c r="B101" s="3"/>
      <c r="C101" s="143" t="s">
        <v>104</v>
      </c>
      <c r="D101" s="144"/>
      <c r="E101" s="145"/>
      <c r="F101" s="146"/>
      <c r="G101" s="150"/>
      <c r="H101" s="151">
        <f t="shared" si="3"/>
        <v>0</v>
      </c>
      <c r="I101" s="149"/>
      <c r="J101" s="149"/>
      <c r="L101" s="6"/>
      <c r="M101" s="6"/>
    </row>
    <row r="102" spans="1:13" s="7" customFormat="1">
      <c r="A102" s="6"/>
      <c r="B102" s="3"/>
      <c r="C102" s="143" t="s">
        <v>105</v>
      </c>
      <c r="D102" s="144"/>
      <c r="E102" s="145"/>
      <c r="F102" s="146"/>
      <c r="G102" s="147"/>
      <c r="H102" s="148">
        <f t="shared" si="3"/>
        <v>0</v>
      </c>
      <c r="I102" s="149"/>
      <c r="J102" s="149"/>
      <c r="L102" s="6"/>
      <c r="M102" s="6"/>
    </row>
    <row r="103" spans="1:13" s="7" customFormat="1">
      <c r="A103" s="6"/>
      <c r="B103" s="3"/>
      <c r="C103" s="143" t="s">
        <v>106</v>
      </c>
      <c r="D103" s="144"/>
      <c r="E103" s="145"/>
      <c r="F103" s="146"/>
      <c r="G103" s="150"/>
      <c r="H103" s="151">
        <f t="shared" si="3"/>
        <v>0</v>
      </c>
      <c r="I103" s="149"/>
      <c r="J103" s="149"/>
      <c r="L103" s="6"/>
      <c r="M103" s="6"/>
    </row>
    <row r="104" spans="1:13" s="7" customFormat="1">
      <c r="A104" s="6"/>
      <c r="B104" s="3"/>
      <c r="C104" s="143" t="s">
        <v>107</v>
      </c>
      <c r="D104" s="144"/>
      <c r="E104" s="145"/>
      <c r="F104" s="146"/>
      <c r="G104" s="147"/>
      <c r="H104" s="148">
        <f t="shared" si="3"/>
        <v>0</v>
      </c>
      <c r="I104" s="149"/>
      <c r="J104" s="149"/>
      <c r="L104" s="6"/>
      <c r="M104" s="6"/>
    </row>
    <row r="105" spans="1:13" s="7" customFormat="1">
      <c r="A105" s="6"/>
      <c r="B105" s="3"/>
      <c r="C105" s="143" t="s">
        <v>108</v>
      </c>
      <c r="D105" s="144"/>
      <c r="E105" s="145"/>
      <c r="F105" s="146"/>
      <c r="G105" s="150"/>
      <c r="H105" s="151">
        <f t="shared" si="3"/>
        <v>0</v>
      </c>
      <c r="I105" s="149"/>
      <c r="J105" s="149"/>
      <c r="L105" s="6"/>
      <c r="M105" s="6"/>
    </row>
    <row r="106" spans="1:13" s="7" customFormat="1">
      <c r="A106" s="6"/>
      <c r="B106" s="3"/>
      <c r="C106" s="143" t="s">
        <v>109</v>
      </c>
      <c r="D106" s="144"/>
      <c r="E106" s="145"/>
      <c r="F106" s="146"/>
      <c r="G106" s="147"/>
      <c r="H106" s="148">
        <f t="shared" si="3"/>
        <v>0</v>
      </c>
      <c r="I106" s="149"/>
      <c r="J106" s="149"/>
      <c r="L106" s="6"/>
      <c r="M106" s="6"/>
    </row>
    <row r="107" spans="1:13" s="7" customFormat="1">
      <c r="A107" s="6"/>
      <c r="B107" s="3"/>
      <c r="C107" s="143" t="s">
        <v>110</v>
      </c>
      <c r="D107" s="144"/>
      <c r="E107" s="145"/>
      <c r="F107" s="146"/>
      <c r="G107" s="150"/>
      <c r="H107" s="151">
        <f t="shared" si="3"/>
        <v>0</v>
      </c>
      <c r="I107" s="149"/>
      <c r="J107" s="149"/>
      <c r="L107" s="6"/>
      <c r="M107" s="6"/>
    </row>
    <row r="108" spans="1:13" s="7" customFormat="1">
      <c r="A108" s="6"/>
      <c r="B108" s="3"/>
      <c r="C108" s="143" t="s">
        <v>111</v>
      </c>
      <c r="D108" s="144"/>
      <c r="E108" s="145"/>
      <c r="F108" s="146"/>
      <c r="G108" s="147"/>
      <c r="H108" s="148">
        <f t="shared" si="3"/>
        <v>0</v>
      </c>
      <c r="I108" s="149"/>
      <c r="J108" s="149"/>
      <c r="L108" s="6"/>
      <c r="M108" s="6"/>
    </row>
    <row r="109" spans="1:13" s="7" customFormat="1">
      <c r="A109" s="6"/>
      <c r="B109" s="3"/>
      <c r="C109" s="143" t="s">
        <v>112</v>
      </c>
      <c r="D109" s="144"/>
      <c r="E109" s="145"/>
      <c r="F109" s="146"/>
      <c r="G109" s="150"/>
      <c r="H109" s="151">
        <f t="shared" si="3"/>
        <v>0</v>
      </c>
      <c r="I109" s="149"/>
      <c r="J109" s="149"/>
      <c r="L109" s="6"/>
      <c r="M109" s="6"/>
    </row>
    <row r="110" spans="1:13" s="7" customFormat="1">
      <c r="A110" s="6"/>
      <c r="B110" s="3"/>
      <c r="C110" s="143" t="s">
        <v>113</v>
      </c>
      <c r="D110" s="144"/>
      <c r="E110" s="145"/>
      <c r="F110" s="146"/>
      <c r="G110" s="147"/>
      <c r="H110" s="148">
        <f t="shared" si="3"/>
        <v>0</v>
      </c>
      <c r="I110" s="149"/>
      <c r="J110" s="149"/>
      <c r="L110" s="6"/>
      <c r="M110" s="6"/>
    </row>
    <row r="111" spans="1:13" s="7" customFormat="1">
      <c r="A111" s="6"/>
      <c r="B111" s="3"/>
      <c r="C111" s="143" t="s">
        <v>114</v>
      </c>
      <c r="D111" s="144"/>
      <c r="E111" s="145"/>
      <c r="F111" s="146"/>
      <c r="G111" s="150"/>
      <c r="H111" s="151">
        <f t="shared" si="3"/>
        <v>0</v>
      </c>
      <c r="I111" s="149"/>
      <c r="J111" s="149"/>
      <c r="L111" s="6"/>
      <c r="M111" s="6"/>
    </row>
    <row r="112" spans="1:13" s="7" customFormat="1">
      <c r="A112" s="6"/>
      <c r="B112" s="3"/>
      <c r="C112" s="143" t="s">
        <v>115</v>
      </c>
      <c r="D112" s="144"/>
      <c r="E112" s="145"/>
      <c r="F112" s="146"/>
      <c r="G112" s="147"/>
      <c r="H112" s="148">
        <f t="shared" si="3"/>
        <v>0</v>
      </c>
      <c r="I112" s="149"/>
      <c r="J112" s="149"/>
      <c r="L112" s="6"/>
      <c r="M112" s="6"/>
    </row>
    <row r="113" spans="1:13" s="7" customFormat="1" ht="18" thickBot="1">
      <c r="A113" s="6"/>
      <c r="B113" s="3"/>
      <c r="C113" s="152" t="s">
        <v>116</v>
      </c>
      <c r="D113" s="153"/>
      <c r="E113" s="154"/>
      <c r="F113" s="155"/>
      <c r="G113" s="156"/>
      <c r="H113" s="157">
        <f t="shared" si="3"/>
        <v>0</v>
      </c>
      <c r="I113" s="149"/>
      <c r="J113" s="149"/>
      <c r="L113" s="6"/>
      <c r="M113" s="6"/>
    </row>
    <row r="114" spans="1:13" s="7" customFormat="1" ht="18.600000000000001" thickTop="1" thickBot="1">
      <c r="A114" s="6"/>
      <c r="B114" s="3"/>
      <c r="C114" s="158"/>
      <c r="D114" s="159"/>
      <c r="E114" s="160"/>
      <c r="F114" s="161"/>
      <c r="G114" s="161">
        <f>SUM(G72:G113)</f>
        <v>0</v>
      </c>
      <c r="H114" s="162">
        <f>SUM(H72:H113)</f>
        <v>0</v>
      </c>
      <c r="I114" s="163"/>
      <c r="J114" s="163"/>
      <c r="L114" s="6"/>
      <c r="M114" s="6"/>
    </row>
    <row r="116" spans="1:13">
      <c r="C116" s="99"/>
      <c r="D116" s="99"/>
      <c r="E116" s="99"/>
    </row>
  </sheetData>
  <sheetProtection selectLockedCells="1"/>
  <mergeCells count="34">
    <mergeCell ref="I32:J32"/>
    <mergeCell ref="B33:K33"/>
    <mergeCell ref="F54:G54"/>
    <mergeCell ref="C71:E71"/>
    <mergeCell ref="F58:G58"/>
    <mergeCell ref="C64:D64"/>
    <mergeCell ref="E64:F64"/>
    <mergeCell ref="C65:D65"/>
    <mergeCell ref="E65:F65"/>
    <mergeCell ref="C66:D66"/>
    <mergeCell ref="E66:F66"/>
    <mergeCell ref="F55:G55"/>
    <mergeCell ref="H55:H56"/>
    <mergeCell ref="F56:G56"/>
    <mergeCell ref="B21:C21"/>
    <mergeCell ref="D21:E21"/>
    <mergeCell ref="B22:C22"/>
    <mergeCell ref="D22:E22"/>
    <mergeCell ref="B23:C23"/>
    <mergeCell ref="D23:E23"/>
    <mergeCell ref="B26:C26"/>
    <mergeCell ref="C32:F32"/>
    <mergeCell ref="J9:K9"/>
    <mergeCell ref="B12:C12"/>
    <mergeCell ref="H12:I12"/>
    <mergeCell ref="B20:C20"/>
    <mergeCell ref="D20:E20"/>
    <mergeCell ref="H20:K20"/>
    <mergeCell ref="J8:K8"/>
    <mergeCell ref="J3:K3"/>
    <mergeCell ref="J4:K4"/>
    <mergeCell ref="J5:K5"/>
    <mergeCell ref="J6:K6"/>
    <mergeCell ref="J7:K7"/>
  </mergeCells>
  <dataValidations count="3">
    <dataValidation type="custom" allowBlank="1" showInputMessage="1" showErrorMessage="1" errorTitle="Not acceptable" error="Please put in maltiple of 12 (ex. 12, 24, 36, 48 etc...)" promptTitle="MOQ 12" prompt="Over 600 pcs～ Medium discount applied_x000a_Over 1200 pcs～ Max discount applied" sqref="B36:B37 B39:B41 B50:B51 B48 B45:B46 B43" xr:uid="{00000000-0002-0000-0000-000000000000}">
      <formula1>MOD(B36,12)=0</formula1>
    </dataValidation>
    <dataValidation type="list" allowBlank="1" showInputMessage="1" prompt="Please chose or fill in the shipping method" sqref="D21:E21" xr:uid="{00000000-0002-0000-0000-000001000000}">
      <formula1>"EMS,TNT,UPS,DHL,Fedx"</formula1>
    </dataValidation>
    <dataValidation operator="greaterThanOrEqual" allowBlank="1" showInputMessage="1" showErrorMessage="1" promptTitle="SPQ 1" prompt="Over 6 pcs～ Medium discount applied_x000a_Over 12 pcs～ Max discount applied" sqref="B52" xr:uid="{00000000-0002-0000-0000-000002000000}"/>
  </dataValidations>
  <hyperlinks>
    <hyperlink ref="J9" r:id="rId1" xr:uid="{00000000-0004-0000-0000-000000000000}"/>
    <hyperlink ref="E5" r:id="rId2" xr:uid="{00000000-0004-0000-0000-000001000000}"/>
  </hyperlinks>
  <pageMargins left="0.19685039370078741" right="0.27559055118110237" top="0.23622047244094491" bottom="0.27559055118110237" header="0.27559055118110237" footer="0.35433070866141736"/>
  <pageSetup paperSize="9" scale="40" fitToHeight="0" orientation="portrait" r:id="rId3"/>
  <headerFooter>
    <oddHeader>&amp;RY.S.PARK Professional Inc.
&amp;D
ver. 20181212</oddHeader>
    <oddFooter>&amp;CY.S.PARK Professional Inc.
&amp;P/&amp;N</oddFooter>
  </headerFooter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ボタン 11">
              <controlPr defaultSize="0" print="0" autoFill="0" autoPict="0" macro="[0]!TestHachioji">
                <anchor moveWithCells="1" sizeWithCells="1">
                  <from>
                    <xdr:col>15</xdr:col>
                    <xdr:colOff>220980</xdr:colOff>
                    <xdr:row>2</xdr:row>
                    <xdr:rowOff>30480</xdr:rowOff>
                  </from>
                  <to>
                    <xdr:col>17</xdr:col>
                    <xdr:colOff>381000</xdr:colOff>
                    <xdr:row>6</xdr:row>
                    <xdr:rowOff>160020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Hqchiojiyou</vt:lpstr>
      <vt:lpstr>PI-B</vt:lpstr>
      <vt:lpstr>Hqchiojiyou!Impression_des_titres</vt:lpstr>
      <vt:lpstr>'PI-B'!Impression_des_titres</vt:lpstr>
      <vt:lpstr>Hqchiojiyou!Zone_d_impression</vt:lpstr>
      <vt:lpstr>'PI-B'!Zone_d_impression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</dc:creator>
  <cp:lastModifiedBy>Eric Kergresse</cp:lastModifiedBy>
  <dcterms:created xsi:type="dcterms:W3CDTF">2023-11-28T07:28:49Z</dcterms:created>
  <dcterms:modified xsi:type="dcterms:W3CDTF">2023-11-28T09:46:20Z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TestHachioji_1" visible="true" label="TestHachioji" imageMso="PersonaStatusBusy" onAction="TestHachioji"/>
      </mso:documentControls>
    </mso:qat>
  </mso:ribbon>
</mso:customUI>
</file>