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0C126D20-86CE-4BD7-A733-D307605F4E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Equipe Cockpit" sheetId="9" r:id="rId1"/>
    <sheet name="Paramètres" sheetId="15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9" l="1"/>
  <c r="H5" i="9"/>
  <c r="H6" i="9"/>
  <c r="H7" i="9"/>
  <c r="H8" i="9"/>
  <c r="H9" i="9"/>
  <c r="H10" i="9"/>
  <c r="H11" i="9"/>
  <c r="H4" i="9"/>
  <c r="E4" i="9"/>
  <c r="E5" i="9"/>
  <c r="E6" i="9"/>
  <c r="E7" i="9"/>
  <c r="E8" i="9"/>
  <c r="E9" i="9"/>
  <c r="E10" i="9"/>
  <c r="E11" i="9"/>
  <c r="J11" i="9" s="1"/>
  <c r="J10" i="9"/>
  <c r="J9" i="9"/>
  <c r="J7" i="9"/>
  <c r="J6" i="9"/>
  <c r="J5" i="9"/>
  <c r="J8" i="9" l="1"/>
  <c r="J4" i="9"/>
</calcChain>
</file>

<file path=xl/sharedStrings.xml><?xml version="1.0" encoding="utf-8"?>
<sst xmlns="http://schemas.openxmlformats.org/spreadsheetml/2006/main" count="37" uniqueCount="22">
  <si>
    <t>Bruxelles</t>
  </si>
  <si>
    <t>Liège</t>
  </si>
  <si>
    <t>Namur</t>
  </si>
  <si>
    <t>Métier</t>
  </si>
  <si>
    <t>site Dép</t>
  </si>
  <si>
    <t>site Ret</t>
  </si>
  <si>
    <t>DATE</t>
  </si>
  <si>
    <t>début horaire</t>
  </si>
  <si>
    <t>début serv.</t>
  </si>
  <si>
    <t>fin serv.</t>
  </si>
  <si>
    <t>fin horaire</t>
  </si>
  <si>
    <t>hôtel</t>
  </si>
  <si>
    <t>Vol. heures</t>
  </si>
  <si>
    <t>jours</t>
  </si>
  <si>
    <t>Remarques</t>
  </si>
  <si>
    <t>Hotel</t>
  </si>
  <si>
    <t>oui</t>
  </si>
  <si>
    <t>Ville</t>
  </si>
  <si>
    <t>Délai de route</t>
  </si>
  <si>
    <t>charleroi</t>
  </si>
  <si>
    <t>Mons</t>
  </si>
  <si>
    <t xml:space="preserve">SIMON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</si>
</sst>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h:mm:ss;@"/>
    <numFmt numFmtId="167" formatCode="h:mm:ss;@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24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/>
    <xf numFmtId="167" fontId="0" fillId="0" borderId="0" xfId="0" applyNumberFormat="1"/>
    <xf numFmtId="0" fontId="1" fillId="0" borderId="3" xfId="0" applyFont="1" applyFill="1" applyBorder="1" applyAlignment="1">
      <alignment vertical="top" wrapText="1"/>
    </xf>
    <xf numFmtId="0" fontId="1" fillId="0" borderId="2" xfId="0" applyFont="1" applyFill="1" applyBorder="1"/>
    <xf numFmtId="164" fontId="1" fillId="0" borderId="0" xfId="0" applyNumberFormat="1" applyFont="1" applyFill="1" applyAlignment="1">
      <alignment horizontal="left"/>
    </xf>
    <xf numFmtId="165" fontId="1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0" fontId="1" fillId="0" borderId="2" xfId="0" applyFont="1" applyFill="1" applyBorder="1" applyAlignment="1">
      <alignment horizontal="left" vertical="top" wrapText="1"/>
    </xf>
    <xf numFmtId="20" fontId="1" fillId="0" borderId="2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5" fontId="2" fillId="2" borderId="7" xfId="0" applyNumberFormat="1" applyFont="1" applyFill="1" applyBorder="1" applyAlignment="1">
      <alignment horizontal="center" vertical="center"/>
    </xf>
    <xf numFmtId="165" fontId="2" fillId="2" borderId="6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0" xfId="0" applyFont="1"/>
    <xf numFmtId="165" fontId="0" fillId="0" borderId="0" xfId="0" applyNumberFormat="1" applyAlignment="1">
      <alignment horizontal="center"/>
    </xf>
    <xf numFmtId="2" fontId="2" fillId="0" borderId="0" xfId="0" applyNumberFormat="1" applyFont="1" applyAlignment="1">
      <alignment horizontal="center" vertical="center"/>
    </xf>
  </cellXfs>
  <cellStyles count="3">
    <cellStyle name="Excel Built-in Normal" xfId="1" xr:uid="{00000000-0005-0000-0000-000000000000}"/>
    <cellStyle name="Hyperlink" xfId="2" xr:uid="{00000000-000B-0000-0000-000008000000}"/>
    <cellStyle name="Normal" xfId="0" builtinId="0"/>
  </cellStyles>
  <dxfs count="15"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hh:mm:ss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top style="medium">
          <color indexed="64"/>
        </top>
      </border>
    </dxf>
    <dxf>
      <numFmt numFmtId="167" formatCode="h:mm:ss;@"/>
    </dxf>
  </dxfs>
  <tableStyles count="0" defaultTableStyle="TableStyleMedium2" defaultPivotStyle="PivotStyleLight16"/>
  <colors>
    <mruColors>
      <color rgb="FF66FF99"/>
      <color rgb="FF99FF99"/>
      <color rgb="FF66FFCC"/>
      <color rgb="FFFF5050"/>
      <color rgb="FF99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1E28AC-10E4-43DC-ACCF-356D4BCD90CE}" name="t_Service" displayName="t_Service" ref="A3:L11" totalsRowShown="0" headerRowDxfId="0" dataDxfId="1" tableBorderDxfId="13">
  <autoFilter ref="A3:L11" xr:uid="{B21E28AC-10E4-43DC-ACCF-356D4BCD90CE}"/>
  <tableColumns count="12">
    <tableColumn id="1" xr3:uid="{032A8490-F6F2-41A1-B377-CED04F0830F5}" name="Métier" dataDxfId="12"/>
    <tableColumn id="2" xr3:uid="{CF3E8FC3-4C77-49DC-96A1-ECD8844FFD28}" name="site Dép" dataDxfId="11"/>
    <tableColumn id="3" xr3:uid="{D9342EB1-3472-4A47-921C-0650247F8AFE}" name="site Ret" dataDxfId="10"/>
    <tableColumn id="4" xr3:uid="{AC4FE698-7457-47C4-8FF9-2930AB135200}" name="DATE" dataDxfId="9"/>
    <tableColumn id="5" xr3:uid="{14CB4782-B99D-4546-B682-E0A0C1835563}" name="début horaire">
      <calculatedColumnFormula>t_Service[[#This Row],[début serv.]]-VLOOKUP(t_Service[[#This Row],[site Dép]],t_Delais4[],2,FALSE)</calculatedColumnFormula>
    </tableColumn>
    <tableColumn id="6" xr3:uid="{A0E87CC0-BA9B-4691-974A-D7FD290BBEF0}" name="début serv." dataDxfId="8"/>
    <tableColumn id="7" xr3:uid="{9F4773FE-9779-47EB-9F7B-4EC70086D4F3}" name="fin serv." dataDxfId="7"/>
    <tableColumn id="8" xr3:uid="{DCE6CBBA-003B-40CB-B29D-625FF1E35398}" name="fin horaire" dataDxfId="6">
      <calculatedColumnFormula>t_Service[[#This Row],[fin serv.]]+VLOOKUP(t_Service[[#This Row],[site Dép]],t_Delais4[],2,FALSE)</calculatedColumnFormula>
    </tableColumn>
    <tableColumn id="9" xr3:uid="{E2E89CEB-2303-47DE-BD67-A67E5D70F0A9}" name="hôtel" dataDxfId="5"/>
    <tableColumn id="10" xr3:uid="{9E4C95FD-B025-476A-9757-A83C3611F00B}" name="Vol. heures" dataDxfId="4">
      <calculatedColumnFormula>H4-E4</calculatedColumnFormula>
    </tableColumn>
    <tableColumn id="11" xr3:uid="{F3CDC425-8ED7-4EB3-9945-71A66863876B}" name="jours" dataDxfId="3"/>
    <tableColumn id="12" xr3:uid="{43A1EF6F-E653-4CE4-8DEB-427D1EA6F88B}" name="Remarques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96532E9-DE13-4322-8EBB-769BF52C5F1A}" name="t_Delais4" displayName="t_Delais4" ref="A2:B8" totalsRowShown="0">
  <autoFilter ref="A2:B8" xr:uid="{B96532E9-DE13-4322-8EBB-769BF52C5F1A}"/>
  <tableColumns count="2">
    <tableColumn id="2" xr3:uid="{622482F9-2BAB-4DC5-A292-7A22E3EB2FF0}" name="Ville"/>
    <tableColumn id="3" xr3:uid="{34B12213-1E3E-4C00-956A-9840171126FE}" name="Délai de route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AB345-3C8D-4ED8-8C56-08C6A0A26453}">
  <dimension ref="A1:L15"/>
  <sheetViews>
    <sheetView tabSelected="1" zoomScaleNormal="100" workbookViewId="0">
      <selection activeCell="H1" sqref="H1"/>
    </sheetView>
  </sheetViews>
  <sheetFormatPr baseColWidth="10" defaultColWidth="11.44140625" defaultRowHeight="14.4" x14ac:dyDescent="0.3"/>
  <cols>
    <col min="1" max="1" width="34.5546875" customWidth="1"/>
    <col min="2" max="2" width="9.44140625" customWidth="1"/>
    <col min="3" max="3" width="9.33203125" customWidth="1"/>
    <col min="4" max="4" width="29.109375" customWidth="1"/>
    <col min="5" max="5" width="18.109375" customWidth="1"/>
    <col min="6" max="6" width="22.6640625" customWidth="1"/>
    <col min="7" max="7" width="21.5546875" customWidth="1"/>
    <col min="8" max="8" width="16" customWidth="1"/>
    <col min="9" max="9" width="19.33203125" customWidth="1"/>
    <col min="10" max="10" width="24.33203125" customWidth="1"/>
    <col min="11" max="11" width="19.44140625" customWidth="1"/>
    <col min="12" max="12" width="31.5546875" customWidth="1"/>
  </cols>
  <sheetData>
    <row r="1" spans="1:12" ht="31.2" x14ac:dyDescent="0.6">
      <c r="A1" s="6"/>
      <c r="B1" s="6"/>
      <c r="C1" s="6"/>
      <c r="D1" s="2"/>
      <c r="E1" s="3"/>
      <c r="F1" s="4"/>
      <c r="G1" s="4"/>
      <c r="H1" s="4"/>
      <c r="I1" s="4"/>
      <c r="J1" s="5"/>
      <c r="K1" s="5"/>
    </row>
    <row r="2" spans="1:12" x14ac:dyDescent="0.3">
      <c r="A2" s="1"/>
      <c r="B2" s="1"/>
      <c r="C2" s="1"/>
      <c r="D2" s="2"/>
      <c r="E2" s="3"/>
      <c r="F2" s="4"/>
      <c r="G2" s="4"/>
      <c r="H2" s="4"/>
      <c r="I2" s="4"/>
      <c r="J2" s="28">
        <f>SUBTOTAL(9,t_Service[Vol. heures])*24</f>
        <v>85</v>
      </c>
      <c r="K2" s="5"/>
    </row>
    <row r="3" spans="1:12" s="26" customFormat="1" ht="15.9" customHeight="1" x14ac:dyDescent="0.3">
      <c r="A3" s="19" t="s">
        <v>3</v>
      </c>
      <c r="B3" s="20" t="s">
        <v>4</v>
      </c>
      <c r="C3" s="20" t="s">
        <v>5</v>
      </c>
      <c r="D3" s="21" t="s">
        <v>6</v>
      </c>
      <c r="E3" s="21" t="s">
        <v>7</v>
      </c>
      <c r="F3" s="22" t="s">
        <v>8</v>
      </c>
      <c r="G3" s="23" t="s">
        <v>9</v>
      </c>
      <c r="H3" s="23" t="s">
        <v>10</v>
      </c>
      <c r="I3" s="23" t="s">
        <v>11</v>
      </c>
      <c r="J3" s="20" t="s">
        <v>12</v>
      </c>
      <c r="K3" s="24" t="s">
        <v>13</v>
      </c>
      <c r="L3" s="25" t="s">
        <v>14</v>
      </c>
    </row>
    <row r="4" spans="1:12" s="15" customFormat="1" ht="15.9" customHeight="1" x14ac:dyDescent="0.3">
      <c r="A4" s="8" t="s">
        <v>21</v>
      </c>
      <c r="B4" s="9" t="s">
        <v>2</v>
      </c>
      <c r="C4" s="9"/>
      <c r="D4" s="10">
        <v>45276</v>
      </c>
      <c r="E4" s="27">
        <f>t_Service[[#This Row],[début serv.]]-VLOOKUP(t_Service[[#This Row],[site Dép]],t_Delais4[],2,FALSE)</f>
        <v>0.41666666666666663</v>
      </c>
      <c r="F4" s="11">
        <v>0.45833333333333331</v>
      </c>
      <c r="G4" s="11">
        <v>0.875</v>
      </c>
      <c r="H4" s="11">
        <f>t_Service[[#This Row],[fin serv.]]+VLOOKUP(t_Service[[#This Row],[site Dép]],t_Delais4[],2,FALSE)</f>
        <v>0.91666666666666663</v>
      </c>
      <c r="I4" s="12" t="s">
        <v>16</v>
      </c>
      <c r="J4" s="11">
        <f t="shared" ref="J4:J11" si="0">H4-E4</f>
        <v>0.5</v>
      </c>
      <c r="K4" s="13"/>
      <c r="L4" s="14"/>
    </row>
    <row r="5" spans="1:12" s="15" customFormat="1" ht="15.9" customHeight="1" x14ac:dyDescent="0.3">
      <c r="A5" s="8" t="s">
        <v>21</v>
      </c>
      <c r="B5" s="9" t="s">
        <v>2</v>
      </c>
      <c r="C5" s="16"/>
      <c r="D5" s="10">
        <v>45277</v>
      </c>
      <c r="E5" s="27">
        <f>t_Service[[#This Row],[début serv.]]-VLOOKUP(t_Service[[#This Row],[site Dép]],t_Delais4[],2,FALSE)</f>
        <v>0.33333333333333331</v>
      </c>
      <c r="F5" s="17">
        <v>0.375</v>
      </c>
      <c r="G5" s="17">
        <v>0.70833333333333337</v>
      </c>
      <c r="H5" s="11">
        <f>t_Service[[#This Row],[fin serv.]]+VLOOKUP(t_Service[[#This Row],[site Dép]],t_Delais4[],2,FALSE)</f>
        <v>0.75</v>
      </c>
      <c r="I5" s="12" t="s">
        <v>16</v>
      </c>
      <c r="J5" s="11">
        <f t="shared" si="0"/>
        <v>0.41666666666666669</v>
      </c>
      <c r="K5" s="18"/>
      <c r="L5" s="14"/>
    </row>
    <row r="6" spans="1:12" s="15" customFormat="1" ht="15.9" customHeight="1" x14ac:dyDescent="0.3">
      <c r="B6" s="9" t="s">
        <v>2</v>
      </c>
      <c r="C6" s="9"/>
      <c r="D6" s="10">
        <v>45278</v>
      </c>
      <c r="E6" s="27">
        <f>t_Service[[#This Row],[début serv.]]-VLOOKUP(t_Service[[#This Row],[site Dép]],t_Delais4[],2,FALSE)</f>
        <v>0.1875</v>
      </c>
      <c r="F6" s="17">
        <v>0.22916666666666666</v>
      </c>
      <c r="G6" s="17">
        <v>0.58333333333333337</v>
      </c>
      <c r="H6" s="11">
        <f>t_Service[[#This Row],[fin serv.]]+VLOOKUP(t_Service[[#This Row],[site Dép]],t_Delais4[],2,FALSE)</f>
        <v>0.625</v>
      </c>
      <c r="I6" s="12" t="s">
        <v>16</v>
      </c>
      <c r="J6" s="11">
        <f t="shared" si="0"/>
        <v>0.4375</v>
      </c>
      <c r="K6" s="18"/>
      <c r="L6" s="14"/>
    </row>
    <row r="7" spans="1:12" s="15" customFormat="1" ht="15.9" customHeight="1" x14ac:dyDescent="0.3">
      <c r="A7" s="8"/>
      <c r="B7" s="9" t="s">
        <v>2</v>
      </c>
      <c r="C7" s="16"/>
      <c r="D7" s="10">
        <v>45279</v>
      </c>
      <c r="E7" s="27">
        <f>t_Service[[#This Row],[début serv.]]-VLOOKUP(t_Service[[#This Row],[site Dép]],t_Delais4[],2,FALSE)</f>
        <v>0.1875</v>
      </c>
      <c r="F7" s="17">
        <v>0.22916666666666666</v>
      </c>
      <c r="G7" s="17">
        <v>0.58333333333333337</v>
      </c>
      <c r="H7" s="11">
        <f>t_Service[[#This Row],[fin serv.]]+VLOOKUP(t_Service[[#This Row],[site Dép]],t_Delais4[],2,FALSE)</f>
        <v>0.625</v>
      </c>
      <c r="I7" s="12" t="s">
        <v>16</v>
      </c>
      <c r="J7" s="11">
        <f t="shared" si="0"/>
        <v>0.4375</v>
      </c>
      <c r="K7" s="18"/>
      <c r="L7" s="14"/>
    </row>
    <row r="8" spans="1:12" s="15" customFormat="1" ht="15.9" customHeight="1" x14ac:dyDescent="0.3">
      <c r="A8" s="8"/>
      <c r="B8" s="9" t="s">
        <v>2</v>
      </c>
      <c r="C8" s="9"/>
      <c r="D8" s="10">
        <v>45280</v>
      </c>
      <c r="E8" s="27">
        <f>t_Service[[#This Row],[début serv.]]-VLOOKUP(t_Service[[#This Row],[site Dép]],t_Delais4[],2,FALSE)</f>
        <v>0.1875</v>
      </c>
      <c r="F8" s="17">
        <v>0.22916666666666666</v>
      </c>
      <c r="G8" s="17">
        <v>0.58333333333333337</v>
      </c>
      <c r="H8" s="11">
        <f>t_Service[[#This Row],[fin serv.]]+VLOOKUP(t_Service[[#This Row],[site Dép]],t_Delais4[],2,FALSE)</f>
        <v>0.625</v>
      </c>
      <c r="I8" s="12" t="s">
        <v>16</v>
      </c>
      <c r="J8" s="11">
        <f t="shared" si="0"/>
        <v>0.4375</v>
      </c>
      <c r="K8" s="18"/>
      <c r="L8" s="14"/>
    </row>
    <row r="9" spans="1:12" s="15" customFormat="1" ht="15.9" customHeight="1" x14ac:dyDescent="0.3">
      <c r="A9" s="8"/>
      <c r="B9" s="9" t="s">
        <v>2</v>
      </c>
      <c r="C9" s="16"/>
      <c r="D9" s="10">
        <v>45281</v>
      </c>
      <c r="E9" s="27">
        <f>t_Service[[#This Row],[début serv.]]-VLOOKUP(t_Service[[#This Row],[site Dép]],t_Delais4[],2,FALSE)</f>
        <v>0.1875</v>
      </c>
      <c r="F9" s="17">
        <v>0.22916666666666666</v>
      </c>
      <c r="G9" s="17">
        <v>0.58333333333333337</v>
      </c>
      <c r="H9" s="11">
        <f>t_Service[[#This Row],[fin serv.]]+VLOOKUP(t_Service[[#This Row],[site Dép]],t_Delais4[],2,FALSE)</f>
        <v>0.625</v>
      </c>
      <c r="I9" s="12" t="s">
        <v>16</v>
      </c>
      <c r="J9" s="11">
        <f t="shared" si="0"/>
        <v>0.4375</v>
      </c>
      <c r="K9" s="18"/>
      <c r="L9" s="14"/>
    </row>
    <row r="10" spans="1:12" s="15" customFormat="1" ht="15.9" customHeight="1" x14ac:dyDescent="0.3">
      <c r="A10" s="8"/>
      <c r="B10" s="9" t="s">
        <v>2</v>
      </c>
      <c r="C10" s="9"/>
      <c r="D10" s="10">
        <v>45282</v>
      </c>
      <c r="E10" s="27">
        <f>t_Service[[#This Row],[début serv.]]-VLOOKUP(t_Service[[#This Row],[site Dép]],t_Delais4[],2,FALSE)</f>
        <v>0.1875</v>
      </c>
      <c r="F10" s="17">
        <v>0.22916666666666666</v>
      </c>
      <c r="G10" s="17">
        <v>0.58333333333333337</v>
      </c>
      <c r="H10" s="11">
        <f>t_Service[[#This Row],[fin serv.]]+VLOOKUP(t_Service[[#This Row],[site Dép]],t_Delais4[],2,FALSE)</f>
        <v>0.625</v>
      </c>
      <c r="I10" s="12" t="s">
        <v>16</v>
      </c>
      <c r="J10" s="11">
        <f t="shared" si="0"/>
        <v>0.4375</v>
      </c>
      <c r="K10" s="18"/>
      <c r="L10" s="14"/>
    </row>
    <row r="11" spans="1:12" s="15" customFormat="1" ht="15.9" customHeight="1" x14ac:dyDescent="0.3">
      <c r="A11" s="8"/>
      <c r="B11" s="9" t="s">
        <v>2</v>
      </c>
      <c r="C11" s="16"/>
      <c r="D11" s="10">
        <v>45283</v>
      </c>
      <c r="E11" s="27">
        <f>t_Service[[#This Row],[début serv.]]-VLOOKUP(t_Service[[#This Row],[site Dép]],t_Delais4[],2,FALSE)</f>
        <v>0.1875</v>
      </c>
      <c r="F11" s="17">
        <v>0.22916666666666666</v>
      </c>
      <c r="G11" s="17">
        <v>0.58333333333333337</v>
      </c>
      <c r="H11" s="11">
        <f>t_Service[[#This Row],[fin serv.]]+VLOOKUP(t_Service[[#This Row],[site Dép]],t_Delais4[],2,FALSE)</f>
        <v>0.625</v>
      </c>
      <c r="I11" s="11"/>
      <c r="J11" s="11">
        <f t="shared" si="0"/>
        <v>0.4375</v>
      </c>
      <c r="K11" s="18"/>
      <c r="L11" s="14"/>
    </row>
    <row r="12" spans="1:12" ht="15.9" customHeight="1" x14ac:dyDescent="0.3">
      <c r="A12" s="1"/>
      <c r="B12" s="1"/>
      <c r="C12" s="1"/>
      <c r="D12" s="2"/>
      <c r="E12" s="3"/>
      <c r="F12" s="4"/>
      <c r="G12" s="4"/>
      <c r="H12" s="4"/>
      <c r="I12" s="4"/>
      <c r="J12" s="5"/>
      <c r="K12" s="5"/>
    </row>
    <row r="13" spans="1:12" ht="15.9" customHeight="1" x14ac:dyDescent="0.3">
      <c r="A13" s="1"/>
      <c r="B13" s="1"/>
      <c r="C13" s="1"/>
      <c r="D13" s="2"/>
      <c r="E13" s="3"/>
      <c r="F13" s="4"/>
      <c r="G13" s="4"/>
      <c r="H13" s="4"/>
      <c r="I13" s="4"/>
      <c r="J13" s="5"/>
      <c r="K13" s="5"/>
    </row>
    <row r="14" spans="1:12" ht="15.9" customHeight="1" x14ac:dyDescent="0.3">
      <c r="A14" s="1"/>
      <c r="B14" s="1"/>
      <c r="C14" s="1"/>
      <c r="D14" s="2"/>
      <c r="E14" s="3"/>
      <c r="F14" s="4"/>
      <c r="G14" s="4"/>
      <c r="H14" s="4"/>
      <c r="I14" s="4"/>
      <c r="J14" s="5"/>
      <c r="K14" s="5"/>
    </row>
    <row r="15" spans="1:12" ht="15.9" customHeight="1" x14ac:dyDescent="0.3">
      <c r="A15" s="1"/>
      <c r="B15" s="1"/>
      <c r="C15" s="1"/>
      <c r="D15" s="2"/>
      <c r="E15" s="3"/>
      <c r="F15" s="4"/>
      <c r="G15" s="4"/>
      <c r="H15" s="4"/>
      <c r="I15" s="4"/>
      <c r="J15" s="5"/>
      <c r="K15" s="5"/>
    </row>
  </sheetData>
  <dataValidations count="1">
    <dataValidation type="list" allowBlank="1" showInputMessage="1" showErrorMessage="1" sqref="B4:B11" xr:uid="{7F1B5E23-7562-451D-AAFE-6505AF07063E}">
      <formula1>Nom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53303-7174-44B4-9807-AC7E41245242}">
  <dimension ref="A2:B8"/>
  <sheetViews>
    <sheetView workbookViewId="0">
      <selection activeCell="A3" sqref="A3:B8"/>
    </sheetView>
  </sheetViews>
  <sheetFormatPr baseColWidth="10" defaultRowHeight="14.4" x14ac:dyDescent="0.3"/>
  <cols>
    <col min="2" max="2" width="15.109375" customWidth="1"/>
  </cols>
  <sheetData>
    <row r="2" spans="1:2" x14ac:dyDescent="0.3">
      <c r="A2" t="s">
        <v>17</v>
      </c>
      <c r="B2" t="s">
        <v>18</v>
      </c>
    </row>
    <row r="3" spans="1:2" x14ac:dyDescent="0.3">
      <c r="A3" t="s">
        <v>2</v>
      </c>
      <c r="B3" s="7">
        <v>4.1666666666666664E-2</v>
      </c>
    </row>
    <row r="4" spans="1:2" x14ac:dyDescent="0.3">
      <c r="A4" t="s">
        <v>19</v>
      </c>
      <c r="B4" s="7">
        <v>4.8611111111111112E-2</v>
      </c>
    </row>
    <row r="5" spans="1:2" x14ac:dyDescent="0.3">
      <c r="A5" t="s">
        <v>0</v>
      </c>
      <c r="B5" s="7">
        <v>5.5555555555555552E-2</v>
      </c>
    </row>
    <row r="6" spans="1:2" x14ac:dyDescent="0.3">
      <c r="A6" t="s">
        <v>1</v>
      </c>
      <c r="B6" s="7">
        <v>6.25E-2</v>
      </c>
    </row>
    <row r="7" spans="1:2" x14ac:dyDescent="0.3">
      <c r="A7" t="s">
        <v>20</v>
      </c>
      <c r="B7" s="7">
        <v>6.9444444444444434E-2</v>
      </c>
    </row>
    <row r="8" spans="1:2" x14ac:dyDescent="0.3">
      <c r="A8" t="s">
        <v>15</v>
      </c>
      <c r="B8" s="7">
        <v>1.3888888888888888E-2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7703f7ef-b144-4454-847c-564de0fe2ca9">
      <UserInfo>
        <DisplayName>Luc DE HOUCK</DisplayName>
        <AccountId>369</AccountId>
        <AccountType/>
      </UserInfo>
      <UserInfo>
        <DisplayName>Nicolas DE LEENER</DisplayName>
        <AccountId>21</AccountId>
        <AccountType/>
      </UserInfo>
      <UserInfo>
        <DisplayName>Matilda RICCIUTI</DisplayName>
        <AccountId>46</AccountId>
        <AccountType/>
      </UserInfo>
    </SharedWithUsers>
    <TaxCatchAll xmlns="7703f7ef-b144-4454-847c-564de0fe2ca9" xsi:nil="true"/>
    <lcf76f155ced4ddcb4097134ff3c332f xmlns="624e3fdd-d793-4c0c-a44d-352b0e1496ea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553B7CCE1F7F147828C52C005ABC75C" ma:contentTypeVersion="16" ma:contentTypeDescription="Crée un document." ma:contentTypeScope="" ma:versionID="e3015d52cf6766396e96374903345358">
  <xsd:schema xmlns:xsd="http://www.w3.org/2001/XMLSchema" xmlns:xs="http://www.w3.org/2001/XMLSchema" xmlns:p="http://schemas.microsoft.com/office/2006/metadata/properties" xmlns:ns2="624e3fdd-d793-4c0c-a44d-352b0e1496ea" xmlns:ns3="7703f7ef-b144-4454-847c-564de0fe2ca9" targetNamespace="http://schemas.microsoft.com/office/2006/metadata/properties" ma:root="true" ma:fieldsID="2bbc900e947c3e388fbcb5de507761f4" ns2:_="" ns3:_="">
    <xsd:import namespace="624e3fdd-d793-4c0c-a44d-352b0e1496ea"/>
    <xsd:import namespace="7703f7ef-b144-4454-847c-564de0fe2ca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4e3fdd-d793-4c0c-a44d-352b0e1496e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72aa5eb9-52c6-4e26-be16-58154d0dc5f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03f7ef-b144-4454-847c-564de0fe2ca9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3826ff66-042d-4ed5-b49c-e6ee4131426c}" ma:internalName="TaxCatchAll" ma:showField="CatchAllData" ma:web="7703f7ef-b144-4454-847c-564de0fe2ca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0D1508D-8A0F-4F50-B6B4-DEE12725E187}">
  <ds:schemaRefs>
    <ds:schemaRef ds:uri="http://schemas.microsoft.com/office/2006/metadata/properties"/>
    <ds:schemaRef ds:uri="http://schemas.microsoft.com/office/infopath/2007/PartnerControls"/>
    <ds:schemaRef ds:uri="7703f7ef-b144-4454-847c-564de0fe2ca9"/>
    <ds:schemaRef ds:uri="624e3fdd-d793-4c0c-a44d-352b0e1496ea"/>
  </ds:schemaRefs>
</ds:datastoreItem>
</file>

<file path=customXml/itemProps2.xml><?xml version="1.0" encoding="utf-8"?>
<ds:datastoreItem xmlns:ds="http://schemas.openxmlformats.org/officeDocument/2006/customXml" ds:itemID="{E84C60A3-B7F3-4DE0-990D-ADC83DF03A7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CEC7E8D-FE54-4132-BE56-C080DDF44D4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24e3fdd-d793-4c0c-a44d-352b0e1496ea"/>
    <ds:schemaRef ds:uri="7703f7ef-b144-4454-847c-564de0fe2ca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 Cockpit</vt:lpstr>
      <vt:lpstr>Paramètres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MAGI</dc:creator>
  <cp:keywords/>
  <dc:description/>
  <cp:lastModifiedBy>Eric Kergresse</cp:lastModifiedBy>
  <cp:revision/>
  <dcterms:created xsi:type="dcterms:W3CDTF">2017-07-13T15:24:50Z</dcterms:created>
  <dcterms:modified xsi:type="dcterms:W3CDTF">2023-05-24T16:30:39Z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0x0101007553B7CCE1F7F147828C52C005ABC75C</vt:lpwstr>
  </property>
  <property fmtid="{D5CDD505-2E9C-101B-9397-08002B2CF9AE}" pid="3" name="MediaServiceImageTags">
    <vt:lpwstr/>
  </property>
</Properties>
</file>