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 codeName="ThisWorkbook"/>
  <xr:revisionPtr revIDLastSave="0" documentId="13_ncr:1_{FD0D739C-CA34-4916-88AA-C404A5BBCFA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Catégorie">Feuil1!$A$5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  <c r="E9" i="1" a="1"/>
  <c r="E9" i="1" s="1"/>
  <c r="D12" i="1"/>
  <c r="D13" i="1"/>
  <c r="D14" i="1"/>
  <c r="D15" i="1"/>
  <c r="D16" i="1"/>
  <c r="D17" i="1"/>
  <c r="D18" i="1"/>
  <c r="D19" i="1"/>
  <c r="D11" i="1"/>
  <c r="D9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12" i="1"/>
  <c r="I12" i="1" s="1"/>
  <c r="G13" i="1"/>
  <c r="I13" i="1" s="1"/>
  <c r="G11" i="1"/>
  <c r="I11" i="1" s="1"/>
  <c r="I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<sst xmlns="http://schemas.openxmlformats.org/spreadsheetml/2006/main" count="24" uniqueCount="16">
  <si>
    <t>DEBOURSE</t>
  </si>
  <si>
    <t>COEFF</t>
  </si>
  <si>
    <t>ALEAS</t>
  </si>
  <si>
    <t>PV</t>
  </si>
  <si>
    <t>CATEGORIE</t>
  </si>
  <si>
    <t>VALIDE</t>
  </si>
  <si>
    <t>OUI</t>
  </si>
  <si>
    <t>NON</t>
  </si>
  <si>
    <t>Dans les cases rouges je souhaiterais obtenir les coefficients moyens (en excluant quelques résultats avec les 2 catégories de tri)</t>
  </si>
  <si>
    <t>Q</t>
  </si>
  <si>
    <t>TOTAL</t>
  </si>
  <si>
    <t>La validité (uniquement les postes validés marqués OUI)</t>
  </si>
  <si>
    <t xml:space="preserve">Bien entendu il ne s'agit pas d'une moyenne entre les coefficients mais d'une moyenne proportionnelle aux coefficents appliqués </t>
  </si>
  <si>
    <t>(le montant TOTAL de chaque poste ayant son porpre poids dans le calcul final)</t>
  </si>
  <si>
    <t>La catégorie (uniquement la catégorie indiquée dans la case en jaune)</t>
  </si>
  <si>
    <t>TOTAL2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</si>
</sst>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164" fontId="0" fillId="0" borderId="0" xfId="0" applyNumberFormat="1" applyBorder="1" applyAlignment="1">
      <alignment horizontal="right" vertical="top"/>
    </xf>
    <xf numFmtId="2" fontId="0" fillId="0" borderId="0" xfId="0" applyNumberFormat="1" applyBorder="1" applyAlignment="1">
      <alignment horizontal="center" vertical="top"/>
    </xf>
    <xf numFmtId="1" fontId="0" fillId="5" borderId="0" xfId="0" applyNumberFormat="1" applyFill="1" applyBorder="1" applyAlignment="1">
      <alignment horizontal="center" vertical="top"/>
    </xf>
    <xf numFmtId="164" fontId="0" fillId="5" borderId="0" xfId="0" applyNumberFormat="1" applyFill="1" applyBorder="1" applyAlignment="1">
      <alignment horizontal="right" vertical="top"/>
    </xf>
    <xf numFmtId="165" fontId="0" fillId="5" borderId="0" xfId="0" applyNumberFormat="1" applyFill="1" applyBorder="1" applyAlignment="1">
      <alignment horizontal="center" vertical="top"/>
    </xf>
    <xf numFmtId="1" fontId="3" fillId="6" borderId="0" xfId="0" applyNumberFormat="1" applyFont="1" applyFill="1" applyBorder="1" applyAlignment="1">
      <alignment horizontal="center" vertical="top"/>
    </xf>
    <xf numFmtId="164" fontId="3" fillId="6" borderId="0" xfId="0" applyNumberFormat="1" applyFont="1" applyFill="1" applyBorder="1" applyAlignment="1">
      <alignment horizontal="center" vertical="top"/>
    </xf>
    <xf numFmtId="165" fontId="3" fillId="6" borderId="0" xfId="0" applyNumberFormat="1" applyFont="1" applyFill="1" applyBorder="1" applyAlignment="1">
      <alignment horizontal="center" vertical="top"/>
    </xf>
    <xf numFmtId="164" fontId="3" fillId="3" borderId="0" xfId="0" applyNumberFormat="1" applyFont="1" applyFill="1" applyBorder="1" applyAlignment="1">
      <alignment horizontal="center" vertical="top"/>
    </xf>
    <xf numFmtId="2" fontId="3" fillId="3" borderId="0" xfId="0" applyNumberFormat="1" applyFont="1" applyFill="1" applyBorder="1" applyAlignment="1">
      <alignment horizontal="center" vertical="top"/>
    </xf>
    <xf numFmtId="165" fontId="2" fillId="4" borderId="0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164" formatCode="#,##0.00\ &quot;€&quot;"/>
      <alignment horizontal="right" vertical="top" textRotation="0" wrapText="0" indent="0" justifyLastLine="0" shrinkToFit="0" readingOrder="0"/>
    </dxf>
    <dxf>
      <numFmt numFmtId="2" formatCode="0.00"/>
      <alignment horizontal="center" vertical="top" textRotation="0" wrapText="0" indent="0" justifyLastLine="0" shrinkToFit="0" readingOrder="0"/>
    </dxf>
    <dxf>
      <numFmt numFmtId="164" formatCode="#,##0.00\ &quot;€&quot;"/>
      <alignment horizontal="right" vertical="top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right" vertical="top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right" vertical="top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31FEC0-0BFF-4581-A03E-1BA75FB5CAFB}" name="t_Couts" displayName="t_Couts" ref="A10:I19" totalsRowShown="0" headerRowDxfId="0" headerRowBorderDxfId="11" tableBorderDxfId="12" totalsRowBorderDxfId="10">
  <autoFilter ref="A10:I19" xr:uid="{AD31FEC0-0BFF-4581-A03E-1BA75FB5CAFB}"/>
  <tableColumns count="9">
    <tableColumn id="1" xr3:uid="{67B40832-92F3-4804-9363-B925E3855B4A}" name="CATEGORIE" dataDxfId="9"/>
    <tableColumn id="2" xr3:uid="{5990D41A-E613-4A77-B250-5F5538DE7F7F}" name="VALIDE" dataDxfId="8"/>
    <tableColumn id="3" xr3:uid="{3F9D38BF-C41B-4868-8892-49DE5295B401}" name="DEBOURSE" dataDxfId="7"/>
    <tableColumn id="4" xr3:uid="{667D96DA-CFE6-4EED-A712-5C8E5502A3C8}" name="TOTAL" dataDxfId="6">
      <calculatedColumnFormula>C11*H11</calculatedColumnFormula>
    </tableColumn>
    <tableColumn id="5" xr3:uid="{DF422C2A-7171-43F9-9E3C-F82DFCEF4CC5}" name="COEFF" dataDxfId="5"/>
    <tableColumn id="6" xr3:uid="{DC0B0D71-5AEE-4A1E-A3E6-2461EC41E34D}" name="ALEAS" dataDxfId="4"/>
    <tableColumn id="7" xr3:uid="{2C66F904-A7DF-4C4D-B065-A45FA8824437}" name="PV" dataDxfId="3">
      <calculatedColumnFormula>E11*C11*F11</calculatedColumnFormula>
    </tableColumn>
    <tableColumn id="8" xr3:uid="{B62B51A9-5167-44FD-884B-23F103F9C189}" name="Q" dataDxfId="2"/>
    <tableColumn id="9" xr3:uid="{D6D70A89-0631-41C9-9FBD-4062D8D1C3B0}" name="TOTAL2" dataDxfId="1">
      <calculatedColumnFormula>H11*G11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L28"/>
  <sheetViews>
    <sheetView showGridLines="0" tabSelected="1" workbookViewId="0">
      <pane ySplit="10" topLeftCell="A11" activePane="bottomLeft" state="frozen"/>
      <selection pane="bottomLeft" activeCell="D3" sqref="D3"/>
    </sheetView>
  </sheetViews>
  <sheetFormatPr baseColWidth="10" defaultColWidth="9.109375" defaultRowHeight="14.4" x14ac:dyDescent="0.3"/>
  <cols>
    <col min="1" max="1" width="12.33203125" customWidth="1"/>
    <col min="2" max="2" width="11" customWidth="1"/>
    <col min="3" max="4" width="13" customWidth="1"/>
    <col min="5" max="5" width="10.33203125" customWidth="1"/>
    <col min="6" max="6" width="10.6640625" customWidth="1"/>
    <col min="7" max="7" width="13" customWidth="1"/>
    <col min="8" max="8" width="10.109375" customWidth="1"/>
    <col min="9" max="9" width="13" customWidth="1"/>
    <col min="10" max="10" width="9.109375" style="1"/>
    <col min="11" max="11" width="11.88671875" style="1" customWidth="1"/>
    <col min="12" max="12" width="11.44140625" style="1" customWidth="1"/>
    <col min="13" max="16384" width="9.109375" style="1"/>
  </cols>
  <sheetData>
    <row r="3" spans="1:12" ht="15" thickBot="1" x14ac:dyDescent="0.35"/>
    <row r="4" spans="1:12" x14ac:dyDescent="0.3">
      <c r="A4" s="3" t="s">
        <v>4</v>
      </c>
    </row>
    <row r="5" spans="1:12" ht="15" thickBot="1" x14ac:dyDescent="0.35">
      <c r="A5" s="4">
        <v>1</v>
      </c>
    </row>
    <row r="9" spans="1:12" x14ac:dyDescent="0.3">
      <c r="A9" s="5"/>
      <c r="B9" s="5"/>
      <c r="C9" s="6"/>
      <c r="D9" s="6">
        <f>SUBTOTAL(9,D11:D19)</f>
        <v>4300</v>
      </c>
      <c r="E9" s="16" cm="1">
        <f t="array" ref="E9">SUMPRODUCT((t_Couts[CATEGORIE]=Catégorie)*(t_Couts[VALIDE]="OUI")*t_Couts[TOTAL]*t_Couts[COEFF])/SUMPRODUCT((t_Couts[CATEGORIE]=Catégorie)*(t_Couts[VALIDE]="OUI")*t_Couts[TOTAL])</f>
        <v>1.3635294117647059</v>
      </c>
      <c r="F9" s="16" cm="1">
        <f t="array" ref="F9">SUMPRODUCT((t_Couts[CATEGORIE]=Catégorie)*(t_Couts[VALIDE]="OUI")*t_Couts[TOTAL]*t_Couts[ALEAS])/SUMPRODUCT((t_Couts[CATEGORIE]=Catégorie)*(t_Couts[VALIDE]="OUI")*t_Couts[TOTAL])</f>
        <v>1.0241176470588236</v>
      </c>
      <c r="G9" s="6"/>
      <c r="H9" s="7"/>
      <c r="I9" s="6">
        <f>SUBTOTAL(9,I11:I19)</f>
        <v>5976.9599999999991</v>
      </c>
    </row>
    <row r="10" spans="1:12" s="2" customFormat="1" x14ac:dyDescent="0.3">
      <c r="A10" s="11" t="s">
        <v>4</v>
      </c>
      <c r="B10" s="11" t="s">
        <v>5</v>
      </c>
      <c r="C10" s="12" t="s">
        <v>0</v>
      </c>
      <c r="D10" s="12" t="s">
        <v>10</v>
      </c>
      <c r="E10" s="13" t="s">
        <v>1</v>
      </c>
      <c r="F10" s="13" t="s">
        <v>2</v>
      </c>
      <c r="G10" s="14" t="s">
        <v>3</v>
      </c>
      <c r="H10" s="15" t="s">
        <v>9</v>
      </c>
      <c r="I10" s="14" t="s">
        <v>15</v>
      </c>
      <c r="L10" s="1"/>
    </row>
    <row r="11" spans="1:12" x14ac:dyDescent="0.3">
      <c r="A11" s="8">
        <v>1</v>
      </c>
      <c r="B11" s="8" t="s">
        <v>6</v>
      </c>
      <c r="C11" s="9">
        <v>100</v>
      </c>
      <c r="D11" s="9">
        <f>C11*H11</f>
        <v>1200</v>
      </c>
      <c r="E11" s="10">
        <v>1.35</v>
      </c>
      <c r="F11" s="10">
        <v>1.02</v>
      </c>
      <c r="G11" s="6">
        <f t="shared" ref="G11:G19" si="0">E11*C11*F11</f>
        <v>137.69999999999999</v>
      </c>
      <c r="H11" s="7">
        <v>12</v>
      </c>
      <c r="I11" s="6">
        <f>H11*G11</f>
        <v>1652.3999999999999</v>
      </c>
    </row>
    <row r="12" spans="1:12" x14ac:dyDescent="0.3">
      <c r="A12" s="8">
        <v>1</v>
      </c>
      <c r="B12" s="8" t="s">
        <v>6</v>
      </c>
      <c r="C12" s="9">
        <v>100</v>
      </c>
      <c r="D12" s="9">
        <f t="shared" ref="D12:D19" si="1">C12*H12</f>
        <v>200</v>
      </c>
      <c r="E12" s="10">
        <v>1.4</v>
      </c>
      <c r="F12" s="10">
        <v>1.0249999999999999</v>
      </c>
      <c r="G12" s="6">
        <f t="shared" si="0"/>
        <v>143.5</v>
      </c>
      <c r="H12" s="7">
        <v>2</v>
      </c>
      <c r="I12" s="6">
        <f t="shared" ref="I12:I19" si="2">H12*G12</f>
        <v>287</v>
      </c>
    </row>
    <row r="13" spans="1:12" x14ac:dyDescent="0.3">
      <c r="A13" s="8">
        <v>1</v>
      </c>
      <c r="B13" s="8" t="s">
        <v>7</v>
      </c>
      <c r="C13" s="9">
        <v>100</v>
      </c>
      <c r="D13" s="9">
        <f t="shared" si="1"/>
        <v>200</v>
      </c>
      <c r="E13" s="10">
        <v>1.35</v>
      </c>
      <c r="F13" s="10">
        <v>1.02</v>
      </c>
      <c r="G13" s="6">
        <f t="shared" si="0"/>
        <v>137.69999999999999</v>
      </c>
      <c r="H13" s="7">
        <v>2</v>
      </c>
      <c r="I13" s="6">
        <f t="shared" si="2"/>
        <v>275.39999999999998</v>
      </c>
    </row>
    <row r="14" spans="1:12" x14ac:dyDescent="0.3">
      <c r="A14" s="8">
        <v>2</v>
      </c>
      <c r="B14" s="8" t="s">
        <v>6</v>
      </c>
      <c r="C14" s="9">
        <v>100</v>
      </c>
      <c r="D14" s="9">
        <f t="shared" si="1"/>
        <v>500</v>
      </c>
      <c r="E14" s="10">
        <v>1.35</v>
      </c>
      <c r="F14" s="10">
        <v>1.02</v>
      </c>
      <c r="G14" s="6">
        <f t="shared" si="0"/>
        <v>137.69999999999999</v>
      </c>
      <c r="H14" s="7">
        <v>5</v>
      </c>
      <c r="I14" s="6">
        <f t="shared" si="2"/>
        <v>688.5</v>
      </c>
    </row>
    <row r="15" spans="1:12" x14ac:dyDescent="0.3">
      <c r="A15" s="8">
        <v>1</v>
      </c>
      <c r="B15" s="8" t="s">
        <v>6</v>
      </c>
      <c r="C15" s="9">
        <v>100</v>
      </c>
      <c r="D15" s="9">
        <f t="shared" si="1"/>
        <v>100</v>
      </c>
      <c r="E15" s="10">
        <v>1.38</v>
      </c>
      <c r="F15" s="10">
        <v>1.02</v>
      </c>
      <c r="G15" s="6">
        <f t="shared" si="0"/>
        <v>140.76</v>
      </c>
      <c r="H15" s="7">
        <v>1</v>
      </c>
      <c r="I15" s="6">
        <f t="shared" si="2"/>
        <v>140.76</v>
      </c>
    </row>
    <row r="16" spans="1:12" x14ac:dyDescent="0.3">
      <c r="A16" s="8">
        <v>2</v>
      </c>
      <c r="B16" s="8" t="s">
        <v>6</v>
      </c>
      <c r="C16" s="9">
        <v>100</v>
      </c>
      <c r="D16" s="9">
        <f t="shared" si="1"/>
        <v>100</v>
      </c>
      <c r="E16" s="10">
        <v>1.35</v>
      </c>
      <c r="F16" s="10">
        <v>1</v>
      </c>
      <c r="G16" s="6">
        <f t="shared" si="0"/>
        <v>135</v>
      </c>
      <c r="H16" s="7">
        <v>1</v>
      </c>
      <c r="I16" s="6">
        <f t="shared" si="2"/>
        <v>135</v>
      </c>
    </row>
    <row r="17" spans="1:12" x14ac:dyDescent="0.3">
      <c r="A17" s="8">
        <v>2</v>
      </c>
      <c r="B17" s="8" t="s">
        <v>7</v>
      </c>
      <c r="C17" s="9">
        <v>100</v>
      </c>
      <c r="D17" s="9">
        <f t="shared" si="1"/>
        <v>700</v>
      </c>
      <c r="E17" s="10">
        <v>1.35</v>
      </c>
      <c r="F17" s="10">
        <v>1.02</v>
      </c>
      <c r="G17" s="6">
        <f t="shared" si="0"/>
        <v>137.69999999999999</v>
      </c>
      <c r="H17" s="7">
        <v>7</v>
      </c>
      <c r="I17" s="6">
        <f t="shared" si="2"/>
        <v>963.89999999999986</v>
      </c>
    </row>
    <row r="18" spans="1:12" x14ac:dyDescent="0.3">
      <c r="A18" s="8">
        <v>2</v>
      </c>
      <c r="B18" s="8" t="s">
        <v>6</v>
      </c>
      <c r="C18" s="9">
        <v>100</v>
      </c>
      <c r="D18" s="9">
        <f t="shared" si="1"/>
        <v>1100</v>
      </c>
      <c r="E18" s="10">
        <v>1.4</v>
      </c>
      <c r="F18" s="10">
        <v>1</v>
      </c>
      <c r="G18" s="6">
        <f t="shared" si="0"/>
        <v>140</v>
      </c>
      <c r="H18" s="7">
        <v>11</v>
      </c>
      <c r="I18" s="6">
        <f t="shared" si="2"/>
        <v>1540</v>
      </c>
    </row>
    <row r="19" spans="1:12" x14ac:dyDescent="0.3">
      <c r="A19" s="8">
        <v>1</v>
      </c>
      <c r="B19" s="8" t="s">
        <v>6</v>
      </c>
      <c r="C19" s="9">
        <v>100</v>
      </c>
      <c r="D19" s="9">
        <f t="shared" si="1"/>
        <v>200</v>
      </c>
      <c r="E19" s="10">
        <v>1.4</v>
      </c>
      <c r="F19" s="10">
        <v>1.05</v>
      </c>
      <c r="G19" s="6">
        <f t="shared" si="0"/>
        <v>147</v>
      </c>
      <c r="H19" s="7">
        <v>2</v>
      </c>
      <c r="I19" s="6">
        <f t="shared" si="2"/>
        <v>294</v>
      </c>
    </row>
    <row r="24" spans="1:12" x14ac:dyDescent="0.3">
      <c r="K24" s="1" t="s">
        <v>8</v>
      </c>
    </row>
    <row r="25" spans="1:12" x14ac:dyDescent="0.3">
      <c r="L25" s="1" t="s">
        <v>14</v>
      </c>
    </row>
    <row r="26" spans="1:12" x14ac:dyDescent="0.3">
      <c r="L26" s="1" t="s">
        <v>11</v>
      </c>
    </row>
    <row r="27" spans="1:12" x14ac:dyDescent="0.3">
      <c r="K27" s="1" t="s">
        <v>12</v>
      </c>
    </row>
    <row r="28" spans="1:12" x14ac:dyDescent="0.3">
      <c r="K28" s="1" t="s">
        <v>13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2023-05-05T13:21:53Z</dcterms:modified>
</cp:coreProperties>
</file>