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8_{96B42833-CFC6-4900-A143-6B2475343E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ning" sheetId="1" r:id="rId1"/>
    <sheet name="BDD" sheetId="3" r:id="rId2"/>
    <sheet name="Listes" sheetId="2" r:id="rId3"/>
  </sheets>
  <definedNames>
    <definedName name="_01_02_2022">Planning!$I$11:$AM$73</definedName>
    <definedName name="_01_05_2022">Planning!$I$11:$AM$73</definedName>
    <definedName name="dat">Base_de_données[[#All],[Nom]:[Date Départ]]</definedName>
    <definedName name="Plage">Planning!$I$11:$AM$73</definedName>
    <definedName name="Plage_MOis">Planning!$I$11:$AM$11</definedName>
    <definedName name="Tableau_Mois">Planning!$I$11:$AJ$73</definedName>
    <definedName name="xxx">Base_de_données[#All]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1" l="1" a="1"/>
  <c r="I25" i="1" s="1"/>
  <c r="I24" i="1" a="1"/>
  <c r="I24" i="1" s="1"/>
  <c r="H12" i="3"/>
  <c r="H13" i="3"/>
  <c r="H14" i="3"/>
  <c r="H15" i="3"/>
  <c r="H16" i="3"/>
  <c r="H11" i="3"/>
  <c r="J25" i="1" a="1"/>
  <c r="J25" i="1" s="1"/>
  <c r="K25" i="1" a="1"/>
  <c r="K25" i="1" s="1"/>
  <c r="L25" i="1" a="1"/>
  <c r="L25" i="1" s="1"/>
  <c r="M25" i="1" a="1"/>
  <c r="M25" i="1" s="1"/>
  <c r="N25" i="1" a="1"/>
  <c r="N25" i="1" s="1"/>
  <c r="O25" i="1" a="1"/>
  <c r="O25" i="1" s="1"/>
  <c r="P25" i="1" a="1"/>
  <c r="P25" i="1" s="1"/>
  <c r="Q25" i="1" a="1"/>
  <c r="Q25" i="1" s="1"/>
  <c r="R25" i="1" a="1"/>
  <c r="R25" i="1" s="1"/>
  <c r="S25" i="1" a="1"/>
  <c r="S25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/>
  <c r="Z25" i="1" a="1"/>
  <c r="Z25" i="1" s="1"/>
  <c r="AA25" i="1" a="1"/>
  <c r="AA25" i="1" s="1"/>
  <c r="AB25" i="1" a="1"/>
  <c r="AB25" i="1" s="1"/>
  <c r="AC25" i="1" a="1"/>
  <c r="AC25" i="1" s="1"/>
  <c r="AD25" i="1" a="1"/>
  <c r="AD25" i="1" s="1"/>
  <c r="AE25" i="1" a="1"/>
  <c r="AE25" i="1" s="1"/>
  <c r="AF25" i="1" a="1"/>
  <c r="AF25" i="1" s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 s="1"/>
  <c r="J24" i="1" a="1"/>
  <c r="J24" i="1" s="1"/>
  <c r="K24" i="1" a="1"/>
  <c r="K24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Z24" i="1" a="1"/>
  <c r="Z24" i="1" s="1"/>
  <c r="AA24" i="1" a="1"/>
  <c r="AA24" i="1" s="1"/>
  <c r="AB24" i="1" a="1"/>
  <c r="AB24" i="1" s="1"/>
  <c r="AC24" i="1" a="1"/>
  <c r="AC24" i="1" s="1"/>
  <c r="AD24" i="1" a="1"/>
  <c r="AD24" i="1" s="1"/>
  <c r="AE24" i="1" a="1"/>
  <c r="AE24" i="1" s="1"/>
  <c r="AF24" i="1" a="1"/>
  <c r="AF24" i="1" s="1"/>
  <c r="AG24" i="1" a="1"/>
  <c r="AG24" i="1" s="1"/>
  <c r="AH24" i="1" a="1"/>
  <c r="AH24" i="1" s="1"/>
  <c r="AI24" i="1" a="1"/>
  <c r="AI24" i="1" s="1"/>
  <c r="AJ24" i="1" a="1"/>
  <c r="AJ24" i="1" s="1"/>
  <c r="AK24" i="1" a="1"/>
  <c r="AK24" i="1" s="1"/>
  <c r="AL24" i="1" a="1"/>
  <c r="AL24" i="1" s="1"/>
  <c r="AM24" i="1" a="1"/>
  <c r="AM24" i="1" s="1"/>
  <c r="G12" i="1" l="1"/>
  <c r="D3" i="1"/>
  <c r="B4" i="1" l="1"/>
  <c r="B5" i="1" s="1"/>
  <c r="B6" i="1" l="1"/>
  <c r="C7" i="1" l="1"/>
  <c r="B9" i="1"/>
  <c r="I11" i="1"/>
  <c r="D7" i="1"/>
  <c r="C6" i="1"/>
  <c r="C8" i="1"/>
  <c r="I36" i="1" l="1"/>
  <c r="I30" i="1"/>
  <c r="I27" i="1"/>
  <c r="I33" i="1"/>
  <c r="I13" i="1"/>
  <c r="I44" i="1" s="1"/>
  <c r="I14" i="1"/>
  <c r="I45" i="1" s="1"/>
  <c r="J11" i="1"/>
  <c r="J33" i="1" l="1"/>
  <c r="J27" i="1"/>
  <c r="J30" i="1"/>
  <c r="J36" i="1"/>
  <c r="I12" i="1"/>
  <c r="I43" i="1" s="1"/>
  <c r="J13" i="1"/>
  <c r="J44" i="1" s="1"/>
  <c r="J14" i="1"/>
  <c r="J45" i="1" s="1"/>
  <c r="K11" i="1"/>
  <c r="K36" i="1" l="1"/>
  <c r="K30" i="1"/>
  <c r="K33" i="1"/>
  <c r="K27" i="1"/>
  <c r="J12" i="1"/>
  <c r="J43" i="1" s="1"/>
  <c r="K13" i="1"/>
  <c r="K44" i="1" s="1"/>
  <c r="K14" i="1"/>
  <c r="K45" i="1" s="1"/>
  <c r="L11" i="1"/>
  <c r="L33" i="1" l="1"/>
  <c r="L27" i="1"/>
  <c r="L36" i="1"/>
  <c r="L30" i="1"/>
  <c r="K12" i="1"/>
  <c r="K43" i="1" s="1"/>
  <c r="L13" i="1"/>
  <c r="L44" i="1" s="1"/>
  <c r="L14" i="1"/>
  <c r="L45" i="1" s="1"/>
  <c r="M11" i="1"/>
  <c r="M36" i="1" l="1"/>
  <c r="M30" i="1"/>
  <c r="M27" i="1"/>
  <c r="M33" i="1"/>
  <c r="L12" i="1"/>
  <c r="L43" i="1" s="1"/>
  <c r="M13" i="1"/>
  <c r="M44" i="1" s="1"/>
  <c r="M14" i="1"/>
  <c r="M45" i="1" s="1"/>
  <c r="N11" i="1"/>
  <c r="N33" i="1" l="1"/>
  <c r="N27" i="1"/>
  <c r="N30" i="1"/>
  <c r="N36" i="1"/>
  <c r="M12" i="1"/>
  <c r="M43" i="1" s="1"/>
  <c r="N13" i="1"/>
  <c r="N44" i="1" s="1"/>
  <c r="N14" i="1"/>
  <c r="N45" i="1" s="1"/>
  <c r="O11" i="1"/>
  <c r="O36" i="1" l="1"/>
  <c r="O30" i="1"/>
  <c r="O33" i="1"/>
  <c r="O27" i="1"/>
  <c r="N12" i="1"/>
  <c r="N43" i="1" s="1"/>
  <c r="O13" i="1"/>
  <c r="O44" i="1" s="1"/>
  <c r="O14" i="1"/>
  <c r="O45" i="1" s="1"/>
  <c r="P11" i="1"/>
  <c r="P33" i="1" l="1"/>
  <c r="P27" i="1"/>
  <c r="P36" i="1"/>
  <c r="P30" i="1"/>
  <c r="O12" i="1"/>
  <c r="O43" i="1" s="1"/>
  <c r="P13" i="1"/>
  <c r="P44" i="1" s="1"/>
  <c r="P14" i="1"/>
  <c r="P45" i="1" s="1"/>
  <c r="Q11" i="1"/>
  <c r="Q36" i="1" l="1"/>
  <c r="Q30" i="1"/>
  <c r="Q27" i="1"/>
  <c r="Q33" i="1"/>
  <c r="P12" i="1"/>
  <c r="P43" i="1" s="1"/>
  <c r="Q13" i="1"/>
  <c r="Q44" i="1" s="1"/>
  <c r="Q14" i="1"/>
  <c r="Q45" i="1" s="1"/>
  <c r="R11" i="1"/>
  <c r="R33" i="1" l="1"/>
  <c r="R27" i="1"/>
  <c r="R30" i="1"/>
  <c r="R36" i="1"/>
  <c r="Q12" i="1"/>
  <c r="Q43" i="1" s="1"/>
  <c r="R13" i="1"/>
  <c r="R44" i="1" s="1"/>
  <c r="R14" i="1"/>
  <c r="R45" i="1" s="1"/>
  <c r="S11" i="1"/>
  <c r="S36" i="1" l="1"/>
  <c r="S30" i="1"/>
  <c r="S33" i="1"/>
  <c r="S27" i="1"/>
  <c r="R12" i="1"/>
  <c r="R43" i="1" s="1"/>
  <c r="S13" i="1"/>
  <c r="S44" i="1" s="1"/>
  <c r="S14" i="1"/>
  <c r="S45" i="1" s="1"/>
  <c r="T11" i="1"/>
  <c r="T33" i="1" l="1"/>
  <c r="T27" i="1"/>
  <c r="T36" i="1"/>
  <c r="T30" i="1"/>
  <c r="S12" i="1"/>
  <c r="S43" i="1" s="1"/>
  <c r="T13" i="1"/>
  <c r="T44" i="1" s="1"/>
  <c r="T14" i="1"/>
  <c r="T45" i="1" s="1"/>
  <c r="U11" i="1"/>
  <c r="U36" i="1" l="1"/>
  <c r="U30" i="1"/>
  <c r="U27" i="1"/>
  <c r="U33" i="1"/>
  <c r="T12" i="1"/>
  <c r="T43" i="1" s="1"/>
  <c r="U13" i="1"/>
  <c r="U44" i="1" s="1"/>
  <c r="U14" i="1"/>
  <c r="U45" i="1" s="1"/>
  <c r="V11" i="1"/>
  <c r="V33" i="1" l="1"/>
  <c r="V27" i="1"/>
  <c r="V30" i="1"/>
  <c r="V36" i="1"/>
  <c r="U12" i="1"/>
  <c r="U43" i="1" s="1"/>
  <c r="V13" i="1"/>
  <c r="V44" i="1" s="1"/>
  <c r="V14" i="1"/>
  <c r="V45" i="1" s="1"/>
  <c r="W11" i="1"/>
  <c r="W36" i="1" l="1"/>
  <c r="W30" i="1"/>
  <c r="W33" i="1"/>
  <c r="W27" i="1"/>
  <c r="V12" i="1"/>
  <c r="V43" i="1" s="1"/>
  <c r="W13" i="1"/>
  <c r="W44" i="1" s="1"/>
  <c r="W14" i="1"/>
  <c r="W45" i="1" s="1"/>
  <c r="X11" i="1"/>
  <c r="X33" i="1" l="1"/>
  <c r="X27" i="1"/>
  <c r="X36" i="1"/>
  <c r="X30" i="1"/>
  <c r="W12" i="1"/>
  <c r="W43" i="1" s="1"/>
  <c r="X13" i="1"/>
  <c r="X44" i="1" s="1"/>
  <c r="X14" i="1"/>
  <c r="X45" i="1" s="1"/>
  <c r="Y11" i="1"/>
  <c r="Y36" i="1" l="1"/>
  <c r="Y30" i="1"/>
  <c r="Y27" i="1"/>
  <c r="Y33" i="1"/>
  <c r="X12" i="1"/>
  <c r="X43" i="1" s="1"/>
  <c r="Y13" i="1"/>
  <c r="Y44" i="1" s="1"/>
  <c r="Y14" i="1"/>
  <c r="Y45" i="1" s="1"/>
  <c r="Z11" i="1"/>
  <c r="Z33" i="1" l="1"/>
  <c r="Z27" i="1"/>
  <c r="Z36" i="1"/>
  <c r="Z30" i="1"/>
  <c r="Y12" i="1"/>
  <c r="Y43" i="1" s="1"/>
  <c r="Z13" i="1"/>
  <c r="Z44" i="1" s="1"/>
  <c r="Z14" i="1"/>
  <c r="Z45" i="1" s="1"/>
  <c r="AA11" i="1"/>
  <c r="AA36" i="1" l="1"/>
  <c r="AA30" i="1"/>
  <c r="AA33" i="1"/>
  <c r="AA27" i="1"/>
  <c r="Z12" i="1"/>
  <c r="Z43" i="1" s="1"/>
  <c r="AA13" i="1"/>
  <c r="AA44" i="1" s="1"/>
  <c r="AA14" i="1"/>
  <c r="AA45" i="1" s="1"/>
  <c r="AB11" i="1"/>
  <c r="AB33" i="1" l="1"/>
  <c r="AB27" i="1"/>
  <c r="AB36" i="1"/>
  <c r="AB30" i="1"/>
  <c r="AA12" i="1"/>
  <c r="AA43" i="1" s="1"/>
  <c r="AB13" i="1"/>
  <c r="AB44" i="1" s="1"/>
  <c r="AB14" i="1"/>
  <c r="AB45" i="1" s="1"/>
  <c r="AC11" i="1"/>
  <c r="AC36" i="1" l="1"/>
  <c r="AC30" i="1"/>
  <c r="AC27" i="1"/>
  <c r="AC33" i="1"/>
  <c r="AB12" i="1"/>
  <c r="AB43" i="1" s="1"/>
  <c r="AC13" i="1"/>
  <c r="AC44" i="1" s="1"/>
  <c r="AC14" i="1"/>
  <c r="AC45" i="1" s="1"/>
  <c r="AD11" i="1"/>
  <c r="AD33" i="1" l="1"/>
  <c r="AD27" i="1"/>
  <c r="AD36" i="1"/>
  <c r="AD30" i="1"/>
  <c r="AC12" i="1"/>
  <c r="AC43" i="1" s="1"/>
  <c r="AD13" i="1"/>
  <c r="AD44" i="1" s="1"/>
  <c r="AD14" i="1"/>
  <c r="AD45" i="1" s="1"/>
  <c r="AE11" i="1"/>
  <c r="AE36" i="1" l="1"/>
  <c r="AE30" i="1"/>
  <c r="AE33" i="1"/>
  <c r="AE27" i="1"/>
  <c r="AD12" i="1"/>
  <c r="AD43" i="1" s="1"/>
  <c r="AE13" i="1"/>
  <c r="AE44" i="1" s="1"/>
  <c r="AE14" i="1"/>
  <c r="AE45" i="1" s="1"/>
  <c r="AF11" i="1"/>
  <c r="AF33" i="1" l="1"/>
  <c r="AF27" i="1"/>
  <c r="AF36" i="1"/>
  <c r="AF30" i="1"/>
  <c r="AE12" i="1"/>
  <c r="AE43" i="1" s="1"/>
  <c r="AF13" i="1"/>
  <c r="AF44" i="1" s="1"/>
  <c r="AF14" i="1"/>
  <c r="AF45" i="1" s="1"/>
  <c r="AG11" i="1"/>
  <c r="AG36" i="1" l="1"/>
  <c r="AG30" i="1"/>
  <c r="AG27" i="1"/>
  <c r="AG33" i="1"/>
  <c r="AF12" i="1"/>
  <c r="AF43" i="1" s="1"/>
  <c r="AG13" i="1"/>
  <c r="AG44" i="1" s="1"/>
  <c r="AG14" i="1"/>
  <c r="AG45" i="1" s="1"/>
  <c r="AH11" i="1"/>
  <c r="AH33" i="1" l="1"/>
  <c r="AH27" i="1"/>
  <c r="AH36" i="1"/>
  <c r="AH30" i="1"/>
  <c r="AG12" i="1"/>
  <c r="AG43" i="1" s="1"/>
  <c r="AH13" i="1"/>
  <c r="AH44" i="1" s="1"/>
  <c r="AH14" i="1"/>
  <c r="AH45" i="1" s="1"/>
  <c r="AI11" i="1"/>
  <c r="AI36" i="1" l="1"/>
  <c r="AI30" i="1"/>
  <c r="AI33" i="1"/>
  <c r="AI27" i="1"/>
  <c r="AH12" i="1"/>
  <c r="AH43" i="1" s="1"/>
  <c r="AI13" i="1"/>
  <c r="AI44" i="1" s="1"/>
  <c r="AI14" i="1"/>
  <c r="AI45" i="1" s="1"/>
  <c r="AJ11" i="1"/>
  <c r="AJ33" i="1" l="1"/>
  <c r="AJ27" i="1"/>
  <c r="AJ36" i="1"/>
  <c r="AJ30" i="1"/>
  <c r="AK11" i="1"/>
  <c r="AI12" i="1"/>
  <c r="AI43" i="1" s="1"/>
  <c r="AJ13" i="1"/>
  <c r="AJ44" i="1" s="1"/>
  <c r="AJ14" i="1"/>
  <c r="AJ45" i="1" s="1"/>
  <c r="AK14" i="1" l="1"/>
  <c r="AK45" i="1" s="1"/>
  <c r="AK36" i="1"/>
  <c r="AK30" i="1"/>
  <c r="AK27" i="1"/>
  <c r="AK33" i="1"/>
  <c r="AK13" i="1"/>
  <c r="AK44" i="1" s="1"/>
  <c r="AK12" i="1"/>
  <c r="AK43" i="1" s="1"/>
  <c r="AL11" i="1"/>
  <c r="AJ12" i="1"/>
  <c r="AJ43" i="1" s="1"/>
  <c r="AL33" i="1" l="1"/>
  <c r="AL27" i="1"/>
  <c r="AL36" i="1"/>
  <c r="AL30" i="1"/>
  <c r="AM11" i="1"/>
  <c r="AM13" i="1" s="1"/>
  <c r="AM44" i="1" s="1"/>
  <c r="AM14" i="1"/>
  <c r="AM45" i="1" s="1"/>
  <c r="AL14" i="1"/>
  <c r="AL45" i="1" s="1"/>
  <c r="AL13" i="1"/>
  <c r="AL44" i="1" s="1"/>
  <c r="AM36" i="1" l="1"/>
  <c r="AM30" i="1"/>
  <c r="AM33" i="1"/>
  <c r="AM27" i="1"/>
  <c r="AN11" i="1"/>
  <c r="AM12" i="1"/>
  <c r="AM43" i="1" s="1"/>
  <c r="AL12" i="1"/>
  <c r="AL4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<sst xmlns="http://schemas.openxmlformats.org/spreadsheetml/2006/main" count="72" uniqueCount="47">
  <si>
    <t>Année</t>
  </si>
  <si>
    <t>Mois</t>
  </si>
  <si>
    <t>Aujourd'hui</t>
  </si>
  <si>
    <t>Début du mois</t>
  </si>
  <si>
    <t>Fin du mois</t>
  </si>
  <si>
    <t>semaine</t>
  </si>
  <si>
    <t>Nuit</t>
  </si>
  <si>
    <t>Matin</t>
  </si>
  <si>
    <t>Midi</t>
  </si>
  <si>
    <t>Soir</t>
  </si>
  <si>
    <t>Divers</t>
  </si>
  <si>
    <t>Gendarmerie</t>
  </si>
  <si>
    <t>Caritan</t>
  </si>
  <si>
    <t>Mahogany</t>
  </si>
  <si>
    <t>Dominique</t>
  </si>
  <si>
    <t>Rennes</t>
  </si>
  <si>
    <t>Les Sables</t>
  </si>
  <si>
    <t>T2</t>
  </si>
  <si>
    <t>Bungalow 1</t>
  </si>
  <si>
    <t>Appartemenrs de la Villa Manguier</t>
  </si>
  <si>
    <t>Saint Gervais</t>
  </si>
  <si>
    <t>Solignac</t>
  </si>
  <si>
    <t>Vandoeuvre</t>
  </si>
  <si>
    <t>Mai 2022</t>
  </si>
  <si>
    <t>Les Sables d'Olonne</t>
  </si>
  <si>
    <t>Bungalow 4</t>
  </si>
  <si>
    <t>Bungalow 3</t>
  </si>
  <si>
    <t>Bungalow 2</t>
  </si>
  <si>
    <t>Lieu</t>
  </si>
  <si>
    <t>O</t>
  </si>
  <si>
    <t>Confirmé</t>
  </si>
  <si>
    <t>N</t>
  </si>
  <si>
    <t>Nom</t>
  </si>
  <si>
    <t>Date Départ</t>
  </si>
  <si>
    <t>ROYER</t>
  </si>
  <si>
    <t>dfg</t>
  </si>
  <si>
    <t>qgfgfdg</t>
  </si>
  <si>
    <t>srfedhg</t>
  </si>
  <si>
    <t>wdfg</t>
  </si>
  <si>
    <t>Test date</t>
  </si>
  <si>
    <t>https://forum.excel-pratique.com/excel/remplir-une-plage-en-fonction-de-donnees-deja-presentes-dans-cette-plage-170971</t>
  </si>
  <si>
    <t>AAAA</t>
  </si>
  <si>
    <t>Impossibilité</t>
  </si>
  <si>
    <t>Date_Arrivée</t>
  </si>
  <si>
    <t>Impossible</t>
  </si>
  <si>
    <t>Ligne</t>
  </si>
  <si>
    <t>Mois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</si>
</sst>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;yyyy"/>
  </numFmts>
  <fonts count="6">
    <font>
      <sz val="11"/>
      <color theme="1"/>
      <name val="Calibri"/>
      <family val="2"/>
      <scheme val="minor"/>
    </font>
    <font>
      <sz val="11"/>
      <color rgb="FF141414"/>
      <name val="Inherit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1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/>
      </left>
      <right style="thin">
        <color theme="2" tint="-0.499984740745262"/>
      </right>
      <top style="thin">
        <color theme="2" tint="-0.499984740745262"/>
      </top>
      <bottom style="thin">
        <color theme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1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2" tint="-0.499984740745262"/>
      </bottom>
      <diagonal/>
    </border>
    <border>
      <left style="thin">
        <color theme="1"/>
      </left>
      <right style="thin">
        <color theme="1"/>
      </right>
      <top style="thin">
        <color theme="2" tint="-0.499984740745262"/>
      </top>
      <bottom style="thin">
        <color theme="1"/>
      </bottom>
      <diagonal/>
    </border>
    <border>
      <left style="thin">
        <color theme="1"/>
      </left>
      <right style="thin">
        <color theme="2" tint="-0.499984740745262"/>
      </right>
      <top style="thin">
        <color theme="1"/>
      </top>
      <bottom style="thin">
        <color theme="2" tint="-0.499984740745262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1"/>
      </top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 style="thin">
        <color theme="2" tint="-0.499984740745262"/>
      </bottom>
      <diagonal/>
    </border>
    <border>
      <left style="thin">
        <color theme="1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indexed="64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2" tint="-0.49998474074526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2" tint="-0.499984740745262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2" tint="-0.499984740745262"/>
      </top>
      <bottom style="thin">
        <color indexed="64"/>
      </bottom>
      <diagonal/>
    </border>
    <border>
      <left style="thin">
        <color theme="1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readingOrder="1"/>
    </xf>
    <xf numFmtId="14" fontId="0" fillId="0" borderId="0" xfId="0" applyNumberFormat="1" applyAlignment="1">
      <alignment horizontal="center"/>
    </xf>
    <xf numFmtId="0" fontId="0" fillId="0" borderId="0" xfId="0" applyBorder="1"/>
    <xf numFmtId="14" fontId="0" fillId="0" borderId="0" xfId="0" applyNumberFormat="1" applyBorder="1" applyAlignment="1">
      <alignment horizontal="center" textRotation="90" shrinkToFit="1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0" fillId="0" borderId="6" xfId="0" applyFill="1" applyBorder="1"/>
    <xf numFmtId="0" fontId="0" fillId="0" borderId="5" xfId="0" applyFill="1" applyBorder="1"/>
    <xf numFmtId="0" fontId="0" fillId="0" borderId="10" xfId="0" applyFill="1" applyBorder="1"/>
    <xf numFmtId="0" fontId="0" fillId="0" borderId="0" xfId="0" applyFill="1" applyBorder="1"/>
    <xf numFmtId="0" fontId="3" fillId="0" borderId="12" xfId="0" applyFont="1" applyBorder="1" applyAlignment="1">
      <alignment horizontal="center" vertical="center"/>
    </xf>
    <xf numFmtId="0" fontId="0" fillId="0" borderId="0" xfId="0" applyFill="1" applyBorder="1" applyAlignment="1">
      <alignment vertical="center" textRotation="90" shrinkToFit="1"/>
    </xf>
    <xf numFmtId="0" fontId="0" fillId="0" borderId="4" xfId="0" applyFill="1" applyBorder="1" applyAlignment="1">
      <alignment vertical="center" textRotation="90" shrinkToFit="1"/>
    </xf>
    <xf numFmtId="0" fontId="0" fillId="0" borderId="7" xfId="0" applyFill="1" applyBorder="1" applyAlignment="1">
      <alignment vertical="center" shrinkToFit="1"/>
    </xf>
    <xf numFmtId="0" fontId="0" fillId="14" borderId="15" xfId="0" applyFill="1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/>
    <xf numFmtId="1" fontId="0" fillId="0" borderId="0" xfId="0" applyNumberFormat="1" applyFill="1" applyBorder="1" applyAlignment="1">
      <alignment vertical="center"/>
    </xf>
    <xf numFmtId="14" fontId="0" fillId="0" borderId="21" xfId="0" applyNumberFormat="1" applyBorder="1" applyAlignment="1">
      <alignment horizontal="center" textRotation="90" shrinkToFit="1"/>
    </xf>
    <xf numFmtId="14" fontId="0" fillId="0" borderId="23" xfId="0" applyNumberFormat="1" applyBorder="1" applyAlignment="1">
      <alignment horizontal="center" textRotation="90" shrinkToFit="1"/>
    </xf>
    <xf numFmtId="14" fontId="0" fillId="0" borderId="24" xfId="0" applyNumberFormat="1" applyBorder="1" applyAlignment="1">
      <alignment horizontal="center" textRotation="90" shrinkToFit="1"/>
    </xf>
    <xf numFmtId="14" fontId="0" fillId="0" borderId="13" xfId="0" applyNumberFormat="1" applyBorder="1" applyAlignment="1">
      <alignment horizontal="center" textRotation="90" shrinkToFit="1"/>
    </xf>
    <xf numFmtId="0" fontId="0" fillId="14" borderId="6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/>
    <xf numFmtId="0" fontId="0" fillId="0" borderId="3" xfId="0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14" borderId="26" xfId="0" applyFill="1" applyBorder="1"/>
    <xf numFmtId="0" fontId="0" fillId="14" borderId="27" xfId="0" applyFill="1" applyBorder="1" applyAlignment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0" fillId="14" borderId="29" xfId="0" applyFill="1" applyBorder="1" applyAlignment="1">
      <alignment horizontal="center" vertical="center"/>
    </xf>
    <xf numFmtId="0" fontId="0" fillId="14" borderId="30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14" borderId="34" xfId="0" applyFill="1" applyBorder="1"/>
    <xf numFmtId="0" fontId="0" fillId="14" borderId="35" xfId="0" applyFill="1" applyBorder="1" applyAlignment="1">
      <alignment horizontal="center" vertical="center"/>
    </xf>
    <xf numFmtId="0" fontId="0" fillId="14" borderId="36" xfId="0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2" fillId="0" borderId="0" xfId="0" applyNumberFormat="1" applyFont="1" applyBorder="1"/>
    <xf numFmtId="0" fontId="0" fillId="16" borderId="41" xfId="0" applyNumberFormat="1" applyFill="1" applyBorder="1" applyAlignment="1">
      <alignment horizontal="center" vertical="center"/>
    </xf>
    <xf numFmtId="0" fontId="0" fillId="16" borderId="28" xfId="0" applyNumberFormat="1" applyFill="1" applyBorder="1" applyAlignment="1">
      <alignment horizontal="center" vertical="center"/>
    </xf>
    <xf numFmtId="0" fontId="0" fillId="16" borderId="29" xfId="0" applyNumberFormat="1" applyFill="1" applyBorder="1" applyAlignment="1">
      <alignment horizontal="center" vertical="center"/>
    </xf>
    <xf numFmtId="0" fontId="0" fillId="16" borderId="44" xfId="0" applyNumberFormat="1" applyFill="1" applyBorder="1" applyAlignment="1">
      <alignment horizontal="center" vertical="center"/>
    </xf>
    <xf numFmtId="0" fontId="0" fillId="16" borderId="42" xfId="0" applyNumberFormat="1" applyFill="1" applyBorder="1" applyAlignment="1">
      <alignment horizontal="center" vertical="center"/>
    </xf>
    <xf numFmtId="0" fontId="0" fillId="16" borderId="36" xfId="0" applyNumberFormat="1" applyFill="1" applyBorder="1" applyAlignment="1">
      <alignment horizontal="center" vertical="center"/>
    </xf>
    <xf numFmtId="0" fontId="0" fillId="16" borderId="37" xfId="0" applyNumberFormat="1" applyFill="1" applyBorder="1" applyAlignment="1">
      <alignment horizontal="center" vertical="center"/>
    </xf>
    <xf numFmtId="0" fontId="0" fillId="16" borderId="43" xfId="0" applyNumberFormat="1" applyFill="1" applyBorder="1" applyAlignment="1">
      <alignment horizontal="center" vertical="center"/>
    </xf>
    <xf numFmtId="0" fontId="0" fillId="5" borderId="41" xfId="0" applyNumberFormat="1" applyFill="1" applyBorder="1" applyAlignment="1">
      <alignment horizontal="center" vertical="center"/>
    </xf>
    <xf numFmtId="0" fontId="0" fillId="5" borderId="28" xfId="0" applyNumberFormat="1" applyFill="1" applyBorder="1" applyAlignment="1">
      <alignment horizontal="center" vertical="center"/>
    </xf>
    <xf numFmtId="0" fontId="0" fillId="5" borderId="29" xfId="0" applyNumberFormat="1" applyFill="1" applyBorder="1" applyAlignment="1">
      <alignment horizontal="center" vertical="center"/>
    </xf>
    <xf numFmtId="0" fontId="0" fillId="5" borderId="44" xfId="0" applyNumberFormat="1" applyFill="1" applyBorder="1" applyAlignment="1">
      <alignment horizontal="center" vertical="center"/>
    </xf>
    <xf numFmtId="0" fontId="0" fillId="5" borderId="42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43" xfId="0" applyNumberFormat="1" applyFill="1" applyBorder="1" applyAlignment="1">
      <alignment horizontal="center" vertical="center"/>
    </xf>
    <xf numFmtId="0" fontId="0" fillId="6" borderId="41" xfId="0" applyNumberFormat="1" applyFill="1" applyBorder="1" applyAlignment="1">
      <alignment horizontal="center" vertical="center"/>
    </xf>
    <xf numFmtId="0" fontId="0" fillId="6" borderId="28" xfId="0" applyNumberFormat="1" applyFill="1" applyBorder="1" applyAlignment="1">
      <alignment horizontal="center" vertical="center"/>
    </xf>
    <xf numFmtId="0" fontId="0" fillId="6" borderId="29" xfId="0" applyNumberFormat="1" applyFill="1" applyBorder="1" applyAlignment="1">
      <alignment horizontal="center" vertical="center"/>
    </xf>
    <xf numFmtId="0" fontId="0" fillId="6" borderId="44" xfId="0" applyNumberFormat="1" applyFill="1" applyBorder="1" applyAlignment="1">
      <alignment horizontal="center" vertical="center"/>
    </xf>
    <xf numFmtId="0" fontId="0" fillId="6" borderId="42" xfId="0" applyNumberFormat="1" applyFill="1" applyBorder="1" applyAlignment="1">
      <alignment horizontal="center" vertical="center"/>
    </xf>
    <xf numFmtId="0" fontId="0" fillId="6" borderId="36" xfId="0" applyNumberFormat="1" applyFill="1" applyBorder="1" applyAlignment="1">
      <alignment horizontal="center" vertical="center"/>
    </xf>
    <xf numFmtId="0" fontId="0" fillId="6" borderId="37" xfId="0" applyNumberFormat="1" applyFill="1" applyBorder="1" applyAlignment="1">
      <alignment horizontal="center" vertical="center"/>
    </xf>
    <xf numFmtId="0" fontId="0" fillId="6" borderId="43" xfId="0" applyNumberFormat="1" applyFill="1" applyBorder="1" applyAlignment="1">
      <alignment horizontal="center" vertical="center"/>
    </xf>
    <xf numFmtId="0" fontId="0" fillId="7" borderId="41" xfId="0" applyNumberFormat="1" applyFill="1" applyBorder="1" applyAlignment="1">
      <alignment horizontal="center" vertical="center"/>
    </xf>
    <xf numFmtId="0" fontId="0" fillId="7" borderId="28" xfId="0" applyNumberFormat="1" applyFill="1" applyBorder="1" applyAlignment="1">
      <alignment horizontal="center" vertical="center"/>
    </xf>
    <xf numFmtId="0" fontId="0" fillId="7" borderId="29" xfId="0" applyNumberFormat="1" applyFill="1" applyBorder="1" applyAlignment="1">
      <alignment horizontal="center" vertical="center"/>
    </xf>
    <xf numFmtId="0" fontId="0" fillId="7" borderId="44" xfId="0" applyNumberFormat="1" applyFill="1" applyBorder="1" applyAlignment="1">
      <alignment horizontal="center" vertical="center"/>
    </xf>
    <xf numFmtId="0" fontId="0" fillId="7" borderId="42" xfId="0" applyNumberFormat="1" applyFill="1" applyBorder="1" applyAlignment="1">
      <alignment horizontal="center" vertical="center"/>
    </xf>
    <xf numFmtId="0" fontId="0" fillId="7" borderId="36" xfId="0" applyNumberFormat="1" applyFill="1" applyBorder="1" applyAlignment="1">
      <alignment horizontal="center" vertical="center"/>
    </xf>
    <xf numFmtId="0" fontId="0" fillId="7" borderId="37" xfId="0" applyNumberFormat="1" applyFill="1" applyBorder="1" applyAlignment="1">
      <alignment horizontal="center" vertical="center"/>
    </xf>
    <xf numFmtId="0" fontId="0" fillId="7" borderId="4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49" fontId="0" fillId="0" borderId="0" xfId="0" applyNumberForma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Fill="1" applyAlignment="1">
      <alignment horizontal="center"/>
    </xf>
    <xf numFmtId="14" fontId="0" fillId="21" borderId="0" xfId="0" applyNumberFormat="1" applyFill="1" applyAlignment="1">
      <alignment horizontal="center"/>
    </xf>
    <xf numFmtId="164" fontId="2" fillId="20" borderId="1" xfId="0" applyNumberFormat="1" applyFont="1" applyFill="1" applyBorder="1" applyAlignment="1">
      <alignment horizontal="center" vertical="center"/>
    </xf>
    <xf numFmtId="164" fontId="2" fillId="20" borderId="2" xfId="0" applyNumberFormat="1" applyFont="1" applyFill="1" applyBorder="1" applyAlignment="1">
      <alignment horizontal="center" vertical="center"/>
    </xf>
    <xf numFmtId="164" fontId="2" fillId="20" borderId="3" xfId="0" applyNumberFormat="1" applyFont="1" applyFill="1" applyBorder="1" applyAlignment="1">
      <alignment horizontal="center" vertical="center"/>
    </xf>
    <xf numFmtId="164" fontId="2" fillId="20" borderId="4" xfId="0" applyNumberFormat="1" applyFont="1" applyFill="1" applyBorder="1" applyAlignment="1">
      <alignment horizontal="center" vertical="center"/>
    </xf>
    <xf numFmtId="164" fontId="2" fillId="20" borderId="22" xfId="0" applyNumberFormat="1" applyFont="1" applyFill="1" applyBorder="1" applyAlignment="1">
      <alignment horizontal="center" vertical="center"/>
    </xf>
    <xf numFmtId="164" fontId="2" fillId="20" borderId="14" xfId="0" applyNumberFormat="1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0" fillId="13" borderId="22" xfId="0" applyFont="1" applyFill="1" applyBorder="1" applyAlignment="1">
      <alignment horizontal="center" vertical="center"/>
    </xf>
    <xf numFmtId="0" fontId="0" fillId="13" borderId="14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2" xfId="0" applyFill="1" applyBorder="1" applyAlignment="1">
      <alignment horizontal="center" vertical="center"/>
    </xf>
    <xf numFmtId="0" fontId="0" fillId="19" borderId="22" xfId="0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 textRotation="90" shrinkToFit="1"/>
    </xf>
    <xf numFmtId="0" fontId="0" fillId="14" borderId="31" xfId="0" applyFill="1" applyBorder="1" applyAlignment="1">
      <alignment horizontal="center" vertical="center" textRotation="90" shrinkToFit="1"/>
    </xf>
    <xf numFmtId="0" fontId="0" fillId="14" borderId="33" xfId="0" applyFill="1" applyBorder="1" applyAlignment="1">
      <alignment horizontal="center" vertical="center" textRotation="90" shrinkToFi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shrinkToFit="1"/>
    </xf>
    <xf numFmtId="0" fontId="0" fillId="7" borderId="11" xfId="0" applyFill="1" applyBorder="1" applyAlignment="1">
      <alignment horizontal="center" vertical="center" shrinkToFit="1"/>
    </xf>
    <xf numFmtId="0" fontId="0" fillId="15" borderId="19" xfId="0" applyFill="1" applyBorder="1" applyAlignment="1">
      <alignment horizontal="center" vertical="center" textRotation="90" shrinkToFit="1"/>
    </xf>
    <xf numFmtId="0" fontId="0" fillId="15" borderId="12" xfId="0" applyFill="1" applyBorder="1" applyAlignment="1">
      <alignment horizontal="center" vertical="center" textRotation="90" shrinkToFit="1"/>
    </xf>
    <xf numFmtId="0" fontId="0" fillId="15" borderId="20" xfId="0" applyFill="1" applyBorder="1" applyAlignment="1">
      <alignment horizontal="center" vertical="center" textRotation="90" shrinkToFit="1"/>
    </xf>
    <xf numFmtId="0" fontId="3" fillId="9" borderId="19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16" borderId="12" xfId="0" applyFont="1" applyFill="1" applyBorder="1" applyAlignment="1">
      <alignment horizontal="center" vertical="center"/>
    </xf>
    <xf numFmtId="0" fontId="3" fillId="16" borderId="20" xfId="0" applyFont="1" applyFill="1" applyBorder="1" applyAlignment="1">
      <alignment horizontal="center" vertical="center"/>
    </xf>
    <xf numFmtId="0" fontId="0" fillId="18" borderId="21" xfId="0" applyFill="1" applyBorder="1" applyAlignment="1">
      <alignment horizontal="center" vertical="center" textRotation="90" shrinkToFit="1"/>
    </xf>
    <xf numFmtId="0" fontId="0" fillId="18" borderId="6" xfId="0" applyFill="1" applyBorder="1" applyAlignment="1">
      <alignment horizontal="center" vertical="center" textRotation="90" shrinkToFit="1"/>
    </xf>
    <xf numFmtId="0" fontId="0" fillId="18" borderId="8" xfId="0" applyFill="1" applyBorder="1" applyAlignment="1">
      <alignment horizontal="center" vertical="center" textRotation="90" shrinkToFit="1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4" fillId="16" borderId="10" xfId="0" applyFont="1" applyFill="1" applyBorder="1" applyAlignment="1">
      <alignment horizontal="center" vertical="center" shrinkToFit="1"/>
    </xf>
    <xf numFmtId="0" fontId="0" fillId="5" borderId="10" xfId="0" applyFill="1" applyBorder="1" applyAlignment="1">
      <alignment horizontal="center" vertical="center" shrinkToFit="1"/>
    </xf>
    <xf numFmtId="0" fontId="0" fillId="17" borderId="10" xfId="0" applyFill="1" applyBorder="1" applyAlignment="1">
      <alignment horizontal="center" vertical="center" shrinkToFit="1"/>
    </xf>
    <xf numFmtId="0" fontId="5" fillId="4" borderId="41" xfId="0" applyNumberFormat="1" applyFont="1" applyFill="1" applyBorder="1" applyAlignment="1">
      <alignment horizontal="center" vertical="center"/>
    </xf>
    <xf numFmtId="0" fontId="2" fillId="4" borderId="41" xfId="0" applyNumberFormat="1" applyFont="1" applyFill="1" applyBorder="1" applyAlignment="1">
      <alignment horizontal="center" vertic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3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>
          <bgColor rgb="FF00B0F0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patternFill>
          <bgColor rgb="FF00B0F0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patternFill>
          <bgColor rgb="FF00B050"/>
        </patternFill>
      </fill>
      <border>
        <vertical/>
        <horizontal/>
      </border>
    </dxf>
    <dxf>
      <fill>
        <patternFill>
          <bgColor theme="5" tint="0.39994506668294322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patternFill>
          <bgColor theme="5" tint="-0.24994659260841701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patternFill>
          <bgColor rgb="FF0070C0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gradientFill type="path" left="0.5" right="0.5" top="0.5" bottom="0.5">
          <stop position="0">
            <color rgb="FFCC99FF"/>
          </stop>
          <stop position="1">
            <color theme="4"/>
          </stop>
        </gradient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theme="2" tint="-0.499984740745262"/>
        </top>
        <bottom style="thin">
          <color auto="1"/>
        </bottom>
      </border>
    </dxf>
    <dxf>
      <border>
        <left style="thin">
          <color theme="2" tint="-0.499984740745262"/>
        </left>
        <right style="thin">
          <color auto="1"/>
        </right>
        <top style="thin">
          <color theme="2" tint="-0.499984740745262"/>
        </top>
        <bottom style="thin">
          <color auto="1"/>
        </bottom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theme="2" tint="-0.499984740745262"/>
        </top>
        <bottom style="thin">
          <color theme="1"/>
        </bottom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theme="2" tint="-0.499984740745262"/>
        </top>
        <bottom style="thin">
          <color auto="1"/>
        </bottom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auto="1"/>
        </top>
        <bottom style="thin">
          <color theme="2" tint="-0.499984740745262"/>
        </bottom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auto="1"/>
        </top>
        <bottom style="thin">
          <color theme="2" tint="-0.499984740745262"/>
        </bottom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auto="1"/>
        </top>
        <bottom style="thin">
          <color theme="2" tint="-0.499984740745262"/>
        </bottom>
        <vertical/>
        <horizontal/>
      </border>
    </dxf>
    <dxf>
      <border>
        <left style="thin">
          <color theme="2" tint="-0.499984740745262"/>
        </left>
        <right style="thin">
          <color auto="1"/>
        </right>
        <top style="thin">
          <color auto="1"/>
        </top>
        <bottom style="thin">
          <color theme="2" tint="-0.499984740745262"/>
        </bottom>
        <vertical/>
        <horizontal/>
      </border>
    </dxf>
    <dxf>
      <border>
        <right style="thin">
          <color auto="1"/>
        </right>
        <bottom style="thin">
          <color theme="2" tint="-0.499984740745262"/>
        </bottom>
        <vertical/>
        <horizontal/>
      </border>
    </dxf>
    <dxf>
      <border>
        <right style="thin">
          <color auto="1"/>
        </right>
        <bottom style="thin">
          <color theme="2" tint="-0.499984740745262"/>
        </bottom>
        <vertical/>
        <horizontal/>
      </border>
    </dxf>
    <dxf>
      <border>
        <right style="thin">
          <color auto="1"/>
        </right>
        <bottom style="thin">
          <color theme="2" tint="-0.499984740745262"/>
        </bottom>
        <vertical/>
        <horizontal/>
      </border>
    </dxf>
    <dxf>
      <border>
        <right style="thin">
          <color theme="1"/>
        </right>
        <bottom style="thin">
          <color theme="2" tint="-0.499984740745262"/>
        </bottom>
        <vertical/>
        <horizontal/>
      </border>
    </dxf>
    <dxf>
      <fill>
        <patternFill>
          <bgColor theme="5" tint="0.39994506668294322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patternFill>
          <bgColor theme="5" tint="-0.24994659260841701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patternFill>
          <bgColor rgb="FF0070C0"/>
        </patternFill>
      </fill>
      <border>
        <top style="thin">
          <color theme="2" tint="-0.499984740745262"/>
        </top>
        <bottom style="thin">
          <color theme="2" tint="-0.499984740745262"/>
        </bottom>
      </border>
    </dxf>
    <dxf>
      <fill>
        <gradientFill type="path" left="0.5" right="0.5" top="0.5" bottom="0.5">
          <stop position="0">
            <color rgb="FFCC99FF"/>
          </stop>
          <stop position="1">
            <color theme="4"/>
          </stop>
        </gradientFill>
      </fill>
    </dxf>
    <dxf>
      <font>
        <color theme="0"/>
      </font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66FFFF"/>
      <color rgb="FFFFCC66"/>
      <color rgb="FFCCFFFF"/>
      <color rgb="FFCCCCFF"/>
      <color rgb="FFFFCCFF"/>
      <color rgb="FFFFFF99"/>
      <color rgb="FFFFFF66"/>
      <color rgb="FF3399FF"/>
      <color rgb="FF66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121920</xdr:colOff>
          <xdr:row>4</xdr:row>
          <xdr:rowOff>0</xdr:rowOff>
        </xdr:from>
        <xdr:to>
          <xdr:col>5</xdr:col>
          <xdr:colOff>480060</xdr:colOff>
          <xdr:row>5</xdr:row>
          <xdr:rowOff>76200</xdr:rowOff>
        </xdr:to>
        <xdr:sp macro="" textlink="">
          <xdr:nvSpPr>
            <xdr:cNvPr id="1033" name="BoutonVerifier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49ED4A-AEE8-42BB-B372-1F9CFC2E7483}" name="Base_de_données" displayName="Base_de_données" ref="A10:H16" totalsRowShown="0" headerRowDxfId="9" dataDxfId="8">
  <autoFilter ref="A10:H16" xr:uid="{0E49ED4A-AEE8-42BB-B372-1F9CFC2E7483}">
    <filterColumn colId="3">
      <filters>
        <filter val="Bungalow 4"/>
      </filters>
    </filterColumn>
  </autoFilter>
  <tableColumns count="8">
    <tableColumn id="1" xr3:uid="{8D540DAA-170D-41DC-9806-109FB2DCA50F}" name="Nom" dataDxfId="7"/>
    <tableColumn id="2" xr3:uid="{82FA25D1-BB50-480C-B481-B9052E108155}" name="Date_Arrivée" dataDxfId="6"/>
    <tableColumn id="3" xr3:uid="{910F7885-9C82-47FB-9D36-AF0FF72FBE5D}" name="Date Départ" dataDxfId="5"/>
    <tableColumn id="4" xr3:uid="{1C5A08C5-0601-46FE-83FB-7459E45F8A3A}" name="Lieu" dataDxfId="4"/>
    <tableColumn id="5" xr3:uid="{1D7B0992-BCC5-4D74-8D13-7761CB741BAF}" name="Confirmé" dataDxfId="3"/>
    <tableColumn id="6" xr3:uid="{FD7CAEC4-07B6-4592-8FE0-502A70E8E2F6}" name="Impossibilité" dataDxfId="2"/>
    <tableColumn id="7" xr3:uid="{AA97FB2B-8A4F-4C71-873E-2A5434820639}" name="Ligne" dataDxfId="1"/>
    <tableColumn id="8" xr3:uid="{16A989D8-F5D0-4E93-A2DD-1E81EBFCDB7A}" name="Mois d'arrivée" dataDxfId="0">
      <calculatedColumnFormula>Base_de_données[[#This Row],[Date_Arrivée]]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N84"/>
  <sheetViews>
    <sheetView showGridLines="0" showZeros="0" tabSelected="1" topLeftCell="D11" workbookViewId="0">
      <selection activeCell="D12" sqref="D12"/>
    </sheetView>
  </sheetViews>
  <sheetFormatPr baseColWidth="10" defaultColWidth="9.109375" defaultRowHeight="14.4"/>
  <cols>
    <col min="1" max="1" width="14.5546875" style="1" customWidth="1"/>
    <col min="2" max="2" width="10.6640625" style="1" bestFit="1" customWidth="1"/>
    <col min="3" max="3" width="13.44140625" style="1" customWidth="1"/>
    <col min="4" max="4" width="12.6640625" style="1" customWidth="1"/>
    <col min="5" max="7" width="9.109375" style="1"/>
    <col min="9" max="39" width="4.6640625" customWidth="1"/>
  </cols>
  <sheetData>
    <row r="2" spans="1:40">
      <c r="A2" s="1" t="s">
        <v>0</v>
      </c>
      <c r="B2" s="17">
        <v>2022</v>
      </c>
    </row>
    <row r="3" spans="1:40">
      <c r="A3" s="1" t="s">
        <v>1</v>
      </c>
      <c r="B3" s="16">
        <v>5</v>
      </c>
      <c r="D3" s="1" t="str">
        <f>PROPER(TEXT(DATE(B2,B3,1),"mmmm"))</f>
        <v>Mai</v>
      </c>
    </row>
    <row r="4" spans="1:40">
      <c r="A4" s="1" t="s">
        <v>3</v>
      </c>
      <c r="B4" s="3">
        <f>DATE(B2,B3,1)</f>
        <v>44682</v>
      </c>
    </row>
    <row r="5" spans="1:40">
      <c r="A5" s="1" t="s">
        <v>4</v>
      </c>
      <c r="B5" s="3">
        <f>EOMONTH(B4,0)</f>
        <v>44712</v>
      </c>
    </row>
    <row r="6" spans="1:40">
      <c r="A6" s="1" t="s">
        <v>2</v>
      </c>
      <c r="B6" s="3">
        <f ca="1">TODAY()</f>
        <v>44677</v>
      </c>
      <c r="C6" s="1">
        <f ca="1">DAY(B6)</f>
        <v>26</v>
      </c>
    </row>
    <row r="7" spans="1:40">
      <c r="B7" s="3"/>
      <c r="C7" s="1">
        <f ca="1">MONTH(B6)</f>
        <v>4</v>
      </c>
      <c r="D7" s="1" t="str">
        <f ca="1">PROPER(TEXT(B6,"mmmm"))</f>
        <v>Avril</v>
      </c>
      <c r="AL7" s="4"/>
      <c r="AM7" s="4"/>
      <c r="AN7" s="4"/>
    </row>
    <row r="8" spans="1:40">
      <c r="C8" s="1">
        <f ca="1">YEAR(B6)</f>
        <v>2022</v>
      </c>
      <c r="D8" s="2"/>
      <c r="E8" s="2"/>
      <c r="F8" s="2"/>
      <c r="G8" s="2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>
      <c r="A9" s="1" t="s">
        <v>5</v>
      </c>
      <c r="B9" s="1">
        <f ca="1">WEEKNUM(B6)</f>
        <v>18</v>
      </c>
      <c r="D9" s="2"/>
      <c r="E9" s="2"/>
      <c r="F9" s="2"/>
      <c r="G9" s="2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>
      <c r="D10" s="2"/>
      <c r="E10" s="2"/>
      <c r="F10" s="2"/>
      <c r="G10" s="30"/>
      <c r="H10" s="30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ht="79.5" customHeight="1">
      <c r="A11" s="1" t="s">
        <v>39</v>
      </c>
      <c r="B11" s="3"/>
      <c r="G11" s="30"/>
      <c r="H11" s="30"/>
      <c r="I11" s="31">
        <f>B4</f>
        <v>44682</v>
      </c>
      <c r="J11" s="32">
        <f>I11+1</f>
        <v>44683</v>
      </c>
      <c r="K11" s="32">
        <f t="shared" ref="K11:AI11" si="0">J11+1</f>
        <v>44684</v>
      </c>
      <c r="L11" s="32">
        <f t="shared" si="0"/>
        <v>44685</v>
      </c>
      <c r="M11" s="32">
        <f t="shared" si="0"/>
        <v>44686</v>
      </c>
      <c r="N11" s="32">
        <f t="shared" si="0"/>
        <v>44687</v>
      </c>
      <c r="O11" s="32">
        <f t="shared" si="0"/>
        <v>44688</v>
      </c>
      <c r="P11" s="32">
        <f t="shared" si="0"/>
        <v>44689</v>
      </c>
      <c r="Q11" s="32">
        <f t="shared" si="0"/>
        <v>44690</v>
      </c>
      <c r="R11" s="32">
        <f t="shared" si="0"/>
        <v>44691</v>
      </c>
      <c r="S11" s="32">
        <f t="shared" si="0"/>
        <v>44692</v>
      </c>
      <c r="T11" s="32">
        <f t="shared" si="0"/>
        <v>44693</v>
      </c>
      <c r="U11" s="32">
        <f t="shared" si="0"/>
        <v>44694</v>
      </c>
      <c r="V11" s="32">
        <f t="shared" si="0"/>
        <v>44695</v>
      </c>
      <c r="W11" s="32">
        <f t="shared" si="0"/>
        <v>44696</v>
      </c>
      <c r="X11" s="32">
        <f t="shared" si="0"/>
        <v>44697</v>
      </c>
      <c r="Y11" s="32">
        <f t="shared" si="0"/>
        <v>44698</v>
      </c>
      <c r="Z11" s="32">
        <f t="shared" si="0"/>
        <v>44699</v>
      </c>
      <c r="AA11" s="32">
        <f t="shared" si="0"/>
        <v>44700</v>
      </c>
      <c r="AB11" s="32">
        <f t="shared" si="0"/>
        <v>44701</v>
      </c>
      <c r="AC11" s="32">
        <f>AB11+1</f>
        <v>44702</v>
      </c>
      <c r="AD11" s="32">
        <f t="shared" si="0"/>
        <v>44703</v>
      </c>
      <c r="AE11" s="32">
        <f t="shared" si="0"/>
        <v>44704</v>
      </c>
      <c r="AF11" s="32">
        <f t="shared" si="0"/>
        <v>44705</v>
      </c>
      <c r="AG11" s="32">
        <f t="shared" si="0"/>
        <v>44706</v>
      </c>
      <c r="AH11" s="32">
        <f t="shared" si="0"/>
        <v>44707</v>
      </c>
      <c r="AI11" s="32">
        <f t="shared" si="0"/>
        <v>44708</v>
      </c>
      <c r="AJ11" s="32">
        <f>AI11+1</f>
        <v>44709</v>
      </c>
      <c r="AK11" s="32">
        <f>IFERROR(IF(AJ11+1&gt;B5,"",AJ11+1),"")</f>
        <v>44710</v>
      </c>
      <c r="AL11" s="33">
        <f>IFERROR(IF(AK11+1&gt;B5,"",AK11+1),"")</f>
        <v>44711</v>
      </c>
      <c r="AM11" s="34">
        <f>IFERROR(IF(AL11+1&gt;B5,"",AL11+1),"")</f>
        <v>44712</v>
      </c>
      <c r="AN11" s="5" t="str">
        <f>IFERROR(IF(AM11+1&gt;B5,"",AM11+1),"")</f>
        <v/>
      </c>
    </row>
    <row r="12" spans="1:40">
      <c r="G12" s="142" t="str">
        <f>PROPER(TEXT(DATE(B2,B3,1),"mmmm aaaa"))</f>
        <v>Mai 2022</v>
      </c>
      <c r="H12" s="143"/>
      <c r="I12" s="7" t="str">
        <f t="shared" ref="I12:AJ12" si="1">IF(I13="L","S"&amp;WEEKNUM(I11),"")</f>
        <v/>
      </c>
      <c r="J12" s="6" t="str">
        <f t="shared" si="1"/>
        <v>S19</v>
      </c>
      <c r="K12" s="6" t="str">
        <f t="shared" si="1"/>
        <v/>
      </c>
      <c r="L12" s="6" t="str">
        <f t="shared" si="1"/>
        <v/>
      </c>
      <c r="M12" s="6" t="str">
        <f t="shared" si="1"/>
        <v/>
      </c>
      <c r="N12" s="6" t="str">
        <f t="shared" si="1"/>
        <v/>
      </c>
      <c r="O12" s="6" t="str">
        <f t="shared" si="1"/>
        <v/>
      </c>
      <c r="P12" s="6" t="str">
        <f t="shared" si="1"/>
        <v/>
      </c>
      <c r="Q12" s="6" t="str">
        <f t="shared" si="1"/>
        <v>S20</v>
      </c>
      <c r="R12" s="6" t="str">
        <f t="shared" si="1"/>
        <v/>
      </c>
      <c r="S12" s="6" t="str">
        <f t="shared" si="1"/>
        <v/>
      </c>
      <c r="T12" s="6" t="str">
        <f t="shared" si="1"/>
        <v/>
      </c>
      <c r="U12" s="6" t="str">
        <f t="shared" si="1"/>
        <v/>
      </c>
      <c r="V12" s="6" t="str">
        <f t="shared" si="1"/>
        <v/>
      </c>
      <c r="W12" s="6" t="str">
        <f t="shared" si="1"/>
        <v/>
      </c>
      <c r="X12" s="6" t="str">
        <f t="shared" si="1"/>
        <v>S21</v>
      </c>
      <c r="Y12" s="6" t="str">
        <f t="shared" si="1"/>
        <v/>
      </c>
      <c r="Z12" s="6" t="str">
        <f t="shared" si="1"/>
        <v/>
      </c>
      <c r="AA12" s="6" t="str">
        <f t="shared" si="1"/>
        <v/>
      </c>
      <c r="AB12" s="6" t="str">
        <f t="shared" si="1"/>
        <v/>
      </c>
      <c r="AC12" s="6" t="str">
        <f t="shared" si="1"/>
        <v/>
      </c>
      <c r="AD12" s="6" t="str">
        <f t="shared" si="1"/>
        <v/>
      </c>
      <c r="AE12" s="6" t="str">
        <f t="shared" si="1"/>
        <v>S22</v>
      </c>
      <c r="AF12" s="6" t="str">
        <f t="shared" si="1"/>
        <v/>
      </c>
      <c r="AG12" s="6" t="str">
        <f t="shared" si="1"/>
        <v/>
      </c>
      <c r="AH12" s="6" t="str">
        <f t="shared" si="1"/>
        <v/>
      </c>
      <c r="AI12" s="6" t="str">
        <f t="shared" si="1"/>
        <v/>
      </c>
      <c r="AJ12" s="6" t="str">
        <f t="shared" si="1"/>
        <v/>
      </c>
      <c r="AK12" s="6" t="str">
        <f>IFERROR(IF(AK13="L","S"&amp;WEEKNUM(AK11),""),"")</f>
        <v/>
      </c>
      <c r="AL12" s="6" t="str">
        <f>IFERROR(IF(AL13="L","S"&amp;WEEKNUM(AL11),""),"")</f>
        <v>S23</v>
      </c>
      <c r="AM12" s="6" t="str">
        <f>IFERROR(IF(AM13="L","S"&amp;WEEKNUM(AM11),""),"")</f>
        <v/>
      </c>
      <c r="AN12" s="4"/>
    </row>
    <row r="13" spans="1:40">
      <c r="G13" s="144"/>
      <c r="H13" s="145"/>
      <c r="I13" s="10" t="str">
        <f t="shared" ref="I13:AJ13" si="2">CHOOSE(WEEKDAY(I11),"D","L","M","M","J","V","S")</f>
        <v>D</v>
      </c>
      <c r="J13" s="8" t="str">
        <f t="shared" si="2"/>
        <v>L</v>
      </c>
      <c r="K13" s="8" t="str">
        <f t="shared" si="2"/>
        <v>M</v>
      </c>
      <c r="L13" s="8" t="str">
        <f t="shared" si="2"/>
        <v>M</v>
      </c>
      <c r="M13" s="8" t="str">
        <f t="shared" si="2"/>
        <v>J</v>
      </c>
      <c r="N13" s="8" t="str">
        <f t="shared" si="2"/>
        <v>V</v>
      </c>
      <c r="O13" s="8" t="str">
        <f t="shared" si="2"/>
        <v>S</v>
      </c>
      <c r="P13" s="8" t="str">
        <f t="shared" si="2"/>
        <v>D</v>
      </c>
      <c r="Q13" s="8" t="str">
        <f t="shared" si="2"/>
        <v>L</v>
      </c>
      <c r="R13" s="8" t="str">
        <f t="shared" si="2"/>
        <v>M</v>
      </c>
      <c r="S13" s="8" t="str">
        <f t="shared" si="2"/>
        <v>M</v>
      </c>
      <c r="T13" s="8" t="str">
        <f t="shared" si="2"/>
        <v>J</v>
      </c>
      <c r="U13" s="8" t="str">
        <f t="shared" si="2"/>
        <v>V</v>
      </c>
      <c r="V13" s="8" t="str">
        <f t="shared" si="2"/>
        <v>S</v>
      </c>
      <c r="W13" s="8" t="str">
        <f t="shared" si="2"/>
        <v>D</v>
      </c>
      <c r="X13" s="8" t="str">
        <f t="shared" si="2"/>
        <v>L</v>
      </c>
      <c r="Y13" s="8" t="str">
        <f t="shared" si="2"/>
        <v>M</v>
      </c>
      <c r="Z13" s="8" t="str">
        <f t="shared" si="2"/>
        <v>M</v>
      </c>
      <c r="AA13" s="8" t="str">
        <f t="shared" si="2"/>
        <v>J</v>
      </c>
      <c r="AB13" s="8" t="str">
        <f t="shared" si="2"/>
        <v>V</v>
      </c>
      <c r="AC13" s="8" t="str">
        <f t="shared" si="2"/>
        <v>S</v>
      </c>
      <c r="AD13" s="8" t="str">
        <f t="shared" si="2"/>
        <v>D</v>
      </c>
      <c r="AE13" s="8" t="str">
        <f t="shared" si="2"/>
        <v>L</v>
      </c>
      <c r="AF13" s="8" t="str">
        <f t="shared" si="2"/>
        <v>M</v>
      </c>
      <c r="AG13" s="8" t="str">
        <f t="shared" si="2"/>
        <v>M</v>
      </c>
      <c r="AH13" s="8" t="str">
        <f t="shared" si="2"/>
        <v>J</v>
      </c>
      <c r="AI13" s="8" t="str">
        <f t="shared" si="2"/>
        <v>V</v>
      </c>
      <c r="AJ13" s="12" t="str">
        <f t="shared" si="2"/>
        <v>S</v>
      </c>
      <c r="AK13" s="8" t="str">
        <f>IFERROR(IF(AJ11+1&gt;B5,"",CHOOSE(WEEKDAY(AK11),"D","L","M","M","J","V","S")),"")</f>
        <v>D</v>
      </c>
      <c r="AL13" s="8" t="str">
        <f>IFERROR(IF(AK11+1&gt;B5,"",CHOOSE(WEEKDAY(AL11),"D","L","M","M","J","V","S")),"")</f>
        <v>L</v>
      </c>
      <c r="AM13" s="14" t="str">
        <f>IFERROR(IF(AL11+1&gt;B5,"",CHOOSE(WEEKDAY(AM11),"D","L","M","M","J","V","S")),"")</f>
        <v>M</v>
      </c>
      <c r="AN13" s="4"/>
    </row>
    <row r="14" spans="1:40">
      <c r="G14" s="146"/>
      <c r="H14" s="147"/>
      <c r="I14" s="99">
        <f>DAY(I11)</f>
        <v>1</v>
      </c>
      <c r="J14" s="100">
        <f t="shared" ref="J14:AJ14" si="3">DAY(J11)</f>
        <v>2</v>
      </c>
      <c r="K14" s="100">
        <f t="shared" si="3"/>
        <v>3</v>
      </c>
      <c r="L14" s="100">
        <f t="shared" si="3"/>
        <v>4</v>
      </c>
      <c r="M14" s="100">
        <f t="shared" si="3"/>
        <v>5</v>
      </c>
      <c r="N14" s="100">
        <f t="shared" si="3"/>
        <v>6</v>
      </c>
      <c r="O14" s="100">
        <f t="shared" si="3"/>
        <v>7</v>
      </c>
      <c r="P14" s="100">
        <f t="shared" si="3"/>
        <v>8</v>
      </c>
      <c r="Q14" s="100">
        <f t="shared" si="3"/>
        <v>9</v>
      </c>
      <c r="R14" s="100">
        <f t="shared" si="3"/>
        <v>10</v>
      </c>
      <c r="S14" s="100">
        <f t="shared" si="3"/>
        <v>11</v>
      </c>
      <c r="T14" s="100">
        <f t="shared" si="3"/>
        <v>12</v>
      </c>
      <c r="U14" s="100">
        <f t="shared" si="3"/>
        <v>13</v>
      </c>
      <c r="V14" s="100">
        <f t="shared" si="3"/>
        <v>14</v>
      </c>
      <c r="W14" s="100">
        <f t="shared" si="3"/>
        <v>15</v>
      </c>
      <c r="X14" s="100">
        <f t="shared" si="3"/>
        <v>16</v>
      </c>
      <c r="Y14" s="100">
        <f t="shared" si="3"/>
        <v>17</v>
      </c>
      <c r="Z14" s="100">
        <f t="shared" si="3"/>
        <v>18</v>
      </c>
      <c r="AA14" s="100">
        <f t="shared" si="3"/>
        <v>19</v>
      </c>
      <c r="AB14" s="100">
        <f t="shared" si="3"/>
        <v>20</v>
      </c>
      <c r="AC14" s="100">
        <f t="shared" si="3"/>
        <v>21</v>
      </c>
      <c r="AD14" s="100">
        <f t="shared" si="3"/>
        <v>22</v>
      </c>
      <c r="AE14" s="100">
        <f t="shared" si="3"/>
        <v>23</v>
      </c>
      <c r="AF14" s="100">
        <f t="shared" si="3"/>
        <v>24</v>
      </c>
      <c r="AG14" s="100">
        <f t="shared" si="3"/>
        <v>25</v>
      </c>
      <c r="AH14" s="100">
        <f t="shared" si="3"/>
        <v>26</v>
      </c>
      <c r="AI14" s="100">
        <f t="shared" si="3"/>
        <v>27</v>
      </c>
      <c r="AJ14" s="101">
        <f t="shared" si="3"/>
        <v>28</v>
      </c>
      <c r="AK14" s="100">
        <f>IFERROR(IF(AJ11+1&gt;B5,"",DAY(AK11)),"")</f>
        <v>29</v>
      </c>
      <c r="AL14" s="100">
        <f>IFERROR(IF(AK11+1&gt;B5,"",DAY(AL11)),"")</f>
        <v>30</v>
      </c>
      <c r="AM14" s="15">
        <f>IFERROR(IF(AL11+1&gt;B5,"",DAY(AM11)),"")</f>
        <v>31</v>
      </c>
      <c r="AN14" s="4"/>
    </row>
    <row r="15" spans="1:40">
      <c r="H15" s="4"/>
      <c r="I15" s="102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4"/>
    </row>
    <row r="16" spans="1:40">
      <c r="F16" s="29"/>
      <c r="G16" s="156" t="s">
        <v>11</v>
      </c>
      <c r="H16" s="88" t="s">
        <v>6</v>
      </c>
      <c r="I16" s="89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1"/>
      <c r="AK16" s="90"/>
      <c r="AL16" s="90"/>
      <c r="AM16" s="92"/>
      <c r="AN16" s="4"/>
    </row>
    <row r="17" spans="6:40">
      <c r="F17" s="29"/>
      <c r="G17" s="157"/>
      <c r="H17" s="26" t="s">
        <v>7</v>
      </c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7"/>
      <c r="AK17" s="36"/>
      <c r="AL17" s="36"/>
      <c r="AM17" s="93"/>
      <c r="AN17" s="4"/>
    </row>
    <row r="18" spans="6:40">
      <c r="F18" s="29"/>
      <c r="G18" s="157"/>
      <c r="H18" s="26" t="s">
        <v>8</v>
      </c>
      <c r="I18" s="35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7"/>
      <c r="AK18" s="36"/>
      <c r="AL18" s="36"/>
      <c r="AM18" s="93"/>
      <c r="AN18" s="4"/>
    </row>
    <row r="19" spans="6:40">
      <c r="F19" s="29"/>
      <c r="G19" s="157"/>
      <c r="H19" s="26" t="s">
        <v>9</v>
      </c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7"/>
      <c r="AK19" s="36"/>
      <c r="AL19" s="36"/>
      <c r="AM19" s="93"/>
      <c r="AN19" s="4"/>
    </row>
    <row r="20" spans="6:40">
      <c r="F20" s="29"/>
      <c r="G20" s="158"/>
      <c r="H20" s="94" t="s">
        <v>10</v>
      </c>
      <c r="I20" s="95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7"/>
      <c r="AK20" s="96"/>
      <c r="AL20" s="96"/>
      <c r="AM20" s="98"/>
      <c r="AN20" s="4"/>
    </row>
    <row r="21" spans="6:40">
      <c r="F21" s="29"/>
      <c r="H21" s="4"/>
      <c r="I21" s="86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"/>
    </row>
    <row r="22" spans="6:40">
      <c r="F22" s="29"/>
      <c r="H22" s="4"/>
      <c r="I22" s="86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"/>
    </row>
    <row r="23" spans="6:40">
      <c r="F23" s="29"/>
      <c r="G23" s="23"/>
      <c r="H23" s="24"/>
      <c r="I23" s="86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"/>
    </row>
    <row r="24" spans="6:40" ht="15" customHeight="1">
      <c r="F24" s="29"/>
      <c r="G24" s="172" t="s">
        <v>19</v>
      </c>
      <c r="H24" s="183" t="s">
        <v>17</v>
      </c>
      <c r="I24" s="189" cm="1">
        <f t="array" ref="I24">SUMPRODUCT((""&lt;&gt;Base_de_données[Date_Arrivée])*(I$11&gt;=Base_de_données[Date_Arrivée])*(""&lt;&gt;Base_de_données[Date Départ])*(I$11&lt;=Base_de_données[Date Départ])*($H$24=Base_de_données[Lieu])*(Base_de_données[Confirmé]="O")*(Base_de_données[Ligne]=1))</f>
        <v>0</v>
      </c>
      <c r="J24" s="189" cm="1">
        <f t="array" ref="J24">SUMPRODUCT((""&lt;&gt;Base_de_données[Date_Arrivée])*(J$11&gt;=Base_de_données[Date_Arrivée])*(""&lt;&gt;Base_de_données[Date Départ])*(J$11&lt;=Base_de_données[Date Départ])*($H$24=Base_de_données[Lieu])*(Base_de_données[Confirmé]="O")*(Base_de_données[Ligne]=1))</f>
        <v>0</v>
      </c>
      <c r="K24" s="189" cm="1">
        <f t="array" ref="K24">SUMPRODUCT((""&lt;&gt;Base_de_données[Date_Arrivée])*(K$11&gt;=Base_de_données[Date_Arrivée])*(""&lt;&gt;Base_de_données[Date Départ])*(K$11&lt;=Base_de_données[Date Départ])*($H$24=Base_de_données[Lieu])*(Base_de_données[Confirmé]="O")*(Base_de_données[Ligne]=1))</f>
        <v>0</v>
      </c>
      <c r="L24" s="189" cm="1">
        <f t="array" ref="L24">SUMPRODUCT((""&lt;&gt;Base_de_données[Date_Arrivée])*(L$11&gt;=Base_de_données[Date_Arrivée])*(""&lt;&gt;Base_de_données[Date Départ])*(L$11&lt;=Base_de_données[Date Départ])*($H$24=Base_de_données[Lieu])*(Base_de_données[Confirmé]="O")*(Base_de_données[Ligne]=1))</f>
        <v>0</v>
      </c>
      <c r="M24" s="189" cm="1">
        <f t="array" ref="M24">SUMPRODUCT((""&lt;&gt;Base_de_données[Date_Arrivée])*(M$11&gt;=Base_de_données[Date_Arrivée])*(""&lt;&gt;Base_de_données[Date Départ])*(M$11&lt;=Base_de_données[Date Départ])*($H$24=Base_de_données[Lieu])*(Base_de_données[Confirmé]="O")*(Base_de_données[Ligne]=1))</f>
        <v>0</v>
      </c>
      <c r="N24" s="189" cm="1">
        <f t="array" ref="N24">SUMPRODUCT((""&lt;&gt;Base_de_données[Date_Arrivée])*(N$11&gt;=Base_de_données[Date_Arrivée])*(""&lt;&gt;Base_de_données[Date Départ])*(N$11&lt;=Base_de_données[Date Départ])*($H$24=Base_de_données[Lieu])*(Base_de_données[Confirmé]="O")*(Base_de_données[Ligne]=1))</f>
        <v>0</v>
      </c>
      <c r="O24" s="189" cm="1">
        <f t="array" ref="O24">SUMPRODUCT((""&lt;&gt;Base_de_données[Date_Arrivée])*(O$11&gt;=Base_de_données[Date_Arrivée])*(""&lt;&gt;Base_de_données[Date Départ])*(O$11&lt;=Base_de_données[Date Départ])*($H$24=Base_de_données[Lieu])*(Base_de_données[Confirmé]="O")*(Base_de_données[Ligne]=1))</f>
        <v>0</v>
      </c>
      <c r="P24" s="189" cm="1">
        <f t="array" ref="P24">SUMPRODUCT((""&lt;&gt;Base_de_données[Date_Arrivée])*(P$11&gt;=Base_de_données[Date_Arrivée])*(""&lt;&gt;Base_de_données[Date Départ])*(P$11&lt;=Base_de_données[Date Départ])*($H$24=Base_de_données[Lieu])*(Base_de_données[Confirmé]="O")*(Base_de_données[Ligne]=1))</f>
        <v>0</v>
      </c>
      <c r="Q24" s="189" cm="1">
        <f t="array" ref="Q24">SUMPRODUCT((""&lt;&gt;Base_de_données[Date_Arrivée])*(Q$11&gt;=Base_de_données[Date_Arrivée])*(""&lt;&gt;Base_de_données[Date Départ])*(Q$11&lt;=Base_de_données[Date Départ])*($H$24=Base_de_données[Lieu])*(Base_de_données[Confirmé]="O")*(Base_de_données[Ligne]=1))</f>
        <v>0</v>
      </c>
      <c r="R24" s="189" cm="1">
        <f t="array" ref="R24">SUMPRODUCT((""&lt;&gt;Base_de_données[Date_Arrivée])*(R$11&gt;=Base_de_données[Date_Arrivée])*(""&lt;&gt;Base_de_données[Date Départ])*(R$11&lt;=Base_de_données[Date Départ])*($H$24=Base_de_données[Lieu])*(Base_de_données[Confirmé]="O")*(Base_de_données[Ligne]=1))</f>
        <v>0</v>
      </c>
      <c r="S24" s="189" cm="1">
        <f t="array" ref="S24">SUMPRODUCT((""&lt;&gt;Base_de_données[Date_Arrivée])*(S$11&gt;=Base_de_données[Date_Arrivée])*(""&lt;&gt;Base_de_données[Date Départ])*(S$11&lt;=Base_de_données[Date Départ])*($H$24=Base_de_données[Lieu])*(Base_de_données[Confirmé]="O")*(Base_de_données[Ligne]=1))</f>
        <v>1</v>
      </c>
      <c r="T24" s="189" cm="1">
        <f t="array" ref="T24">SUMPRODUCT((""&lt;&gt;Base_de_données[Date_Arrivée])*(T$11&gt;=Base_de_données[Date_Arrivée])*(""&lt;&gt;Base_de_données[Date Départ])*(T$11&lt;=Base_de_données[Date Départ])*($H$24=Base_de_données[Lieu])*(Base_de_données[Confirmé]="O")*(Base_de_données[Ligne]=1))</f>
        <v>1</v>
      </c>
      <c r="U24" s="189" cm="1">
        <f t="array" ref="U24">SUMPRODUCT((""&lt;&gt;Base_de_données[Date_Arrivée])*(U$11&gt;=Base_de_données[Date_Arrivée])*(""&lt;&gt;Base_de_données[Date Départ])*(U$11&lt;=Base_de_données[Date Départ])*($H$24=Base_de_données[Lieu])*(Base_de_données[Confirmé]="O")*(Base_de_données[Ligne]=1))</f>
        <v>1</v>
      </c>
      <c r="V24" s="189" cm="1">
        <f t="array" ref="V24">SUMPRODUCT((""&lt;&gt;Base_de_données[Date_Arrivée])*(V$11&gt;=Base_de_données[Date_Arrivée])*(""&lt;&gt;Base_de_données[Date Départ])*(V$11&lt;=Base_de_données[Date Départ])*($H$24=Base_de_données[Lieu])*(Base_de_données[Confirmé]="O")*(Base_de_données[Ligne]=1))</f>
        <v>1</v>
      </c>
      <c r="W24" s="189" cm="1">
        <f t="array" ref="W24">SUMPRODUCT((""&lt;&gt;Base_de_données[Date_Arrivée])*(W$11&gt;=Base_de_données[Date_Arrivée])*(""&lt;&gt;Base_de_données[Date Départ])*(W$11&lt;=Base_de_données[Date Départ])*($H$24=Base_de_données[Lieu])*(Base_de_données[Confirmé]="O")*(Base_de_données[Ligne]=1))</f>
        <v>1</v>
      </c>
      <c r="X24" s="189" cm="1">
        <f t="array" ref="X24">SUMPRODUCT((""&lt;&gt;Base_de_données[Date_Arrivée])*(X$11&gt;=Base_de_données[Date_Arrivée])*(""&lt;&gt;Base_de_données[Date Départ])*(X$11&lt;=Base_de_données[Date Départ])*($H$24=Base_de_données[Lieu])*(Base_de_données[Confirmé]="O")*(Base_de_données[Ligne]=1))</f>
        <v>1</v>
      </c>
      <c r="Y24" s="189" cm="1">
        <f t="array" ref="Y24">SUMPRODUCT((""&lt;&gt;Base_de_données[Date_Arrivée])*(Y$11&gt;=Base_de_données[Date_Arrivée])*(""&lt;&gt;Base_de_données[Date Départ])*(Y$11&lt;=Base_de_données[Date Départ])*($H$24=Base_de_données[Lieu])*(Base_de_données[Confirmé]="O")*(Base_de_données[Ligne]=1))</f>
        <v>1</v>
      </c>
      <c r="Z24" s="189" cm="1">
        <f t="array" ref="Z24">SUMPRODUCT((""&lt;&gt;Base_de_données[Date_Arrivée])*(Z$11&gt;=Base_de_données[Date_Arrivée])*(""&lt;&gt;Base_de_données[Date Départ])*(Z$11&lt;=Base_de_données[Date Départ])*($H$24=Base_de_données[Lieu])*(Base_de_données[Confirmé]="O")*(Base_de_données[Ligne]=1))</f>
        <v>1</v>
      </c>
      <c r="AA24" s="189" cm="1">
        <f t="array" ref="AA24">SUMPRODUCT((""&lt;&gt;Base_de_données[Date_Arrivée])*(AA$11&gt;=Base_de_données[Date_Arrivée])*(""&lt;&gt;Base_de_données[Date Départ])*(AA$11&lt;=Base_de_données[Date Départ])*($H$24=Base_de_données[Lieu])*(Base_de_données[Confirmé]="O")*(Base_de_données[Ligne]=1))</f>
        <v>0</v>
      </c>
      <c r="AB24" s="189" cm="1">
        <f t="array" ref="AB24">SUMPRODUCT((""&lt;&gt;Base_de_données[Date_Arrivée])*(AB$11&gt;=Base_de_données[Date_Arrivée])*(""&lt;&gt;Base_de_données[Date Départ])*(AB$11&lt;=Base_de_données[Date Départ])*($H$24=Base_de_données[Lieu])*(Base_de_données[Confirmé]="O")*(Base_de_données[Ligne]=1))</f>
        <v>0</v>
      </c>
      <c r="AC24" s="189" cm="1">
        <f t="array" ref="AC24">SUMPRODUCT((""&lt;&gt;Base_de_données[Date_Arrivée])*(AC$11&gt;=Base_de_données[Date_Arrivée])*(""&lt;&gt;Base_de_données[Date Départ])*(AC$11&lt;=Base_de_données[Date Départ])*($H$24=Base_de_données[Lieu])*(Base_de_données[Confirmé]="O")*(Base_de_données[Ligne]=1))</f>
        <v>0</v>
      </c>
      <c r="AD24" s="189" cm="1">
        <f t="array" ref="AD24">SUMPRODUCT((""&lt;&gt;Base_de_données[Date_Arrivée])*(AD$11&gt;=Base_de_données[Date_Arrivée])*(""&lt;&gt;Base_de_données[Date Départ])*(AD$11&lt;=Base_de_données[Date Départ])*($H$24=Base_de_données[Lieu])*(Base_de_données[Confirmé]="O")*(Base_de_données[Ligne]=1))</f>
        <v>0</v>
      </c>
      <c r="AE24" s="189" cm="1">
        <f t="array" ref="AE24">SUMPRODUCT((""&lt;&gt;Base_de_données[Date_Arrivée])*(AE$11&gt;=Base_de_données[Date_Arrivée])*(""&lt;&gt;Base_de_données[Date Départ])*(AE$11&lt;=Base_de_données[Date Départ])*($H$24=Base_de_données[Lieu])*(Base_de_données[Confirmé]="O")*(Base_de_données[Ligne]=1))</f>
        <v>0</v>
      </c>
      <c r="AF24" s="189" cm="1">
        <f t="array" ref="AF24">SUMPRODUCT((""&lt;&gt;Base_de_données[Date_Arrivée])*(AF$11&gt;=Base_de_données[Date_Arrivée])*(""&lt;&gt;Base_de_données[Date Départ])*(AF$11&lt;=Base_de_données[Date Départ])*($H$24=Base_de_données[Lieu])*(Base_de_données[Confirmé]="O")*(Base_de_données[Ligne]=1))</f>
        <v>0</v>
      </c>
      <c r="AG24" s="189" cm="1">
        <f t="array" ref="AG24">SUMPRODUCT((""&lt;&gt;Base_de_données[Date_Arrivée])*(AG$11&gt;=Base_de_données[Date_Arrivée])*(""&lt;&gt;Base_de_données[Date Départ])*(AG$11&lt;=Base_de_données[Date Départ])*($H$24=Base_de_données[Lieu])*(Base_de_données[Confirmé]="O")*(Base_de_données[Ligne]=1))</f>
        <v>0</v>
      </c>
      <c r="AH24" s="189" cm="1">
        <f t="array" ref="AH24">SUMPRODUCT((""&lt;&gt;Base_de_données[Date_Arrivée])*(AH$11&gt;=Base_de_données[Date_Arrivée])*(""&lt;&gt;Base_de_données[Date Départ])*(AH$11&lt;=Base_de_données[Date Départ])*($H$24=Base_de_données[Lieu])*(Base_de_données[Confirmé]="O")*(Base_de_données[Ligne]=1))</f>
        <v>0</v>
      </c>
      <c r="AI24" s="189" cm="1">
        <f t="array" ref="AI24">SUMPRODUCT((""&lt;&gt;Base_de_données[Date_Arrivée])*(AI$11&gt;=Base_de_données[Date_Arrivée])*(""&lt;&gt;Base_de_données[Date Départ])*(AI$11&lt;=Base_de_données[Date Départ])*($H$24=Base_de_données[Lieu])*(Base_de_données[Confirmé]="O")*(Base_de_données[Ligne]=1))</f>
        <v>0</v>
      </c>
      <c r="AJ24" s="189" cm="1">
        <f t="array" ref="AJ24">SUMPRODUCT((""&lt;&gt;Base_de_données[Date_Arrivée])*(AJ$11&gt;=Base_de_données[Date_Arrivée])*(""&lt;&gt;Base_de_données[Date Départ])*(AJ$11&lt;=Base_de_données[Date Départ])*($H$24=Base_de_données[Lieu])*(Base_de_données[Confirmé]="O")*(Base_de_données[Ligne]=1))</f>
        <v>0</v>
      </c>
      <c r="AK24" s="189" cm="1">
        <f t="array" ref="AK24">SUMPRODUCT((""&lt;&gt;Base_de_données[Date_Arrivée])*(AK$11&gt;=Base_de_données[Date_Arrivée])*(""&lt;&gt;Base_de_données[Date Départ])*(AK$11&lt;=Base_de_données[Date Départ])*($H$24=Base_de_données[Lieu])*(Base_de_données[Confirmé]="O")*(Base_de_données[Ligne]=1))</f>
        <v>0</v>
      </c>
      <c r="AL24" s="189" cm="1">
        <f t="array" ref="AL24">SUMPRODUCT((""&lt;&gt;Base_de_données[Date_Arrivée])*(AL$11&gt;=Base_de_données[Date_Arrivée])*(""&lt;&gt;Base_de_données[Date Départ])*(AL$11&lt;=Base_de_données[Date Départ])*($H$24=Base_de_données[Lieu])*(Base_de_données[Confirmé]="O")*(Base_de_données[Ligne]=1))</f>
        <v>0</v>
      </c>
      <c r="AM24" s="189" cm="1">
        <f t="array" ref="AM24">SUMPRODUCT((""&lt;&gt;Base_de_données[Date_Arrivée])*(AM$11&gt;=Base_de_données[Date_Arrivée])*(""&lt;&gt;Base_de_données[Date Départ])*(AM$11&lt;=Base_de_données[Date Départ])*($H$24=Base_de_données[Lieu])*(Base_de_données[Confirmé]="O")*(Base_de_données[Ligne]=1))</f>
        <v>0</v>
      </c>
      <c r="AN24" s="4"/>
    </row>
    <row r="25" spans="6:40">
      <c r="F25" s="29"/>
      <c r="G25" s="173"/>
      <c r="H25" s="184"/>
      <c r="I25" s="188" cm="1">
        <f t="array" ref="I25">SUMPRODUCT((""&lt;&gt;Base_de_données[Date_Arrivée])*(I$11&gt;=Base_de_données[Date_Arrivée])*(""&lt;&gt;Base_de_données[Date Départ])*(I$11&lt;=Base_de_données[Date Départ])*($H$24=Base_de_données[Lieu])*(Base_de_données[Confirmé]="O")*(Base_de_données[Ligne]=2))</f>
        <v>0</v>
      </c>
      <c r="J25" s="188" cm="1">
        <f t="array" ref="J25">SUMPRODUCT((""&lt;&gt;Base_de_données[Date_Arrivée])*(J$11&gt;=Base_de_données[Date_Arrivée])*(""&lt;&gt;Base_de_données[Date Départ])*(J$11&lt;=Base_de_données[Date Départ])*($H$24=Base_de_données[Lieu])*(Base_de_données[Confirmé]="O")*(Base_de_données[Ligne]=2))</f>
        <v>0</v>
      </c>
      <c r="K25" s="188" cm="1">
        <f t="array" ref="K25">SUMPRODUCT((""&lt;&gt;Base_de_données[Date_Arrivée])*(K$11&gt;=Base_de_données[Date_Arrivée])*(""&lt;&gt;Base_de_données[Date Départ])*(K$11&lt;=Base_de_données[Date Départ])*($H$24=Base_de_données[Lieu])*(Base_de_données[Confirmé]="O")*(Base_de_données[Ligne]=2))</f>
        <v>0</v>
      </c>
      <c r="L25" s="188" cm="1">
        <f t="array" ref="L25">SUMPRODUCT((""&lt;&gt;Base_de_données[Date_Arrivée])*(L$11&gt;=Base_de_données[Date_Arrivée])*(""&lt;&gt;Base_de_données[Date Départ])*(L$11&lt;=Base_de_données[Date Départ])*($H$24=Base_de_données[Lieu])*(Base_de_données[Confirmé]="O")*(Base_de_données[Ligne]=2))</f>
        <v>0</v>
      </c>
      <c r="M25" s="188" cm="1">
        <f t="array" ref="M25">SUMPRODUCT((""&lt;&gt;Base_de_données[Date_Arrivée])*(M$11&gt;=Base_de_données[Date_Arrivée])*(""&lt;&gt;Base_de_données[Date Départ])*(M$11&lt;=Base_de_données[Date Départ])*($H$24=Base_de_données[Lieu])*(Base_de_données[Confirmé]="O")*(Base_de_données[Ligne]=2))</f>
        <v>0</v>
      </c>
      <c r="N25" s="188" cm="1">
        <f t="array" ref="N25">SUMPRODUCT((""&lt;&gt;Base_de_données[Date_Arrivée])*(N$11&gt;=Base_de_données[Date_Arrivée])*(""&lt;&gt;Base_de_données[Date Départ])*(N$11&lt;=Base_de_données[Date Départ])*($H$24=Base_de_données[Lieu])*(Base_de_données[Confirmé]="O")*(Base_de_données[Ligne]=2))</f>
        <v>0</v>
      </c>
      <c r="O25" s="188" cm="1">
        <f t="array" ref="O25">SUMPRODUCT((""&lt;&gt;Base_de_données[Date_Arrivée])*(O$11&gt;=Base_de_données[Date_Arrivée])*(""&lt;&gt;Base_de_données[Date Départ])*(O$11&lt;=Base_de_données[Date Départ])*($H$24=Base_de_données[Lieu])*(Base_de_données[Confirmé]="O")*(Base_de_données[Ligne]=2))</f>
        <v>0</v>
      </c>
      <c r="P25" s="188" cm="1">
        <f t="array" ref="P25">SUMPRODUCT((""&lt;&gt;Base_de_données[Date_Arrivée])*(P$11&gt;=Base_de_données[Date_Arrivée])*(""&lt;&gt;Base_de_données[Date Départ])*(P$11&lt;=Base_de_données[Date Départ])*($H$24=Base_de_données[Lieu])*(Base_de_données[Confirmé]="O")*(Base_de_données[Ligne]=2))</f>
        <v>0</v>
      </c>
      <c r="Q25" s="188" cm="1">
        <f t="array" ref="Q25">SUMPRODUCT((""&lt;&gt;Base_de_données[Date_Arrivée])*(Q$11&gt;=Base_de_données[Date_Arrivée])*(""&lt;&gt;Base_de_données[Date Départ])*(Q$11&lt;=Base_de_données[Date Départ])*($H$24=Base_de_données[Lieu])*(Base_de_données[Confirmé]="O")*(Base_de_données[Ligne]=2))</f>
        <v>0</v>
      </c>
      <c r="R25" s="188" cm="1">
        <f t="array" ref="R25">SUMPRODUCT((""&lt;&gt;Base_de_données[Date_Arrivée])*(R$11&gt;=Base_de_données[Date_Arrivée])*(""&lt;&gt;Base_de_données[Date Départ])*(R$11&lt;=Base_de_données[Date Départ])*($H$24=Base_de_données[Lieu])*(Base_de_données[Confirmé]="O")*(Base_de_données[Ligne]=2))</f>
        <v>0</v>
      </c>
      <c r="S25" s="188" cm="1">
        <f t="array" ref="S25">SUMPRODUCT((""&lt;&gt;Base_de_données[Date_Arrivée])*(S$11&gt;=Base_de_données[Date_Arrivée])*(""&lt;&gt;Base_de_données[Date Départ])*(S$11&lt;=Base_de_données[Date Départ])*($H$24=Base_de_données[Lieu])*(Base_de_données[Confirmé]="O")*(Base_de_données[Ligne]=2))</f>
        <v>0</v>
      </c>
      <c r="T25" s="188" cm="1">
        <f t="array" ref="T25">SUMPRODUCT((""&lt;&gt;Base_de_données[Date_Arrivée])*(T$11&gt;=Base_de_données[Date_Arrivée])*(""&lt;&gt;Base_de_données[Date Départ])*(T$11&lt;=Base_de_données[Date Départ])*($H$24=Base_de_données[Lieu])*(Base_de_données[Confirmé]="O")*(Base_de_données[Ligne]=2))</f>
        <v>0</v>
      </c>
      <c r="U25" s="188" cm="1">
        <f t="array" ref="U25">SUMPRODUCT((""&lt;&gt;Base_de_données[Date_Arrivée])*(U$11&gt;=Base_de_données[Date_Arrivée])*(""&lt;&gt;Base_de_données[Date Départ])*(U$11&lt;=Base_de_données[Date Départ])*($H$24=Base_de_données[Lieu])*(Base_de_données[Confirmé]="O")*(Base_de_données[Ligne]=2))</f>
        <v>0</v>
      </c>
      <c r="V25" s="188" cm="1">
        <f t="array" ref="V25">SUMPRODUCT((""&lt;&gt;Base_de_données[Date_Arrivée])*(V$11&gt;=Base_de_données[Date_Arrivée])*(""&lt;&gt;Base_de_données[Date Départ])*(V$11&lt;=Base_de_données[Date Départ])*($H$24=Base_de_données[Lieu])*(Base_de_données[Confirmé]="O")*(Base_de_données[Ligne]=2))</f>
        <v>0</v>
      </c>
      <c r="W25" s="188" cm="1">
        <f t="array" ref="W25">SUMPRODUCT((""&lt;&gt;Base_de_données[Date_Arrivée])*(W$11&gt;=Base_de_données[Date_Arrivée])*(""&lt;&gt;Base_de_données[Date Départ])*(W$11&lt;=Base_de_données[Date Départ])*($H$24=Base_de_données[Lieu])*(Base_de_données[Confirmé]="O")*(Base_de_données[Ligne]=2))</f>
        <v>0</v>
      </c>
      <c r="X25" s="188" cm="1">
        <f t="array" ref="X25">SUMPRODUCT((""&lt;&gt;Base_de_données[Date_Arrivée])*(X$11&gt;=Base_de_données[Date_Arrivée])*(""&lt;&gt;Base_de_données[Date Départ])*(X$11&lt;=Base_de_données[Date Départ])*($H$24=Base_de_données[Lieu])*(Base_de_données[Confirmé]="O")*(Base_de_données[Ligne]=2))</f>
        <v>0</v>
      </c>
      <c r="Y25" s="188" cm="1">
        <f t="array" ref="Y25">SUMPRODUCT((""&lt;&gt;Base_de_données[Date_Arrivée])*(Y$11&gt;=Base_de_données[Date_Arrivée])*(""&lt;&gt;Base_de_données[Date Départ])*(Y$11&lt;=Base_de_données[Date Départ])*($H$24=Base_de_données[Lieu])*(Base_de_données[Confirmé]="O")*(Base_de_données[Ligne]=2))</f>
        <v>0</v>
      </c>
      <c r="Z25" s="188" cm="1">
        <f t="array" ref="Z25">SUMPRODUCT((""&lt;&gt;Base_de_données[Date_Arrivée])*(Z$11&gt;=Base_de_données[Date_Arrivée])*(""&lt;&gt;Base_de_données[Date Départ])*(Z$11&lt;=Base_de_données[Date Départ])*($H$24=Base_de_données[Lieu])*(Base_de_données[Confirmé]="O")*(Base_de_données[Ligne]=2))</f>
        <v>0</v>
      </c>
      <c r="AA25" s="188" cm="1">
        <f t="array" ref="AA25">SUMPRODUCT((""&lt;&gt;Base_de_données[Date_Arrivée])*(AA$11&gt;=Base_de_données[Date_Arrivée])*(""&lt;&gt;Base_de_données[Date Départ])*(AA$11&lt;=Base_de_données[Date Départ])*($H$24=Base_de_données[Lieu])*(Base_de_données[Confirmé]="O")*(Base_de_données[Ligne]=2))</f>
        <v>1</v>
      </c>
      <c r="AB25" s="188" cm="1">
        <f t="array" ref="AB25">SUMPRODUCT((""&lt;&gt;Base_de_données[Date_Arrivée])*(AB$11&gt;=Base_de_données[Date_Arrivée])*(""&lt;&gt;Base_de_données[Date Départ])*(AB$11&lt;=Base_de_données[Date Départ])*($H$24=Base_de_données[Lieu])*(Base_de_données[Confirmé]="O")*(Base_de_données[Ligne]=2))</f>
        <v>1</v>
      </c>
      <c r="AC25" s="188" cm="1">
        <f t="array" ref="AC25">SUMPRODUCT((""&lt;&gt;Base_de_données[Date_Arrivée])*(AC$11&gt;=Base_de_données[Date_Arrivée])*(""&lt;&gt;Base_de_données[Date Départ])*(AC$11&lt;=Base_de_données[Date Départ])*($H$24=Base_de_données[Lieu])*(Base_de_données[Confirmé]="O")*(Base_de_données[Ligne]=2))</f>
        <v>1</v>
      </c>
      <c r="AD25" s="188" cm="1">
        <f t="array" ref="AD25">SUMPRODUCT((""&lt;&gt;Base_de_données[Date_Arrivée])*(AD$11&gt;=Base_de_données[Date_Arrivée])*(""&lt;&gt;Base_de_données[Date Départ])*(AD$11&lt;=Base_de_données[Date Départ])*($H$24=Base_de_données[Lieu])*(Base_de_données[Confirmé]="O")*(Base_de_données[Ligne]=2))</f>
        <v>1</v>
      </c>
      <c r="AE25" s="188" cm="1">
        <f t="array" ref="AE25">SUMPRODUCT((""&lt;&gt;Base_de_données[Date_Arrivée])*(AE$11&gt;=Base_de_données[Date_Arrivée])*(""&lt;&gt;Base_de_données[Date Départ])*(AE$11&lt;=Base_de_données[Date Départ])*($H$24=Base_de_données[Lieu])*(Base_de_données[Confirmé]="O")*(Base_de_données[Ligne]=2))</f>
        <v>1</v>
      </c>
      <c r="AF25" s="188" cm="1">
        <f t="array" ref="AF25">SUMPRODUCT((""&lt;&gt;Base_de_données[Date_Arrivée])*(AF$11&gt;=Base_de_données[Date_Arrivée])*(""&lt;&gt;Base_de_données[Date Départ])*(AF$11&lt;=Base_de_données[Date Départ])*($H$24=Base_de_données[Lieu])*(Base_de_données[Confirmé]="O")*(Base_de_données[Ligne]=2))</f>
        <v>1</v>
      </c>
      <c r="AG25" s="188" cm="1">
        <f t="array" ref="AG25">SUMPRODUCT((""&lt;&gt;Base_de_données[Date_Arrivée])*(AG$11&gt;=Base_de_données[Date_Arrivée])*(""&lt;&gt;Base_de_données[Date Départ])*(AG$11&lt;=Base_de_données[Date Départ])*($H$24=Base_de_données[Lieu])*(Base_de_données[Confirmé]="O")*(Base_de_données[Ligne]=2))</f>
        <v>1</v>
      </c>
      <c r="AH25" s="188" cm="1">
        <f t="array" ref="AH25">SUMPRODUCT((""&lt;&gt;Base_de_données[Date_Arrivée])*(AH$11&gt;=Base_de_données[Date_Arrivée])*(""&lt;&gt;Base_de_données[Date Départ])*(AH$11&lt;=Base_de_données[Date Départ])*($H$24=Base_de_données[Lieu])*(Base_de_données[Confirmé]="O")*(Base_de_données[Ligne]=2))</f>
        <v>1</v>
      </c>
      <c r="AI25" s="188" cm="1">
        <f t="array" ref="AI25">SUMPRODUCT((""&lt;&gt;Base_de_données[Date_Arrivée])*(AI$11&gt;=Base_de_données[Date_Arrivée])*(""&lt;&gt;Base_de_données[Date Départ])*(AI$11&lt;=Base_de_données[Date Départ])*($H$24=Base_de_données[Lieu])*(Base_de_données[Confirmé]="O")*(Base_de_données[Ligne]=2))</f>
        <v>1</v>
      </c>
      <c r="AJ25" s="188" cm="1">
        <f t="array" ref="AJ25">SUMPRODUCT((""&lt;&gt;Base_de_données[Date_Arrivée])*(AJ$11&gt;=Base_de_données[Date_Arrivée])*(""&lt;&gt;Base_de_données[Date Départ])*(AJ$11&lt;=Base_de_données[Date Départ])*($H$24=Base_de_données[Lieu])*(Base_de_données[Confirmé]="O")*(Base_de_données[Ligne]=2))</f>
        <v>1</v>
      </c>
      <c r="AK25" s="188" cm="1">
        <f t="array" ref="AK25">SUMPRODUCT((""&lt;&gt;Base_de_données[Date_Arrivée])*(AK$11&gt;=Base_de_données[Date_Arrivée])*(""&lt;&gt;Base_de_données[Date Départ])*(AK$11&lt;=Base_de_données[Date Départ])*($H$24=Base_de_données[Lieu])*(Base_de_données[Confirmé]="O")*(Base_de_données[Ligne]=2))</f>
        <v>0</v>
      </c>
      <c r="AL25" s="188" cm="1">
        <f t="array" ref="AL25">SUMPRODUCT((""&lt;&gt;Base_de_données[Date_Arrivée])*(AL$11&gt;=Base_de_données[Date_Arrivée])*(""&lt;&gt;Base_de_données[Date Départ])*(AL$11&lt;=Base_de_données[Date Départ])*($H$24=Base_de_données[Lieu])*(Base_de_données[Confirmé]="O")*(Base_de_données[Ligne]=2))</f>
        <v>0</v>
      </c>
      <c r="AM25" s="188" cm="1">
        <f t="array" ref="AM25">SUMPRODUCT((""&lt;&gt;Base_de_données[Date_Arrivée])*(AM$11&gt;=Base_de_données[Date_Arrivée])*(""&lt;&gt;Base_de_données[Date Départ])*(AM$11&lt;=Base_de_données[Date Départ])*($H$24=Base_de_données[Lieu])*(Base_de_données[Confirmé]="O")*(Base_de_données[Ligne]=2))</f>
        <v>0</v>
      </c>
      <c r="AN25" s="4"/>
    </row>
    <row r="26" spans="6:40">
      <c r="F26" s="29"/>
      <c r="G26" s="173"/>
      <c r="H26" s="25"/>
      <c r="I26" s="87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4"/>
    </row>
    <row r="27" spans="6:40">
      <c r="F27" s="29"/>
      <c r="G27" s="173"/>
      <c r="H27" s="185" t="s">
        <v>18</v>
      </c>
      <c r="I27" s="105">
        <f>SUMPRODUCT((""&lt;&gt;Base_de_données[Date_Arrivée])*(I$11&gt;=Base_de_données[Date_Arrivée])*(""&lt;&gt;Base_de_données[Date Départ])*(I$11&lt;=Base_de_données[Date Départ])*($H$27=Base_de_données[Lieu])*(Base_de_données[Confirmé]="O"))</f>
        <v>0</v>
      </c>
      <c r="J27" s="106">
        <f>SUMPRODUCT((""&lt;&gt;Base_de_données[Date_Arrivée])*(J$11&gt;=Base_de_données[Date_Arrivée])*(""&lt;&gt;Base_de_données[Date Départ])*(J$11&lt;=Base_de_données[Date Départ])*($H$27=Base_de_données[Lieu])*(Base_de_données[Confirmé]="O"))</f>
        <v>0</v>
      </c>
      <c r="K27" s="106">
        <f>SUMPRODUCT((""&lt;&gt;Base_de_données[Date_Arrivée])*(K$11&gt;=Base_de_données[Date_Arrivée])*(""&lt;&gt;Base_de_données[Date Départ])*(K$11&lt;=Base_de_données[Date Départ])*($H$27=Base_de_données[Lieu])*(Base_de_données[Confirmé]="O"))</f>
        <v>0</v>
      </c>
      <c r="L27" s="106">
        <f>SUMPRODUCT((""&lt;&gt;Base_de_données[Date_Arrivée])*(L$11&gt;=Base_de_données[Date_Arrivée])*(""&lt;&gt;Base_de_données[Date Départ])*(L$11&lt;=Base_de_données[Date Départ])*($H$27=Base_de_données[Lieu])*(Base_de_données[Confirmé]="O"))</f>
        <v>0</v>
      </c>
      <c r="M27" s="106">
        <f>SUMPRODUCT((""&lt;&gt;Base_de_données[Date_Arrivée])*(M$11&gt;=Base_de_données[Date_Arrivée])*(""&lt;&gt;Base_de_données[Date Départ])*(M$11&lt;=Base_de_données[Date Départ])*($H$27=Base_de_données[Lieu])*(Base_de_données[Confirmé]="O"))</f>
        <v>0</v>
      </c>
      <c r="N27" s="106">
        <f>SUMPRODUCT((""&lt;&gt;Base_de_données[Date_Arrivée])*(N$11&gt;=Base_de_données[Date_Arrivée])*(""&lt;&gt;Base_de_données[Date Départ])*(N$11&lt;=Base_de_données[Date Départ])*($H$27=Base_de_données[Lieu])*(Base_de_données[Confirmé]="O"))</f>
        <v>0</v>
      </c>
      <c r="O27" s="106">
        <f>SUMPRODUCT((""&lt;&gt;Base_de_données[Date_Arrivée])*(O$11&gt;=Base_de_données[Date_Arrivée])*(""&lt;&gt;Base_de_données[Date Départ])*(O$11&lt;=Base_de_données[Date Départ])*($H$27=Base_de_données[Lieu])*(Base_de_données[Confirmé]="O"))</f>
        <v>0</v>
      </c>
      <c r="P27" s="106">
        <f>SUMPRODUCT((""&lt;&gt;Base_de_données[Date_Arrivée])*(P$11&gt;=Base_de_données[Date_Arrivée])*(""&lt;&gt;Base_de_données[Date Départ])*(P$11&lt;=Base_de_données[Date Départ])*($H$27=Base_de_données[Lieu])*(Base_de_données[Confirmé]="O"))</f>
        <v>0</v>
      </c>
      <c r="Q27" s="106">
        <f>SUMPRODUCT((""&lt;&gt;Base_de_données[Date_Arrivée])*(Q$11&gt;=Base_de_données[Date_Arrivée])*(""&lt;&gt;Base_de_données[Date Départ])*(Q$11&lt;=Base_de_données[Date Départ])*($H$27=Base_de_données[Lieu])*(Base_de_données[Confirmé]="O"))</f>
        <v>0</v>
      </c>
      <c r="R27" s="106">
        <f>SUMPRODUCT((""&lt;&gt;Base_de_données[Date_Arrivée])*(R$11&gt;=Base_de_données[Date_Arrivée])*(""&lt;&gt;Base_de_données[Date Départ])*(R$11&lt;=Base_de_données[Date Départ])*($H$27=Base_de_données[Lieu])*(Base_de_données[Confirmé]="O"))</f>
        <v>0</v>
      </c>
      <c r="S27" s="106">
        <f>SUMPRODUCT((""&lt;&gt;Base_de_données[Date_Arrivée])*(S$11&gt;=Base_de_données[Date_Arrivée])*(""&lt;&gt;Base_de_données[Date Départ])*(S$11&lt;=Base_de_données[Date Départ])*($H$27=Base_de_données[Lieu])*(Base_de_données[Confirmé]="O"))</f>
        <v>0</v>
      </c>
      <c r="T27" s="106">
        <f>SUMPRODUCT((""&lt;&gt;Base_de_données[Date_Arrivée])*(T$11&gt;=Base_de_données[Date_Arrivée])*(""&lt;&gt;Base_de_données[Date Départ])*(T$11&lt;=Base_de_données[Date Départ])*($H$27=Base_de_données[Lieu])*(Base_de_données[Confirmé]="O"))</f>
        <v>0</v>
      </c>
      <c r="U27" s="106">
        <f>SUMPRODUCT((""&lt;&gt;Base_de_données[Date_Arrivée])*(U$11&gt;=Base_de_données[Date_Arrivée])*(""&lt;&gt;Base_de_données[Date Départ])*(U$11&lt;=Base_de_données[Date Départ])*($H$27=Base_de_données[Lieu])*(Base_de_données[Confirmé]="O"))</f>
        <v>0</v>
      </c>
      <c r="V27" s="106">
        <f>SUMPRODUCT((""&lt;&gt;Base_de_données[Date_Arrivée])*(V$11&gt;=Base_de_données[Date_Arrivée])*(""&lt;&gt;Base_de_données[Date Départ])*(V$11&lt;=Base_de_données[Date Départ])*($H$27=Base_de_données[Lieu])*(Base_de_données[Confirmé]="O"))</f>
        <v>0</v>
      </c>
      <c r="W27" s="106">
        <f>SUMPRODUCT((""&lt;&gt;Base_de_données[Date_Arrivée])*(W$11&gt;=Base_de_données[Date_Arrivée])*(""&lt;&gt;Base_de_données[Date Départ])*(W$11&lt;=Base_de_données[Date Départ])*($H$27=Base_de_données[Lieu])*(Base_de_données[Confirmé]="O"))</f>
        <v>0</v>
      </c>
      <c r="X27" s="106">
        <f>SUMPRODUCT((""&lt;&gt;Base_de_données[Date_Arrivée])*(X$11&gt;=Base_de_données[Date_Arrivée])*(""&lt;&gt;Base_de_données[Date Départ])*(X$11&lt;=Base_de_données[Date Départ])*($H$27=Base_de_données[Lieu])*(Base_de_données[Confirmé]="O"))</f>
        <v>0</v>
      </c>
      <c r="Y27" s="106">
        <f>SUMPRODUCT((""&lt;&gt;Base_de_données[Date_Arrivée])*(Y$11&gt;=Base_de_données[Date_Arrivée])*(""&lt;&gt;Base_de_données[Date Départ])*(Y$11&lt;=Base_de_données[Date Départ])*($H$27=Base_de_données[Lieu])*(Base_de_données[Confirmé]="O"))</f>
        <v>0</v>
      </c>
      <c r="Z27" s="106">
        <f>SUMPRODUCT((""&lt;&gt;Base_de_données[Date_Arrivée])*(Z$11&gt;=Base_de_données[Date_Arrivée])*(""&lt;&gt;Base_de_données[Date Départ])*(Z$11&lt;=Base_de_données[Date Départ])*($H$27=Base_de_données[Lieu])*(Base_de_données[Confirmé]="O"))</f>
        <v>0</v>
      </c>
      <c r="AA27" s="106">
        <f>SUMPRODUCT((""&lt;&gt;Base_de_données[Date_Arrivée])*(AA$11&gt;=Base_de_données[Date_Arrivée])*(""&lt;&gt;Base_de_données[Date Départ])*(AA$11&lt;=Base_de_données[Date Départ])*($H$27=Base_de_données[Lieu])*(Base_de_données[Confirmé]="O"))</f>
        <v>0</v>
      </c>
      <c r="AB27" s="106">
        <f>SUMPRODUCT((""&lt;&gt;Base_de_données[Date_Arrivée])*(AB$11&gt;=Base_de_données[Date_Arrivée])*(""&lt;&gt;Base_de_données[Date Départ])*(AB$11&lt;=Base_de_données[Date Départ])*($H$27=Base_de_données[Lieu])*(Base_de_données[Confirmé]="O"))</f>
        <v>0</v>
      </c>
      <c r="AC27" s="106">
        <f>SUMPRODUCT((""&lt;&gt;Base_de_données[Date_Arrivée])*(AC$11&gt;=Base_de_données[Date_Arrivée])*(""&lt;&gt;Base_de_données[Date Départ])*(AC$11&lt;=Base_de_données[Date Départ])*($H$27=Base_de_données[Lieu])*(Base_de_données[Confirmé]="O"))</f>
        <v>0</v>
      </c>
      <c r="AD27" s="106">
        <f>SUMPRODUCT((""&lt;&gt;Base_de_données[Date_Arrivée])*(AD$11&gt;=Base_de_données[Date_Arrivée])*(""&lt;&gt;Base_de_données[Date Départ])*(AD$11&lt;=Base_de_données[Date Départ])*($H$27=Base_de_données[Lieu])*(Base_de_données[Confirmé]="O"))</f>
        <v>0</v>
      </c>
      <c r="AE27" s="106">
        <f>SUMPRODUCT((""&lt;&gt;Base_de_données[Date_Arrivée])*(AE$11&gt;=Base_de_données[Date_Arrivée])*(""&lt;&gt;Base_de_données[Date Départ])*(AE$11&lt;=Base_de_données[Date Départ])*($H$27=Base_de_données[Lieu])*(Base_de_données[Confirmé]="O"))</f>
        <v>0</v>
      </c>
      <c r="AF27" s="106">
        <f>SUMPRODUCT((""&lt;&gt;Base_de_données[Date_Arrivée])*(AF$11&gt;=Base_de_données[Date_Arrivée])*(""&lt;&gt;Base_de_données[Date Départ])*(AF$11&lt;=Base_de_données[Date Départ])*($H$27=Base_de_données[Lieu])*(Base_de_données[Confirmé]="O"))</f>
        <v>0</v>
      </c>
      <c r="AG27" s="106">
        <f>SUMPRODUCT((""&lt;&gt;Base_de_données[Date_Arrivée])*(AG$11&gt;=Base_de_données[Date_Arrivée])*(""&lt;&gt;Base_de_données[Date Départ])*(AG$11&lt;=Base_de_données[Date Départ])*($H$27=Base_de_données[Lieu])*(Base_de_données[Confirmé]="O"))</f>
        <v>0</v>
      </c>
      <c r="AH27" s="106">
        <f>SUMPRODUCT((""&lt;&gt;Base_de_données[Date_Arrivée])*(AH$11&gt;=Base_de_données[Date_Arrivée])*(""&lt;&gt;Base_de_données[Date Départ])*(AH$11&lt;=Base_de_données[Date Départ])*($H$27=Base_de_données[Lieu])*(Base_de_données[Confirmé]="O"))</f>
        <v>0</v>
      </c>
      <c r="AI27" s="106">
        <f>SUMPRODUCT((""&lt;&gt;Base_de_données[Date_Arrivée])*(AI$11&gt;=Base_de_données[Date_Arrivée])*(""&lt;&gt;Base_de_données[Date Départ])*(AI$11&lt;=Base_de_données[Date Départ])*($H$27=Base_de_données[Lieu])*(Base_de_données[Confirmé]="O"))</f>
        <v>0</v>
      </c>
      <c r="AJ27" s="107">
        <f>SUMPRODUCT((""&lt;&gt;Base_de_données[Date_Arrivée])*(AJ$11&gt;=Base_de_données[Date_Arrivée])*(""&lt;&gt;Base_de_données[Date Départ])*(AJ$11&lt;=Base_de_données[Date Départ])*($H$27=Base_de_données[Lieu])*(Base_de_données[Confirmé]="O"))</f>
        <v>0</v>
      </c>
      <c r="AK27" s="106">
        <f>SUMPRODUCT((""&lt;&gt;Base_de_données[Date_Arrivée])*(AK$11&gt;=Base_de_données[Date_Arrivée])*(""&lt;&gt;Base_de_données[Date Départ])*(AK$11&lt;=Base_de_données[Date Départ])*($H$27=Base_de_données[Lieu])*(Base_de_données[Confirmé]="O"))</f>
        <v>0</v>
      </c>
      <c r="AL27" s="106">
        <f>SUMPRODUCT((""&lt;&gt;Base_de_données[Date_Arrivée])*(AL$11&gt;=Base_de_données[Date_Arrivée])*(""&lt;&gt;Base_de_données[Date Départ])*(AL$11&lt;=Base_de_données[Date Départ])*($H$27=Base_de_données[Lieu])*(Base_de_données[Confirmé]="O"))</f>
        <v>0</v>
      </c>
      <c r="AM27" s="108">
        <f>SUMPRODUCT((""&lt;&gt;Base_de_données[Date_Arrivée])*(AM$11&gt;=Base_de_données[Date_Arrivée])*(""&lt;&gt;Base_de_données[Date Départ])*(AM$11&lt;=Base_de_données[Date Départ])*($H$27=Base_de_données[Lieu])*(Base_de_données[Confirmé]="O"))</f>
        <v>0</v>
      </c>
      <c r="AN27" s="4"/>
    </row>
    <row r="28" spans="6:40">
      <c r="F28" s="29"/>
      <c r="G28" s="173"/>
      <c r="H28" s="185"/>
      <c r="I28" s="109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1"/>
      <c r="AK28" s="110"/>
      <c r="AL28" s="110"/>
      <c r="AM28" s="112"/>
      <c r="AN28" s="4"/>
    </row>
    <row r="29" spans="6:40">
      <c r="F29" s="29"/>
      <c r="G29" s="173"/>
      <c r="H29" s="25"/>
      <c r="I29" s="87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4"/>
    </row>
    <row r="30" spans="6:40">
      <c r="F30" s="29"/>
      <c r="G30" s="173"/>
      <c r="H30" s="186" t="s">
        <v>27</v>
      </c>
      <c r="I30" s="113">
        <f>SUMPRODUCT((""&lt;&gt;Base_de_données[Date_Arrivée])*(I$11&gt;=Base_de_données[Date_Arrivée])*(""&lt;&gt;Base_de_données[Date Départ])*(I$11&lt;=Base_de_données[Date Départ])*($H$30=Base_de_données[Lieu])*(Base_de_données[Confirmé]="O"))</f>
        <v>0</v>
      </c>
      <c r="J30" s="114">
        <f>SUMPRODUCT((""&lt;&gt;Base_de_données[Date_Arrivée])*(J$11&gt;=Base_de_données[Date_Arrivée])*(""&lt;&gt;Base_de_données[Date Départ])*(J$11&lt;=Base_de_données[Date Départ])*($H$30=Base_de_données[Lieu])*(Base_de_données[Confirmé]="O"))</f>
        <v>0</v>
      </c>
      <c r="K30" s="114">
        <f>SUMPRODUCT((""&lt;&gt;Base_de_données[Date_Arrivée])*(K$11&gt;=Base_de_données[Date_Arrivée])*(""&lt;&gt;Base_de_données[Date Départ])*(K$11&lt;=Base_de_données[Date Départ])*($H$30=Base_de_données[Lieu])*(Base_de_données[Confirmé]="O"))</f>
        <v>0</v>
      </c>
      <c r="L30" s="114">
        <f>SUMPRODUCT((""&lt;&gt;Base_de_données[Date_Arrivée])*(L$11&gt;=Base_de_données[Date_Arrivée])*(""&lt;&gt;Base_de_données[Date Départ])*(L$11&lt;=Base_de_données[Date Départ])*($H$30=Base_de_données[Lieu])*(Base_de_données[Confirmé]="O"))</f>
        <v>0</v>
      </c>
      <c r="M30" s="114">
        <f>SUMPRODUCT((""&lt;&gt;Base_de_données[Date_Arrivée])*(M$11&gt;=Base_de_données[Date_Arrivée])*(""&lt;&gt;Base_de_données[Date Départ])*(M$11&lt;=Base_de_données[Date Départ])*($H$30=Base_de_données[Lieu])*(Base_de_données[Confirmé]="O"))</f>
        <v>0</v>
      </c>
      <c r="N30" s="114">
        <f>SUMPRODUCT((""&lt;&gt;Base_de_données[Date_Arrivée])*(N$11&gt;=Base_de_données[Date_Arrivée])*(""&lt;&gt;Base_de_données[Date Départ])*(N$11&lt;=Base_de_données[Date Départ])*($H$30=Base_de_données[Lieu])*(Base_de_données[Confirmé]="O"))</f>
        <v>0</v>
      </c>
      <c r="O30" s="114">
        <f>SUMPRODUCT((""&lt;&gt;Base_de_données[Date_Arrivée])*(O$11&gt;=Base_de_données[Date_Arrivée])*(""&lt;&gt;Base_de_données[Date Départ])*(O$11&lt;=Base_de_données[Date Départ])*($H$30=Base_de_données[Lieu])*(Base_de_données[Confirmé]="O"))</f>
        <v>0</v>
      </c>
      <c r="P30" s="114">
        <f>SUMPRODUCT((""&lt;&gt;Base_de_données[Date_Arrivée])*(P$11&gt;=Base_de_données[Date_Arrivée])*(""&lt;&gt;Base_de_données[Date Départ])*(P$11&lt;=Base_de_données[Date Départ])*($H$30=Base_de_données[Lieu])*(Base_de_données[Confirmé]="O"))</f>
        <v>0</v>
      </c>
      <c r="Q30" s="114">
        <f>SUMPRODUCT((""&lt;&gt;Base_de_données[Date_Arrivée])*(Q$11&gt;=Base_de_données[Date_Arrivée])*(""&lt;&gt;Base_de_données[Date Départ])*(Q$11&lt;=Base_de_données[Date Départ])*($H$30=Base_de_données[Lieu])*(Base_de_données[Confirmé]="O"))</f>
        <v>0</v>
      </c>
      <c r="R30" s="114">
        <f>SUMPRODUCT((""&lt;&gt;Base_de_données[Date_Arrivée])*(R$11&gt;=Base_de_données[Date_Arrivée])*(""&lt;&gt;Base_de_données[Date Départ])*(R$11&lt;=Base_de_données[Date Départ])*($H$30=Base_de_données[Lieu])*(Base_de_données[Confirmé]="O"))</f>
        <v>0</v>
      </c>
      <c r="S30" s="114">
        <f>SUMPRODUCT((""&lt;&gt;Base_de_données[Date_Arrivée])*(S$11&gt;=Base_de_données[Date_Arrivée])*(""&lt;&gt;Base_de_données[Date Départ])*(S$11&lt;=Base_de_données[Date Départ])*($H$30=Base_de_données[Lieu])*(Base_de_données[Confirmé]="O"))</f>
        <v>0</v>
      </c>
      <c r="T30" s="114">
        <f>SUMPRODUCT((""&lt;&gt;Base_de_données[Date_Arrivée])*(T$11&gt;=Base_de_données[Date_Arrivée])*(""&lt;&gt;Base_de_données[Date Départ])*(T$11&lt;=Base_de_données[Date Départ])*($H$30=Base_de_données[Lieu])*(Base_de_données[Confirmé]="O"))</f>
        <v>0</v>
      </c>
      <c r="U30" s="114">
        <f>SUMPRODUCT((""&lt;&gt;Base_de_données[Date_Arrivée])*(U$11&gt;=Base_de_données[Date_Arrivée])*(""&lt;&gt;Base_de_données[Date Départ])*(U$11&lt;=Base_de_données[Date Départ])*($H$30=Base_de_données[Lieu])*(Base_de_données[Confirmé]="O"))</f>
        <v>0</v>
      </c>
      <c r="V30" s="114">
        <f>SUMPRODUCT((""&lt;&gt;Base_de_données[Date_Arrivée])*(V$11&gt;=Base_de_données[Date_Arrivée])*(""&lt;&gt;Base_de_données[Date Départ])*(V$11&lt;=Base_de_données[Date Départ])*($H$30=Base_de_données[Lieu])*(Base_de_données[Confirmé]="O"))</f>
        <v>0</v>
      </c>
      <c r="W30" s="114">
        <f>SUMPRODUCT((""&lt;&gt;Base_de_données[Date_Arrivée])*(W$11&gt;=Base_de_données[Date_Arrivée])*(""&lt;&gt;Base_de_données[Date Départ])*(W$11&lt;=Base_de_données[Date Départ])*($H$30=Base_de_données[Lieu])*(Base_de_données[Confirmé]="O"))</f>
        <v>0</v>
      </c>
      <c r="X30" s="114">
        <f>SUMPRODUCT((""&lt;&gt;Base_de_données[Date_Arrivée])*(X$11&gt;=Base_de_données[Date_Arrivée])*(""&lt;&gt;Base_de_données[Date Départ])*(X$11&lt;=Base_de_données[Date Départ])*($H$30=Base_de_données[Lieu])*(Base_de_données[Confirmé]="O"))</f>
        <v>0</v>
      </c>
      <c r="Y30" s="114">
        <f>SUMPRODUCT((""&lt;&gt;Base_de_données[Date_Arrivée])*(Y$11&gt;=Base_de_données[Date_Arrivée])*(""&lt;&gt;Base_de_données[Date Départ])*(Y$11&lt;=Base_de_données[Date Départ])*($H$30=Base_de_données[Lieu])*(Base_de_données[Confirmé]="O"))</f>
        <v>0</v>
      </c>
      <c r="Z30" s="114">
        <f>SUMPRODUCT((""&lt;&gt;Base_de_données[Date_Arrivée])*(Z$11&gt;=Base_de_données[Date_Arrivée])*(""&lt;&gt;Base_de_données[Date Départ])*(Z$11&lt;=Base_de_données[Date Départ])*($H$30=Base_de_données[Lieu])*(Base_de_données[Confirmé]="O"))</f>
        <v>0</v>
      </c>
      <c r="AA30" s="114">
        <f>SUMPRODUCT((""&lt;&gt;Base_de_données[Date_Arrivée])*(AA$11&gt;=Base_de_données[Date_Arrivée])*(""&lt;&gt;Base_de_données[Date Départ])*(AA$11&lt;=Base_de_données[Date Départ])*($H$30=Base_de_données[Lieu])*(Base_de_données[Confirmé]="O"))</f>
        <v>0</v>
      </c>
      <c r="AB30" s="114">
        <f>SUMPRODUCT((""&lt;&gt;Base_de_données[Date_Arrivée])*(AB$11&gt;=Base_de_données[Date_Arrivée])*(""&lt;&gt;Base_de_données[Date Départ])*(AB$11&lt;=Base_de_données[Date Départ])*($H$30=Base_de_données[Lieu])*(Base_de_données[Confirmé]="O"))</f>
        <v>0</v>
      </c>
      <c r="AC30" s="114">
        <f>SUMPRODUCT((""&lt;&gt;Base_de_données[Date_Arrivée])*(AC$11&gt;=Base_de_données[Date_Arrivée])*(""&lt;&gt;Base_de_données[Date Départ])*(AC$11&lt;=Base_de_données[Date Départ])*($H$30=Base_de_données[Lieu])*(Base_de_données[Confirmé]="O"))</f>
        <v>0</v>
      </c>
      <c r="AD30" s="114">
        <f>SUMPRODUCT((""&lt;&gt;Base_de_données[Date_Arrivée])*(AD$11&gt;=Base_de_données[Date_Arrivée])*(""&lt;&gt;Base_de_données[Date Départ])*(AD$11&lt;=Base_de_données[Date Départ])*($H$30=Base_de_données[Lieu])*(Base_de_données[Confirmé]="O"))</f>
        <v>0</v>
      </c>
      <c r="AE30" s="114">
        <f>SUMPRODUCT((""&lt;&gt;Base_de_données[Date_Arrivée])*(AE$11&gt;=Base_de_données[Date_Arrivée])*(""&lt;&gt;Base_de_données[Date Départ])*(AE$11&lt;=Base_de_données[Date Départ])*($H$30=Base_de_données[Lieu])*(Base_de_données[Confirmé]="O"))</f>
        <v>0</v>
      </c>
      <c r="AF30" s="114">
        <f>SUMPRODUCT((""&lt;&gt;Base_de_données[Date_Arrivée])*(AF$11&gt;=Base_de_données[Date_Arrivée])*(""&lt;&gt;Base_de_données[Date Départ])*(AF$11&lt;=Base_de_données[Date Départ])*($H$30=Base_de_données[Lieu])*(Base_de_données[Confirmé]="O"))</f>
        <v>0</v>
      </c>
      <c r="AG30" s="114">
        <f>SUMPRODUCT((""&lt;&gt;Base_de_données[Date_Arrivée])*(AG$11&gt;=Base_de_données[Date_Arrivée])*(""&lt;&gt;Base_de_données[Date Départ])*(AG$11&lt;=Base_de_données[Date Départ])*($H$30=Base_de_données[Lieu])*(Base_de_données[Confirmé]="O"))</f>
        <v>0</v>
      </c>
      <c r="AH30" s="114">
        <f>SUMPRODUCT((""&lt;&gt;Base_de_données[Date_Arrivée])*(AH$11&gt;=Base_de_données[Date_Arrivée])*(""&lt;&gt;Base_de_données[Date Départ])*(AH$11&lt;=Base_de_données[Date Départ])*($H$30=Base_de_données[Lieu])*(Base_de_données[Confirmé]="O"))</f>
        <v>0</v>
      </c>
      <c r="AI30" s="114">
        <f>SUMPRODUCT((""&lt;&gt;Base_de_données[Date_Arrivée])*(AI$11&gt;=Base_de_données[Date_Arrivée])*(""&lt;&gt;Base_de_données[Date Départ])*(AI$11&lt;=Base_de_données[Date Départ])*($H$30=Base_de_données[Lieu])*(Base_de_données[Confirmé]="O"))</f>
        <v>0</v>
      </c>
      <c r="AJ30" s="115">
        <f>SUMPRODUCT((""&lt;&gt;Base_de_données[Date_Arrivée])*(AJ$11&gt;=Base_de_données[Date_Arrivée])*(""&lt;&gt;Base_de_données[Date Départ])*(AJ$11&lt;=Base_de_données[Date Départ])*($H$30=Base_de_données[Lieu])*(Base_de_données[Confirmé]="O"))</f>
        <v>0</v>
      </c>
      <c r="AK30" s="114">
        <f>SUMPRODUCT((""&lt;&gt;Base_de_données[Date_Arrivée])*(AK$11&gt;=Base_de_données[Date_Arrivée])*(""&lt;&gt;Base_de_données[Date Départ])*(AK$11&lt;=Base_de_données[Date Départ])*($H$30=Base_de_données[Lieu])*(Base_de_données[Confirmé]="O"))</f>
        <v>0</v>
      </c>
      <c r="AL30" s="114">
        <f>SUMPRODUCT((""&lt;&gt;Base_de_données[Date_Arrivée])*(AL$11&gt;=Base_de_données[Date_Arrivée])*(""&lt;&gt;Base_de_données[Date Départ])*(AL$11&lt;=Base_de_données[Date Départ])*($H$30=Base_de_données[Lieu])*(Base_de_données[Confirmé]="O"))</f>
        <v>0</v>
      </c>
      <c r="AM30" s="116">
        <f>SUMPRODUCT((""&lt;&gt;Base_de_données[Date_Arrivée])*(AM$11&gt;=Base_de_données[Date_Arrivée])*(""&lt;&gt;Base_de_données[Date Départ])*(AM$11&lt;=Base_de_données[Date Départ])*($H$30=Base_de_données[Lieu])*(Base_de_données[Confirmé]="O"))</f>
        <v>0</v>
      </c>
      <c r="AN30" s="4"/>
    </row>
    <row r="31" spans="6:40">
      <c r="F31" s="29"/>
      <c r="G31" s="173"/>
      <c r="H31" s="186"/>
      <c r="I31" s="117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9"/>
      <c r="AK31" s="118"/>
      <c r="AL31" s="118"/>
      <c r="AM31" s="120"/>
      <c r="AN31" s="4"/>
    </row>
    <row r="32" spans="6:40">
      <c r="F32" s="29"/>
      <c r="G32" s="173"/>
      <c r="H32" s="25"/>
      <c r="I32" s="87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4"/>
    </row>
    <row r="33" spans="6:40">
      <c r="F33" s="29"/>
      <c r="G33" s="173"/>
      <c r="H33" s="187" t="s">
        <v>26</v>
      </c>
      <c r="I33" s="121">
        <f>SUMPRODUCT((""&lt;&gt;Base_de_données[Date_Arrivée])*(I$11&gt;=Base_de_données[Date_Arrivée])*(""&lt;&gt;Base_de_données[Date Départ])*(I$11&lt;=Base_de_données[Date Départ])*($H$33=Base_de_données[Lieu])*(Base_de_données[Confirmé]="O"))</f>
        <v>0</v>
      </c>
      <c r="J33" s="122">
        <f>SUMPRODUCT((""&lt;&gt;Base_de_données[Date_Arrivée])*(J$11&gt;=Base_de_données[Date_Arrivée])*(""&lt;&gt;Base_de_données[Date Départ])*(J$11&lt;=Base_de_données[Date Départ])*($H$33=Base_de_données[Lieu])*(Base_de_données[Confirmé]="O"))</f>
        <v>0</v>
      </c>
      <c r="K33" s="122">
        <f>SUMPRODUCT((""&lt;&gt;Base_de_données[Date_Arrivée])*(K$11&gt;=Base_de_données[Date_Arrivée])*(""&lt;&gt;Base_de_données[Date Départ])*(K$11&lt;=Base_de_données[Date Départ])*($H$33=Base_de_données[Lieu])*(Base_de_données[Confirmé]="O"))</f>
        <v>0</v>
      </c>
      <c r="L33" s="122">
        <f>SUMPRODUCT((""&lt;&gt;Base_de_données[Date_Arrivée])*(L$11&gt;=Base_de_données[Date_Arrivée])*(""&lt;&gt;Base_de_données[Date Départ])*(L$11&lt;=Base_de_données[Date Départ])*($H$33=Base_de_données[Lieu])*(Base_de_données[Confirmé]="O"))</f>
        <v>0</v>
      </c>
      <c r="M33" s="122">
        <f>SUMPRODUCT((""&lt;&gt;Base_de_données[Date_Arrivée])*(M$11&gt;=Base_de_données[Date_Arrivée])*(""&lt;&gt;Base_de_données[Date Départ])*(M$11&lt;=Base_de_données[Date Départ])*($H$33=Base_de_données[Lieu])*(Base_de_données[Confirmé]="O"))</f>
        <v>0</v>
      </c>
      <c r="N33" s="122">
        <f>SUMPRODUCT((""&lt;&gt;Base_de_données[Date_Arrivée])*(N$11&gt;=Base_de_données[Date_Arrivée])*(""&lt;&gt;Base_de_données[Date Départ])*(N$11&lt;=Base_de_données[Date Départ])*($H$33=Base_de_données[Lieu])*(Base_de_données[Confirmé]="O"))</f>
        <v>0</v>
      </c>
      <c r="O33" s="122">
        <f>SUMPRODUCT((""&lt;&gt;Base_de_données[Date_Arrivée])*(O$11&gt;=Base_de_données[Date_Arrivée])*(""&lt;&gt;Base_de_données[Date Départ])*(O$11&lt;=Base_de_données[Date Départ])*($H$33=Base_de_données[Lieu])*(Base_de_données[Confirmé]="O"))</f>
        <v>0</v>
      </c>
      <c r="P33" s="122">
        <f>SUMPRODUCT((""&lt;&gt;Base_de_données[Date_Arrivée])*(P$11&gt;=Base_de_données[Date_Arrivée])*(""&lt;&gt;Base_de_données[Date Départ])*(P$11&lt;=Base_de_données[Date Départ])*($H$33=Base_de_données[Lieu])*(Base_de_données[Confirmé]="O"))</f>
        <v>0</v>
      </c>
      <c r="Q33" s="122">
        <f>SUMPRODUCT((""&lt;&gt;Base_de_données[Date_Arrivée])*(Q$11&gt;=Base_de_données[Date_Arrivée])*(""&lt;&gt;Base_de_données[Date Départ])*(Q$11&lt;=Base_de_données[Date Départ])*($H$33=Base_de_données[Lieu])*(Base_de_données[Confirmé]="O"))</f>
        <v>0</v>
      </c>
      <c r="R33" s="122">
        <f>SUMPRODUCT((""&lt;&gt;Base_de_données[Date_Arrivée])*(R$11&gt;=Base_de_données[Date_Arrivée])*(""&lt;&gt;Base_de_données[Date Départ])*(R$11&lt;=Base_de_données[Date Départ])*($H$33=Base_de_données[Lieu])*(Base_de_données[Confirmé]="O"))</f>
        <v>0</v>
      </c>
      <c r="S33" s="122">
        <f>SUMPRODUCT((""&lt;&gt;Base_de_données[Date_Arrivée])*(S$11&gt;=Base_de_données[Date_Arrivée])*(""&lt;&gt;Base_de_données[Date Départ])*(S$11&lt;=Base_de_données[Date Départ])*($H$33=Base_de_données[Lieu])*(Base_de_données[Confirmé]="O"))</f>
        <v>1</v>
      </c>
      <c r="T33" s="122">
        <f>SUMPRODUCT((""&lt;&gt;Base_de_données[Date_Arrivée])*(T$11&gt;=Base_de_données[Date_Arrivée])*(""&lt;&gt;Base_de_données[Date Départ])*(T$11&lt;=Base_de_données[Date Départ])*($H$33=Base_de_données[Lieu])*(Base_de_données[Confirmé]="O"))</f>
        <v>1</v>
      </c>
      <c r="U33" s="122">
        <f>SUMPRODUCT((""&lt;&gt;Base_de_données[Date_Arrivée])*(U$11&gt;=Base_de_données[Date_Arrivée])*(""&lt;&gt;Base_de_données[Date Départ])*(U$11&lt;=Base_de_données[Date Départ])*($H$33=Base_de_données[Lieu])*(Base_de_données[Confirmé]="O"))</f>
        <v>1</v>
      </c>
      <c r="V33" s="122">
        <f>SUMPRODUCT((""&lt;&gt;Base_de_données[Date_Arrivée])*(V$11&gt;=Base_de_données[Date_Arrivée])*(""&lt;&gt;Base_de_données[Date Départ])*(V$11&lt;=Base_de_données[Date Départ])*($H$33=Base_de_données[Lieu])*(Base_de_données[Confirmé]="O"))</f>
        <v>1</v>
      </c>
      <c r="W33" s="122">
        <f>SUMPRODUCT((""&lt;&gt;Base_de_données[Date_Arrivée])*(W$11&gt;=Base_de_données[Date_Arrivée])*(""&lt;&gt;Base_de_données[Date Départ])*(W$11&lt;=Base_de_données[Date Départ])*($H$33=Base_de_données[Lieu])*(Base_de_données[Confirmé]="O"))</f>
        <v>1</v>
      </c>
      <c r="X33" s="122">
        <f>SUMPRODUCT((""&lt;&gt;Base_de_données[Date_Arrivée])*(X$11&gt;=Base_de_données[Date_Arrivée])*(""&lt;&gt;Base_de_données[Date Départ])*(X$11&lt;=Base_de_données[Date Départ])*($H$33=Base_de_données[Lieu])*(Base_de_données[Confirmé]="O"))</f>
        <v>1</v>
      </c>
      <c r="Y33" s="122">
        <f>SUMPRODUCT((""&lt;&gt;Base_de_données[Date_Arrivée])*(Y$11&gt;=Base_de_données[Date_Arrivée])*(""&lt;&gt;Base_de_données[Date Départ])*(Y$11&lt;=Base_de_données[Date Départ])*($H$33=Base_de_données[Lieu])*(Base_de_données[Confirmé]="O"))</f>
        <v>1</v>
      </c>
      <c r="Z33" s="122">
        <f>SUMPRODUCT((""&lt;&gt;Base_de_données[Date_Arrivée])*(Z$11&gt;=Base_de_données[Date_Arrivée])*(""&lt;&gt;Base_de_données[Date Départ])*(Z$11&lt;=Base_de_données[Date Départ])*($H$33=Base_de_données[Lieu])*(Base_de_données[Confirmé]="O"))</f>
        <v>1</v>
      </c>
      <c r="AA33" s="122">
        <f>SUMPRODUCT((""&lt;&gt;Base_de_données[Date_Arrivée])*(AA$11&gt;=Base_de_données[Date_Arrivée])*(""&lt;&gt;Base_de_données[Date Départ])*(AA$11&lt;=Base_de_données[Date Départ])*($H$33=Base_de_données[Lieu])*(Base_de_données[Confirmé]="O"))</f>
        <v>1</v>
      </c>
      <c r="AB33" s="122">
        <f>SUMPRODUCT((""&lt;&gt;Base_de_données[Date_Arrivée])*(AB$11&gt;=Base_de_données[Date_Arrivée])*(""&lt;&gt;Base_de_données[Date Départ])*(AB$11&lt;=Base_de_données[Date Départ])*($H$33=Base_de_données[Lieu])*(Base_de_données[Confirmé]="O"))</f>
        <v>1</v>
      </c>
      <c r="AC33" s="122">
        <f>SUMPRODUCT((""&lt;&gt;Base_de_données[Date_Arrivée])*(AC$11&gt;=Base_de_données[Date_Arrivée])*(""&lt;&gt;Base_de_données[Date Départ])*(AC$11&lt;=Base_de_données[Date Départ])*($H$33=Base_de_données[Lieu])*(Base_de_données[Confirmé]="O"))</f>
        <v>1</v>
      </c>
      <c r="AD33" s="122">
        <f>SUMPRODUCT((""&lt;&gt;Base_de_données[Date_Arrivée])*(AD$11&gt;=Base_de_données[Date_Arrivée])*(""&lt;&gt;Base_de_données[Date Départ])*(AD$11&lt;=Base_de_données[Date Départ])*($H$33=Base_de_données[Lieu])*(Base_de_données[Confirmé]="O"))</f>
        <v>1</v>
      </c>
      <c r="AE33" s="122">
        <f>SUMPRODUCT((""&lt;&gt;Base_de_données[Date_Arrivée])*(AE$11&gt;=Base_de_données[Date_Arrivée])*(""&lt;&gt;Base_de_données[Date Départ])*(AE$11&lt;=Base_de_données[Date Départ])*($H$33=Base_de_données[Lieu])*(Base_de_données[Confirmé]="O"))</f>
        <v>1</v>
      </c>
      <c r="AF33" s="122">
        <f>SUMPRODUCT((""&lt;&gt;Base_de_données[Date_Arrivée])*(AF$11&gt;=Base_de_données[Date_Arrivée])*(""&lt;&gt;Base_de_données[Date Départ])*(AF$11&lt;=Base_de_données[Date Départ])*($H$33=Base_de_données[Lieu])*(Base_de_données[Confirmé]="O"))</f>
        <v>1</v>
      </c>
      <c r="AG33" s="122">
        <f>SUMPRODUCT((""&lt;&gt;Base_de_données[Date_Arrivée])*(AG$11&gt;=Base_de_données[Date_Arrivée])*(""&lt;&gt;Base_de_données[Date Départ])*(AG$11&lt;=Base_de_données[Date Départ])*($H$33=Base_de_données[Lieu])*(Base_de_données[Confirmé]="O"))</f>
        <v>1</v>
      </c>
      <c r="AH33" s="122">
        <f>SUMPRODUCT((""&lt;&gt;Base_de_données[Date_Arrivée])*(AH$11&gt;=Base_de_données[Date_Arrivée])*(""&lt;&gt;Base_de_données[Date Départ])*(AH$11&lt;=Base_de_données[Date Départ])*($H$33=Base_de_données[Lieu])*(Base_de_données[Confirmé]="O"))</f>
        <v>0</v>
      </c>
      <c r="AI33" s="122">
        <f>SUMPRODUCT((""&lt;&gt;Base_de_données[Date_Arrivée])*(AI$11&gt;=Base_de_données[Date_Arrivée])*(""&lt;&gt;Base_de_données[Date Départ])*(AI$11&lt;=Base_de_données[Date Départ])*($H$33=Base_de_données[Lieu])*(Base_de_données[Confirmé]="O"))</f>
        <v>0</v>
      </c>
      <c r="AJ33" s="123">
        <f>SUMPRODUCT((""&lt;&gt;Base_de_données[Date_Arrivée])*(AJ$11&gt;=Base_de_données[Date_Arrivée])*(""&lt;&gt;Base_de_données[Date Départ])*(AJ$11&lt;=Base_de_données[Date Départ])*($H$33=Base_de_données[Lieu])*(Base_de_données[Confirmé]="O"))</f>
        <v>0</v>
      </c>
      <c r="AK33" s="122">
        <f>SUMPRODUCT((""&lt;&gt;Base_de_données[Date_Arrivée])*(AK$11&gt;=Base_de_données[Date_Arrivée])*(""&lt;&gt;Base_de_données[Date Départ])*(AK$11&lt;=Base_de_données[Date Départ])*($H$33=Base_de_données[Lieu])*(Base_de_données[Confirmé]="O"))</f>
        <v>0</v>
      </c>
      <c r="AL33" s="122">
        <f>SUMPRODUCT((""&lt;&gt;Base_de_données[Date_Arrivée])*(AL$11&gt;=Base_de_données[Date_Arrivée])*(""&lt;&gt;Base_de_données[Date Départ])*(AL$11&lt;=Base_de_données[Date Départ])*($H$33=Base_de_données[Lieu])*(Base_de_données[Confirmé]="O"))</f>
        <v>0</v>
      </c>
      <c r="AM33" s="124">
        <f>SUMPRODUCT((""&lt;&gt;Base_de_données[Date_Arrivée])*(AM$11&gt;=Base_de_données[Date_Arrivée])*(""&lt;&gt;Base_de_données[Date Départ])*(AM$11&lt;=Base_de_données[Date Départ])*($H$33=Base_de_données[Lieu])*(Base_de_données[Confirmé]="O"))</f>
        <v>0</v>
      </c>
      <c r="AN33" s="4"/>
    </row>
    <row r="34" spans="6:40">
      <c r="F34" s="29"/>
      <c r="G34" s="173"/>
      <c r="H34" s="187"/>
      <c r="I34" s="125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7"/>
      <c r="AK34" s="126"/>
      <c r="AL34" s="126"/>
      <c r="AM34" s="128"/>
      <c r="AN34" s="4"/>
    </row>
    <row r="35" spans="6:40">
      <c r="F35" s="29"/>
      <c r="G35" s="173"/>
      <c r="H35" s="25"/>
      <c r="I35" s="87"/>
      <c r="J35" s="84"/>
      <c r="K35" s="84"/>
      <c r="L35" s="84"/>
      <c r="M35" s="84"/>
      <c r="N35" s="10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4"/>
    </row>
    <row r="36" spans="6:40">
      <c r="F36" s="29"/>
      <c r="G36" s="173"/>
      <c r="H36" s="163" t="s">
        <v>25</v>
      </c>
      <c r="I36" s="129">
        <f>SUMPRODUCT((""&lt;&gt;Base_de_données[Date_Arrivée])*(I$11&gt;=Base_de_données[Date_Arrivée])*(""&lt;&gt;Base_de_données[Date Départ])*(I$11&lt;=Base_de_données[Date Départ])*($H$36=Base_de_données[Lieu])*(Base_de_données[Confirmé]="O"))</f>
        <v>0</v>
      </c>
      <c r="J36" s="130">
        <f>SUMPRODUCT((""&lt;&gt;Base_de_données[Date_Arrivée])*(J$11&gt;=Base_de_données[Date_Arrivée])*(""&lt;&gt;Base_de_données[Date Départ])*(J$11&lt;=Base_de_données[Date Départ])*($H$36=Base_de_données[Lieu])*(Base_de_données[Confirmé]="O"))</f>
        <v>0</v>
      </c>
      <c r="K36" s="130">
        <f>SUMPRODUCT((""&lt;&gt;Base_de_données[Date_Arrivée])*(K$11&gt;=Base_de_données[Date_Arrivée])*(""&lt;&gt;Base_de_données[Date Départ])*(K$11&lt;=Base_de_données[Date Départ])*($H$36=Base_de_données[Lieu])*(Base_de_données[Confirmé]="O"))</f>
        <v>0</v>
      </c>
      <c r="L36" s="130">
        <f>SUMPRODUCT((""&lt;&gt;Base_de_données[Date_Arrivée])*(L$11&gt;=Base_de_données[Date_Arrivée])*(""&lt;&gt;Base_de_données[Date Départ])*(L$11&lt;=Base_de_données[Date Départ])*($H$36=Base_de_données[Lieu])*(Base_de_données[Confirmé]="O"))</f>
        <v>0</v>
      </c>
      <c r="M36" s="130">
        <f>SUMPRODUCT((""&lt;&gt;Base_de_données[Date_Arrivée])*(M$11&gt;=Base_de_données[Date_Arrivée])*(""&lt;&gt;Base_de_données[Date Départ])*(M$11&lt;=Base_de_données[Date Départ])*($H$36=Base_de_données[Lieu])*(Base_de_données[Confirmé]="O"))</f>
        <v>0</v>
      </c>
      <c r="N36" s="130">
        <f>SUMPRODUCT((""&lt;&gt;Base_de_données[Date_Arrivée])*(N$11&gt;=Base_de_données[Date_Arrivée])*(""&lt;&gt;Base_de_données[Date Départ])*(N$11&lt;=Base_de_données[Date Départ])*($H$36=Base_de_données[Lieu])*(Base_de_données[Confirmé]="O"))</f>
        <v>0</v>
      </c>
      <c r="O36" s="130">
        <f>SUMPRODUCT((""&lt;&gt;Base_de_données[Date_Arrivée])*(O$11&gt;=Base_de_données[Date_Arrivée])*(""&lt;&gt;Base_de_données[Date Départ])*(O$11&lt;=Base_de_données[Date Départ])*($H$36=Base_de_données[Lieu])*(Base_de_données[Confirmé]="O"))</f>
        <v>0</v>
      </c>
      <c r="P36" s="130">
        <f>SUMPRODUCT((""&lt;&gt;Base_de_données[Date_Arrivée])*(P$11&gt;=Base_de_données[Date_Arrivée])*(""&lt;&gt;Base_de_données[Date Départ])*(P$11&lt;=Base_de_données[Date Départ])*($H$36=Base_de_données[Lieu])*(Base_de_données[Confirmé]="O"))</f>
        <v>0</v>
      </c>
      <c r="Q36" s="130">
        <f>SUMPRODUCT((""&lt;&gt;Base_de_données[Date_Arrivée])*(Q$11&gt;=Base_de_données[Date_Arrivée])*(""&lt;&gt;Base_de_données[Date Départ])*(Q$11&lt;=Base_de_données[Date Départ])*($H$36=Base_de_données[Lieu])*(Base_de_données[Confirmé]="O"))</f>
        <v>0</v>
      </c>
      <c r="R36" s="130">
        <f>SUMPRODUCT((""&lt;&gt;Base_de_données[Date_Arrivée])*(R$11&gt;=Base_de_données[Date_Arrivée])*(""&lt;&gt;Base_de_données[Date Départ])*(R$11&lt;=Base_de_données[Date Départ])*($H$36=Base_de_données[Lieu])*(Base_de_données[Confirmé]="O"))</f>
        <v>0</v>
      </c>
      <c r="S36" s="130">
        <f>SUMPRODUCT((""&lt;&gt;Base_de_données[Date_Arrivée])*(S$11&gt;=Base_de_données[Date_Arrivée])*(""&lt;&gt;Base_de_données[Date Départ])*(S$11&lt;=Base_de_données[Date Départ])*($H$36=Base_de_données[Lieu])*(Base_de_données[Confirmé]="O"))</f>
        <v>0</v>
      </c>
      <c r="T36" s="130">
        <f>SUMPRODUCT((""&lt;&gt;Base_de_données[Date_Arrivée])*(T$11&gt;=Base_de_données[Date_Arrivée])*(""&lt;&gt;Base_de_données[Date Départ])*(T$11&lt;=Base_de_données[Date Départ])*($H$36=Base_de_données[Lieu])*(Base_de_données[Confirmé]="O"))</f>
        <v>0</v>
      </c>
      <c r="U36" s="130">
        <f>SUMPRODUCT((""&lt;&gt;Base_de_données[Date_Arrivée])*(U$11&gt;=Base_de_données[Date_Arrivée])*(""&lt;&gt;Base_de_données[Date Départ])*(U$11&lt;=Base_de_données[Date Départ])*($H$36=Base_de_données[Lieu])*(Base_de_données[Confirmé]="O"))</f>
        <v>0</v>
      </c>
      <c r="V36" s="130">
        <f>SUMPRODUCT((""&lt;&gt;Base_de_données[Date_Arrivée])*(V$11&gt;=Base_de_données[Date_Arrivée])*(""&lt;&gt;Base_de_données[Date Départ])*(V$11&lt;=Base_de_données[Date Départ])*($H$36=Base_de_données[Lieu])*(Base_de_données[Confirmé]="O"))</f>
        <v>0</v>
      </c>
      <c r="W36" s="130">
        <f>SUMPRODUCT((""&lt;&gt;Base_de_données[Date_Arrivée])*(W$11&gt;=Base_de_données[Date_Arrivée])*(""&lt;&gt;Base_de_données[Date Départ])*(W$11&lt;=Base_de_données[Date Départ])*($H$36=Base_de_données[Lieu])*(Base_de_données[Confirmé]="O"))</f>
        <v>0</v>
      </c>
      <c r="X36" s="130">
        <f>SUMPRODUCT((""&lt;&gt;Base_de_données[Date_Arrivée])*(X$11&gt;=Base_de_données[Date_Arrivée])*(""&lt;&gt;Base_de_données[Date Départ])*(X$11&lt;=Base_de_données[Date Départ])*($H$36=Base_de_données[Lieu])*(Base_de_données[Confirmé]="O"))</f>
        <v>0</v>
      </c>
      <c r="Y36" s="130">
        <f>SUMPRODUCT((""&lt;&gt;Base_de_données[Date_Arrivée])*(Y$11&gt;=Base_de_données[Date_Arrivée])*(""&lt;&gt;Base_de_données[Date Départ])*(Y$11&lt;=Base_de_données[Date Départ])*($H$36=Base_de_données[Lieu])*(Base_de_données[Confirmé]="O"))</f>
        <v>0</v>
      </c>
      <c r="Z36" s="130">
        <f>SUMPRODUCT((""&lt;&gt;Base_de_données[Date_Arrivée])*(Z$11&gt;=Base_de_données[Date_Arrivée])*(""&lt;&gt;Base_de_données[Date Départ])*(Z$11&lt;=Base_de_données[Date Départ])*($H$36=Base_de_données[Lieu])*(Base_de_données[Confirmé]="O"))</f>
        <v>1</v>
      </c>
      <c r="AA36" s="130">
        <f>SUMPRODUCT((""&lt;&gt;Base_de_données[Date_Arrivée])*(AA$11&gt;=Base_de_données[Date_Arrivée])*(""&lt;&gt;Base_de_données[Date Départ])*(AA$11&lt;=Base_de_données[Date Départ])*($H$36=Base_de_données[Lieu])*(Base_de_données[Confirmé]="O"))</f>
        <v>1</v>
      </c>
      <c r="AB36" s="130">
        <f>SUMPRODUCT((""&lt;&gt;Base_de_données[Date_Arrivée])*(AB$11&gt;=Base_de_données[Date_Arrivée])*(""&lt;&gt;Base_de_données[Date Départ])*(AB$11&lt;=Base_de_données[Date Départ])*($H$36=Base_de_données[Lieu])*(Base_de_données[Confirmé]="O"))</f>
        <v>1</v>
      </c>
      <c r="AC36" s="130">
        <f>SUMPRODUCT((""&lt;&gt;Base_de_données[Date_Arrivée])*(AC$11&gt;=Base_de_données[Date_Arrivée])*(""&lt;&gt;Base_de_données[Date Départ])*(AC$11&lt;=Base_de_données[Date Départ])*($H$36=Base_de_données[Lieu])*(Base_de_données[Confirmé]="O"))</f>
        <v>1</v>
      </c>
      <c r="AD36" s="130">
        <f>SUMPRODUCT((""&lt;&gt;Base_de_données[Date_Arrivée])*(AD$11&gt;=Base_de_données[Date_Arrivée])*(""&lt;&gt;Base_de_données[Date Départ])*(AD$11&lt;=Base_de_données[Date Départ])*($H$36=Base_de_données[Lieu])*(Base_de_données[Confirmé]="O"))</f>
        <v>1</v>
      </c>
      <c r="AE36" s="130">
        <f>SUMPRODUCT((""&lt;&gt;Base_de_données[Date_Arrivée])*(AE$11&gt;=Base_de_données[Date_Arrivée])*(""&lt;&gt;Base_de_données[Date Départ])*(AE$11&lt;=Base_de_données[Date Départ])*($H$36=Base_de_données[Lieu])*(Base_de_données[Confirmé]="O"))</f>
        <v>1</v>
      </c>
      <c r="AF36" s="130">
        <f>SUMPRODUCT((""&lt;&gt;Base_de_données[Date_Arrivée])*(AF$11&gt;=Base_de_données[Date_Arrivée])*(""&lt;&gt;Base_de_données[Date Départ])*(AF$11&lt;=Base_de_données[Date Départ])*($H$36=Base_de_données[Lieu])*(Base_de_données[Confirmé]="O"))</f>
        <v>1</v>
      </c>
      <c r="AG36" s="130">
        <f>SUMPRODUCT((""&lt;&gt;Base_de_données[Date_Arrivée])*(AG$11&gt;=Base_de_données[Date_Arrivée])*(""&lt;&gt;Base_de_données[Date Départ])*(AG$11&lt;=Base_de_données[Date Départ])*($H$36=Base_de_données[Lieu])*(Base_de_données[Confirmé]="O"))</f>
        <v>1</v>
      </c>
      <c r="AH36" s="130">
        <f>SUMPRODUCT((""&lt;&gt;Base_de_données[Date_Arrivée])*(AH$11&gt;=Base_de_données[Date_Arrivée])*(""&lt;&gt;Base_de_données[Date Départ])*(AH$11&lt;=Base_de_données[Date Départ])*($H$36=Base_de_données[Lieu])*(Base_de_données[Confirmé]="O"))</f>
        <v>1</v>
      </c>
      <c r="AI36" s="130">
        <f>SUMPRODUCT((""&lt;&gt;Base_de_données[Date_Arrivée])*(AI$11&gt;=Base_de_données[Date_Arrivée])*(""&lt;&gt;Base_de_données[Date Départ])*(AI$11&lt;=Base_de_données[Date Départ])*($H$36=Base_de_données[Lieu])*(Base_de_données[Confirmé]="O"))</f>
        <v>1</v>
      </c>
      <c r="AJ36" s="131">
        <f>SUMPRODUCT((""&lt;&gt;Base_de_données[Date_Arrivée])*(AJ$11&gt;=Base_de_données[Date_Arrivée])*(""&lt;&gt;Base_de_données[Date Départ])*(AJ$11&lt;=Base_de_données[Date Départ])*($H$36=Base_de_données[Lieu])*(Base_de_données[Confirmé]="O"))</f>
        <v>0</v>
      </c>
      <c r="AK36" s="130">
        <f>SUMPRODUCT((""&lt;&gt;Base_de_données[Date_Arrivée])*(AK$11&gt;=Base_de_données[Date_Arrivée])*(""&lt;&gt;Base_de_données[Date Départ])*(AK$11&lt;=Base_de_données[Date Départ])*($H$36=Base_de_données[Lieu])*(Base_de_données[Confirmé]="O"))</f>
        <v>0</v>
      </c>
      <c r="AL36" s="130">
        <f>SUMPRODUCT((""&lt;&gt;Base_de_données[Date_Arrivée])*(AL$11&gt;=Base_de_données[Date_Arrivée])*(""&lt;&gt;Base_de_données[Date Départ])*(AL$11&lt;=Base_de_données[Date Départ])*($H$36=Base_de_données[Lieu])*(Base_de_données[Confirmé]="O"))</f>
        <v>0</v>
      </c>
      <c r="AM36" s="132">
        <f>SUMPRODUCT((""&lt;&gt;Base_de_données[Date_Arrivée])*(AM$11&gt;=Base_de_données[Date_Arrivée])*(""&lt;&gt;Base_de_données[Date Départ])*(AM$11&lt;=Base_de_données[Date Départ])*($H$36=Base_de_données[Lieu])*(Base_de_données[Confirmé]="O"))</f>
        <v>0</v>
      </c>
      <c r="AN36" s="4"/>
    </row>
    <row r="37" spans="6:40">
      <c r="F37" s="29"/>
      <c r="G37" s="174"/>
      <c r="H37" s="164"/>
      <c r="I37" s="133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5"/>
      <c r="AK37" s="134"/>
      <c r="AL37" s="134"/>
      <c r="AM37" s="136"/>
      <c r="AN37" s="4"/>
    </row>
    <row r="38" spans="6:40">
      <c r="F38" s="29"/>
      <c r="G38" s="23"/>
      <c r="H38" s="24"/>
      <c r="I38" s="86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"/>
    </row>
    <row r="39" spans="6:40">
      <c r="F39" s="29"/>
      <c r="G39" s="23"/>
      <c r="H39" s="23"/>
      <c r="I39" s="86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"/>
    </row>
    <row r="40" spans="6:40">
      <c r="F40" s="29"/>
      <c r="G40" s="23"/>
      <c r="H40" s="23"/>
      <c r="I40" s="86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"/>
    </row>
    <row r="41" spans="6:40">
      <c r="F41" s="29"/>
      <c r="G41" s="23"/>
      <c r="H41" s="23"/>
      <c r="I41" s="86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"/>
    </row>
    <row r="42" spans="6:40">
      <c r="F42" s="29"/>
      <c r="G42" s="23"/>
      <c r="H42" s="23"/>
      <c r="I42" s="86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"/>
    </row>
    <row r="43" spans="6:40" ht="15" customHeight="1">
      <c r="F43" s="29"/>
      <c r="G43" s="142" t="s">
        <v>23</v>
      </c>
      <c r="H43" s="143"/>
      <c r="I43" s="7" t="str">
        <f t="shared" ref="I43:AM43" si="4">I12</f>
        <v/>
      </c>
      <c r="J43" s="6" t="str">
        <f t="shared" si="4"/>
        <v>S19</v>
      </c>
      <c r="K43" s="6" t="str">
        <f t="shared" si="4"/>
        <v/>
      </c>
      <c r="L43" s="6" t="str">
        <f t="shared" si="4"/>
        <v/>
      </c>
      <c r="M43" s="6" t="str">
        <f t="shared" si="4"/>
        <v/>
      </c>
      <c r="N43" s="6" t="str">
        <f t="shared" si="4"/>
        <v/>
      </c>
      <c r="O43" s="6" t="str">
        <f t="shared" si="4"/>
        <v/>
      </c>
      <c r="P43" s="6" t="str">
        <f t="shared" si="4"/>
        <v/>
      </c>
      <c r="Q43" s="6" t="str">
        <f t="shared" si="4"/>
        <v>S20</v>
      </c>
      <c r="R43" s="6" t="str">
        <f t="shared" si="4"/>
        <v/>
      </c>
      <c r="S43" s="6" t="str">
        <f t="shared" si="4"/>
        <v/>
      </c>
      <c r="T43" s="6" t="str">
        <f t="shared" si="4"/>
        <v/>
      </c>
      <c r="U43" s="6" t="str">
        <f t="shared" si="4"/>
        <v/>
      </c>
      <c r="V43" s="6" t="str">
        <f t="shared" si="4"/>
        <v/>
      </c>
      <c r="W43" s="6" t="str">
        <f t="shared" si="4"/>
        <v/>
      </c>
      <c r="X43" s="6" t="str">
        <f t="shared" si="4"/>
        <v>S21</v>
      </c>
      <c r="Y43" s="6" t="str">
        <f t="shared" si="4"/>
        <v/>
      </c>
      <c r="Z43" s="6" t="str">
        <f t="shared" si="4"/>
        <v/>
      </c>
      <c r="AA43" s="6" t="str">
        <f t="shared" si="4"/>
        <v/>
      </c>
      <c r="AB43" s="6" t="str">
        <f t="shared" si="4"/>
        <v/>
      </c>
      <c r="AC43" s="6" t="str">
        <f t="shared" si="4"/>
        <v/>
      </c>
      <c r="AD43" s="6" t="str">
        <f t="shared" si="4"/>
        <v/>
      </c>
      <c r="AE43" s="6" t="str">
        <f t="shared" si="4"/>
        <v>S22</v>
      </c>
      <c r="AF43" s="6" t="str">
        <f t="shared" si="4"/>
        <v/>
      </c>
      <c r="AG43" s="6" t="str">
        <f t="shared" si="4"/>
        <v/>
      </c>
      <c r="AH43" s="6" t="str">
        <f t="shared" si="4"/>
        <v/>
      </c>
      <c r="AI43" s="6" t="str">
        <f t="shared" si="4"/>
        <v/>
      </c>
      <c r="AJ43" s="6" t="str">
        <f t="shared" si="4"/>
        <v/>
      </c>
      <c r="AK43" s="6" t="str">
        <f t="shared" si="4"/>
        <v/>
      </c>
      <c r="AL43" s="6" t="str">
        <f t="shared" si="4"/>
        <v>S23</v>
      </c>
      <c r="AM43" s="6" t="str">
        <f t="shared" si="4"/>
        <v/>
      </c>
      <c r="AN43" s="4"/>
    </row>
    <row r="44" spans="6:40">
      <c r="F44" s="29"/>
      <c r="G44" s="144"/>
      <c r="H44" s="145"/>
      <c r="I44" s="10" t="str">
        <f t="shared" ref="I44:AM44" si="5">I13</f>
        <v>D</v>
      </c>
      <c r="J44" s="8" t="str">
        <f t="shared" si="5"/>
        <v>L</v>
      </c>
      <c r="K44" s="8" t="str">
        <f t="shared" si="5"/>
        <v>M</v>
      </c>
      <c r="L44" s="8" t="str">
        <f t="shared" si="5"/>
        <v>M</v>
      </c>
      <c r="M44" s="8" t="str">
        <f t="shared" si="5"/>
        <v>J</v>
      </c>
      <c r="N44" s="8" t="str">
        <f t="shared" si="5"/>
        <v>V</v>
      </c>
      <c r="O44" s="8" t="str">
        <f t="shared" si="5"/>
        <v>S</v>
      </c>
      <c r="P44" s="8" t="str">
        <f t="shared" si="5"/>
        <v>D</v>
      </c>
      <c r="Q44" s="8" t="str">
        <f t="shared" si="5"/>
        <v>L</v>
      </c>
      <c r="R44" s="8" t="str">
        <f t="shared" si="5"/>
        <v>M</v>
      </c>
      <c r="S44" s="8" t="str">
        <f t="shared" si="5"/>
        <v>M</v>
      </c>
      <c r="T44" s="8" t="str">
        <f t="shared" si="5"/>
        <v>J</v>
      </c>
      <c r="U44" s="8" t="str">
        <f t="shared" si="5"/>
        <v>V</v>
      </c>
      <c r="V44" s="8" t="str">
        <f t="shared" si="5"/>
        <v>S</v>
      </c>
      <c r="W44" s="8" t="str">
        <f t="shared" si="5"/>
        <v>D</v>
      </c>
      <c r="X44" s="8" t="str">
        <f t="shared" si="5"/>
        <v>L</v>
      </c>
      <c r="Y44" s="8" t="str">
        <f t="shared" si="5"/>
        <v>M</v>
      </c>
      <c r="Z44" s="8" t="str">
        <f t="shared" si="5"/>
        <v>M</v>
      </c>
      <c r="AA44" s="8" t="str">
        <f t="shared" si="5"/>
        <v>J</v>
      </c>
      <c r="AB44" s="8" t="str">
        <f t="shared" si="5"/>
        <v>V</v>
      </c>
      <c r="AC44" s="8" t="str">
        <f t="shared" si="5"/>
        <v>S</v>
      </c>
      <c r="AD44" s="8" t="str">
        <f t="shared" si="5"/>
        <v>D</v>
      </c>
      <c r="AE44" s="8" t="str">
        <f t="shared" si="5"/>
        <v>L</v>
      </c>
      <c r="AF44" s="8" t="str">
        <f t="shared" si="5"/>
        <v>M</v>
      </c>
      <c r="AG44" s="8" t="str">
        <f t="shared" si="5"/>
        <v>M</v>
      </c>
      <c r="AH44" s="8" t="str">
        <f t="shared" si="5"/>
        <v>J</v>
      </c>
      <c r="AI44" s="8" t="str">
        <f t="shared" si="5"/>
        <v>V</v>
      </c>
      <c r="AJ44" s="12" t="str">
        <f t="shared" si="5"/>
        <v>S</v>
      </c>
      <c r="AK44" s="8" t="str">
        <f t="shared" si="5"/>
        <v>D</v>
      </c>
      <c r="AL44" s="8" t="str">
        <f t="shared" si="5"/>
        <v>L</v>
      </c>
      <c r="AM44" s="14" t="str">
        <f t="shared" si="5"/>
        <v>M</v>
      </c>
      <c r="AN44" s="4"/>
    </row>
    <row r="45" spans="6:40">
      <c r="F45" s="29"/>
      <c r="G45" s="146"/>
      <c r="H45" s="147"/>
      <c r="I45" s="11">
        <f t="shared" ref="I45:AM45" si="6">I14</f>
        <v>1</v>
      </c>
      <c r="J45" s="9">
        <f t="shared" si="6"/>
        <v>2</v>
      </c>
      <c r="K45" s="9">
        <f t="shared" si="6"/>
        <v>3</v>
      </c>
      <c r="L45" s="9">
        <f t="shared" si="6"/>
        <v>4</v>
      </c>
      <c r="M45" s="9">
        <f t="shared" si="6"/>
        <v>5</v>
      </c>
      <c r="N45" s="9">
        <f t="shared" si="6"/>
        <v>6</v>
      </c>
      <c r="O45" s="9">
        <f t="shared" si="6"/>
        <v>7</v>
      </c>
      <c r="P45" s="9">
        <f t="shared" si="6"/>
        <v>8</v>
      </c>
      <c r="Q45" s="9">
        <f t="shared" si="6"/>
        <v>9</v>
      </c>
      <c r="R45" s="9">
        <f t="shared" si="6"/>
        <v>10</v>
      </c>
      <c r="S45" s="9">
        <f t="shared" si="6"/>
        <v>11</v>
      </c>
      <c r="T45" s="9">
        <f t="shared" si="6"/>
        <v>12</v>
      </c>
      <c r="U45" s="9">
        <f t="shared" si="6"/>
        <v>13</v>
      </c>
      <c r="V45" s="9">
        <f t="shared" si="6"/>
        <v>14</v>
      </c>
      <c r="W45" s="9">
        <f t="shared" si="6"/>
        <v>15</v>
      </c>
      <c r="X45" s="9">
        <f t="shared" si="6"/>
        <v>16</v>
      </c>
      <c r="Y45" s="9">
        <f t="shared" si="6"/>
        <v>17</v>
      </c>
      <c r="Z45" s="9">
        <f t="shared" si="6"/>
        <v>18</v>
      </c>
      <c r="AA45" s="9">
        <f t="shared" si="6"/>
        <v>19</v>
      </c>
      <c r="AB45" s="9">
        <f t="shared" si="6"/>
        <v>20</v>
      </c>
      <c r="AC45" s="9">
        <f t="shared" si="6"/>
        <v>21</v>
      </c>
      <c r="AD45" s="9">
        <f t="shared" si="6"/>
        <v>22</v>
      </c>
      <c r="AE45" s="9">
        <f t="shared" si="6"/>
        <v>23</v>
      </c>
      <c r="AF45" s="9">
        <f t="shared" si="6"/>
        <v>24</v>
      </c>
      <c r="AG45" s="9">
        <f t="shared" si="6"/>
        <v>25</v>
      </c>
      <c r="AH45" s="9">
        <f t="shared" si="6"/>
        <v>26</v>
      </c>
      <c r="AI45" s="9">
        <f t="shared" si="6"/>
        <v>27</v>
      </c>
      <c r="AJ45" s="13">
        <f t="shared" si="6"/>
        <v>28</v>
      </c>
      <c r="AK45" s="9">
        <f t="shared" si="6"/>
        <v>29</v>
      </c>
      <c r="AL45" s="9">
        <f t="shared" si="6"/>
        <v>30</v>
      </c>
      <c r="AM45" s="15">
        <f t="shared" si="6"/>
        <v>31</v>
      </c>
      <c r="AN45" s="4"/>
    </row>
    <row r="46" spans="6:40">
      <c r="H46" s="4"/>
      <c r="I46" s="18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20"/>
      <c r="AK46" s="19"/>
      <c r="AL46" s="19"/>
      <c r="AM46" s="21"/>
      <c r="AN46" s="4"/>
    </row>
    <row r="47" spans="6:40">
      <c r="G47" s="165" t="s">
        <v>12</v>
      </c>
      <c r="H47" s="168" t="s">
        <v>13</v>
      </c>
      <c r="I47" s="43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5"/>
      <c r="AK47" s="44"/>
      <c r="AL47" s="44"/>
      <c r="AM47" s="46"/>
      <c r="AN47" s="4"/>
    </row>
    <row r="48" spans="6:40">
      <c r="G48" s="166"/>
      <c r="H48" s="169"/>
      <c r="I48" s="43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5"/>
      <c r="AK48" s="44"/>
      <c r="AL48" s="44"/>
      <c r="AM48" s="46"/>
      <c r="AN48" s="4"/>
    </row>
    <row r="49" spans="7:40">
      <c r="G49" s="166"/>
      <c r="H49" s="22"/>
      <c r="I49" s="38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40"/>
      <c r="AK49" s="39"/>
      <c r="AL49" s="39"/>
      <c r="AM49" s="41"/>
      <c r="AN49" s="4"/>
    </row>
    <row r="50" spans="7:40">
      <c r="G50" s="166"/>
      <c r="H50" s="170" t="s">
        <v>14</v>
      </c>
      <c r="I50" s="47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9"/>
      <c r="AK50" s="48"/>
      <c r="AL50" s="48"/>
      <c r="AM50" s="50"/>
      <c r="AN50" s="4"/>
    </row>
    <row r="51" spans="7:40">
      <c r="G51" s="167"/>
      <c r="H51" s="171"/>
      <c r="I51" s="47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9"/>
      <c r="AK51" s="48"/>
      <c r="AL51" s="48"/>
      <c r="AM51" s="50"/>
      <c r="AN51" s="4"/>
    </row>
    <row r="52" spans="7:40">
      <c r="H52" s="4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3"/>
      <c r="AK52" s="52"/>
      <c r="AL52" s="52"/>
      <c r="AM52" s="54"/>
      <c r="AN52" s="4"/>
    </row>
    <row r="53" spans="7:40">
      <c r="H53" s="4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3"/>
      <c r="AK53" s="52"/>
      <c r="AL53" s="52"/>
      <c r="AM53" s="54"/>
      <c r="AN53" s="4"/>
    </row>
    <row r="54" spans="7:40">
      <c r="G54" s="175" t="s">
        <v>15</v>
      </c>
      <c r="H54" s="176"/>
      <c r="I54" s="55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7"/>
      <c r="AK54" s="56"/>
      <c r="AL54" s="56"/>
      <c r="AM54" s="58"/>
      <c r="AN54" s="4"/>
    </row>
    <row r="55" spans="7:40">
      <c r="G55" s="177"/>
      <c r="H55" s="178"/>
      <c r="I55" s="55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7"/>
      <c r="AK55" s="56"/>
      <c r="AL55" s="56"/>
      <c r="AM55" s="58"/>
      <c r="AN55" s="4"/>
    </row>
    <row r="56" spans="7:40">
      <c r="H56" s="4"/>
      <c r="I56" s="51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3"/>
      <c r="AK56" s="52"/>
      <c r="AL56" s="52"/>
      <c r="AM56" s="54"/>
      <c r="AN56" s="4"/>
    </row>
    <row r="57" spans="7:40">
      <c r="G57" s="179" t="s">
        <v>20</v>
      </c>
      <c r="H57" s="180"/>
      <c r="I57" s="59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1"/>
      <c r="AK57" s="60"/>
      <c r="AL57" s="60"/>
      <c r="AM57" s="62"/>
      <c r="AN57" s="4"/>
    </row>
    <row r="58" spans="7:40">
      <c r="G58" s="181"/>
      <c r="H58" s="182"/>
      <c r="I58" s="59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1"/>
      <c r="AK58" s="60"/>
      <c r="AL58" s="60"/>
      <c r="AM58" s="62"/>
      <c r="AN58" s="4"/>
    </row>
    <row r="59" spans="7:40">
      <c r="H59" s="4"/>
      <c r="I59" s="38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40"/>
      <c r="AK59" s="39"/>
      <c r="AL59" s="39"/>
      <c r="AM59" s="41"/>
      <c r="AN59" s="4"/>
    </row>
    <row r="60" spans="7:40">
      <c r="G60" s="148" t="s">
        <v>16</v>
      </c>
      <c r="H60" s="149"/>
      <c r="I60" s="63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5"/>
      <c r="AK60" s="64"/>
      <c r="AL60" s="64"/>
      <c r="AM60" s="66"/>
      <c r="AN60" s="4"/>
    </row>
    <row r="61" spans="7:40">
      <c r="G61" s="150"/>
      <c r="H61" s="151"/>
      <c r="I61" s="63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5"/>
      <c r="AK61" s="64"/>
      <c r="AL61" s="64"/>
      <c r="AM61" s="66"/>
      <c r="AN61" s="4"/>
    </row>
    <row r="62" spans="7:40">
      <c r="H62" s="4"/>
      <c r="I62" s="67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9"/>
      <c r="AK62" s="68"/>
      <c r="AL62" s="68"/>
      <c r="AM62" s="41"/>
      <c r="AN62" s="4"/>
    </row>
    <row r="63" spans="7:40">
      <c r="H63" s="4"/>
      <c r="I63" s="67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9"/>
      <c r="AK63" s="68"/>
      <c r="AL63" s="68"/>
      <c r="AM63" s="41"/>
      <c r="AN63" s="4"/>
    </row>
    <row r="64" spans="7:40">
      <c r="H64" s="4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3"/>
      <c r="AK64" s="52"/>
      <c r="AL64" s="52"/>
      <c r="AM64" s="54"/>
      <c r="AN64" s="4"/>
    </row>
    <row r="65" spans="7:40">
      <c r="G65" s="152" t="s">
        <v>21</v>
      </c>
      <c r="H65" s="153"/>
      <c r="I65" s="70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2"/>
      <c r="AK65" s="71"/>
      <c r="AL65" s="71"/>
      <c r="AM65" s="73"/>
      <c r="AN65" s="4"/>
    </row>
    <row r="66" spans="7:40">
      <c r="G66" s="154"/>
      <c r="H66" s="155"/>
      <c r="I66" s="70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2"/>
      <c r="AK66" s="71"/>
      <c r="AL66" s="71"/>
      <c r="AM66" s="73"/>
      <c r="AN66" s="4"/>
    </row>
    <row r="67" spans="7:40">
      <c r="G67" s="27"/>
      <c r="H67" s="28"/>
      <c r="I67" s="74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6"/>
      <c r="AK67" s="75"/>
      <c r="AL67" s="75"/>
      <c r="AM67" s="54"/>
      <c r="AN67" s="4"/>
    </row>
    <row r="68" spans="7:40">
      <c r="G68" s="159" t="s">
        <v>22</v>
      </c>
      <c r="H68" s="160"/>
      <c r="I68" s="77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9"/>
      <c r="AK68" s="78"/>
      <c r="AL68" s="78"/>
      <c r="AM68" s="42"/>
      <c r="AN68" s="4"/>
    </row>
    <row r="69" spans="7:40">
      <c r="G69" s="161"/>
      <c r="H69" s="162"/>
      <c r="I69" s="77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9"/>
      <c r="AK69" s="78"/>
      <c r="AL69" s="78"/>
      <c r="AM69" s="42"/>
      <c r="AN69" s="4"/>
    </row>
    <row r="70" spans="7:40">
      <c r="H70" s="4"/>
      <c r="I70" s="74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6"/>
      <c r="AK70" s="75"/>
      <c r="AL70" s="75"/>
      <c r="AM70" s="54"/>
      <c r="AN70" s="4"/>
    </row>
    <row r="71" spans="7:40">
      <c r="H71" s="4"/>
      <c r="I71" s="74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6"/>
      <c r="AK71" s="75"/>
      <c r="AL71" s="75"/>
      <c r="AM71" s="54"/>
      <c r="AN71" s="4"/>
    </row>
    <row r="72" spans="7:40">
      <c r="H72" s="4"/>
      <c r="I72" s="74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6"/>
      <c r="AK72" s="75"/>
      <c r="AL72" s="75"/>
      <c r="AM72" s="54"/>
      <c r="AN72" s="4"/>
    </row>
    <row r="73" spans="7:40">
      <c r="H73" s="4"/>
      <c r="I73" s="80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2"/>
      <c r="AK73" s="81"/>
      <c r="AL73" s="81"/>
      <c r="AM73" s="54"/>
      <c r="AN73" s="4"/>
    </row>
    <row r="74" spans="7:40"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</row>
    <row r="75" spans="7:40"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</row>
    <row r="76" spans="7:40"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</row>
    <row r="77" spans="7:40"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</row>
    <row r="78" spans="7:40"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</row>
    <row r="79" spans="7:40"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</row>
    <row r="80" spans="7:40"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</row>
    <row r="81" spans="8:40"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</row>
    <row r="82" spans="8:40"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</row>
    <row r="83" spans="8:40"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</row>
    <row r="84" spans="8:40"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</row>
  </sheetData>
  <mergeCells count="17">
    <mergeCell ref="G68:H69"/>
    <mergeCell ref="H36:H37"/>
    <mergeCell ref="G47:G51"/>
    <mergeCell ref="H47:H48"/>
    <mergeCell ref="H50:H51"/>
    <mergeCell ref="G24:G37"/>
    <mergeCell ref="G54:H55"/>
    <mergeCell ref="G57:H58"/>
    <mergeCell ref="H24:H25"/>
    <mergeCell ref="H27:H28"/>
    <mergeCell ref="H30:H31"/>
    <mergeCell ref="H33:H34"/>
    <mergeCell ref="G12:H14"/>
    <mergeCell ref="G43:H45"/>
    <mergeCell ref="G60:H61"/>
    <mergeCell ref="G65:H66"/>
    <mergeCell ref="G16:G20"/>
  </mergeCells>
  <conditionalFormatting sqref="I11:AN11">
    <cfRule type="cellIs" dxfId="37" priority="36" operator="equal">
      <formula>$B$6</formula>
    </cfRule>
  </conditionalFormatting>
  <conditionalFormatting sqref="I12:AM12">
    <cfRule type="containsText" dxfId="36" priority="31" operator="containsText" text="S">
      <formula>NOT(ISERROR(SEARCH("S",I12)))</formula>
    </cfRule>
  </conditionalFormatting>
  <conditionalFormatting sqref="I13:AM13">
    <cfRule type="cellIs" dxfId="35" priority="23" operator="equal">
      <formula>"S"</formula>
    </cfRule>
  </conditionalFormatting>
  <conditionalFormatting sqref="I14:AM14">
    <cfRule type="expression" dxfId="34" priority="20">
      <formula>I13="S"</formula>
    </cfRule>
    <cfRule type="cellIs" dxfId="33" priority="25" operator="notEqual">
      <formula>""</formula>
    </cfRule>
  </conditionalFormatting>
  <conditionalFormatting sqref="AM12:AM72">
    <cfRule type="expression" dxfId="32" priority="12">
      <formula>$AM$11=$B$5</formula>
    </cfRule>
  </conditionalFormatting>
  <conditionalFormatting sqref="AJ12:AJ72">
    <cfRule type="expression" dxfId="31" priority="15">
      <formula>$AJ$11=$B$5</formula>
    </cfRule>
  </conditionalFormatting>
  <conditionalFormatting sqref="AK12:AK72">
    <cfRule type="expression" dxfId="30" priority="14">
      <formula>$AK$11=$B$5</formula>
    </cfRule>
  </conditionalFormatting>
  <conditionalFormatting sqref="AL12:AL72">
    <cfRule type="expression" dxfId="29" priority="13">
      <formula>$AL$11=$B$5</formula>
    </cfRule>
  </conditionalFormatting>
  <conditionalFormatting sqref="AJ11">
    <cfRule type="expression" dxfId="28" priority="11">
      <formula>$AJ$11=$B$5</formula>
    </cfRule>
  </conditionalFormatting>
  <conditionalFormatting sqref="AL11">
    <cfRule type="expression" dxfId="27" priority="7">
      <formula>$AL$11=$B$5</formula>
    </cfRule>
  </conditionalFormatting>
  <conditionalFormatting sqref="AM11">
    <cfRule type="expression" dxfId="26" priority="6">
      <formula>$AM$11=$B$5</formula>
    </cfRule>
  </conditionalFormatting>
  <conditionalFormatting sqref="AK11">
    <cfRule type="expression" dxfId="25" priority="9">
      <formula>$AK$11=$B$5</formula>
    </cfRule>
  </conditionalFormatting>
  <conditionalFormatting sqref="AK73">
    <cfRule type="expression" dxfId="24" priority="18">
      <formula>$AK$11=$B$5</formula>
    </cfRule>
  </conditionalFormatting>
  <conditionalFormatting sqref="AL73">
    <cfRule type="expression" dxfId="23" priority="17">
      <formula>$AL$11=$B$5</formula>
    </cfRule>
  </conditionalFormatting>
  <conditionalFormatting sqref="AJ73">
    <cfRule type="expression" dxfId="22" priority="19">
      <formula>$AJ$11=$B$5</formula>
    </cfRule>
  </conditionalFormatting>
  <conditionalFormatting sqref="AM73">
    <cfRule type="expression" dxfId="21" priority="16">
      <formula>$AM$11=$B$5</formula>
    </cfRule>
  </conditionalFormatting>
  <conditionalFormatting sqref="AK11:AM73">
    <cfRule type="expression" dxfId="20" priority="5">
      <formula>$AJ$11=$B$5</formula>
    </cfRule>
  </conditionalFormatting>
  <conditionalFormatting sqref="AL11:AM73">
    <cfRule type="expression" dxfId="19" priority="4">
      <formula>$AK$11=$B$5</formula>
    </cfRule>
  </conditionalFormatting>
  <conditionalFormatting sqref="B4">
    <cfRule type="expression" dxfId="18" priority="10">
      <formula>$AM$11=$B$5</formula>
    </cfRule>
  </conditionalFormatting>
  <conditionalFormatting sqref="AM11:AM73">
    <cfRule type="expression" dxfId="17" priority="3">
      <formula>$AL$11=$B$5</formula>
    </cfRule>
  </conditionalFormatting>
  <conditionalFormatting sqref="I43:AM43">
    <cfRule type="containsText" dxfId="16" priority="35" operator="containsText" text="S">
      <formula>NOT(ISERROR(SEARCH("S",I43)))</formula>
    </cfRule>
  </conditionalFormatting>
  <conditionalFormatting sqref="I44:AM44">
    <cfRule type="cellIs" dxfId="15" priority="24" operator="equal">
      <formula>"S"</formula>
    </cfRule>
  </conditionalFormatting>
  <conditionalFormatting sqref="I45:AM45">
    <cfRule type="expression" dxfId="14" priority="22">
      <formula>I44="S"</formula>
    </cfRule>
    <cfRule type="cellIs" dxfId="13" priority="26" operator="notEqual">
      <formula>""</formula>
    </cfRule>
  </conditionalFormatting>
  <conditionalFormatting sqref="I24:AM25">
    <cfRule type="expression" dxfId="12" priority="2">
      <formula>I24="X"</formula>
    </cfRule>
  </conditionalFormatting>
  <dataValidations count="1">
    <dataValidation type="whole" errorStyle="warning" operator="lessThanOrEqual" showInputMessage="1" showErrorMessage="1" errorTitle="&lt;dwsvf" error="Attention, risque de chevauchement de période" promptTitle="&lt;fdsq" prompt="&lt;wsdxcvwxv" sqref="I24:AM25" xr:uid="{21977AD1-FB39-4CBB-8EF7-B8619729ADD8}">
      <formula1>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8" operator="containsText" id="{4AFDF6C6-16CF-487F-9A66-AD8300FC6557}">
            <xm:f>NOT(ISERROR(SEARCH("",I13)))</xm:f>
            <xm:f>""</xm:f>
            <x14:dxf>
              <fill>
                <patternFill>
                  <bgColor rgb="FF00B0F0"/>
                </patternFill>
              </fill>
              <border>
                <top style="thin">
                  <color theme="2" tint="-0.499984740745262"/>
                </top>
                <bottom style="thin">
                  <color theme="2" tint="-0.499984740745262"/>
                </bottom>
              </border>
            </x14:dxf>
          </x14:cfRule>
          <xm:sqref>I13:AM13</xm:sqref>
        </x14:conditionalFormatting>
        <x14:conditionalFormatting xmlns:xm="http://schemas.microsoft.com/office/excel/2006/main">
          <x14:cfRule type="containsText" priority="29" operator="containsText" id="{3E187789-0DE3-48A7-8E00-1F39CC7DB1AD}">
            <xm:f>NOT(ISERROR(SEARCH("",I44)))</xm:f>
            <xm:f>""</xm:f>
            <x14:dxf>
              <fill>
                <patternFill>
                  <bgColor rgb="FF00B0F0"/>
                </patternFill>
              </fill>
              <border>
                <top style="thin">
                  <color theme="2" tint="-0.499984740745262"/>
                </top>
                <bottom style="thin">
                  <color theme="2" tint="-0.499984740745262"/>
                </bottom>
              </border>
            </x14:dxf>
          </x14:cfRule>
          <xm:sqref>I44:AM44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7165-2A0C-400F-A5B7-359A05813BA4}">
  <sheetPr codeName="Feuil3"/>
  <dimension ref="A10:H78"/>
  <sheetViews>
    <sheetView showGridLines="0" workbookViewId="0">
      <pane ySplit="10" topLeftCell="A11" activePane="bottomLeft" state="frozen"/>
      <selection pane="bottomLeft" activeCell="K7" sqref="K7"/>
    </sheetView>
  </sheetViews>
  <sheetFormatPr baseColWidth="10" defaultRowHeight="14.4"/>
  <cols>
    <col min="2" max="2" width="14.33203125" customWidth="1"/>
    <col min="3" max="3" width="13.6640625" customWidth="1"/>
    <col min="5" max="5" width="11.44140625" style="85"/>
    <col min="8" max="8" width="13.6640625" customWidth="1"/>
  </cols>
  <sheetData>
    <row r="10" spans="1:8" s="139" customFormat="1" ht="27" customHeight="1">
      <c r="A10" s="137" t="s">
        <v>32</v>
      </c>
      <c r="B10" s="137" t="s">
        <v>43</v>
      </c>
      <c r="C10" s="137" t="s">
        <v>33</v>
      </c>
      <c r="D10" s="137" t="s">
        <v>28</v>
      </c>
      <c r="E10" s="138" t="s">
        <v>30</v>
      </c>
      <c r="F10" s="137" t="s">
        <v>42</v>
      </c>
      <c r="G10" s="137" t="s">
        <v>45</v>
      </c>
      <c r="H10" s="191" t="s">
        <v>46</v>
      </c>
    </row>
    <row r="11" spans="1:8">
      <c r="A11" s="1" t="s">
        <v>35</v>
      </c>
      <c r="B11" s="140">
        <v>44699</v>
      </c>
      <c r="C11" s="140">
        <v>44708</v>
      </c>
      <c r="D11" s="1" t="s">
        <v>25</v>
      </c>
      <c r="E11" s="83" t="s">
        <v>29</v>
      </c>
      <c r="F11" s="1"/>
      <c r="G11" s="1">
        <v>1</v>
      </c>
      <c r="H11" s="190">
        <f>Base_de_données[[#This Row],[Date_Arrivée]]</f>
        <v>44699</v>
      </c>
    </row>
    <row r="12" spans="1:8">
      <c r="A12" s="1" t="s">
        <v>36</v>
      </c>
      <c r="B12" s="140">
        <v>44692</v>
      </c>
      <c r="C12" s="140">
        <v>44698</v>
      </c>
      <c r="D12" s="1" t="s">
        <v>25</v>
      </c>
      <c r="E12" s="83" t="s">
        <v>31</v>
      </c>
      <c r="F12" s="1"/>
      <c r="G12" s="1"/>
      <c r="H12" s="190">
        <f>Base_de_données[[#This Row],[Date_Arrivée]]</f>
        <v>44692</v>
      </c>
    </row>
    <row r="13" spans="1:8" hidden="1">
      <c r="A13" s="1" t="s">
        <v>34</v>
      </c>
      <c r="B13" s="141">
        <v>44692</v>
      </c>
      <c r="C13" s="141">
        <v>44699</v>
      </c>
      <c r="D13" s="1" t="s">
        <v>17</v>
      </c>
      <c r="E13" s="83" t="s">
        <v>29</v>
      </c>
      <c r="F13" s="1"/>
      <c r="G13" s="1">
        <v>1</v>
      </c>
      <c r="H13" s="190">
        <f>Base_de_données[[#This Row],[Date_Arrivée]]</f>
        <v>44692</v>
      </c>
    </row>
    <row r="14" spans="1:8" hidden="1">
      <c r="A14" s="1" t="s">
        <v>37</v>
      </c>
      <c r="B14" s="140">
        <v>44700</v>
      </c>
      <c r="C14" s="140">
        <v>44709</v>
      </c>
      <c r="D14" s="1" t="s">
        <v>17</v>
      </c>
      <c r="E14" s="83" t="s">
        <v>29</v>
      </c>
      <c r="F14" s="1"/>
      <c r="G14" s="1">
        <v>2</v>
      </c>
      <c r="H14" s="190">
        <f>Base_de_données[[#This Row],[Date_Arrivée]]</f>
        <v>44700</v>
      </c>
    </row>
    <row r="15" spans="1:8" hidden="1">
      <c r="A15" s="1" t="s">
        <v>38</v>
      </c>
      <c r="B15" s="140">
        <v>44692</v>
      </c>
      <c r="C15" s="140">
        <v>44706</v>
      </c>
      <c r="D15" s="1" t="s">
        <v>26</v>
      </c>
      <c r="E15" s="83" t="s">
        <v>29</v>
      </c>
      <c r="F15" s="1"/>
      <c r="G15" s="1"/>
      <c r="H15" s="190">
        <f>Base_de_données[[#This Row],[Date_Arrivée]]</f>
        <v>44692</v>
      </c>
    </row>
    <row r="16" spans="1:8" hidden="1">
      <c r="A16" s="1" t="s">
        <v>41</v>
      </c>
      <c r="B16" s="141">
        <v>44692</v>
      </c>
      <c r="C16" s="141">
        <v>44696</v>
      </c>
      <c r="D16" s="1" t="s">
        <v>17</v>
      </c>
      <c r="E16" s="83" t="s">
        <v>29</v>
      </c>
      <c r="F16" s="1" t="s">
        <v>44</v>
      </c>
      <c r="G16" s="1"/>
      <c r="H16" s="190">
        <f>Base_de_données[[#This Row],[Date_Arrivée]]</f>
        <v>44692</v>
      </c>
    </row>
    <row r="17" spans="1:5">
      <c r="A17" s="1"/>
      <c r="B17" s="1"/>
      <c r="C17" s="1"/>
      <c r="D17" s="1"/>
      <c r="E17" s="83"/>
    </row>
    <row r="18" spans="1:5">
      <c r="A18" s="1"/>
      <c r="B18" s="1"/>
      <c r="C18" s="1"/>
      <c r="D18" s="1"/>
      <c r="E18" s="83"/>
    </row>
    <row r="19" spans="1:5">
      <c r="A19" s="1"/>
      <c r="B19" s="1"/>
      <c r="C19" s="1"/>
      <c r="D19" s="1"/>
      <c r="E19" s="83"/>
    </row>
    <row r="20" spans="1:5">
      <c r="A20" s="1"/>
      <c r="B20" s="1"/>
      <c r="C20" s="1"/>
      <c r="D20" s="1"/>
      <c r="E20" s="83"/>
    </row>
    <row r="21" spans="1:5">
      <c r="A21" s="1"/>
      <c r="B21" s="1"/>
      <c r="C21" s="1"/>
      <c r="D21" s="1"/>
      <c r="E21" s="83"/>
    </row>
    <row r="22" spans="1:5">
      <c r="A22" s="1"/>
      <c r="B22" s="1"/>
      <c r="C22" s="1"/>
      <c r="D22" s="1"/>
      <c r="E22" s="83"/>
    </row>
    <row r="23" spans="1:5">
      <c r="A23" s="1"/>
      <c r="B23" s="1"/>
      <c r="C23" s="1"/>
      <c r="D23" s="1"/>
      <c r="E23" s="83"/>
    </row>
    <row r="24" spans="1:5">
      <c r="A24" s="1"/>
      <c r="B24" s="1"/>
      <c r="C24" s="1"/>
      <c r="D24" s="1"/>
      <c r="E24" s="83"/>
    </row>
    <row r="25" spans="1:5">
      <c r="A25" s="1"/>
      <c r="B25" s="1"/>
      <c r="C25" s="1"/>
      <c r="D25" s="1"/>
      <c r="E25" s="83"/>
    </row>
    <row r="26" spans="1:5">
      <c r="A26" s="1"/>
      <c r="B26" s="1"/>
      <c r="C26" s="1"/>
      <c r="D26" s="1"/>
      <c r="E26" s="83"/>
    </row>
    <row r="27" spans="1:5">
      <c r="A27" s="1"/>
      <c r="B27" s="1"/>
      <c r="C27" s="1"/>
      <c r="D27" s="1"/>
      <c r="E27" s="83"/>
    </row>
    <row r="28" spans="1:5">
      <c r="A28" s="1"/>
      <c r="B28" s="1"/>
      <c r="C28" s="1"/>
      <c r="D28" s="1"/>
      <c r="E28" s="83"/>
    </row>
    <row r="29" spans="1:5">
      <c r="A29" s="1"/>
      <c r="B29" s="1"/>
      <c r="C29" s="1"/>
      <c r="D29" s="1"/>
      <c r="E29" s="83"/>
    </row>
    <row r="30" spans="1:5">
      <c r="A30" s="1"/>
      <c r="B30" s="1"/>
      <c r="C30" s="1"/>
      <c r="D30" s="1"/>
      <c r="E30" s="83"/>
    </row>
    <row r="31" spans="1:5">
      <c r="A31" s="1"/>
      <c r="B31" s="1"/>
      <c r="C31" s="1"/>
      <c r="D31" s="1"/>
      <c r="E31" s="83"/>
    </row>
    <row r="32" spans="1:5">
      <c r="A32" s="1"/>
      <c r="B32" s="1"/>
      <c r="C32" s="1"/>
      <c r="D32" s="1"/>
      <c r="E32" s="83"/>
    </row>
    <row r="33" spans="1:5">
      <c r="A33" s="1"/>
      <c r="B33" s="1"/>
      <c r="C33" s="1"/>
      <c r="D33" s="1"/>
      <c r="E33" s="83"/>
    </row>
    <row r="34" spans="1:5">
      <c r="A34" s="1"/>
      <c r="B34" s="1"/>
      <c r="C34" s="1"/>
      <c r="D34" s="1"/>
      <c r="E34" s="83"/>
    </row>
    <row r="35" spans="1:5">
      <c r="A35" s="1"/>
      <c r="B35" s="1"/>
      <c r="C35" s="1"/>
      <c r="D35" s="1"/>
      <c r="E35" s="83"/>
    </row>
    <row r="36" spans="1:5">
      <c r="A36" s="1"/>
      <c r="B36" s="1"/>
      <c r="C36" s="1"/>
      <c r="D36" s="1"/>
      <c r="E36" s="83"/>
    </row>
    <row r="37" spans="1:5">
      <c r="A37" s="1"/>
      <c r="B37" s="1"/>
      <c r="C37" s="1"/>
      <c r="D37" s="1"/>
      <c r="E37" s="83"/>
    </row>
    <row r="38" spans="1:5">
      <c r="A38" s="1"/>
      <c r="B38" s="1"/>
      <c r="C38" s="1"/>
      <c r="D38" s="1"/>
      <c r="E38" s="83"/>
    </row>
    <row r="39" spans="1:5">
      <c r="A39" s="1"/>
      <c r="B39" s="1"/>
      <c r="C39" s="1"/>
      <c r="D39" s="1"/>
      <c r="E39" s="83"/>
    </row>
    <row r="40" spans="1:5">
      <c r="A40" s="1"/>
      <c r="B40" s="1"/>
      <c r="C40" s="1"/>
      <c r="D40" s="1"/>
      <c r="E40" s="83"/>
    </row>
    <row r="41" spans="1:5">
      <c r="A41" s="1"/>
      <c r="B41" s="1"/>
      <c r="C41" s="1"/>
      <c r="D41" s="1"/>
      <c r="E41" s="83"/>
    </row>
    <row r="42" spans="1:5">
      <c r="A42" s="1"/>
      <c r="B42" s="1"/>
      <c r="C42" s="1"/>
      <c r="D42" s="1"/>
      <c r="E42" s="83"/>
    </row>
    <row r="43" spans="1:5">
      <c r="A43" s="1"/>
      <c r="B43" s="1"/>
      <c r="C43" s="1"/>
      <c r="D43" s="1"/>
      <c r="E43" s="83"/>
    </row>
    <row r="44" spans="1:5">
      <c r="A44" s="1"/>
      <c r="B44" s="1"/>
      <c r="C44" s="1"/>
      <c r="D44" s="1"/>
      <c r="E44" s="83"/>
    </row>
    <row r="45" spans="1:5">
      <c r="A45" s="1"/>
      <c r="B45" s="1"/>
      <c r="C45" s="1"/>
      <c r="D45" s="1"/>
      <c r="E45" s="83"/>
    </row>
    <row r="46" spans="1:5">
      <c r="A46" s="1"/>
      <c r="B46" s="1"/>
      <c r="C46" s="1"/>
      <c r="D46" s="1"/>
      <c r="E46" s="83"/>
    </row>
    <row r="47" spans="1:5">
      <c r="A47" s="1"/>
      <c r="B47" s="1"/>
      <c r="C47" s="1"/>
      <c r="D47" s="1"/>
      <c r="E47" s="83"/>
    </row>
    <row r="48" spans="1:5">
      <c r="A48" s="1"/>
      <c r="B48" s="1"/>
      <c r="C48" s="1"/>
      <c r="D48" s="1"/>
      <c r="E48" s="83"/>
    </row>
    <row r="49" spans="1:5">
      <c r="A49" s="1"/>
      <c r="B49" s="1"/>
      <c r="C49" s="1"/>
      <c r="D49" s="1"/>
      <c r="E49" s="83"/>
    </row>
    <row r="50" spans="1:5">
      <c r="A50" s="1"/>
      <c r="B50" s="1"/>
      <c r="C50" s="1"/>
      <c r="D50" s="1"/>
      <c r="E50" s="83"/>
    </row>
    <row r="51" spans="1:5">
      <c r="A51" s="1"/>
      <c r="B51" s="1"/>
      <c r="C51" s="1"/>
      <c r="D51" s="1"/>
      <c r="E51" s="83"/>
    </row>
    <row r="52" spans="1:5">
      <c r="A52" s="1"/>
      <c r="B52" s="1"/>
      <c r="C52" s="1"/>
      <c r="D52" s="1"/>
      <c r="E52" s="83"/>
    </row>
    <row r="53" spans="1:5">
      <c r="A53" s="1"/>
      <c r="B53" s="1"/>
      <c r="C53" s="1"/>
      <c r="D53" s="1"/>
      <c r="E53" s="83"/>
    </row>
    <row r="54" spans="1:5">
      <c r="A54" s="1"/>
      <c r="B54" s="1"/>
      <c r="C54" s="1"/>
      <c r="D54" s="1"/>
      <c r="E54" s="83"/>
    </row>
    <row r="55" spans="1:5">
      <c r="A55" s="1"/>
      <c r="B55" s="1"/>
      <c r="C55" s="1"/>
      <c r="D55" s="1"/>
      <c r="E55" s="83"/>
    </row>
    <row r="56" spans="1:5">
      <c r="A56" s="1"/>
      <c r="B56" s="1"/>
      <c r="C56" s="1"/>
      <c r="D56" s="1"/>
      <c r="E56" s="83"/>
    </row>
    <row r="57" spans="1:5">
      <c r="A57" s="1"/>
      <c r="B57" s="1"/>
      <c r="C57" s="1"/>
      <c r="D57" s="1"/>
      <c r="E57" s="83"/>
    </row>
    <row r="58" spans="1:5">
      <c r="A58" s="1"/>
      <c r="B58" s="1"/>
      <c r="C58" s="1"/>
      <c r="D58" s="1"/>
      <c r="E58" s="83"/>
    </row>
    <row r="59" spans="1:5">
      <c r="A59" s="1"/>
      <c r="B59" s="1"/>
      <c r="C59" s="1"/>
      <c r="D59" s="1"/>
      <c r="E59" s="83"/>
    </row>
    <row r="60" spans="1:5">
      <c r="A60" s="1"/>
      <c r="B60" s="1"/>
      <c r="C60" s="1"/>
      <c r="D60" s="1"/>
      <c r="E60" s="83"/>
    </row>
    <row r="61" spans="1:5">
      <c r="A61" s="1"/>
      <c r="B61" s="1"/>
      <c r="C61" s="1"/>
      <c r="D61" s="1"/>
      <c r="E61" s="83"/>
    </row>
    <row r="62" spans="1:5">
      <c r="A62" s="1"/>
      <c r="B62" s="1"/>
      <c r="C62" s="1"/>
      <c r="D62" s="1"/>
      <c r="E62" s="83"/>
    </row>
    <row r="63" spans="1:5">
      <c r="A63" s="1"/>
      <c r="B63" s="1"/>
      <c r="C63" s="1"/>
      <c r="D63" s="1"/>
      <c r="E63" s="83"/>
    </row>
    <row r="64" spans="1:5">
      <c r="A64" s="1"/>
      <c r="B64" s="1"/>
      <c r="C64" s="1"/>
      <c r="D64" s="1"/>
      <c r="E64" s="83"/>
    </row>
    <row r="65" spans="1:5">
      <c r="A65" s="1"/>
      <c r="B65" s="1"/>
      <c r="C65" s="1"/>
      <c r="D65" s="1"/>
      <c r="E65" s="83"/>
    </row>
    <row r="66" spans="1:5">
      <c r="A66" s="1"/>
      <c r="B66" s="1"/>
      <c r="C66" s="1"/>
      <c r="D66" s="1"/>
      <c r="E66" s="83"/>
    </row>
    <row r="67" spans="1:5">
      <c r="A67" s="1"/>
      <c r="B67" s="1"/>
      <c r="C67" s="1"/>
      <c r="D67" s="1"/>
      <c r="E67" s="83"/>
    </row>
    <row r="68" spans="1:5">
      <c r="A68" s="1"/>
      <c r="B68" s="1"/>
      <c r="C68" s="1"/>
      <c r="D68" s="1"/>
      <c r="E68" s="83"/>
    </row>
    <row r="69" spans="1:5">
      <c r="A69" s="1"/>
      <c r="B69" s="1"/>
      <c r="C69" s="1"/>
      <c r="D69" s="1"/>
      <c r="E69" s="83"/>
    </row>
    <row r="70" spans="1:5">
      <c r="A70" s="1"/>
      <c r="B70" s="1"/>
      <c r="C70" s="1"/>
      <c r="D70" s="1"/>
      <c r="E70" s="83"/>
    </row>
    <row r="71" spans="1:5">
      <c r="A71" s="1"/>
      <c r="B71" s="1"/>
      <c r="C71" s="1"/>
      <c r="D71" s="1"/>
      <c r="E71" s="83"/>
    </row>
    <row r="72" spans="1:5">
      <c r="A72" s="1"/>
      <c r="B72" s="1"/>
      <c r="C72" s="1"/>
      <c r="D72" s="1"/>
      <c r="E72" s="83"/>
    </row>
    <row r="73" spans="1:5">
      <c r="A73" s="1"/>
      <c r="B73" s="1"/>
      <c r="C73" s="1"/>
      <c r="D73" s="1"/>
      <c r="E73" s="83"/>
    </row>
    <row r="74" spans="1:5">
      <c r="A74" s="1"/>
      <c r="B74" s="1"/>
      <c r="C74" s="1"/>
      <c r="D74" s="1"/>
      <c r="E74" s="83"/>
    </row>
    <row r="75" spans="1:5">
      <c r="A75" s="1"/>
      <c r="B75" s="1"/>
      <c r="C75" s="1"/>
      <c r="D75" s="1"/>
      <c r="E75" s="83"/>
    </row>
    <row r="76" spans="1:5">
      <c r="A76" s="1"/>
      <c r="B76" s="1"/>
      <c r="C76" s="1"/>
      <c r="D76" s="1"/>
      <c r="E76" s="83"/>
    </row>
    <row r="77" spans="1:5">
      <c r="A77" s="1"/>
      <c r="B77" s="1"/>
      <c r="C77" s="1"/>
      <c r="D77" s="1"/>
      <c r="E77" s="83"/>
    </row>
    <row r="78" spans="1:5">
      <c r="A78" s="1"/>
      <c r="B78" s="1"/>
      <c r="C78" s="1"/>
      <c r="D78" s="1"/>
      <c r="E78" s="8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BoutonVerifier">
          <controlPr defaultSize="0" autoLine="0" r:id="rId5">
            <anchor moveWithCells="1">
              <from>
                <xdr:col>4</xdr:col>
                <xdr:colOff>121920</xdr:colOff>
                <xdr:row>4</xdr:row>
                <xdr:rowOff>0</xdr:rowOff>
              </from>
              <to>
                <xdr:col>5</xdr:col>
                <xdr:colOff>480060</xdr:colOff>
                <xdr:row>5</xdr:row>
                <xdr:rowOff>76200</xdr:rowOff>
              </to>
            </anchor>
          </controlPr>
        </control>
      </mc:Choice>
      <mc:Fallback>
        <control shapeId="1033" r:id="rId4" name="BoutonVerifier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68F72B3-91FA-4951-ADA5-E9F15766F305}">
          <x14:formula1>
            <xm:f>Listes!$C$3:$C$4</xm:f>
          </x14:formula1>
          <xm:sqref>E11:E1048576</xm:sqref>
        </x14:dataValidation>
        <x14:dataValidation type="list" allowBlank="1" showDropDown="1" showInputMessage="1" showErrorMessage="1" xr:uid="{8322BEB1-0B6E-406B-BC99-D5C9EA330983}">
          <x14:formula1>
            <xm:f>Listes!$C$3:$C$4</xm:f>
          </x14:formula1>
          <xm:sqref>E10</xm:sqref>
        </x14:dataValidation>
        <x14:dataValidation type="list" allowBlank="1" showInputMessage="1" showErrorMessage="1" xr:uid="{54A240FD-0BA6-482A-84A8-1AD58191AF02}">
          <x14:formula1>
            <xm:f>Listes!$B$3:$B$14</xm:f>
          </x14:formula1>
          <xm:sqref>D11:D1048576</xm:sqref>
        </x14:dataValidation>
        <x14:dataValidation type="list" allowBlank="1" showDropDown="1" showInputMessage="1" showErrorMessage="1" xr:uid="{1FBD29CA-457D-49B9-9511-24CD2F153572}">
          <x14:formula1>
            <xm:f>Listes!$B$3:$B$14</xm:f>
          </x14:formula1>
          <xm:sqref>D10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5A588-36E9-465B-ABFB-E85C5E6FD412}">
  <sheetPr codeName="Feuil2"/>
  <dimension ref="B1:C14"/>
  <sheetViews>
    <sheetView workbookViewId="0">
      <selection activeCell="B19" sqref="B19"/>
    </sheetView>
  </sheetViews>
  <sheetFormatPr baseColWidth="10" defaultRowHeight="14.4"/>
  <cols>
    <col min="2" max="2" width="19.44140625" customWidth="1"/>
  </cols>
  <sheetData>
    <row r="1" spans="2:3">
      <c r="B1" t="s">
        <v>40</v>
      </c>
    </row>
    <row r="2" spans="2:3">
      <c r="B2" t="s">
        <v>28</v>
      </c>
      <c r="C2" t="s">
        <v>30</v>
      </c>
    </row>
    <row r="3" spans="2:3">
      <c r="B3" t="s">
        <v>17</v>
      </c>
      <c r="C3" t="s">
        <v>29</v>
      </c>
    </row>
    <row r="4" spans="2:3">
      <c r="B4" t="s">
        <v>18</v>
      </c>
      <c r="C4" t="s">
        <v>31</v>
      </c>
    </row>
    <row r="5" spans="2:3">
      <c r="B5" t="s">
        <v>27</v>
      </c>
    </row>
    <row r="6" spans="2:3">
      <c r="B6" t="s">
        <v>26</v>
      </c>
    </row>
    <row r="7" spans="2:3">
      <c r="B7" t="s">
        <v>25</v>
      </c>
    </row>
    <row r="8" spans="2:3">
      <c r="B8" t="s">
        <v>13</v>
      </c>
    </row>
    <row r="9" spans="2:3">
      <c r="B9" t="s">
        <v>14</v>
      </c>
    </row>
    <row r="10" spans="2:3">
      <c r="B10" t="s">
        <v>20</v>
      </c>
    </row>
    <row r="11" spans="2:3">
      <c r="B11" t="s">
        <v>15</v>
      </c>
    </row>
    <row r="12" spans="2:3">
      <c r="B12" t="s">
        <v>24</v>
      </c>
    </row>
    <row r="13" spans="2:3">
      <c r="B13" t="s">
        <v>21</v>
      </c>
    </row>
    <row r="14" spans="2:3">
      <c r="B1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</vt:lpstr>
      <vt:lpstr>BDD</vt:lpstr>
      <vt:lpstr>Listes</vt:lpstr>
      <vt:lpstr>_01_02_2022</vt:lpstr>
      <vt:lpstr>_01_05_2022</vt:lpstr>
      <vt:lpstr>dat</vt:lpstr>
      <vt:lpstr>Plage</vt:lpstr>
      <vt:lpstr>Plage_MOis</vt:lpstr>
      <vt:lpstr>Tableau_Mois</vt:lpstr>
      <vt:lpstr>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Eric Kergresse</cp:lastModifiedBy>
  <dcterms:created xsi:type="dcterms:W3CDTF">2015-06-05T18:19:34Z</dcterms:created>
  <dcterms:modified xsi:type="dcterms:W3CDTF">2022-04-26T04:18:32Z</dcterms:modified>
</cp:coreProperties>
</file>