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925DCB3C-32AF-477F-B887-FF34790FDFFC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MACRO" sheetId="26" r:id="rId1"/>
    <sheet name="POWER QUERY" sheetId="27" r:id="rId2"/>
    <sheet name="SAISIE DES ARRETS" sheetId="7" r:id="rId3"/>
    <sheet name="Paramètres" sheetId="28" r:id="rId4"/>
  </sheets>
  <externalReferences>
    <externalReference r:id="rId5"/>
  </externalReferences>
  <definedNames>
    <definedName name="_xlnm._FilterDatabase" localSheetId="2" hidden="1">'SAISIE DES ARRETS'!$A$4:$AI$23</definedName>
    <definedName name="DATA1">#REF!</definedName>
    <definedName name="DATA10">#REF!</definedName>
    <definedName name="DATA11">#REF!</definedName>
    <definedName name="DATA12">#REF!</definedName>
    <definedName name="DATA13">'[1]REQUETE MAL'!#REF!</definedName>
    <definedName name="DATA14">'[1]REQUETE MAL'!#REF!</definedName>
    <definedName name="DATA15">'[1]REQUETE MAL'!#REF!</definedName>
    <definedName name="DATA16">'[1]REQUETE MAL'!#REF!</definedName>
    <definedName name="DATA17">'[1]REQUETE MAL'!#REF!</definedName>
    <definedName name="DATA18">'[1]REQUETE MAL'!#REF!</definedName>
    <definedName name="DATA19">'[1]REQUETE MAL'!#REF!</definedName>
    <definedName name="DATA2">#REF!</definedName>
    <definedName name="DATA20">'[1]REQUETE MAL'!#REF!</definedName>
    <definedName name="DATA21">'[1]REQUETE MAL'!#REF!</definedName>
    <definedName name="DATA22">'[1]REQUETE MAL'!#REF!</definedName>
    <definedName name="DATA23">'[1]REQUETE MAL'!#REF!</definedName>
    <definedName name="DATA24">'[1]REQUETE MAL'!#REF!</definedName>
    <definedName name="DATA25">'[1]REQUETE MAL'!#REF!</definedName>
    <definedName name="DATA26">'[1]REQUETE MAL'!#REF!</definedName>
    <definedName name="DATA27">'[1]REQUETE MAL'!#REF!</definedName>
    <definedName name="DATA28">'[1]REQUETE MAL'!#REF!</definedName>
    <definedName name="DATA29">'[1]REQUETE MAL'!#REF!</definedName>
    <definedName name="DATA3">#REF!</definedName>
    <definedName name="DATA30">'[1]REQUETE MAL'!#REF!</definedName>
    <definedName name="DATA31">'[1]REQUETE MAL'!#REF!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DonnéesExternes_1" localSheetId="1" hidden="1">'POWER QUERY'!$A$10:$P$15</definedName>
    <definedName name="GestionnaireChoisi">'POWER QUERY'!$D$3</definedName>
    <definedName name="MoisChoisi">'POWER QUERY'!$D$4</definedName>
    <definedName name="TEST0">#REF!</definedName>
    <definedName name="TESTHKEY">#REF!</definedName>
    <definedName name="TESTKEYS">#REF!</definedName>
    <definedName name="TESTVKEY">#REF!</definedName>
  </definedName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6" i="7" l="1"/>
  <c r="AJ7" i="7"/>
  <c r="AJ8" i="7"/>
  <c r="AJ9" i="7"/>
  <c r="AJ10" i="7"/>
  <c r="AJ11" i="7"/>
  <c r="AJ12" i="7"/>
  <c r="AJ13" i="7"/>
  <c r="AJ14" i="7"/>
  <c r="AJ15" i="7"/>
  <c r="AJ16" i="7"/>
  <c r="AJ17" i="7"/>
  <c r="AJ18" i="7"/>
  <c r="AJ19" i="7"/>
  <c r="AJ20" i="7"/>
  <c r="AJ21" i="7"/>
  <c r="AJ22" i="7"/>
  <c r="AJ23" i="7"/>
  <c r="AJ5" i="7"/>
  <c r="AH5" i="7" l="1"/>
  <c r="AH6" i="7"/>
  <c r="AH7" i="7"/>
  <c r="AH8" i="7"/>
  <c r="AH9" i="7"/>
  <c r="AH10" i="7"/>
  <c r="AH11" i="7"/>
  <c r="AH12" i="7"/>
  <c r="AH13" i="7"/>
  <c r="AH14" i="7"/>
  <c r="AH15" i="7"/>
  <c r="AH16" i="7"/>
  <c r="AH17" i="7"/>
  <c r="AH18" i="7"/>
  <c r="AH19" i="7"/>
  <c r="AH20" i="7"/>
  <c r="AH21" i="7"/>
  <c r="AH22" i="7"/>
  <c r="AH23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461D0B-A7AE-4874-90D3-7C176C2879E8}" keepAlive="1" name="Requête - t_Arrets" description="Connexion à la requête « t_Arrets » dans le classeur." type="5" refreshedVersion="7" saveData="1">
    <dbPr connection="Provider=Microsoft.Mashup.OleDb.1;Data Source=$Workbook$;Location=t_Arrets;Extended Properties=&quot;&quot;" command="SELECT * FROM [t_Arrets]"/>
  </connection>
</connections>
</file>

<file path=xl/sharedStrings.xml><?xml version="1.0" encoding="utf-8"?>
<sst xmlns="http://schemas.openxmlformats.org/spreadsheetml/2006/main" count="541" uniqueCount="178">
  <si>
    <t/>
  </si>
  <si>
    <t>Ouvrier</t>
  </si>
  <si>
    <t>MA_Maladie</t>
  </si>
  <si>
    <t>AT_Accident du travail</t>
  </si>
  <si>
    <t>Agent Maîtrise</t>
  </si>
  <si>
    <t>Technicien / Admin</t>
  </si>
  <si>
    <t>Jrs ouvrés sur absence totale</t>
  </si>
  <si>
    <t>Hrs paie calendaires sur absence totale</t>
  </si>
  <si>
    <t>Jrs ouvrés sur absence période</t>
  </si>
  <si>
    <t>Hrs ouvrés sur absence période</t>
  </si>
  <si>
    <t>Jrs calendaires absence période</t>
  </si>
  <si>
    <t>Jrs calendaires sur absence totale</t>
  </si>
  <si>
    <t>2020</t>
  </si>
  <si>
    <t>0-Normal</t>
  </si>
  <si>
    <t>CDI</t>
  </si>
  <si>
    <t>Salarié Permanent</t>
  </si>
  <si>
    <t>C801</t>
  </si>
  <si>
    <t>MODR</t>
  </si>
  <si>
    <t>2002</t>
  </si>
  <si>
    <t>MOIB</t>
  </si>
  <si>
    <t>0000023007</t>
  </si>
  <si>
    <t xml:space="preserve">  217284</t>
  </si>
  <si>
    <t>0000024026</t>
  </si>
  <si>
    <t>MOIW</t>
  </si>
  <si>
    <t xml:space="preserve">  217556</t>
  </si>
  <si>
    <t xml:space="preserve">  487427</t>
  </si>
  <si>
    <t>0000023010</t>
  </si>
  <si>
    <t>0000023001</t>
  </si>
  <si>
    <t xml:space="preserve">  217281</t>
  </si>
  <si>
    <t>0000024009</t>
  </si>
  <si>
    <t>MODS</t>
  </si>
  <si>
    <t xml:space="preserve">  217302</t>
  </si>
  <si>
    <t>Numéro d'arrêt</t>
  </si>
  <si>
    <t>Fin d'arrêt</t>
  </si>
  <si>
    <t>Début d'arrêt</t>
  </si>
  <si>
    <t>Catégorie absence/présence</t>
  </si>
  <si>
    <t>CatAbsP</t>
  </si>
  <si>
    <t>HreJr</t>
  </si>
  <si>
    <t>Nb de jours d'absence minimum</t>
  </si>
  <si>
    <t>Org unit level 3</t>
  </si>
  <si>
    <t>Org unit level 2</t>
  </si>
  <si>
    <t>Org unit level 1</t>
  </si>
  <si>
    <t>Department</t>
  </si>
  <si>
    <t>Type de contrat</t>
  </si>
  <si>
    <t>Contrat</t>
  </si>
  <si>
    <t>Statut de salariés</t>
  </si>
  <si>
    <t>Catégorie salariés</t>
  </si>
  <si>
    <t>Centre de coûts</t>
  </si>
  <si>
    <t>Ctre coûts</t>
  </si>
  <si>
    <t>Domaine du personnel</t>
  </si>
  <si>
    <t>DPer</t>
  </si>
  <si>
    <t>Type de main d'oeuvre</t>
  </si>
  <si>
    <t>Nom. supérieur hiérarchique</t>
  </si>
  <si>
    <t>Mat. supérieur hiérarchique</t>
  </si>
  <si>
    <t>Prénom</t>
  </si>
  <si>
    <t>Nom</t>
  </si>
  <si>
    <t>Mat.</t>
  </si>
  <si>
    <t>Période de paie</t>
  </si>
  <si>
    <t>CEDRIC</t>
  </si>
  <si>
    <t>Date Ancienneté</t>
  </si>
  <si>
    <t>Ancienneté a la date de début arret</t>
  </si>
  <si>
    <t>COMMENTAIRES</t>
  </si>
  <si>
    <t>0000000022</t>
  </si>
  <si>
    <t>0000000006</t>
  </si>
  <si>
    <t>0000000011</t>
  </si>
  <si>
    <t>0000000003</t>
  </si>
  <si>
    <t>0000000015</t>
  </si>
  <si>
    <t>0000000002</t>
  </si>
  <si>
    <t>0000000007</t>
  </si>
  <si>
    <t>0000000021</t>
  </si>
  <si>
    <t>0000000001</t>
  </si>
  <si>
    <t>compl. 100%</t>
  </si>
  <si>
    <t>prev à 75%</t>
  </si>
  <si>
    <t>JANVIER</t>
  </si>
  <si>
    <t>FEVRIER</t>
  </si>
  <si>
    <t>prev</t>
  </si>
  <si>
    <t>MARS</t>
  </si>
  <si>
    <t>Somme de Jrs ouvrés sur absence période</t>
  </si>
  <si>
    <t>Somme de Jrs ouvrés sur absence totale</t>
  </si>
  <si>
    <t>covid</t>
  </si>
  <si>
    <t>GP</t>
  </si>
  <si>
    <t xml:space="preserve">  217251</t>
  </si>
  <si>
    <t>0000020012</t>
  </si>
  <si>
    <t xml:space="preserve">  147055</t>
  </si>
  <si>
    <t>0000024201</t>
  </si>
  <si>
    <t>0000000004</t>
  </si>
  <si>
    <t xml:space="preserve">  217523</t>
  </si>
  <si>
    <t>0000020009</t>
  </si>
  <si>
    <t>0000023011</t>
  </si>
  <si>
    <t xml:space="preserve">  113549</t>
  </si>
  <si>
    <t xml:space="preserve">  217542</t>
  </si>
  <si>
    <t>0000024010</t>
  </si>
  <si>
    <t xml:space="preserve">  217380</t>
  </si>
  <si>
    <t>0000024007</t>
  </si>
  <si>
    <t>0000024031</t>
  </si>
  <si>
    <t>0000020005</t>
  </si>
  <si>
    <t>0000000013</t>
  </si>
  <si>
    <t xml:space="preserve">  356066</t>
  </si>
  <si>
    <t>0000092426</t>
  </si>
  <si>
    <t>Gestionnaire :</t>
  </si>
  <si>
    <t>Mois :</t>
  </si>
  <si>
    <t>Demande IJSS</t>
  </si>
  <si>
    <t>PIERRE1</t>
  </si>
  <si>
    <t>PIERRE2</t>
  </si>
  <si>
    <t>PIERRE3</t>
  </si>
  <si>
    <t>PIERRE4</t>
  </si>
  <si>
    <t>PIERRE5</t>
  </si>
  <si>
    <t>PIERRE6</t>
  </si>
  <si>
    <t>PIERRE7</t>
  </si>
  <si>
    <t>PIERRE8</t>
  </si>
  <si>
    <t>PIERRE9</t>
  </si>
  <si>
    <t>PIERRE10</t>
  </si>
  <si>
    <t>PIERRE11</t>
  </si>
  <si>
    <t>PIERRE12</t>
  </si>
  <si>
    <t>PIERRE13</t>
  </si>
  <si>
    <t>PIERRE14</t>
  </si>
  <si>
    <t>PIERRE15</t>
  </si>
  <si>
    <t>PIERRE16</t>
  </si>
  <si>
    <t>PIERRE17</t>
  </si>
  <si>
    <t>PIERRE18</t>
  </si>
  <si>
    <t>PIERRE19</t>
  </si>
  <si>
    <t>PAUL1</t>
  </si>
  <si>
    <t>PAUL2</t>
  </si>
  <si>
    <t>PAUL3</t>
  </si>
  <si>
    <t>PAUL4</t>
  </si>
  <si>
    <t>PAUL5</t>
  </si>
  <si>
    <t>PAUL6</t>
  </si>
  <si>
    <t>PAUL7</t>
  </si>
  <si>
    <t>PAUL8</t>
  </si>
  <si>
    <t>PAUL9</t>
  </si>
  <si>
    <t>PAUL10</t>
  </si>
  <si>
    <t>PAUL11</t>
  </si>
  <si>
    <t>PAUL12</t>
  </si>
  <si>
    <t>PAUL13</t>
  </si>
  <si>
    <t>PAUL14</t>
  </si>
  <si>
    <t>PAUL15</t>
  </si>
  <si>
    <t>PAUL16</t>
  </si>
  <si>
    <t>PAUL17</t>
  </si>
  <si>
    <t>PAUL18</t>
  </si>
  <si>
    <t>PAUL19</t>
  </si>
  <si>
    <t>TES1</t>
  </si>
  <si>
    <t>TES2</t>
  </si>
  <si>
    <t>TES3</t>
  </si>
  <si>
    <t>TES4</t>
  </si>
  <si>
    <t>TES5</t>
  </si>
  <si>
    <t>TES6</t>
  </si>
  <si>
    <t>TES7</t>
  </si>
  <si>
    <t>TES8</t>
  </si>
  <si>
    <t>TES9</t>
  </si>
  <si>
    <t>TES10</t>
  </si>
  <si>
    <t>TES11</t>
  </si>
  <si>
    <t>TES12</t>
  </si>
  <si>
    <t>TES13</t>
  </si>
  <si>
    <t>TES14</t>
  </si>
  <si>
    <t>TES15</t>
  </si>
  <si>
    <t>TES16</t>
  </si>
  <si>
    <t>TES17</t>
  </si>
  <si>
    <t>TES18</t>
  </si>
  <si>
    <t>TES19</t>
  </si>
  <si>
    <t>JOHANNA</t>
  </si>
  <si>
    <t>Ancienneté à la date de début arret</t>
  </si>
  <si>
    <t>Sélection</t>
  </si>
  <si>
    <t>41 ans 0 mois 8 jours</t>
  </si>
  <si>
    <t>Gestionnaires</t>
  </si>
  <si>
    <t>MOIS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</si>
  <si>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</si>
  <si>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</si>
  <si>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</si>
  <si>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</si>
  <si>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</si>
  <si>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</si>
  <si>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</si>
  <si>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</si>
  <si>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</si>
  <si>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41 ans 0 mois 9 jours</t>
  </si>
  <si>
    <t>40 ans 9 mois 11 jours</t>
  </si>
  <si>
    <t>41 ans 0 mois 16 jours</t>
  </si>
  <si>
    <t>40 ans 8 mois 29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</si>
</sst>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0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 Light"/>
      <family val="2"/>
      <scheme val="major"/>
    </font>
    <font>
      <sz val="10"/>
      <color indexed="8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sz val="10"/>
      <color theme="0"/>
      <name val="Calibri Light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4" fillId="0" borderId="0"/>
  </cellStyleXfs>
  <cellXfs count="49">
    <xf numFmtId="0" fontId="0" fillId="0" borderId="0" xfId="0"/>
    <xf numFmtId="0" fontId="3" fillId="3" borderId="0" xfId="0" applyNumberFormat="1" applyFont="1" applyFill="1" applyAlignment="1">
      <alignment horizontal="left"/>
    </xf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left" vertical="center" wrapText="1"/>
    </xf>
    <xf numFmtId="0" fontId="0" fillId="7" borderId="0" xfId="0" applyFill="1"/>
    <xf numFmtId="0" fontId="0" fillId="7" borderId="0" xfId="0" applyFill="1" applyAlignment="1">
      <alignment horizontal="center"/>
    </xf>
    <xf numFmtId="165" fontId="0" fillId="7" borderId="1" xfId="0" applyNumberFormat="1" applyFill="1" applyBorder="1" applyAlignment="1">
      <alignment horizontal="center" vertical="center" textRotation="255" wrapText="1"/>
    </xf>
    <xf numFmtId="0" fontId="0" fillId="7" borderId="0" xfId="0" applyFill="1" applyAlignment="1">
      <alignment horizontal="center" vertical="center" wrapText="1"/>
    </xf>
    <xf numFmtId="0" fontId="0" fillId="7" borderId="1" xfId="0" applyFill="1" applyBorder="1" applyAlignment="1"/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0" fontId="5" fillId="0" borderId="0" xfId="0" applyFont="1" applyBorder="1" applyAlignment="1">
      <alignment horizontal="center" vertical="center" wrapText="1"/>
    </xf>
    <xf numFmtId="164" fontId="5" fillId="4" borderId="0" xfId="0" applyNumberFormat="1" applyFont="1" applyFill="1" applyBorder="1" applyAlignment="1">
      <alignment horizontal="center" vertical="center" wrapText="1"/>
    </xf>
    <xf numFmtId="14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6" fillId="5" borderId="0" xfId="0" applyNumberFormat="1" applyFont="1" applyFill="1" applyBorder="1"/>
    <xf numFmtId="49" fontId="6" fillId="5" borderId="0" xfId="0" applyNumberFormat="1" applyFont="1" applyFill="1" applyBorder="1"/>
    <xf numFmtId="49" fontId="6" fillId="6" borderId="0" xfId="0" applyNumberFormat="1" applyFont="1" applyFill="1" applyBorder="1"/>
    <xf numFmtId="0" fontId="6" fillId="6" borderId="0" xfId="0" applyFont="1" applyFill="1" applyBorder="1"/>
    <xf numFmtId="14" fontId="6" fillId="6" borderId="0" xfId="0" applyNumberFormat="1" applyFont="1" applyFill="1" applyBorder="1"/>
    <xf numFmtId="4" fontId="6" fillId="6" borderId="0" xfId="0" applyNumberFormat="1" applyFont="1" applyFill="1" applyBorder="1"/>
    <xf numFmtId="164" fontId="7" fillId="4" borderId="0" xfId="0" applyNumberFormat="1" applyFont="1" applyFill="1" applyBorder="1" applyAlignment="1">
      <alignment horizontal="center"/>
    </xf>
    <xf numFmtId="14" fontId="7" fillId="4" borderId="0" xfId="0" applyNumberFormat="1" applyFont="1" applyFill="1" applyBorder="1" applyAlignment="1">
      <alignment horizontal="center"/>
    </xf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7" fillId="4" borderId="0" xfId="0" applyNumberFormat="1" applyFont="1" applyFill="1" applyBorder="1" applyAlignment="1">
      <alignment horizontal="center"/>
    </xf>
    <xf numFmtId="0" fontId="7" fillId="0" borderId="0" xfId="0" applyFont="1" applyBorder="1" applyAlignment="1">
      <alignment horizontal="center" vertical="center" wrapText="1"/>
    </xf>
    <xf numFmtId="0" fontId="0" fillId="7" borderId="0" xfId="0" applyFill="1" applyAlignment="1">
      <alignment horizontal="right"/>
    </xf>
    <xf numFmtId="0" fontId="1" fillId="3" borderId="0" xfId="0" applyFont="1" applyFill="1"/>
    <xf numFmtId="0" fontId="0" fillId="8" borderId="1" xfId="0" applyFill="1" applyBorder="1" applyAlignment="1">
      <alignment horizontal="center"/>
    </xf>
    <xf numFmtId="0" fontId="0" fillId="8" borderId="1" xfId="0" applyFill="1" applyBorder="1"/>
    <xf numFmtId="0" fontId="7" fillId="0" borderId="0" xfId="0" applyFont="1" applyFill="1" applyBorder="1"/>
    <xf numFmtId="0" fontId="5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/>
    </xf>
    <xf numFmtId="0" fontId="0" fillId="0" borderId="0" xfId="0" applyFill="1"/>
    <xf numFmtId="0" fontId="8" fillId="0" borderId="3" xfId="0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left"/>
    </xf>
    <xf numFmtId="0" fontId="7" fillId="0" borderId="4" xfId="0" applyNumberFormat="1" applyFont="1" applyFill="1" applyBorder="1" applyAlignment="1">
      <alignment horizontal="left"/>
    </xf>
    <xf numFmtId="0" fontId="0" fillId="0" borderId="1" xfId="0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 textRotation="255" wrapText="1"/>
    </xf>
    <xf numFmtId="0" fontId="0" fillId="0" borderId="0" xfId="0" applyAlignment="1">
      <alignment vertical="center"/>
    </xf>
    <xf numFmtId="0" fontId="0" fillId="7" borderId="0" xfId="0" applyFill="1" applyAlignment="1">
      <alignment horizontal="right" vertical="center"/>
    </xf>
    <xf numFmtId="0" fontId="3" fillId="3" borderId="0" xfId="0" applyNumberFormat="1" applyFont="1" applyFill="1" applyAlignment="1">
      <alignment horizontal="left" vertical="center"/>
    </xf>
    <xf numFmtId="0" fontId="1" fillId="3" borderId="0" xfId="0" applyFont="1" applyFill="1" applyAlignment="1">
      <alignment vertical="center"/>
    </xf>
    <xf numFmtId="0" fontId="0" fillId="0" borderId="0" xfId="0" applyNumberFormat="1" applyAlignment="1">
      <alignment vertical="center"/>
    </xf>
    <xf numFmtId="22" fontId="0" fillId="0" borderId="0" xfId="0" applyNumberFormat="1" applyAlignment="1">
      <alignment vertical="center"/>
    </xf>
    <xf numFmtId="0" fontId="0" fillId="0" borderId="0" xfId="0" applyAlignment="1">
      <alignment horizontal="center" vertical="top" wrapText="1"/>
    </xf>
  </cellXfs>
  <cellStyles count="2">
    <cellStyle name="Normal" xfId="0" builtinId="0"/>
    <cellStyle name="Normal 2" xfId="1" xr:uid="{168230A3-B95A-4EB5-9037-C0AF344D03FD}"/>
  </cellStyles>
  <dxfs count="67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27" formatCode="dd/mm/yyyy\ hh:mm"/>
      <alignment horizontal="general" vertical="center" textRotation="0" wrapText="0" indent="0" justifyLastLine="0" shrinkToFit="0" readingOrder="0"/>
    </dxf>
    <dxf>
      <numFmt numFmtId="27" formatCode="dd/mm/yyyy\ hh:mm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top" textRotation="0" wrapText="1" indent="0" justifyLastLine="0" shrinkToFit="0" readingOrder="0"/>
    </dxf>
    <dxf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0" formatCode="General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19" formatCode="dd/mm/yyyy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164" formatCode="[$-F800]dddd\,\ mmmm\ dd\,\ yyyy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19" formatCode="dd/mm/yyyy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19" formatCode="dd/mm/yyyy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2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4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30" formatCode="@"/>
      <fill>
        <patternFill patternType="solid">
          <fgColor indexed="64"/>
          <bgColor indexed="4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 Light"/>
        <family val="2"/>
        <scheme val="major"/>
      </font>
      <numFmt numFmtId="0" formatCode="General"/>
      <fill>
        <patternFill patternType="solid">
          <fgColor indexed="64"/>
          <bgColor indexed="4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386645/Desktop/VCOE/REQUETE%20ARRET%20VCO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QUETE MAL"/>
      <sheetName val="LISTE SALARIE"/>
      <sheetName val="TABLEAU SUIVI"/>
      <sheetName val="janvier 22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" xr16:uid="{9A3297DC-21D3-4446-895C-DB1D11B79624}" autoFormatId="16" applyNumberFormats="0" applyBorderFormats="0" applyFontFormats="0" applyPatternFormats="0" applyAlignmentFormats="0" applyWidthHeightFormats="0">
  <queryTableRefresh nextId="57">
    <queryTableFields count="16">
      <queryTableField id="37" name="Demande IJSS" tableColumnId="37"/>
      <queryTableField id="1" name="Mat." tableColumnId="1"/>
      <queryTableField id="2" name="Nom" tableColumnId="2"/>
      <queryTableField id="3" name="Prénom" tableColumnId="3"/>
      <queryTableField id="23" name="Début d'arrêt" tableColumnId="23"/>
      <queryTableField id="44" name="Fin d'arrêt" tableColumnId="43"/>
      <queryTableField id="12" name="Statut de salariés" tableColumnId="12"/>
      <queryTableField id="22" name="Catégorie absence/présence" tableColumnId="22"/>
      <queryTableField id="34" name="Ancienneté a la date de début arret" tableColumnId="34"/>
      <queryTableField id="49" name="Jrs ouvrés sur absence totale" tableColumnId="44"/>
      <queryTableField id="50" name="Jrs ouvrés sur absence période" tableColumnId="45"/>
      <queryTableField id="38" name="covid" tableColumnId="38"/>
      <queryTableField id="39" name="COMMENTAIRES" tableColumnId="39"/>
      <queryTableField id="40" name="compl. 100%" tableColumnId="40"/>
      <queryTableField id="41" name="prev à 75%" tableColumnId="41"/>
      <queryTableField id="42" name="prev" tableColumnId="4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7A2359-7AAE-4517-8398-F156F3CDB245}" name="t_Arrets_2" displayName="t_Arrets_2" ref="A10:P15" tableType="queryTable" totalsRowShown="0" headerRowDxfId="16" dataDxfId="17">
  <autoFilter ref="A10:P15" xr:uid="{A37A2359-7AAE-4517-8398-F156F3CDB245}"/>
  <tableColumns count="16">
    <tableColumn id="37" xr3:uid="{7E8E1786-10E6-419B-B655-1489D2CD5645}" uniqueName="37" name="Demande IJSS" queryTableFieldId="37" dataDxfId="15"/>
    <tableColumn id="1" xr3:uid="{CC1E1C18-CCD8-4AB0-A349-E8064131952E}" uniqueName="1" name="Mat." queryTableFieldId="1" dataDxfId="14"/>
    <tableColumn id="2" xr3:uid="{91F5FEE9-8E02-43FA-9F06-00843EBA3620}" uniqueName="2" name="Nom" queryTableFieldId="2" dataDxfId="13"/>
    <tableColumn id="3" xr3:uid="{72FC1A85-7C72-4334-87BC-3061647B30B4}" uniqueName="3" name="Prénom" queryTableFieldId="3" dataDxfId="12"/>
    <tableColumn id="23" xr3:uid="{60C0D4F3-A972-4A0F-82F3-37C142EB3A26}" uniqueName="23" name="Début d'arrêt" queryTableFieldId="23" dataDxfId="11"/>
    <tableColumn id="43" xr3:uid="{5409FB2B-92F5-45C6-8FF3-519CC2CAC2D8}" uniqueName="43" name="Fin d'arrêt" queryTableFieldId="44" dataDxfId="10"/>
    <tableColumn id="12" xr3:uid="{2FB93C48-C699-4EBE-8449-E5414B15F34F}" uniqueName="12" name="Statut de salariés" queryTableFieldId="12" dataDxfId="9"/>
    <tableColumn id="22" xr3:uid="{38DABAAA-4AA1-42EC-ACB3-4A7DF6D95363}" uniqueName="22" name="Catégorie absence/présence" queryTableFieldId="22" dataDxfId="8"/>
    <tableColumn id="34" xr3:uid="{C426D641-0257-4F36-BC05-5B7E80DE5FBC}" uniqueName="34" name="Ancienneté a la date de début arret" queryTableFieldId="34" dataDxfId="7"/>
    <tableColumn id="44" xr3:uid="{B4D48B50-BD5E-4E1B-8651-33D53096B8BA}" uniqueName="44" name="Jrs ouvrés sur absence totale" queryTableFieldId="49" dataDxfId="6"/>
    <tableColumn id="45" xr3:uid="{264C4F22-0F86-4E90-A75A-0266C4FA78E6}" uniqueName="45" name="Jrs ouvrés sur absence période" queryTableFieldId="50" dataDxfId="5"/>
    <tableColumn id="38" xr3:uid="{11CE36C3-118F-47D1-9498-5101A8E83953}" uniqueName="38" name="covid" queryTableFieldId="38" dataDxfId="4"/>
    <tableColumn id="39" xr3:uid="{F1BFDE19-C52A-48A5-992D-E5F62DBBEADF}" uniqueName="39" name="COMMENTAIRES" queryTableFieldId="39" dataDxfId="3"/>
    <tableColumn id="40" xr3:uid="{CB6EDFE3-2E06-4196-BDAE-08BBB61FD3FF}" uniqueName="40" name="compl. 100%" queryTableFieldId="40" dataDxfId="2"/>
    <tableColumn id="41" xr3:uid="{B2506539-E4D3-4E26-A368-A7460E50D3C5}" uniqueName="41" name="prev à 75%" queryTableFieldId="41" dataDxfId="1"/>
    <tableColumn id="42" xr3:uid="{E46917BB-E986-4A5E-9B1D-52F32643316A}" uniqueName="42" name="prev" queryTableFieldId="42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70C455-E8E8-43B1-8106-FFB330F0BDCD}" name="t_Arrets" displayName="t_Arrets" ref="A4:AP23" totalsRowShown="0" dataDxfId="66">
  <autoFilter ref="A4:AP23" xr:uid="{3E396520-8BC9-4D3F-B782-0BDCEB514101}"/>
  <tableColumns count="42">
    <tableColumn id="1" xr3:uid="{D74C0B23-BE63-48DB-9AC5-11A3F05FF9C0}" name="Mat." dataDxfId="65"/>
    <tableColumn id="2" xr3:uid="{6CB737D1-66C5-43D8-92FD-FADB766E72D4}" name="Nom" dataDxfId="64"/>
    <tableColumn id="3" xr3:uid="{7810DA71-14A0-4DC6-9996-A0DCCA16880B}" name="Prénom" dataDxfId="63"/>
    <tableColumn id="4" xr3:uid="{87952A77-9E93-4A8E-BF66-B314B60B57F4}" name="Mat. supérieur hiérarchique" dataDxfId="62"/>
    <tableColumn id="5" xr3:uid="{2AE492BA-2C83-4BB5-81D2-C2F5E131747C}" name="Nom. supérieur hiérarchique" dataDxfId="61"/>
    <tableColumn id="6" xr3:uid="{276B0BDB-8FFE-4061-8861-6DAFB73CFE57}" name="Type de main d'oeuvre" dataDxfId="60"/>
    <tableColumn id="7" xr3:uid="{23F09AC2-E9A0-421D-A932-514EDDE18BAA}" name="DPer" dataDxfId="59"/>
    <tableColumn id="8" xr3:uid="{D093C0CB-9308-4805-B31E-1835FDE7C08E}" name="Domaine du personnel" dataDxfId="58"/>
    <tableColumn id="9" xr3:uid="{1A64D734-0C5A-49C3-A268-F4B25EA9A1A1}" name="Ctre coûts" dataDxfId="57"/>
    <tableColumn id="10" xr3:uid="{61D4A3EA-8A32-43DF-A900-4A57F4D3573A}" name="Centre de coûts" dataDxfId="56"/>
    <tableColumn id="11" xr3:uid="{71034A02-6D0B-404A-B873-6568B13B2D16}" name="Catégorie salariés" dataDxfId="55"/>
    <tableColumn id="12" xr3:uid="{091488E4-C76C-48A0-B1B7-BD6FA4A2AB27}" name="Statut de salariés" dataDxfId="54"/>
    <tableColumn id="13" xr3:uid="{C2976A3C-72B3-4F6C-BD7B-9C88AE285A50}" name="Contrat" dataDxfId="53"/>
    <tableColumn id="14" xr3:uid="{BDF0126C-A07F-42C1-8C88-2EBD92F0B80B}" name="Type de contrat" dataDxfId="52"/>
    <tableColumn id="15" xr3:uid="{FB5C0843-2590-4D9E-AB4C-A6C4E4823D81}" name="Department" dataDxfId="51"/>
    <tableColumn id="16" xr3:uid="{3609BCFA-B6DF-4146-A0EB-4BF2A237A452}" name="Org unit level 1" dataDxfId="50"/>
    <tableColumn id="17" xr3:uid="{58CE3A12-9A7E-4B65-A35C-1D7FD5C8BABD}" name="Org unit level 2" dataDxfId="49"/>
    <tableColumn id="18" xr3:uid="{2A6BC04F-B90F-4E1E-8295-C152EDB75F58}" name="Org unit level 3" dataDxfId="48"/>
    <tableColumn id="19" xr3:uid="{1EF09E6C-6791-411C-ACD8-741271AFA695}" name="Nb de jours d'absence minimum" dataDxfId="47"/>
    <tableColumn id="20" xr3:uid="{1FA3E258-4505-4708-97A4-824C436FFF68}" name="HreJr" dataDxfId="46"/>
    <tableColumn id="21" xr3:uid="{43023895-B890-4271-AA66-BC26FC1D1456}" name="CatAbsP" dataDxfId="45"/>
    <tableColumn id="22" xr3:uid="{C26A4C77-EE27-4546-90F0-15C458FFE331}" name="Catégorie absence/présence" dataDxfId="44"/>
    <tableColumn id="23" xr3:uid="{1FB4028F-CAEF-493A-96EB-949D0DD180E1}" name="Début d'arrêt" dataDxfId="43"/>
    <tableColumn id="24" xr3:uid="{873D387A-212A-424C-826A-940245FE9A76}" name="Fin d'arrêt" dataDxfId="42"/>
    <tableColumn id="25" xr3:uid="{7B05A3EE-FC20-461E-983C-00A0FCEDFC20}" name="Jrs ouvrés sur absence totale" dataDxfId="41"/>
    <tableColumn id="26" xr3:uid="{762656E6-8C78-4EB9-B39E-65221E842CD6}" name="Hrs paie calendaires sur absence totale" dataDxfId="40"/>
    <tableColumn id="27" xr3:uid="{DC7F32E6-5ACD-43DD-97D4-BD61BC879634}" name="Jrs ouvrés sur absence période" dataDxfId="39"/>
    <tableColumn id="28" xr3:uid="{CDAEA159-A1F0-4BAA-90FA-033B3709921F}" name="Hrs ouvrés sur absence période" dataDxfId="38"/>
    <tableColumn id="29" xr3:uid="{188CECFB-F89E-4EC8-8C26-0FDEB70369D2}" name="Jrs calendaires absence période" dataDxfId="37"/>
    <tableColumn id="30" xr3:uid="{F3DF541F-7CBF-4E99-B7D2-7EDD1AB2B177}" name="Jrs calendaires sur absence totale" dataDxfId="36"/>
    <tableColumn id="31" xr3:uid="{5389901C-E2DD-499C-9DBD-1CF59F303E1F}" name="Numéro d'arrêt" dataDxfId="35"/>
    <tableColumn id="32" xr3:uid="{127EF7B2-EAA3-4650-93B8-B53BC50B2485}" name="Période de paie" dataDxfId="34"/>
    <tableColumn id="33" xr3:uid="{4FBCB291-642A-45A6-917C-0816074BB6E2}" name="Date Ancienneté" dataDxfId="33"/>
    <tableColumn id="34" xr3:uid="{1DD48A6B-C41B-4747-8764-9864F193C1B6}" name="Ancienneté a la date de début arret" dataDxfId="32">
      <calculatedColumnFormula>IF(W5="","",DATEDIF(AG5,W5,"y")&amp;" ans "&amp;DATEDIF(AG5,W5,"ym")&amp;" mois "&amp; DATEDIF(AG5,W5,"md")&amp;" jours")</calculatedColumnFormula>
    </tableColumn>
    <tableColumn id="35" xr3:uid="{57270A00-50A6-434E-B510-84FD87E537B6}" name="GP" dataDxfId="31"/>
    <tableColumn id="36" xr3:uid="{D3A660B2-A072-4014-9ADA-BF3811D121E5}" name="Sélection" dataDxfId="30">
      <calculatedColumnFormula>IF(AND(t_Arrets[[#This Row],[Période de paie]]=MoisChoisi,t_Arrets[[#This Row],[GP]]=GestionnaireChoisi),1,"")</calculatedColumnFormula>
    </tableColumn>
    <tableColumn id="37" xr3:uid="{57B9BE3D-4570-4590-BA31-2EEBF23C981E}" name="Demande IJSS" dataDxfId="29"/>
    <tableColumn id="38" xr3:uid="{F2EA2B65-B363-4920-ABF9-E6DC8053239F}" name="covid" dataDxfId="28"/>
    <tableColumn id="39" xr3:uid="{20A5A637-C065-47F1-A8ED-F91C733F90C6}" name="COMMENTAIRES" dataDxfId="27"/>
    <tableColumn id="40" xr3:uid="{98E978E3-02D9-4F69-B05B-AFE841F5A29B}" name="compl. 100%" dataDxfId="26"/>
    <tableColumn id="41" xr3:uid="{EA31DEAB-595E-41D8-AEF3-2FAFC5B78C1F}" name="prev à 75%" dataDxfId="25"/>
    <tableColumn id="42" xr3:uid="{493113B0-08B6-4518-92E6-5BE8C2492B2A}" name="prev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8A3E9CC-E2A4-4D35-BD62-34EB69024967}" name="t_Gestionnaires" displayName="t_Gestionnaires" ref="A10:A12" totalsRowShown="0" headerRowDxfId="23" dataDxfId="21" headerRowBorderDxfId="22" tableBorderDxfId="20" totalsRowBorderDxfId="19">
  <autoFilter ref="A10:A12" xr:uid="{D8A3E9CC-E2A4-4D35-BD62-34EB69024967}"/>
  <sortState xmlns:xlrd2="http://schemas.microsoft.com/office/spreadsheetml/2017/richdata2" ref="A11:A12">
    <sortCondition ref="A11:A12"/>
  </sortState>
  <tableColumns count="1">
    <tableColumn id="1" xr3:uid="{16DBCFF8-2279-4EA1-96B8-AECF682510AE}" name="Gestionnaires" dataDxfId="1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C4571D3-0C6B-48F2-BCF5-0B6825CBBAD5}" name="t_Mois" displayName="t_Mois" ref="C10:C22" totalsRowShown="0">
  <autoFilter ref="C10:C22" xr:uid="{FC4571D3-0C6B-48F2-BCF5-0B6825CBBAD5}"/>
  <tableColumns count="1">
    <tableColumn id="1" xr3:uid="{AFF110FD-000F-4691-B586-A70E0C14D519}" name="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2619C-8111-4437-99A5-654760CA58F9}">
  <sheetPr codeName="Feuil11">
    <tabColor rgb="FFFFFF00"/>
  </sheetPr>
  <dimension ref="A3:P81"/>
  <sheetViews>
    <sheetView topLeftCell="B1" zoomScale="90" zoomScaleNormal="90" workbookViewId="0">
      <selection activeCell="J7" sqref="J7"/>
    </sheetView>
  </sheetViews>
  <sheetFormatPr baseColWidth="10" defaultColWidth="10.88671875" defaultRowHeight="14.4" x14ac:dyDescent="0.3"/>
  <cols>
    <col min="1" max="1" width="10.88671875" style="5"/>
    <col min="2" max="2" width="12.6640625" style="6" bestFit="1" customWidth="1"/>
    <col min="3" max="3" width="23.21875" style="5" customWidth="1"/>
    <col min="4" max="4" width="15.77734375" style="5" customWidth="1"/>
    <col min="5" max="5" width="12.77734375" style="5" bestFit="1" customWidth="1"/>
    <col min="6" max="6" width="10.88671875" style="5"/>
    <col min="7" max="7" width="14.44140625" style="5" customWidth="1"/>
    <col min="8" max="8" width="20" style="5" customWidth="1"/>
    <col min="9" max="9" width="20.21875" style="5" customWidth="1"/>
    <col min="10" max="10" width="17.88671875" style="5" customWidth="1"/>
    <col min="11" max="11" width="14.88671875" style="5" customWidth="1"/>
    <col min="12" max="12" width="13.21875" style="5" customWidth="1"/>
    <col min="13" max="13" width="18" style="5" bestFit="1" customWidth="1"/>
    <col min="14" max="14" width="11.33203125" style="5" customWidth="1"/>
    <col min="15" max="15" width="12.5546875" style="5" customWidth="1"/>
    <col min="16" max="16" width="11.5546875" style="5" customWidth="1"/>
    <col min="17" max="17" width="6" style="5" bestFit="1" customWidth="1"/>
    <col min="18" max="18" width="5.21875" style="5" bestFit="1" customWidth="1"/>
    <col min="19" max="16384" width="10.88671875" style="5"/>
  </cols>
  <sheetData>
    <row r="3" spans="1:16" x14ac:dyDescent="0.3">
      <c r="B3" s="29" t="s">
        <v>99</v>
      </c>
      <c r="C3" s="1" t="s">
        <v>159</v>
      </c>
    </row>
    <row r="4" spans="1:16" x14ac:dyDescent="0.3">
      <c r="B4" s="29" t="s">
        <v>100</v>
      </c>
      <c r="C4" s="30" t="s">
        <v>76</v>
      </c>
    </row>
    <row r="7" spans="1:16" s="8" customFormat="1" ht="73.2" x14ac:dyDescent="0.3">
      <c r="A7" s="2" t="s">
        <v>101</v>
      </c>
      <c r="B7" s="3" t="s">
        <v>56</v>
      </c>
      <c r="C7" s="4" t="s">
        <v>55</v>
      </c>
      <c r="D7" s="4" t="s">
        <v>54</v>
      </c>
      <c r="E7" s="3" t="s">
        <v>34</v>
      </c>
      <c r="F7" s="3" t="s">
        <v>33</v>
      </c>
      <c r="G7" s="3" t="s">
        <v>45</v>
      </c>
      <c r="H7" s="3" t="s">
        <v>35</v>
      </c>
      <c r="I7" s="3" t="s">
        <v>160</v>
      </c>
      <c r="J7" s="3" t="s">
        <v>77</v>
      </c>
      <c r="K7" s="3" t="s">
        <v>78</v>
      </c>
      <c r="L7" s="7" t="s">
        <v>79</v>
      </c>
      <c r="M7" s="2" t="s">
        <v>61</v>
      </c>
      <c r="N7" s="2" t="s">
        <v>71</v>
      </c>
      <c r="O7" s="2" t="s">
        <v>72</v>
      </c>
      <c r="P7" s="2" t="s">
        <v>75</v>
      </c>
    </row>
    <row r="8" spans="1:16" x14ac:dyDescent="0.3">
      <c r="A8" s="9"/>
      <c r="B8" s="31"/>
      <c r="C8" s="32"/>
      <c r="D8" s="32"/>
      <c r="E8" s="32"/>
      <c r="F8" s="32"/>
      <c r="G8" s="32"/>
      <c r="H8" s="32"/>
      <c r="I8" s="32"/>
      <c r="J8" s="32"/>
      <c r="K8" s="32"/>
      <c r="L8" s="11"/>
      <c r="M8" s="11"/>
      <c r="N8" s="11"/>
      <c r="O8" s="11"/>
      <c r="P8" s="11"/>
    </row>
    <row r="9" spans="1:16" x14ac:dyDescent="0.3">
      <c r="A9" s="9"/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</row>
    <row r="10" spans="1:16" x14ac:dyDescent="0.3">
      <c r="A10" s="9"/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</row>
    <row r="11" spans="1:16" x14ac:dyDescent="0.3">
      <c r="A11" s="9"/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</row>
    <row r="12" spans="1:16" x14ac:dyDescent="0.3">
      <c r="A12" s="9"/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</row>
    <row r="13" spans="1:16" x14ac:dyDescent="0.3">
      <c r="A13" s="9"/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</row>
    <row r="14" spans="1:16" x14ac:dyDescent="0.3">
      <c r="A14" s="9"/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</row>
    <row r="15" spans="1:16" x14ac:dyDescent="0.3">
      <c r="A15" s="11"/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</row>
    <row r="16" spans="1:16" x14ac:dyDescent="0.3">
      <c r="A16" s="11"/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</row>
    <row r="17" spans="1:16" x14ac:dyDescent="0.3">
      <c r="A17" s="11"/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</row>
    <row r="18" spans="1:16" x14ac:dyDescent="0.3">
      <c r="A18" s="11"/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</row>
    <row r="19" spans="1:16" x14ac:dyDescent="0.3">
      <c r="A19" s="11"/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  <row r="20" spans="1:16" x14ac:dyDescent="0.3">
      <c r="A20" s="11"/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</row>
    <row r="21" spans="1:16" x14ac:dyDescent="0.3">
      <c r="A21" s="11"/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</row>
    <row r="22" spans="1:16" x14ac:dyDescent="0.3">
      <c r="A22" s="11"/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1:16" x14ac:dyDescent="0.3">
      <c r="A23" s="11"/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</row>
    <row r="24" spans="1:16" x14ac:dyDescent="0.3">
      <c r="A24" s="11"/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</row>
    <row r="25" spans="1:16" x14ac:dyDescent="0.3">
      <c r="A25" s="11"/>
      <c r="B25" s="10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</row>
    <row r="26" spans="1:16" x14ac:dyDescent="0.3">
      <c r="A26" s="11"/>
      <c r="B26" s="10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</row>
    <row r="27" spans="1:16" x14ac:dyDescent="0.3">
      <c r="A27" s="11"/>
      <c r="B27" s="10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</row>
    <row r="28" spans="1:16" x14ac:dyDescent="0.3">
      <c r="A28" s="11"/>
      <c r="B28" s="10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</row>
    <row r="29" spans="1:16" x14ac:dyDescent="0.3">
      <c r="A29" s="11"/>
      <c r="B29" s="10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</row>
    <row r="30" spans="1:16" x14ac:dyDescent="0.3">
      <c r="A30" s="11"/>
      <c r="B30" s="10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</row>
    <row r="31" spans="1:16" x14ac:dyDescent="0.3">
      <c r="A31" s="11"/>
      <c r="B31" s="10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</row>
    <row r="32" spans="1:16" x14ac:dyDescent="0.3">
      <c r="A32" s="11"/>
      <c r="B32" s="10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</row>
    <row r="33" spans="1:16" x14ac:dyDescent="0.3">
      <c r="A33" s="11"/>
      <c r="B33" s="10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</row>
    <row r="34" spans="1:16" x14ac:dyDescent="0.3">
      <c r="A34" s="11"/>
      <c r="B34" s="10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</row>
    <row r="35" spans="1:16" x14ac:dyDescent="0.3">
      <c r="A35" s="11"/>
      <c r="B35" s="10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</row>
    <row r="36" spans="1:16" x14ac:dyDescent="0.3">
      <c r="A36" s="11"/>
      <c r="B36" s="1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</row>
    <row r="37" spans="1:16" x14ac:dyDescent="0.3">
      <c r="A37" s="11"/>
      <c r="B37" s="1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</row>
    <row r="38" spans="1:16" x14ac:dyDescent="0.3">
      <c r="A38" s="11"/>
      <c r="B38" s="10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</row>
    <row r="39" spans="1:16" x14ac:dyDescent="0.3">
      <c r="A39" s="11"/>
      <c r="B39" s="10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</row>
    <row r="40" spans="1:16" x14ac:dyDescent="0.3">
      <c r="A40" s="11"/>
      <c r="B40" s="10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</row>
    <row r="41" spans="1:16" x14ac:dyDescent="0.3">
      <c r="A41" s="11"/>
      <c r="B41" s="10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</row>
    <row r="42" spans="1:16" x14ac:dyDescent="0.3">
      <c r="A42" s="11"/>
      <c r="B42" s="10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</row>
    <row r="43" spans="1:16" x14ac:dyDescent="0.3">
      <c r="A43" s="11"/>
      <c r="B43" s="10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</row>
    <row r="44" spans="1:16" x14ac:dyDescent="0.3">
      <c r="A44" s="11"/>
      <c r="B44" s="10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</row>
    <row r="45" spans="1:16" x14ac:dyDescent="0.3">
      <c r="A45" s="11"/>
      <c r="B45" s="10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</row>
    <row r="46" spans="1:16" x14ac:dyDescent="0.3">
      <c r="A46" s="11"/>
      <c r="B46" s="10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</row>
    <row r="47" spans="1:16" x14ac:dyDescent="0.3">
      <c r="A47" s="11"/>
      <c r="B47" s="10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</row>
    <row r="48" spans="1:16" x14ac:dyDescent="0.3">
      <c r="A48" s="11"/>
      <c r="B48" s="10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49" spans="1:16" x14ac:dyDescent="0.3">
      <c r="A49" s="11"/>
      <c r="B49" s="10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</row>
    <row r="50" spans="1:16" x14ac:dyDescent="0.3">
      <c r="A50" s="11"/>
      <c r="B50" s="10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</row>
    <row r="51" spans="1:16" x14ac:dyDescent="0.3">
      <c r="A51" s="11"/>
      <c r="B51" s="10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</row>
    <row r="52" spans="1:16" x14ac:dyDescent="0.3">
      <c r="A52" s="11"/>
      <c r="B52" s="10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</row>
    <row r="53" spans="1:16" x14ac:dyDescent="0.3">
      <c r="A53" s="11"/>
      <c r="B53" s="10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</row>
    <row r="54" spans="1:16" x14ac:dyDescent="0.3">
      <c r="A54" s="11"/>
      <c r="B54" s="10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</row>
    <row r="55" spans="1:16" x14ac:dyDescent="0.3">
      <c r="A55" s="11"/>
      <c r="B55" s="10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</row>
    <row r="56" spans="1:16" x14ac:dyDescent="0.3">
      <c r="A56" s="11"/>
      <c r="B56" s="10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</row>
    <row r="57" spans="1:16" x14ac:dyDescent="0.3">
      <c r="A57" s="11"/>
      <c r="B57" s="10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</row>
    <row r="58" spans="1:16" x14ac:dyDescent="0.3">
      <c r="A58" s="11"/>
      <c r="B58" s="10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</row>
    <row r="59" spans="1:16" x14ac:dyDescent="0.3">
      <c r="A59" s="11"/>
      <c r="B59" s="10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</row>
    <row r="60" spans="1:16" x14ac:dyDescent="0.3">
      <c r="A60" s="11"/>
      <c r="B60" s="10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</row>
    <row r="61" spans="1:16" x14ac:dyDescent="0.3">
      <c r="A61" s="11"/>
      <c r="B61" s="10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</row>
    <row r="62" spans="1:16" x14ac:dyDescent="0.3">
      <c r="A62" s="11"/>
      <c r="B62" s="10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</row>
    <row r="63" spans="1:16" x14ac:dyDescent="0.3">
      <c r="A63" s="11"/>
      <c r="B63" s="10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</row>
    <row r="64" spans="1:16" x14ac:dyDescent="0.3">
      <c r="A64" s="11"/>
      <c r="B64" s="10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</row>
    <row r="65" spans="1:16" x14ac:dyDescent="0.3">
      <c r="A65" s="11"/>
      <c r="B65" s="10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</row>
    <row r="66" spans="1:16" x14ac:dyDescent="0.3">
      <c r="A66" s="11"/>
      <c r="B66" s="10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</row>
    <row r="67" spans="1:16" x14ac:dyDescent="0.3">
      <c r="A67" s="11"/>
      <c r="B67" s="10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</row>
    <row r="68" spans="1:16" x14ac:dyDescent="0.3">
      <c r="A68" s="11"/>
      <c r="B68" s="10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</row>
    <row r="69" spans="1:16" x14ac:dyDescent="0.3">
      <c r="A69" s="11"/>
      <c r="B69" s="10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</row>
    <row r="70" spans="1:16" x14ac:dyDescent="0.3">
      <c r="A70" s="11"/>
      <c r="B70" s="10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</row>
    <row r="71" spans="1:16" x14ac:dyDescent="0.3">
      <c r="A71" s="11"/>
      <c r="B71" s="10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</row>
    <row r="72" spans="1:16" x14ac:dyDescent="0.3">
      <c r="A72" s="11"/>
      <c r="B72" s="10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</row>
    <row r="73" spans="1:16" x14ac:dyDescent="0.3">
      <c r="A73" s="11"/>
      <c r="B73" s="10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</row>
    <row r="74" spans="1:16" x14ac:dyDescent="0.3">
      <c r="A74" s="11"/>
      <c r="B74" s="10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</row>
    <row r="75" spans="1:16" x14ac:dyDescent="0.3">
      <c r="A75" s="11"/>
      <c r="B75" s="10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</row>
    <row r="76" spans="1:16" x14ac:dyDescent="0.3">
      <c r="A76" s="11"/>
      <c r="B76" s="10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</row>
    <row r="77" spans="1:16" x14ac:dyDescent="0.3">
      <c r="A77" s="11"/>
      <c r="B77" s="10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</row>
    <row r="78" spans="1:16" x14ac:dyDescent="0.3">
      <c r="A78" s="11"/>
      <c r="B78" s="10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</row>
    <row r="79" spans="1:16" x14ac:dyDescent="0.3">
      <c r="A79" s="11"/>
      <c r="B79" s="10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</row>
    <row r="80" spans="1:16" x14ac:dyDescent="0.3">
      <c r="A80" s="11"/>
      <c r="B80" s="10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</row>
    <row r="81" spans="1:16" x14ac:dyDescent="0.3">
      <c r="A81" s="11"/>
      <c r="B81" s="10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</row>
  </sheetData>
  <dataValidations count="1">
    <dataValidation type="list" allowBlank="1" showInputMessage="1" showErrorMessage="1" sqref="C3" xr:uid="{016C31DC-9E49-4174-9405-229F857A11BA}">
      <formula1>"JOHANNA,CEDRIC"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C8E60-CEA9-41FA-8F1D-8F3E9D92FDCB}">
  <sheetPr codeName="Feuil1">
    <tabColor rgb="FFFFFF00"/>
  </sheetPr>
  <dimension ref="A3:P15"/>
  <sheetViews>
    <sheetView showGridLines="0" tabSelected="1" workbookViewId="0">
      <pane ySplit="10" topLeftCell="A11" activePane="bottomLeft" state="frozen"/>
      <selection pane="bottomLeft"/>
    </sheetView>
  </sheetViews>
  <sheetFormatPr baseColWidth="10" defaultRowHeight="14.4" x14ac:dyDescent="0.3"/>
  <cols>
    <col min="1" max="1" width="11.88671875" style="42" customWidth="1"/>
    <col min="2" max="2" width="9.21875" style="42" bestFit="1" customWidth="1"/>
    <col min="3" max="3" width="9.33203125" style="42" bestFit="1" customWidth="1"/>
    <col min="4" max="4" width="11.88671875" style="42" bestFit="1" customWidth="1"/>
    <col min="5" max="5" width="16.33203125" style="42" bestFit="1" customWidth="1"/>
    <col min="6" max="6" width="15.5546875" style="42" bestFit="1" customWidth="1"/>
    <col min="7" max="7" width="19.44140625" style="42" bestFit="1" customWidth="1"/>
    <col min="8" max="11" width="18.77734375" style="42" customWidth="1"/>
    <col min="12" max="12" width="9.77734375" style="42" bestFit="1" customWidth="1"/>
    <col min="13" max="13" width="19.44140625" style="42" bestFit="1" customWidth="1"/>
    <col min="14" max="14" width="15.88671875" style="42" bestFit="1" customWidth="1"/>
    <col min="15" max="15" width="14.33203125" style="42" bestFit="1" customWidth="1"/>
    <col min="16" max="16" width="9" style="42" bestFit="1" customWidth="1"/>
    <col min="17" max="17" width="12.21875" style="42" bestFit="1" customWidth="1"/>
    <col min="18" max="18" width="6.88671875" style="42" customWidth="1"/>
    <col min="19" max="19" width="6.88671875" style="42" bestFit="1" customWidth="1"/>
    <col min="20" max="20" width="17" style="42" bestFit="1" customWidth="1"/>
    <col min="21" max="21" width="33" style="42" bestFit="1" customWidth="1"/>
    <col min="22" max="22" width="9.109375" style="42" bestFit="1" customWidth="1"/>
    <col min="23" max="23" width="10.77734375" style="42" bestFit="1" customWidth="1"/>
    <col min="24" max="24" width="13.21875" style="42" bestFit="1" customWidth="1"/>
    <col min="25" max="27" width="15.6640625" style="42" bestFit="1" customWidth="1"/>
    <col min="28" max="28" width="30.5546875" style="42" bestFit="1" customWidth="1"/>
    <col min="29" max="29" width="7.33203125" style="42" bestFit="1" customWidth="1"/>
    <col min="30" max="30" width="10.109375" style="42" bestFit="1" customWidth="1"/>
    <col min="31" max="31" width="27.109375" style="42" bestFit="1" customWidth="1"/>
    <col min="32" max="33" width="15.5546875" style="42" bestFit="1" customWidth="1"/>
    <col min="34" max="34" width="27.21875" style="42" bestFit="1" customWidth="1"/>
    <col min="35" max="35" width="35.77734375" style="42" bestFit="1" customWidth="1"/>
    <col min="36" max="36" width="28.88671875" style="42" bestFit="1" customWidth="1"/>
    <col min="37" max="37" width="29.44140625" style="42" bestFit="1" customWidth="1"/>
    <col min="38" max="38" width="29.6640625" style="42" bestFit="1" customWidth="1"/>
    <col min="39" max="39" width="31.109375" style="42" bestFit="1" customWidth="1"/>
    <col min="40" max="40" width="16" style="42" bestFit="1" customWidth="1"/>
    <col min="41" max="41" width="16.109375" style="42" bestFit="1" customWidth="1"/>
    <col min="42" max="42" width="17" style="42" bestFit="1" customWidth="1"/>
    <col min="43" max="43" width="33" style="42" bestFit="1" customWidth="1"/>
    <col min="44" max="44" width="9.109375" style="42" bestFit="1" customWidth="1"/>
    <col min="45" max="45" width="10.77734375" style="42" bestFit="1" customWidth="1"/>
    <col min="46" max="16384" width="11.5546875" style="42"/>
  </cols>
  <sheetData>
    <row r="3" spans="1:16" x14ac:dyDescent="0.3">
      <c r="C3" s="43" t="s">
        <v>99</v>
      </c>
      <c r="D3" s="44" t="s">
        <v>159</v>
      </c>
    </row>
    <row r="4" spans="1:16" x14ac:dyDescent="0.3">
      <c r="C4" s="43" t="s">
        <v>100</v>
      </c>
      <c r="D4" s="45" t="s">
        <v>73</v>
      </c>
    </row>
    <row r="10" spans="1:16" s="48" customFormat="1" ht="39.6" customHeight="1" x14ac:dyDescent="0.3">
      <c r="A10" s="48" t="s">
        <v>101</v>
      </c>
      <c r="B10" s="48" t="s">
        <v>56</v>
      </c>
      <c r="C10" s="48" t="s">
        <v>55</v>
      </c>
      <c r="D10" s="48" t="s">
        <v>54</v>
      </c>
      <c r="E10" s="48" t="s">
        <v>34</v>
      </c>
      <c r="F10" s="48" t="s">
        <v>33</v>
      </c>
      <c r="G10" s="48" t="s">
        <v>45</v>
      </c>
      <c r="H10" s="48" t="s">
        <v>35</v>
      </c>
      <c r="I10" s="48" t="s">
        <v>60</v>
      </c>
      <c r="J10" s="48" t="s">
        <v>6</v>
      </c>
      <c r="K10" s="48" t="s">
        <v>8</v>
      </c>
      <c r="L10" s="48" t="s">
        <v>79</v>
      </c>
      <c r="M10" s="48" t="s">
        <v>61</v>
      </c>
      <c r="N10" s="48" t="s">
        <v>71</v>
      </c>
      <c r="O10" s="48" t="s">
        <v>72</v>
      </c>
      <c r="P10" s="48" t="s">
        <v>75</v>
      </c>
    </row>
    <row r="11" spans="1:16" x14ac:dyDescent="0.3">
      <c r="B11" s="42">
        <v>217186</v>
      </c>
      <c r="C11" s="46" t="s">
        <v>102</v>
      </c>
      <c r="D11" s="46" t="s">
        <v>121</v>
      </c>
      <c r="E11" s="47">
        <v>44571</v>
      </c>
      <c r="F11" s="47">
        <v>44607</v>
      </c>
      <c r="G11" s="46" t="s">
        <v>1</v>
      </c>
      <c r="H11" s="46" t="s">
        <v>2</v>
      </c>
      <c r="I11" s="46" t="s">
        <v>174</v>
      </c>
      <c r="J11" s="42">
        <v>27</v>
      </c>
      <c r="K11" s="42">
        <v>16</v>
      </c>
    </row>
    <row r="12" spans="1:16" x14ac:dyDescent="0.3">
      <c r="B12" s="42">
        <v>217192</v>
      </c>
      <c r="C12" s="46" t="s">
        <v>103</v>
      </c>
      <c r="D12" s="46" t="s">
        <v>122</v>
      </c>
      <c r="E12" s="47">
        <v>44482</v>
      </c>
      <c r="F12" s="47">
        <v>44732</v>
      </c>
      <c r="G12" s="46" t="s">
        <v>1</v>
      </c>
      <c r="H12" s="46" t="s">
        <v>2</v>
      </c>
      <c r="I12" s="46" t="s">
        <v>175</v>
      </c>
      <c r="J12" s="42">
        <v>173</v>
      </c>
      <c r="K12" s="42">
        <v>21</v>
      </c>
    </row>
    <row r="13" spans="1:16" x14ac:dyDescent="0.3">
      <c r="B13" s="42">
        <v>217197</v>
      </c>
      <c r="C13" s="46" t="s">
        <v>104</v>
      </c>
      <c r="D13" s="46" t="s">
        <v>123</v>
      </c>
      <c r="E13" s="47">
        <v>44572</v>
      </c>
      <c r="F13" s="47">
        <v>44578</v>
      </c>
      <c r="G13" s="46" t="s">
        <v>5</v>
      </c>
      <c r="H13" s="46" t="s">
        <v>2</v>
      </c>
      <c r="I13" s="46" t="s">
        <v>162</v>
      </c>
      <c r="J13" s="42">
        <v>5</v>
      </c>
      <c r="K13" s="42">
        <v>5</v>
      </c>
    </row>
    <row r="14" spans="1:16" x14ac:dyDescent="0.3">
      <c r="B14" s="42">
        <v>217221</v>
      </c>
      <c r="C14" s="46" t="s">
        <v>105</v>
      </c>
      <c r="D14" s="46" t="s">
        <v>124</v>
      </c>
      <c r="E14" s="47">
        <v>44581</v>
      </c>
      <c r="F14" s="47">
        <v>44587</v>
      </c>
      <c r="G14" s="46" t="s">
        <v>5</v>
      </c>
      <c r="H14" s="46" t="s">
        <v>2</v>
      </c>
      <c r="I14" s="46" t="s">
        <v>176</v>
      </c>
      <c r="J14" s="42">
        <v>5</v>
      </c>
      <c r="K14" s="42">
        <v>5</v>
      </c>
    </row>
    <row r="15" spans="1:16" x14ac:dyDescent="0.3">
      <c r="B15" s="42">
        <v>217230</v>
      </c>
      <c r="C15" s="46" t="s">
        <v>108</v>
      </c>
      <c r="D15" s="46" t="s">
        <v>127</v>
      </c>
      <c r="E15" s="47">
        <v>44475</v>
      </c>
      <c r="F15" s="47">
        <v>44651</v>
      </c>
      <c r="G15" s="46" t="s">
        <v>1</v>
      </c>
      <c r="H15" s="46" t="s">
        <v>3</v>
      </c>
      <c r="I15" s="46" t="s">
        <v>177</v>
      </c>
      <c r="J15" s="42">
        <v>125</v>
      </c>
      <c r="K15" s="42">
        <v>21</v>
      </c>
    </row>
  </sheetData>
  <phoneticPr fontId="2" type="noConversion"/>
  <dataValidations count="2">
    <dataValidation type="list" allowBlank="1" showInputMessage="1" showErrorMessage="1" sqref="D3" xr:uid="{B0E2AD45-A6E6-465D-B91C-BFDCD2EA71F9}">
      <formula1>INDIRECT("t_Gestionnaires[Gestionnaires]")</formula1>
    </dataValidation>
    <dataValidation type="list" allowBlank="1" showInputMessage="1" showErrorMessage="1" sqref="D4" xr:uid="{83E4396F-BD04-4C61-A795-59352ACCA4BA}">
      <formula1>INDIRECT("t_Mois[Mois]")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96520-8BC9-4D3F-B782-0BDCEB514101}">
  <sheetPr codeName="Sheet3">
    <tabColor rgb="FFFFFF00"/>
  </sheetPr>
  <dimension ref="A1:AP23"/>
  <sheetViews>
    <sheetView showGridLines="0" workbookViewId="0">
      <pane xSplit="3" ySplit="4" topLeftCell="AH5" activePane="bottomRight" state="frozen"/>
      <selection pane="topRight" activeCell="D1" sqref="D1"/>
      <selection pane="bottomLeft" activeCell="A2" sqref="A2"/>
      <selection pane="bottomRight" activeCell="AJ4" sqref="AJ4"/>
    </sheetView>
  </sheetViews>
  <sheetFormatPr baseColWidth="10" defaultColWidth="10.88671875" defaultRowHeight="14.4" x14ac:dyDescent="0.3"/>
  <cols>
    <col min="1" max="1" width="11.44140625"/>
    <col min="2" max="3" width="17.77734375" customWidth="1"/>
    <col min="4" max="4" width="27.21875" customWidth="1"/>
    <col min="5" max="5" width="27.77734375" customWidth="1"/>
    <col min="6" max="6" width="22.44140625" customWidth="1"/>
    <col min="8" max="8" width="22.33203125" customWidth="1"/>
    <col min="9" max="9" width="11.77734375" customWidth="1"/>
    <col min="10" max="10" width="16.5546875" customWidth="1"/>
    <col min="11" max="11" width="18.33203125" customWidth="1"/>
    <col min="12" max="12" width="18.109375" customWidth="1"/>
    <col min="14" max="14" width="16.5546875" customWidth="1"/>
    <col min="15" max="15" width="13.109375" customWidth="1"/>
    <col min="16" max="18" width="16.21875" customWidth="1"/>
    <col min="19" max="19" width="30.6640625" customWidth="1"/>
    <col min="22" max="22" width="27.21875" customWidth="1"/>
    <col min="23" max="23" width="14.5546875" customWidth="1"/>
    <col min="24" max="24" width="12" customWidth="1"/>
    <col min="25" max="25" width="28.109375" customWidth="1"/>
    <col min="26" max="26" width="37.109375" customWidth="1"/>
    <col min="27" max="27" width="29.5546875" customWidth="1"/>
    <col min="28" max="28" width="30.21875" customWidth="1"/>
    <col min="29" max="29" width="30.33203125" customWidth="1"/>
    <col min="30" max="30" width="32.21875" customWidth="1"/>
    <col min="31" max="31" width="16.21875" customWidth="1"/>
    <col min="32" max="32" width="17.21875" customWidth="1"/>
    <col min="33" max="33" width="20.33203125" customWidth="1"/>
    <col min="34" max="34" width="33.88671875" customWidth="1"/>
    <col min="35" max="35" width="21.44140625" customWidth="1"/>
    <col min="36" max="42" width="10.88671875" style="36"/>
  </cols>
  <sheetData>
    <row r="1" spans="1:42" s="24" customFormat="1" x14ac:dyDescent="0.3">
      <c r="A1" s="25"/>
      <c r="AF1"/>
      <c r="AG1"/>
      <c r="AJ1" s="33"/>
      <c r="AK1" s="33"/>
      <c r="AL1" s="33"/>
      <c r="AM1" s="33"/>
      <c r="AN1" s="33"/>
      <c r="AO1" s="33"/>
      <c r="AP1" s="33"/>
    </row>
    <row r="2" spans="1:42" s="24" customFormat="1" x14ac:dyDescent="0.3">
      <c r="A2" s="25"/>
      <c r="AF2"/>
      <c r="AG2"/>
      <c r="AJ2" s="33"/>
      <c r="AK2" s="33"/>
      <c r="AL2" s="33"/>
      <c r="AM2" s="33"/>
      <c r="AN2" s="33"/>
      <c r="AO2" s="33"/>
      <c r="AP2" s="33"/>
    </row>
    <row r="3" spans="1:42" s="24" customFormat="1" ht="13.8" x14ac:dyDescent="0.3">
      <c r="A3" s="25"/>
      <c r="AJ3" s="33"/>
      <c r="AK3" s="33"/>
      <c r="AL3" s="33"/>
      <c r="AM3" s="33"/>
      <c r="AN3" s="33"/>
      <c r="AO3" s="33"/>
      <c r="AP3" s="33"/>
    </row>
    <row r="4" spans="1:42" s="12" customFormat="1" ht="70.95" customHeight="1" x14ac:dyDescent="0.3">
      <c r="A4" s="12" t="s">
        <v>56</v>
      </c>
      <c r="B4" s="12" t="s">
        <v>55</v>
      </c>
      <c r="C4" s="12" t="s">
        <v>54</v>
      </c>
      <c r="D4" s="12" t="s">
        <v>53</v>
      </c>
      <c r="E4" s="12" t="s">
        <v>52</v>
      </c>
      <c r="F4" s="12" t="s">
        <v>51</v>
      </c>
      <c r="G4" s="12" t="s">
        <v>50</v>
      </c>
      <c r="H4" s="12" t="s">
        <v>49</v>
      </c>
      <c r="I4" s="12" t="s">
        <v>48</v>
      </c>
      <c r="J4" s="12" t="s">
        <v>47</v>
      </c>
      <c r="K4" s="12" t="s">
        <v>46</v>
      </c>
      <c r="L4" s="12" t="s">
        <v>45</v>
      </c>
      <c r="M4" s="12" t="s">
        <v>44</v>
      </c>
      <c r="N4" s="12" t="s">
        <v>43</v>
      </c>
      <c r="O4" s="12" t="s">
        <v>42</v>
      </c>
      <c r="P4" s="12" t="s">
        <v>41</v>
      </c>
      <c r="Q4" s="12" t="s">
        <v>40</v>
      </c>
      <c r="R4" s="12" t="s">
        <v>39</v>
      </c>
      <c r="S4" s="12" t="s">
        <v>38</v>
      </c>
      <c r="T4" s="12" t="s">
        <v>37</v>
      </c>
      <c r="U4" s="12" t="s">
        <v>36</v>
      </c>
      <c r="V4" s="12" t="s">
        <v>35</v>
      </c>
      <c r="W4" s="12" t="s">
        <v>34</v>
      </c>
      <c r="X4" s="12" t="s">
        <v>33</v>
      </c>
      <c r="Y4" s="12" t="s">
        <v>6</v>
      </c>
      <c r="Z4" s="12" t="s">
        <v>7</v>
      </c>
      <c r="AA4" s="12" t="s">
        <v>8</v>
      </c>
      <c r="AB4" s="12" t="s">
        <v>9</v>
      </c>
      <c r="AC4" s="12" t="s">
        <v>10</v>
      </c>
      <c r="AD4" s="12" t="s">
        <v>11</v>
      </c>
      <c r="AE4" s="12" t="s">
        <v>32</v>
      </c>
      <c r="AF4" s="13" t="s">
        <v>57</v>
      </c>
      <c r="AG4" s="14" t="s">
        <v>59</v>
      </c>
      <c r="AH4" s="15" t="s">
        <v>60</v>
      </c>
      <c r="AI4" s="15" t="s">
        <v>80</v>
      </c>
      <c r="AJ4" s="34" t="s">
        <v>161</v>
      </c>
      <c r="AK4" s="40" t="s">
        <v>101</v>
      </c>
      <c r="AL4" s="41" t="s">
        <v>79</v>
      </c>
      <c r="AM4" s="40" t="s">
        <v>61</v>
      </c>
      <c r="AN4" s="40" t="s">
        <v>71</v>
      </c>
      <c r="AO4" s="40" t="s">
        <v>72</v>
      </c>
      <c r="AP4" s="40" t="s">
        <v>75</v>
      </c>
    </row>
    <row r="5" spans="1:42" s="28" customFormat="1" ht="13.8" x14ac:dyDescent="0.3">
      <c r="A5" s="16">
        <v>217186</v>
      </c>
      <c r="B5" s="17" t="s">
        <v>102</v>
      </c>
      <c r="C5" s="17" t="s">
        <v>121</v>
      </c>
      <c r="D5" s="18" t="s">
        <v>21</v>
      </c>
      <c r="E5" s="18" t="s">
        <v>140</v>
      </c>
      <c r="F5" s="18" t="s">
        <v>17</v>
      </c>
      <c r="G5" s="18" t="s">
        <v>16</v>
      </c>
      <c r="H5" s="18" t="s">
        <v>140</v>
      </c>
      <c r="I5" s="18" t="s">
        <v>20</v>
      </c>
      <c r="J5" s="18" t="s">
        <v>0</v>
      </c>
      <c r="K5" s="18" t="s">
        <v>15</v>
      </c>
      <c r="L5" s="18" t="s">
        <v>1</v>
      </c>
      <c r="M5" s="18" t="s">
        <v>14</v>
      </c>
      <c r="N5" s="18" t="s">
        <v>13</v>
      </c>
      <c r="O5" s="18" t="s">
        <v>140</v>
      </c>
      <c r="P5" s="18" t="s">
        <v>140</v>
      </c>
      <c r="Q5" s="18" t="s">
        <v>140</v>
      </c>
      <c r="R5" s="18" t="s">
        <v>140</v>
      </c>
      <c r="S5" s="19">
        <v>0</v>
      </c>
      <c r="T5" s="19">
        <v>7</v>
      </c>
      <c r="U5" s="18" t="s">
        <v>12</v>
      </c>
      <c r="V5" s="18" t="s">
        <v>2</v>
      </c>
      <c r="W5" s="20">
        <v>44571</v>
      </c>
      <c r="X5" s="20">
        <v>44607</v>
      </c>
      <c r="Y5" s="19">
        <v>27</v>
      </c>
      <c r="Z5" s="19">
        <v>189</v>
      </c>
      <c r="AA5" s="19">
        <v>16</v>
      </c>
      <c r="AB5" s="19">
        <v>112</v>
      </c>
      <c r="AC5" s="19">
        <v>22</v>
      </c>
      <c r="AD5" s="19">
        <v>37</v>
      </c>
      <c r="AE5" s="18" t="s">
        <v>62</v>
      </c>
      <c r="AF5" s="22" t="s">
        <v>73</v>
      </c>
      <c r="AG5" s="23">
        <v>29587</v>
      </c>
      <c r="AH5" s="26" t="str">
        <f>IF(W5="","",DATEDIF(AG5,W5,"y")&amp;" ans "&amp;DATEDIF(AG5,W5,"ym")&amp;" mois "&amp; DATEDIF(AG5,W5,"md")&amp;" jours")</f>
        <v>41 ans 0 mois 9 jours</v>
      </c>
      <c r="AI5" s="27" t="s">
        <v>159</v>
      </c>
      <c r="AJ5" s="35">
        <f>IF(AND(t_Arrets[[#This Row],[Période de paie]]=MoisChoisi,t_Arrets[[#This Row],[GP]]=GestionnaireChoisi),1,"")</f>
        <v>1</v>
      </c>
      <c r="AK5" s="35"/>
      <c r="AL5" s="35"/>
      <c r="AM5" s="35"/>
      <c r="AN5" s="35"/>
      <c r="AO5" s="35"/>
      <c r="AP5" s="35"/>
    </row>
    <row r="6" spans="1:42" s="28" customFormat="1" ht="13.8" x14ac:dyDescent="0.3">
      <c r="A6" s="16">
        <v>217192</v>
      </c>
      <c r="B6" s="17" t="s">
        <v>103</v>
      </c>
      <c r="C6" s="17" t="s">
        <v>122</v>
      </c>
      <c r="D6" s="18" t="s">
        <v>25</v>
      </c>
      <c r="E6" s="18" t="s">
        <v>141</v>
      </c>
      <c r="F6" s="18" t="s">
        <v>17</v>
      </c>
      <c r="G6" s="18" t="s">
        <v>16</v>
      </c>
      <c r="H6" s="18" t="s">
        <v>141</v>
      </c>
      <c r="I6" s="18" t="s">
        <v>26</v>
      </c>
      <c r="J6" s="18" t="s">
        <v>0</v>
      </c>
      <c r="K6" s="18" t="s">
        <v>15</v>
      </c>
      <c r="L6" s="18" t="s">
        <v>1</v>
      </c>
      <c r="M6" s="18" t="s">
        <v>14</v>
      </c>
      <c r="N6" s="18" t="s">
        <v>13</v>
      </c>
      <c r="O6" s="18" t="s">
        <v>140</v>
      </c>
      <c r="P6" s="18" t="s">
        <v>140</v>
      </c>
      <c r="Q6" s="18" t="s">
        <v>140</v>
      </c>
      <c r="R6" s="18" t="s">
        <v>140</v>
      </c>
      <c r="S6" s="19">
        <v>0</v>
      </c>
      <c r="T6" s="19">
        <v>7</v>
      </c>
      <c r="U6" s="18" t="s">
        <v>12</v>
      </c>
      <c r="V6" s="18" t="s">
        <v>2</v>
      </c>
      <c r="W6" s="20">
        <v>44482</v>
      </c>
      <c r="X6" s="20">
        <v>44732</v>
      </c>
      <c r="Y6" s="19">
        <v>173</v>
      </c>
      <c r="Z6" s="21">
        <v>1266</v>
      </c>
      <c r="AA6" s="19">
        <v>21</v>
      </c>
      <c r="AB6" s="19">
        <v>147</v>
      </c>
      <c r="AC6" s="19">
        <v>31</v>
      </c>
      <c r="AD6" s="19">
        <v>251</v>
      </c>
      <c r="AE6" s="18" t="s">
        <v>63</v>
      </c>
      <c r="AF6" s="22" t="s">
        <v>73</v>
      </c>
      <c r="AG6" s="23">
        <v>29588</v>
      </c>
      <c r="AH6" s="26" t="str">
        <f t="shared" ref="AH6:AH23" si="0">IF(W6="","",DATEDIF(AG6,W6,"y")&amp;" ans "&amp;DATEDIF(AG6,W6,"ym")&amp;" mois "&amp; DATEDIF(AG6,W6,"md")&amp;" jours")</f>
        <v>40 ans 9 mois 11 jours</v>
      </c>
      <c r="AI6" s="27" t="s">
        <v>159</v>
      </c>
      <c r="AJ6" s="35">
        <f>IF(AND(t_Arrets[[#This Row],[Période de paie]]=MoisChoisi,t_Arrets[[#This Row],[GP]]=GestionnaireChoisi),1,"")</f>
        <v>1</v>
      </c>
      <c r="AK6" s="35"/>
      <c r="AL6" s="35"/>
      <c r="AM6" s="35"/>
      <c r="AN6" s="35"/>
      <c r="AO6" s="35"/>
      <c r="AP6" s="35"/>
    </row>
    <row r="7" spans="1:42" s="28" customFormat="1" ht="13.8" x14ac:dyDescent="0.3">
      <c r="A7" s="16">
        <v>217197</v>
      </c>
      <c r="B7" s="17" t="s">
        <v>104</v>
      </c>
      <c r="C7" s="17" t="s">
        <v>123</v>
      </c>
      <c r="D7" s="18" t="s">
        <v>92</v>
      </c>
      <c r="E7" s="18" t="s">
        <v>142</v>
      </c>
      <c r="F7" s="18" t="s">
        <v>19</v>
      </c>
      <c r="G7" s="18" t="s">
        <v>16</v>
      </c>
      <c r="H7" s="18" t="s">
        <v>142</v>
      </c>
      <c r="I7" s="18" t="s">
        <v>93</v>
      </c>
      <c r="J7" s="18" t="s">
        <v>0</v>
      </c>
      <c r="K7" s="18" t="s">
        <v>15</v>
      </c>
      <c r="L7" s="18" t="s">
        <v>5</v>
      </c>
      <c r="M7" s="18" t="s">
        <v>14</v>
      </c>
      <c r="N7" s="18" t="s">
        <v>13</v>
      </c>
      <c r="O7" s="18" t="s">
        <v>140</v>
      </c>
      <c r="P7" s="18" t="s">
        <v>140</v>
      </c>
      <c r="Q7" s="18" t="s">
        <v>140</v>
      </c>
      <c r="R7" s="18" t="s">
        <v>140</v>
      </c>
      <c r="S7" s="19">
        <v>0</v>
      </c>
      <c r="T7" s="19">
        <v>7</v>
      </c>
      <c r="U7" s="18" t="s">
        <v>12</v>
      </c>
      <c r="V7" s="18" t="s">
        <v>2</v>
      </c>
      <c r="W7" s="20">
        <v>44572</v>
      </c>
      <c r="X7" s="20">
        <v>44578</v>
      </c>
      <c r="Y7" s="19">
        <v>5</v>
      </c>
      <c r="Z7" s="19">
        <v>35</v>
      </c>
      <c r="AA7" s="19">
        <v>5</v>
      </c>
      <c r="AB7" s="19">
        <v>35</v>
      </c>
      <c r="AC7" s="19">
        <v>7</v>
      </c>
      <c r="AD7" s="19">
        <v>7</v>
      </c>
      <c r="AE7" s="18" t="s">
        <v>65</v>
      </c>
      <c r="AF7" s="22" t="s">
        <v>73</v>
      </c>
      <c r="AG7" s="23">
        <v>29589</v>
      </c>
      <c r="AH7" s="26" t="str">
        <f t="shared" si="0"/>
        <v>41 ans 0 mois 8 jours</v>
      </c>
      <c r="AI7" s="27" t="s">
        <v>159</v>
      </c>
      <c r="AJ7" s="35">
        <f>IF(AND(t_Arrets[[#This Row],[Période de paie]]=MoisChoisi,t_Arrets[[#This Row],[GP]]=GestionnaireChoisi),1,"")</f>
        <v>1</v>
      </c>
      <c r="AK7" s="35"/>
      <c r="AL7" s="35"/>
      <c r="AM7" s="35"/>
      <c r="AN7" s="35"/>
      <c r="AO7" s="35"/>
      <c r="AP7" s="35"/>
    </row>
    <row r="8" spans="1:42" s="28" customFormat="1" ht="13.8" x14ac:dyDescent="0.3">
      <c r="A8" s="16">
        <v>217221</v>
      </c>
      <c r="B8" s="17" t="s">
        <v>105</v>
      </c>
      <c r="C8" s="17" t="s">
        <v>124</v>
      </c>
      <c r="D8" s="18" t="s">
        <v>24</v>
      </c>
      <c r="E8" s="18" t="s">
        <v>143</v>
      </c>
      <c r="F8" s="18" t="s">
        <v>19</v>
      </c>
      <c r="G8" s="18" t="s">
        <v>16</v>
      </c>
      <c r="H8" s="18" t="s">
        <v>143</v>
      </c>
      <c r="I8" s="18" t="s">
        <v>94</v>
      </c>
      <c r="J8" s="18" t="s">
        <v>0</v>
      </c>
      <c r="K8" s="18" t="s">
        <v>15</v>
      </c>
      <c r="L8" s="18" t="s">
        <v>5</v>
      </c>
      <c r="M8" s="18" t="s">
        <v>14</v>
      </c>
      <c r="N8" s="18" t="s">
        <v>13</v>
      </c>
      <c r="O8" s="18" t="s">
        <v>140</v>
      </c>
      <c r="P8" s="18" t="s">
        <v>140</v>
      </c>
      <c r="Q8" s="18" t="s">
        <v>140</v>
      </c>
      <c r="R8" s="18" t="s">
        <v>140</v>
      </c>
      <c r="S8" s="19">
        <v>0</v>
      </c>
      <c r="T8" s="19">
        <v>7</v>
      </c>
      <c r="U8" s="18" t="s">
        <v>12</v>
      </c>
      <c r="V8" s="18" t="s">
        <v>2</v>
      </c>
      <c r="W8" s="20">
        <v>44581</v>
      </c>
      <c r="X8" s="20">
        <v>44587</v>
      </c>
      <c r="Y8" s="19">
        <v>5</v>
      </c>
      <c r="Z8" s="19">
        <v>35</v>
      </c>
      <c r="AA8" s="19">
        <v>5</v>
      </c>
      <c r="AB8" s="19">
        <v>35</v>
      </c>
      <c r="AC8" s="19">
        <v>7</v>
      </c>
      <c r="AD8" s="19">
        <v>7</v>
      </c>
      <c r="AE8" s="18" t="s">
        <v>67</v>
      </c>
      <c r="AF8" s="22" t="s">
        <v>73</v>
      </c>
      <c r="AG8" s="23">
        <v>29590</v>
      </c>
      <c r="AH8" s="26" t="str">
        <f t="shared" si="0"/>
        <v>41 ans 0 mois 16 jours</v>
      </c>
      <c r="AI8" s="27" t="s">
        <v>159</v>
      </c>
      <c r="AJ8" s="35">
        <f>IF(AND(t_Arrets[[#This Row],[Période de paie]]=MoisChoisi,t_Arrets[[#This Row],[GP]]=GestionnaireChoisi),1,"")</f>
        <v>1</v>
      </c>
      <c r="AK8" s="35"/>
      <c r="AL8" s="35"/>
      <c r="AM8" s="35"/>
      <c r="AN8" s="35"/>
      <c r="AO8" s="35"/>
      <c r="AP8" s="35"/>
    </row>
    <row r="9" spans="1:42" s="28" customFormat="1" ht="13.8" x14ac:dyDescent="0.3">
      <c r="A9" s="16">
        <v>217224</v>
      </c>
      <c r="B9" s="17" t="s">
        <v>106</v>
      </c>
      <c r="C9" s="17" t="s">
        <v>125</v>
      </c>
      <c r="D9" s="18" t="s">
        <v>81</v>
      </c>
      <c r="E9" s="18" t="s">
        <v>144</v>
      </c>
      <c r="F9" s="18" t="s">
        <v>17</v>
      </c>
      <c r="G9" s="18" t="s">
        <v>16</v>
      </c>
      <c r="H9" s="18" t="s">
        <v>144</v>
      </c>
      <c r="I9" s="18" t="s">
        <v>82</v>
      </c>
      <c r="J9" s="18" t="s">
        <v>0</v>
      </c>
      <c r="K9" s="18" t="s">
        <v>15</v>
      </c>
      <c r="L9" s="18" t="s">
        <v>1</v>
      </c>
      <c r="M9" s="18" t="s">
        <v>14</v>
      </c>
      <c r="N9" s="18" t="s">
        <v>13</v>
      </c>
      <c r="O9" s="18" t="s">
        <v>140</v>
      </c>
      <c r="P9" s="18" t="s">
        <v>140</v>
      </c>
      <c r="Q9" s="18" t="s">
        <v>140</v>
      </c>
      <c r="R9" s="18" t="s">
        <v>140</v>
      </c>
      <c r="S9" s="19">
        <v>0</v>
      </c>
      <c r="T9" s="19">
        <v>7</v>
      </c>
      <c r="U9" s="18" t="s">
        <v>18</v>
      </c>
      <c r="V9" s="18" t="s">
        <v>3</v>
      </c>
      <c r="W9" s="20">
        <v>44553</v>
      </c>
      <c r="X9" s="20">
        <v>44615</v>
      </c>
      <c r="Y9" s="19">
        <v>45</v>
      </c>
      <c r="Z9" s="19">
        <v>315</v>
      </c>
      <c r="AA9" s="19">
        <v>21</v>
      </c>
      <c r="AB9" s="19">
        <v>147</v>
      </c>
      <c r="AC9" s="19">
        <v>31</v>
      </c>
      <c r="AD9" s="19">
        <v>63</v>
      </c>
      <c r="AE9" s="18" t="s">
        <v>68</v>
      </c>
      <c r="AF9" s="22" t="s">
        <v>73</v>
      </c>
      <c r="AG9" s="23">
        <v>29591</v>
      </c>
      <c r="AH9" s="26" t="str">
        <f t="shared" si="0"/>
        <v>40 ans 11 mois 18 jours</v>
      </c>
      <c r="AI9" s="27" t="s">
        <v>58</v>
      </c>
      <c r="AJ9" s="35" t="str">
        <f>IF(AND(t_Arrets[[#This Row],[Période de paie]]=MoisChoisi,t_Arrets[[#This Row],[GP]]=GestionnaireChoisi),1,"")</f>
        <v/>
      </c>
      <c r="AK9" s="35"/>
      <c r="AL9" s="35"/>
      <c r="AM9" s="35"/>
      <c r="AN9" s="35"/>
      <c r="AO9" s="35"/>
      <c r="AP9" s="35"/>
    </row>
    <row r="10" spans="1:42" s="28" customFormat="1" ht="13.8" x14ac:dyDescent="0.3">
      <c r="A10" s="16">
        <v>217227</v>
      </c>
      <c r="B10" s="17" t="s">
        <v>107</v>
      </c>
      <c r="C10" s="17" t="s">
        <v>126</v>
      </c>
      <c r="D10" s="18" t="s">
        <v>83</v>
      </c>
      <c r="E10" s="18" t="s">
        <v>145</v>
      </c>
      <c r="F10" s="18" t="s">
        <v>19</v>
      </c>
      <c r="G10" s="18" t="s">
        <v>16</v>
      </c>
      <c r="H10" s="18" t="s">
        <v>145</v>
      </c>
      <c r="I10" s="18" t="s">
        <v>84</v>
      </c>
      <c r="J10" s="18" t="s">
        <v>0</v>
      </c>
      <c r="K10" s="18" t="s">
        <v>15</v>
      </c>
      <c r="L10" s="18" t="s">
        <v>5</v>
      </c>
      <c r="M10" s="18" t="s">
        <v>14</v>
      </c>
      <c r="N10" s="18" t="s">
        <v>13</v>
      </c>
      <c r="O10" s="18" t="s">
        <v>140</v>
      </c>
      <c r="P10" s="18" t="s">
        <v>140</v>
      </c>
      <c r="Q10" s="18" t="s">
        <v>140</v>
      </c>
      <c r="R10" s="18" t="s">
        <v>140</v>
      </c>
      <c r="S10" s="19">
        <v>0</v>
      </c>
      <c r="T10" s="19">
        <v>7.78</v>
      </c>
      <c r="U10" s="18" t="s">
        <v>12</v>
      </c>
      <c r="V10" s="18" t="s">
        <v>2</v>
      </c>
      <c r="W10" s="20">
        <v>44592</v>
      </c>
      <c r="X10" s="20">
        <v>44598</v>
      </c>
      <c r="Y10" s="19">
        <v>4</v>
      </c>
      <c r="Z10" s="19">
        <v>33</v>
      </c>
      <c r="AA10" s="19">
        <v>1</v>
      </c>
      <c r="AB10" s="19">
        <v>8.25</v>
      </c>
      <c r="AC10" s="19">
        <v>1</v>
      </c>
      <c r="AD10" s="19">
        <v>7</v>
      </c>
      <c r="AE10" s="18" t="s">
        <v>85</v>
      </c>
      <c r="AF10" s="22" t="s">
        <v>73</v>
      </c>
      <c r="AG10" s="23">
        <v>29592</v>
      </c>
      <c r="AH10" s="26" t="str">
        <f t="shared" si="0"/>
        <v>41 ans 0 mois 25 jours</v>
      </c>
      <c r="AI10" s="27" t="s">
        <v>58</v>
      </c>
      <c r="AJ10" s="35" t="str">
        <f>IF(AND(t_Arrets[[#This Row],[Période de paie]]=MoisChoisi,t_Arrets[[#This Row],[GP]]=GestionnaireChoisi),1,"")</f>
        <v/>
      </c>
      <c r="AK10" s="35"/>
      <c r="AL10" s="35"/>
      <c r="AM10" s="35"/>
      <c r="AN10" s="35"/>
      <c r="AO10" s="35"/>
      <c r="AP10" s="35"/>
    </row>
    <row r="11" spans="1:42" s="28" customFormat="1" ht="13.8" x14ac:dyDescent="0.3">
      <c r="A11" s="16">
        <v>217230</v>
      </c>
      <c r="B11" s="17" t="s">
        <v>108</v>
      </c>
      <c r="C11" s="17" t="s">
        <v>127</v>
      </c>
      <c r="D11" s="18" t="s">
        <v>31</v>
      </c>
      <c r="E11" s="18" t="s">
        <v>146</v>
      </c>
      <c r="F11" s="18" t="s">
        <v>17</v>
      </c>
      <c r="G11" s="18" t="s">
        <v>16</v>
      </c>
      <c r="H11" s="18" t="s">
        <v>146</v>
      </c>
      <c r="I11" s="18" t="s">
        <v>29</v>
      </c>
      <c r="J11" s="18" t="s">
        <v>0</v>
      </c>
      <c r="K11" s="18" t="s">
        <v>15</v>
      </c>
      <c r="L11" s="18" t="s">
        <v>1</v>
      </c>
      <c r="M11" s="18" t="s">
        <v>14</v>
      </c>
      <c r="N11" s="18" t="s">
        <v>13</v>
      </c>
      <c r="O11" s="18" t="s">
        <v>140</v>
      </c>
      <c r="P11" s="18" t="s">
        <v>140</v>
      </c>
      <c r="Q11" s="18" t="s">
        <v>140</v>
      </c>
      <c r="R11" s="18" t="s">
        <v>140</v>
      </c>
      <c r="S11" s="19">
        <v>0</v>
      </c>
      <c r="T11" s="19">
        <v>7</v>
      </c>
      <c r="U11" s="18" t="s">
        <v>18</v>
      </c>
      <c r="V11" s="18" t="s">
        <v>3</v>
      </c>
      <c r="W11" s="20">
        <v>44475</v>
      </c>
      <c r="X11" s="20">
        <v>44651</v>
      </c>
      <c r="Y11" s="19">
        <v>125</v>
      </c>
      <c r="Z11" s="19">
        <v>889</v>
      </c>
      <c r="AA11" s="19">
        <v>21</v>
      </c>
      <c r="AB11" s="19">
        <v>147</v>
      </c>
      <c r="AC11" s="19">
        <v>31</v>
      </c>
      <c r="AD11" s="19">
        <v>177</v>
      </c>
      <c r="AE11" s="18" t="s">
        <v>64</v>
      </c>
      <c r="AF11" s="22" t="s">
        <v>73</v>
      </c>
      <c r="AG11" s="23">
        <v>29593</v>
      </c>
      <c r="AH11" s="26" t="str">
        <f t="shared" si="0"/>
        <v>40 ans 8 mois 29 jours</v>
      </c>
      <c r="AI11" s="27" t="s">
        <v>159</v>
      </c>
      <c r="AJ11" s="35">
        <f>IF(AND(t_Arrets[[#This Row],[Période de paie]]=MoisChoisi,t_Arrets[[#This Row],[GP]]=GestionnaireChoisi),1,"")</f>
        <v>1</v>
      </c>
      <c r="AK11" s="35"/>
      <c r="AL11" s="35"/>
      <c r="AM11" s="35"/>
      <c r="AN11" s="35"/>
      <c r="AO11" s="35"/>
      <c r="AP11" s="35"/>
    </row>
    <row r="12" spans="1:42" s="28" customFormat="1" ht="13.8" x14ac:dyDescent="0.3">
      <c r="A12" s="16">
        <v>217236</v>
      </c>
      <c r="B12" s="17" t="s">
        <v>109</v>
      </c>
      <c r="C12" s="17" t="s">
        <v>128</v>
      </c>
      <c r="D12" s="18" t="s">
        <v>86</v>
      </c>
      <c r="E12" s="18" t="s">
        <v>147</v>
      </c>
      <c r="F12" s="18" t="s">
        <v>30</v>
      </c>
      <c r="G12" s="18" t="s">
        <v>16</v>
      </c>
      <c r="H12" s="18" t="s">
        <v>147</v>
      </c>
      <c r="I12" s="18" t="s">
        <v>87</v>
      </c>
      <c r="J12" s="18" t="s">
        <v>0</v>
      </c>
      <c r="K12" s="18" t="s">
        <v>15</v>
      </c>
      <c r="L12" s="18" t="s">
        <v>1</v>
      </c>
      <c r="M12" s="18" t="s">
        <v>14</v>
      </c>
      <c r="N12" s="18" t="s">
        <v>13</v>
      </c>
      <c r="O12" s="18" t="s">
        <v>140</v>
      </c>
      <c r="P12" s="18" t="s">
        <v>140</v>
      </c>
      <c r="Q12" s="18" t="s">
        <v>140</v>
      </c>
      <c r="R12" s="18" t="s">
        <v>140</v>
      </c>
      <c r="S12" s="19">
        <v>0</v>
      </c>
      <c r="T12" s="19">
        <v>7</v>
      </c>
      <c r="U12" s="18" t="s">
        <v>12</v>
      </c>
      <c r="V12" s="18" t="s">
        <v>2</v>
      </c>
      <c r="W12" s="20">
        <v>44168</v>
      </c>
      <c r="X12" s="20">
        <v>44681</v>
      </c>
      <c r="Y12" s="19">
        <v>358</v>
      </c>
      <c r="Z12" s="21">
        <v>2569</v>
      </c>
      <c r="AA12" s="19">
        <v>21</v>
      </c>
      <c r="AB12" s="19">
        <v>147</v>
      </c>
      <c r="AC12" s="19">
        <v>31</v>
      </c>
      <c r="AD12" s="19">
        <v>514</v>
      </c>
      <c r="AE12" s="18" t="s">
        <v>67</v>
      </c>
      <c r="AF12" s="22" t="s">
        <v>73</v>
      </c>
      <c r="AG12" s="23">
        <v>29594</v>
      </c>
      <c r="AH12" s="26" t="str">
        <f t="shared" si="0"/>
        <v>39 ans 10 mois 25 jours</v>
      </c>
      <c r="AI12" s="27" t="s">
        <v>58</v>
      </c>
      <c r="AJ12" s="35" t="str">
        <f>IF(AND(t_Arrets[[#This Row],[Période de paie]]=MoisChoisi,t_Arrets[[#This Row],[GP]]=GestionnaireChoisi),1,"")</f>
        <v/>
      </c>
      <c r="AK12" s="35"/>
      <c r="AL12" s="35"/>
      <c r="AM12" s="35"/>
      <c r="AN12" s="35"/>
      <c r="AO12" s="35"/>
      <c r="AP12" s="35"/>
    </row>
    <row r="13" spans="1:42" s="28" customFormat="1" ht="13.8" x14ac:dyDescent="0.3">
      <c r="A13" s="16">
        <v>217245</v>
      </c>
      <c r="B13" s="17" t="s">
        <v>110</v>
      </c>
      <c r="C13" s="17" t="s">
        <v>129</v>
      </c>
      <c r="D13" s="18" t="s">
        <v>25</v>
      </c>
      <c r="E13" s="18" t="s">
        <v>148</v>
      </c>
      <c r="F13" s="18" t="s">
        <v>17</v>
      </c>
      <c r="G13" s="18" t="s">
        <v>16</v>
      </c>
      <c r="H13" s="18" t="s">
        <v>148</v>
      </c>
      <c r="I13" s="18" t="s">
        <v>22</v>
      </c>
      <c r="J13" s="18" t="s">
        <v>0</v>
      </c>
      <c r="K13" s="18" t="s">
        <v>15</v>
      </c>
      <c r="L13" s="18" t="s">
        <v>1</v>
      </c>
      <c r="M13" s="18" t="s">
        <v>14</v>
      </c>
      <c r="N13" s="18" t="s">
        <v>13</v>
      </c>
      <c r="O13" s="18" t="s">
        <v>140</v>
      </c>
      <c r="P13" s="18" t="s">
        <v>140</v>
      </c>
      <c r="Q13" s="18" t="s">
        <v>140</v>
      </c>
      <c r="R13" s="18" t="s">
        <v>140</v>
      </c>
      <c r="S13" s="19">
        <v>0</v>
      </c>
      <c r="T13" s="19">
        <v>7</v>
      </c>
      <c r="U13" s="18" t="s">
        <v>12</v>
      </c>
      <c r="V13" s="18" t="s">
        <v>2</v>
      </c>
      <c r="W13" s="20">
        <v>44570</v>
      </c>
      <c r="X13" s="20">
        <v>44576</v>
      </c>
      <c r="Y13" s="19">
        <v>5</v>
      </c>
      <c r="Z13" s="19">
        <v>35</v>
      </c>
      <c r="AA13" s="19">
        <v>5</v>
      </c>
      <c r="AB13" s="19">
        <v>35</v>
      </c>
      <c r="AC13" s="19">
        <v>7</v>
      </c>
      <c r="AD13" s="19">
        <v>7</v>
      </c>
      <c r="AE13" s="18" t="s">
        <v>65</v>
      </c>
      <c r="AF13" s="22" t="s">
        <v>74</v>
      </c>
      <c r="AG13" s="23">
        <v>29595</v>
      </c>
      <c r="AH13" s="26" t="str">
        <f t="shared" si="0"/>
        <v>41 ans 0 mois 0 jours</v>
      </c>
      <c r="AI13" s="27" t="s">
        <v>58</v>
      </c>
      <c r="AJ13" s="35" t="str">
        <f>IF(AND(t_Arrets[[#This Row],[Période de paie]]=MoisChoisi,t_Arrets[[#This Row],[GP]]=GestionnaireChoisi),1,"")</f>
        <v/>
      </c>
      <c r="AK13" s="35"/>
      <c r="AL13" s="35"/>
      <c r="AM13" s="35"/>
      <c r="AN13" s="35"/>
      <c r="AO13" s="35"/>
      <c r="AP13" s="35"/>
    </row>
    <row r="14" spans="1:42" s="28" customFormat="1" ht="13.8" x14ac:dyDescent="0.3">
      <c r="A14" s="16">
        <v>217251</v>
      </c>
      <c r="B14" s="17" t="s">
        <v>111</v>
      </c>
      <c r="C14" s="17" t="s">
        <v>130</v>
      </c>
      <c r="D14" s="18" t="s">
        <v>24</v>
      </c>
      <c r="E14" s="18" t="s">
        <v>149</v>
      </c>
      <c r="F14" s="18" t="s">
        <v>23</v>
      </c>
      <c r="G14" s="18" t="s">
        <v>16</v>
      </c>
      <c r="H14" s="18" t="s">
        <v>149</v>
      </c>
      <c r="I14" s="18" t="s">
        <v>95</v>
      </c>
      <c r="J14" s="18" t="s">
        <v>0</v>
      </c>
      <c r="K14" s="18" t="s">
        <v>15</v>
      </c>
      <c r="L14" s="18" t="s">
        <v>4</v>
      </c>
      <c r="M14" s="18" t="s">
        <v>14</v>
      </c>
      <c r="N14" s="18" t="s">
        <v>13</v>
      </c>
      <c r="O14" s="18" t="s">
        <v>140</v>
      </c>
      <c r="P14" s="18" t="s">
        <v>140</v>
      </c>
      <c r="Q14" s="18" t="s">
        <v>140</v>
      </c>
      <c r="R14" s="18" t="s">
        <v>140</v>
      </c>
      <c r="S14" s="19">
        <v>0</v>
      </c>
      <c r="T14" s="19">
        <v>7</v>
      </c>
      <c r="U14" s="18" t="s">
        <v>12</v>
      </c>
      <c r="V14" s="18" t="s">
        <v>2</v>
      </c>
      <c r="W14" s="20">
        <v>44583</v>
      </c>
      <c r="X14" s="20">
        <v>44589</v>
      </c>
      <c r="Y14" s="19">
        <v>5</v>
      </c>
      <c r="Z14" s="19">
        <v>35</v>
      </c>
      <c r="AA14" s="19">
        <v>5</v>
      </c>
      <c r="AB14" s="19">
        <v>35</v>
      </c>
      <c r="AC14" s="19">
        <v>7</v>
      </c>
      <c r="AD14" s="19">
        <v>7</v>
      </c>
      <c r="AE14" s="18" t="s">
        <v>67</v>
      </c>
      <c r="AF14" s="22" t="s">
        <v>74</v>
      </c>
      <c r="AG14" s="23">
        <v>29596</v>
      </c>
      <c r="AH14" s="26" t="str">
        <f t="shared" si="0"/>
        <v>41 ans 0 mois 12 jours</v>
      </c>
      <c r="AI14" s="27" t="s">
        <v>159</v>
      </c>
      <c r="AJ14" s="35" t="str">
        <f>IF(AND(t_Arrets[[#This Row],[Période de paie]]=MoisChoisi,t_Arrets[[#This Row],[GP]]=GestionnaireChoisi),1,"")</f>
        <v/>
      </c>
      <c r="AK14" s="35"/>
      <c r="AL14" s="35"/>
      <c r="AM14" s="35"/>
      <c r="AN14" s="35"/>
      <c r="AO14" s="35"/>
      <c r="AP14" s="35"/>
    </row>
    <row r="15" spans="1:42" s="28" customFormat="1" ht="13.8" x14ac:dyDescent="0.3">
      <c r="A15" s="16">
        <v>217261</v>
      </c>
      <c r="B15" s="17" t="s">
        <v>112</v>
      </c>
      <c r="C15" s="17" t="s">
        <v>131</v>
      </c>
      <c r="D15" s="18" t="s">
        <v>25</v>
      </c>
      <c r="E15" s="18" t="s">
        <v>150</v>
      </c>
      <c r="F15" s="18" t="s">
        <v>17</v>
      </c>
      <c r="G15" s="18" t="s">
        <v>16</v>
      </c>
      <c r="H15" s="18" t="s">
        <v>150</v>
      </c>
      <c r="I15" s="18" t="s">
        <v>26</v>
      </c>
      <c r="J15" s="18" t="s">
        <v>0</v>
      </c>
      <c r="K15" s="18" t="s">
        <v>15</v>
      </c>
      <c r="L15" s="18" t="s">
        <v>1</v>
      </c>
      <c r="M15" s="18" t="s">
        <v>14</v>
      </c>
      <c r="N15" s="18" t="s">
        <v>13</v>
      </c>
      <c r="O15" s="18" t="s">
        <v>140</v>
      </c>
      <c r="P15" s="18" t="s">
        <v>140</v>
      </c>
      <c r="Q15" s="18" t="s">
        <v>140</v>
      </c>
      <c r="R15" s="18" t="s">
        <v>140</v>
      </c>
      <c r="S15" s="19">
        <v>0</v>
      </c>
      <c r="T15" s="19">
        <v>7</v>
      </c>
      <c r="U15" s="18" t="s">
        <v>12</v>
      </c>
      <c r="V15" s="18" t="s">
        <v>2</v>
      </c>
      <c r="W15" s="20">
        <v>44572</v>
      </c>
      <c r="X15" s="20">
        <v>44578</v>
      </c>
      <c r="Y15" s="19">
        <v>5</v>
      </c>
      <c r="Z15" s="19">
        <v>35</v>
      </c>
      <c r="AA15" s="19">
        <v>5</v>
      </c>
      <c r="AB15" s="19">
        <v>35</v>
      </c>
      <c r="AC15" s="19">
        <v>7</v>
      </c>
      <c r="AD15" s="19">
        <v>7</v>
      </c>
      <c r="AE15" s="18" t="s">
        <v>66</v>
      </c>
      <c r="AF15" s="22" t="s">
        <v>74</v>
      </c>
      <c r="AG15" s="23">
        <v>29597</v>
      </c>
      <c r="AH15" s="26" t="str">
        <f t="shared" si="0"/>
        <v>41 ans 0 mois 0 jours</v>
      </c>
      <c r="AI15" s="27" t="s">
        <v>159</v>
      </c>
      <c r="AJ15" s="35" t="str">
        <f>IF(AND(t_Arrets[[#This Row],[Période de paie]]=MoisChoisi,t_Arrets[[#This Row],[GP]]=GestionnaireChoisi),1,"")</f>
        <v/>
      </c>
      <c r="AK15" s="35"/>
      <c r="AL15" s="35"/>
      <c r="AM15" s="35"/>
      <c r="AN15" s="35"/>
      <c r="AO15" s="35"/>
      <c r="AP15" s="35"/>
    </row>
    <row r="16" spans="1:42" s="28" customFormat="1" ht="13.8" x14ac:dyDescent="0.3">
      <c r="A16" s="16">
        <v>217273</v>
      </c>
      <c r="B16" s="17" t="s">
        <v>113</v>
      </c>
      <c r="C16" s="17" t="s">
        <v>132</v>
      </c>
      <c r="D16" s="18" t="s">
        <v>86</v>
      </c>
      <c r="E16" s="18" t="s">
        <v>151</v>
      </c>
      <c r="F16" s="18" t="s">
        <v>30</v>
      </c>
      <c r="G16" s="18" t="s">
        <v>16</v>
      </c>
      <c r="H16" s="18" t="s">
        <v>151</v>
      </c>
      <c r="I16" s="18" t="s">
        <v>87</v>
      </c>
      <c r="J16" s="18" t="s">
        <v>0</v>
      </c>
      <c r="K16" s="18" t="s">
        <v>15</v>
      </c>
      <c r="L16" s="18" t="s">
        <v>1</v>
      </c>
      <c r="M16" s="18" t="s">
        <v>14</v>
      </c>
      <c r="N16" s="18" t="s">
        <v>13</v>
      </c>
      <c r="O16" s="18" t="s">
        <v>140</v>
      </c>
      <c r="P16" s="18" t="s">
        <v>140</v>
      </c>
      <c r="Q16" s="18" t="s">
        <v>140</v>
      </c>
      <c r="R16" s="18" t="s">
        <v>140</v>
      </c>
      <c r="S16" s="19">
        <v>0</v>
      </c>
      <c r="T16" s="19">
        <v>7</v>
      </c>
      <c r="U16" s="18" t="s">
        <v>12</v>
      </c>
      <c r="V16" s="18" t="s">
        <v>2</v>
      </c>
      <c r="W16" s="20">
        <v>44395</v>
      </c>
      <c r="X16" s="20">
        <v>44655</v>
      </c>
      <c r="Y16" s="19">
        <v>184</v>
      </c>
      <c r="Z16" s="21">
        <v>1302</v>
      </c>
      <c r="AA16" s="19">
        <v>21</v>
      </c>
      <c r="AB16" s="19">
        <v>147</v>
      </c>
      <c r="AC16" s="19">
        <v>31</v>
      </c>
      <c r="AD16" s="19">
        <v>261</v>
      </c>
      <c r="AE16" s="18" t="s">
        <v>85</v>
      </c>
      <c r="AF16" s="22" t="s">
        <v>74</v>
      </c>
      <c r="AG16" s="23">
        <v>29598</v>
      </c>
      <c r="AH16" s="26" t="str">
        <f t="shared" si="0"/>
        <v>40 ans 6 mois 6 jours</v>
      </c>
      <c r="AI16" s="27" t="s">
        <v>159</v>
      </c>
      <c r="AJ16" s="35" t="str">
        <f>IF(AND(t_Arrets[[#This Row],[Période de paie]]=MoisChoisi,t_Arrets[[#This Row],[GP]]=GestionnaireChoisi),1,"")</f>
        <v/>
      </c>
      <c r="AK16" s="35"/>
      <c r="AL16" s="35"/>
      <c r="AM16" s="35"/>
      <c r="AN16" s="35"/>
      <c r="AO16" s="35"/>
      <c r="AP16" s="35"/>
    </row>
    <row r="17" spans="1:42" s="28" customFormat="1" ht="13.8" x14ac:dyDescent="0.3">
      <c r="A17" s="16">
        <v>217277</v>
      </c>
      <c r="B17" s="17" t="s">
        <v>114</v>
      </c>
      <c r="C17" s="17" t="s">
        <v>133</v>
      </c>
      <c r="D17" s="18" t="s">
        <v>31</v>
      </c>
      <c r="E17" s="18" t="s">
        <v>152</v>
      </c>
      <c r="F17" s="18" t="s">
        <v>30</v>
      </c>
      <c r="G17" s="18" t="s">
        <v>16</v>
      </c>
      <c r="H17" s="18" t="s">
        <v>152</v>
      </c>
      <c r="I17" s="18" t="s">
        <v>29</v>
      </c>
      <c r="J17" s="18" t="s">
        <v>0</v>
      </c>
      <c r="K17" s="18" t="s">
        <v>15</v>
      </c>
      <c r="L17" s="18" t="s">
        <v>1</v>
      </c>
      <c r="M17" s="18" t="s">
        <v>14</v>
      </c>
      <c r="N17" s="18" t="s">
        <v>13</v>
      </c>
      <c r="O17" s="18" t="s">
        <v>140</v>
      </c>
      <c r="P17" s="18" t="s">
        <v>140</v>
      </c>
      <c r="Q17" s="18" t="s">
        <v>140</v>
      </c>
      <c r="R17" s="18" t="s">
        <v>140</v>
      </c>
      <c r="S17" s="19">
        <v>0</v>
      </c>
      <c r="T17" s="19">
        <v>7</v>
      </c>
      <c r="U17" s="18" t="s">
        <v>12</v>
      </c>
      <c r="V17" s="18" t="s">
        <v>2</v>
      </c>
      <c r="W17" s="20">
        <v>44580</v>
      </c>
      <c r="X17" s="20">
        <v>44599</v>
      </c>
      <c r="Y17" s="19">
        <v>14</v>
      </c>
      <c r="Z17" s="19">
        <v>97.25</v>
      </c>
      <c r="AA17" s="19">
        <v>9</v>
      </c>
      <c r="AB17" s="19">
        <v>62.25</v>
      </c>
      <c r="AC17" s="19">
        <v>13</v>
      </c>
      <c r="AD17" s="19">
        <v>20</v>
      </c>
      <c r="AE17" s="18" t="s">
        <v>63</v>
      </c>
      <c r="AF17" s="22" t="s">
        <v>74</v>
      </c>
      <c r="AG17" s="23">
        <v>29599</v>
      </c>
      <c r="AH17" s="26" t="str">
        <f t="shared" si="0"/>
        <v>41 ans 0 mois 6 jours</v>
      </c>
      <c r="AI17" s="27" t="s">
        <v>159</v>
      </c>
      <c r="AJ17" s="35" t="str">
        <f>IF(AND(t_Arrets[[#This Row],[Période de paie]]=MoisChoisi,t_Arrets[[#This Row],[GP]]=GestionnaireChoisi),1,"")</f>
        <v/>
      </c>
      <c r="AK17" s="35"/>
      <c r="AL17" s="35"/>
      <c r="AM17" s="35"/>
      <c r="AN17" s="35"/>
      <c r="AO17" s="35"/>
      <c r="AP17" s="35"/>
    </row>
    <row r="18" spans="1:42" s="28" customFormat="1" ht="13.8" x14ac:dyDescent="0.3">
      <c r="A18" s="16">
        <v>217280</v>
      </c>
      <c r="B18" s="17" t="s">
        <v>115</v>
      </c>
      <c r="C18" s="17" t="s">
        <v>134</v>
      </c>
      <c r="D18" s="18" t="s">
        <v>25</v>
      </c>
      <c r="E18" s="18" t="s">
        <v>153</v>
      </c>
      <c r="F18" s="18" t="s">
        <v>30</v>
      </c>
      <c r="G18" s="18" t="s">
        <v>16</v>
      </c>
      <c r="H18" s="18" t="s">
        <v>153</v>
      </c>
      <c r="I18" s="18" t="s">
        <v>22</v>
      </c>
      <c r="J18" s="18" t="s">
        <v>0</v>
      </c>
      <c r="K18" s="18" t="s">
        <v>15</v>
      </c>
      <c r="L18" s="18" t="s">
        <v>1</v>
      </c>
      <c r="M18" s="18" t="s">
        <v>14</v>
      </c>
      <c r="N18" s="18" t="s">
        <v>13</v>
      </c>
      <c r="O18" s="18" t="s">
        <v>140</v>
      </c>
      <c r="P18" s="18" t="s">
        <v>140</v>
      </c>
      <c r="Q18" s="18" t="s">
        <v>140</v>
      </c>
      <c r="R18" s="18" t="s">
        <v>140</v>
      </c>
      <c r="S18" s="19">
        <v>0</v>
      </c>
      <c r="T18" s="19">
        <v>7</v>
      </c>
      <c r="U18" s="18" t="s">
        <v>12</v>
      </c>
      <c r="V18" s="18" t="s">
        <v>2</v>
      </c>
      <c r="W18" s="20">
        <v>44573</v>
      </c>
      <c r="X18" s="20">
        <v>44578</v>
      </c>
      <c r="Y18" s="19">
        <v>4</v>
      </c>
      <c r="Z18" s="19">
        <v>28</v>
      </c>
      <c r="AA18" s="19">
        <v>4</v>
      </c>
      <c r="AB18" s="19">
        <v>28</v>
      </c>
      <c r="AC18" s="19">
        <v>6</v>
      </c>
      <c r="AD18" s="19">
        <v>6</v>
      </c>
      <c r="AE18" s="18" t="s">
        <v>96</v>
      </c>
      <c r="AF18" s="22" t="s">
        <v>74</v>
      </c>
      <c r="AG18" s="23">
        <v>29600</v>
      </c>
      <c r="AH18" s="26" t="str">
        <f t="shared" si="0"/>
        <v>40 ans 11 mois 29 jours</v>
      </c>
      <c r="AI18" s="27" t="s">
        <v>58</v>
      </c>
      <c r="AJ18" s="35" t="str">
        <f>IF(AND(t_Arrets[[#This Row],[Période de paie]]=MoisChoisi,t_Arrets[[#This Row],[GP]]=GestionnaireChoisi),1,"")</f>
        <v/>
      </c>
      <c r="AK18" s="35"/>
      <c r="AL18" s="35"/>
      <c r="AM18" s="35"/>
      <c r="AN18" s="35"/>
      <c r="AO18" s="35"/>
      <c r="AP18" s="35"/>
    </row>
    <row r="19" spans="1:42" s="28" customFormat="1" ht="13.8" x14ac:dyDescent="0.3">
      <c r="A19" s="16">
        <v>217281</v>
      </c>
      <c r="B19" s="17" t="s">
        <v>116</v>
      </c>
      <c r="C19" s="17" t="s">
        <v>135</v>
      </c>
      <c r="D19" s="18" t="s">
        <v>90</v>
      </c>
      <c r="E19" s="18" t="s">
        <v>154</v>
      </c>
      <c r="F19" s="18" t="s">
        <v>23</v>
      </c>
      <c r="G19" s="18" t="s">
        <v>16</v>
      </c>
      <c r="H19" s="18" t="s">
        <v>154</v>
      </c>
      <c r="I19" s="18" t="s">
        <v>91</v>
      </c>
      <c r="J19" s="18" t="s">
        <v>0</v>
      </c>
      <c r="K19" s="18" t="s">
        <v>15</v>
      </c>
      <c r="L19" s="18" t="s">
        <v>4</v>
      </c>
      <c r="M19" s="18" t="s">
        <v>14</v>
      </c>
      <c r="N19" s="18" t="s">
        <v>13</v>
      </c>
      <c r="O19" s="18" t="s">
        <v>140</v>
      </c>
      <c r="P19" s="18" t="s">
        <v>140</v>
      </c>
      <c r="Q19" s="18" t="s">
        <v>140</v>
      </c>
      <c r="R19" s="18" t="s">
        <v>140</v>
      </c>
      <c r="S19" s="19">
        <v>0</v>
      </c>
      <c r="T19" s="19">
        <v>7</v>
      </c>
      <c r="U19" s="18" t="s">
        <v>12</v>
      </c>
      <c r="V19" s="18" t="s">
        <v>2</v>
      </c>
      <c r="W19" s="20">
        <v>44577</v>
      </c>
      <c r="X19" s="20">
        <v>44583</v>
      </c>
      <c r="Y19" s="19">
        <v>5</v>
      </c>
      <c r="Z19" s="19">
        <v>35</v>
      </c>
      <c r="AA19" s="19">
        <v>5</v>
      </c>
      <c r="AB19" s="19">
        <v>35</v>
      </c>
      <c r="AC19" s="19">
        <v>7</v>
      </c>
      <c r="AD19" s="19">
        <v>7</v>
      </c>
      <c r="AE19" s="18" t="s">
        <v>70</v>
      </c>
      <c r="AF19" s="22" t="s">
        <v>76</v>
      </c>
      <c r="AG19" s="23">
        <v>29601</v>
      </c>
      <c r="AH19" s="26" t="str">
        <f t="shared" si="0"/>
        <v>41 ans 0 mois 1 jours</v>
      </c>
      <c r="AI19" s="27" t="s">
        <v>58</v>
      </c>
      <c r="AJ19" s="35" t="str">
        <f>IF(AND(t_Arrets[[#This Row],[Période de paie]]=MoisChoisi,t_Arrets[[#This Row],[GP]]=GestionnaireChoisi),1,"")</f>
        <v/>
      </c>
      <c r="AK19" s="35"/>
      <c r="AL19" s="35"/>
      <c r="AM19" s="35"/>
      <c r="AN19" s="35"/>
      <c r="AO19" s="35"/>
      <c r="AP19" s="35"/>
    </row>
    <row r="20" spans="1:42" s="28" customFormat="1" ht="13.8" x14ac:dyDescent="0.3">
      <c r="A20" s="16">
        <v>217296</v>
      </c>
      <c r="B20" s="17" t="s">
        <v>117</v>
      </c>
      <c r="C20" s="17" t="s">
        <v>136</v>
      </c>
      <c r="D20" s="18" t="s">
        <v>28</v>
      </c>
      <c r="E20" s="18" t="s">
        <v>155</v>
      </c>
      <c r="F20" s="18" t="s">
        <v>17</v>
      </c>
      <c r="G20" s="18" t="s">
        <v>16</v>
      </c>
      <c r="H20" s="18" t="s">
        <v>155</v>
      </c>
      <c r="I20" s="18" t="s">
        <v>27</v>
      </c>
      <c r="J20" s="18" t="s">
        <v>0</v>
      </c>
      <c r="K20" s="18" t="s">
        <v>15</v>
      </c>
      <c r="L20" s="18" t="s">
        <v>1</v>
      </c>
      <c r="M20" s="18" t="s">
        <v>14</v>
      </c>
      <c r="N20" s="18" t="s">
        <v>13</v>
      </c>
      <c r="O20" s="18" t="s">
        <v>140</v>
      </c>
      <c r="P20" s="18" t="s">
        <v>140</v>
      </c>
      <c r="Q20" s="18" t="s">
        <v>140</v>
      </c>
      <c r="R20" s="18" t="s">
        <v>140</v>
      </c>
      <c r="S20" s="19">
        <v>0</v>
      </c>
      <c r="T20" s="19">
        <v>7</v>
      </c>
      <c r="U20" s="18" t="s">
        <v>12</v>
      </c>
      <c r="V20" s="18" t="s">
        <v>2</v>
      </c>
      <c r="W20" s="20">
        <v>44592</v>
      </c>
      <c r="X20" s="20">
        <v>44598</v>
      </c>
      <c r="Y20" s="19">
        <v>5</v>
      </c>
      <c r="Z20" s="19">
        <v>35</v>
      </c>
      <c r="AA20" s="19">
        <v>1</v>
      </c>
      <c r="AB20" s="19">
        <v>7</v>
      </c>
      <c r="AC20" s="19">
        <v>1</v>
      </c>
      <c r="AD20" s="19">
        <v>7</v>
      </c>
      <c r="AE20" s="18" t="s">
        <v>68</v>
      </c>
      <c r="AF20" s="22" t="s">
        <v>76</v>
      </c>
      <c r="AG20" s="23">
        <v>29602</v>
      </c>
      <c r="AH20" s="26" t="str">
        <f t="shared" si="0"/>
        <v>41 ans 0 mois 15 jours</v>
      </c>
      <c r="AI20" s="27" t="s">
        <v>58</v>
      </c>
      <c r="AJ20" s="35" t="str">
        <f>IF(AND(t_Arrets[[#This Row],[Période de paie]]=MoisChoisi,t_Arrets[[#This Row],[GP]]=GestionnaireChoisi),1,"")</f>
        <v/>
      </c>
      <c r="AK20" s="35"/>
      <c r="AL20" s="35"/>
      <c r="AM20" s="35"/>
      <c r="AN20" s="35"/>
      <c r="AO20" s="35"/>
      <c r="AP20" s="35"/>
    </row>
    <row r="21" spans="1:42" s="28" customFormat="1" ht="13.8" x14ac:dyDescent="0.3">
      <c r="A21" s="16">
        <v>217320</v>
      </c>
      <c r="B21" s="17" t="s">
        <v>118</v>
      </c>
      <c r="C21" s="17" t="s">
        <v>137</v>
      </c>
      <c r="D21" s="18" t="s">
        <v>89</v>
      </c>
      <c r="E21" s="18" t="s">
        <v>156</v>
      </c>
      <c r="F21" s="18" t="s">
        <v>17</v>
      </c>
      <c r="G21" s="18" t="s">
        <v>16</v>
      </c>
      <c r="H21" s="18" t="s">
        <v>156</v>
      </c>
      <c r="I21" s="18" t="s">
        <v>88</v>
      </c>
      <c r="J21" s="18" t="s">
        <v>0</v>
      </c>
      <c r="K21" s="18" t="s">
        <v>15</v>
      </c>
      <c r="L21" s="18" t="s">
        <v>1</v>
      </c>
      <c r="M21" s="18" t="s">
        <v>14</v>
      </c>
      <c r="N21" s="18" t="s">
        <v>13</v>
      </c>
      <c r="O21" s="18" t="s">
        <v>140</v>
      </c>
      <c r="P21" s="18" t="s">
        <v>140</v>
      </c>
      <c r="Q21" s="18" t="s">
        <v>140</v>
      </c>
      <c r="R21" s="18" t="s">
        <v>140</v>
      </c>
      <c r="S21" s="19">
        <v>0</v>
      </c>
      <c r="T21" s="19">
        <v>7</v>
      </c>
      <c r="U21" s="18" t="s">
        <v>18</v>
      </c>
      <c r="V21" s="18" t="s">
        <v>3</v>
      </c>
      <c r="W21" s="20">
        <v>44586</v>
      </c>
      <c r="X21" s="20">
        <v>44624</v>
      </c>
      <c r="Y21" s="19">
        <v>29</v>
      </c>
      <c r="Z21" s="19">
        <v>203</v>
      </c>
      <c r="AA21" s="19">
        <v>5</v>
      </c>
      <c r="AB21" s="19">
        <v>35</v>
      </c>
      <c r="AC21" s="19">
        <v>7</v>
      </c>
      <c r="AD21" s="19">
        <v>39</v>
      </c>
      <c r="AE21" s="18" t="s">
        <v>69</v>
      </c>
      <c r="AF21" s="22" t="s">
        <v>76</v>
      </c>
      <c r="AG21" s="23">
        <v>29603</v>
      </c>
      <c r="AH21" s="26" t="str">
        <f t="shared" si="0"/>
        <v>41 ans 0 mois 8 jours</v>
      </c>
      <c r="AI21" s="27" t="s">
        <v>159</v>
      </c>
      <c r="AJ21" s="35" t="str">
        <f>IF(AND(t_Arrets[[#This Row],[Période de paie]]=MoisChoisi,t_Arrets[[#This Row],[GP]]=GestionnaireChoisi),1,"")</f>
        <v/>
      </c>
      <c r="AK21" s="35"/>
      <c r="AL21" s="35"/>
      <c r="AM21" s="35"/>
      <c r="AN21" s="35"/>
      <c r="AO21" s="35"/>
      <c r="AP21" s="35"/>
    </row>
    <row r="22" spans="1:42" s="28" customFormat="1" ht="13.8" x14ac:dyDescent="0.3">
      <c r="A22" s="16">
        <v>217325</v>
      </c>
      <c r="B22" s="17" t="s">
        <v>119</v>
      </c>
      <c r="C22" s="17" t="s">
        <v>138</v>
      </c>
      <c r="D22" s="18" t="s">
        <v>97</v>
      </c>
      <c r="E22" s="18" t="s">
        <v>157</v>
      </c>
      <c r="F22" s="18" t="s">
        <v>23</v>
      </c>
      <c r="G22" s="18" t="s">
        <v>16</v>
      </c>
      <c r="H22" s="18" t="s">
        <v>157</v>
      </c>
      <c r="I22" s="18" t="s">
        <v>98</v>
      </c>
      <c r="J22" s="18" t="s">
        <v>0</v>
      </c>
      <c r="K22" s="18" t="s">
        <v>15</v>
      </c>
      <c r="L22" s="18" t="s">
        <v>5</v>
      </c>
      <c r="M22" s="18" t="s">
        <v>14</v>
      </c>
      <c r="N22" s="18" t="s">
        <v>13</v>
      </c>
      <c r="O22" s="18" t="s">
        <v>140</v>
      </c>
      <c r="P22" s="18" t="s">
        <v>140</v>
      </c>
      <c r="Q22" s="18" t="s">
        <v>140</v>
      </c>
      <c r="R22" s="18" t="s">
        <v>140</v>
      </c>
      <c r="S22" s="19">
        <v>0</v>
      </c>
      <c r="T22" s="19">
        <v>7</v>
      </c>
      <c r="U22" s="18" t="s">
        <v>12</v>
      </c>
      <c r="V22" s="18" t="s">
        <v>2</v>
      </c>
      <c r="W22" s="20">
        <v>44565</v>
      </c>
      <c r="X22" s="20">
        <v>44574</v>
      </c>
      <c r="Y22" s="19">
        <v>8</v>
      </c>
      <c r="Z22" s="19">
        <v>56</v>
      </c>
      <c r="AA22" s="19">
        <v>8</v>
      </c>
      <c r="AB22" s="19">
        <v>56</v>
      </c>
      <c r="AC22" s="19">
        <v>10</v>
      </c>
      <c r="AD22" s="19">
        <v>10</v>
      </c>
      <c r="AE22" s="18" t="s">
        <v>65</v>
      </c>
      <c r="AF22" s="22" t="s">
        <v>76</v>
      </c>
      <c r="AG22" s="23">
        <v>29604</v>
      </c>
      <c r="AH22" s="26" t="str">
        <f t="shared" si="0"/>
        <v>40 ans 11 mois 17 jours</v>
      </c>
      <c r="AI22" s="27" t="s">
        <v>159</v>
      </c>
      <c r="AJ22" s="35" t="str">
        <f>IF(AND(t_Arrets[[#This Row],[Période de paie]]=MoisChoisi,t_Arrets[[#This Row],[GP]]=GestionnaireChoisi),1,"")</f>
        <v/>
      </c>
      <c r="AK22" s="35"/>
      <c r="AL22" s="35"/>
      <c r="AM22" s="35"/>
      <c r="AN22" s="35"/>
      <c r="AO22" s="35"/>
      <c r="AP22" s="35"/>
    </row>
    <row r="23" spans="1:42" s="28" customFormat="1" ht="13.8" x14ac:dyDescent="0.3">
      <c r="A23" s="16">
        <v>217330</v>
      </c>
      <c r="B23" s="17" t="s">
        <v>120</v>
      </c>
      <c r="C23" s="17" t="s">
        <v>139</v>
      </c>
      <c r="D23" s="18" t="s">
        <v>28</v>
      </c>
      <c r="E23" s="18" t="s">
        <v>158</v>
      </c>
      <c r="F23" s="18" t="s">
        <v>17</v>
      </c>
      <c r="G23" s="18" t="s">
        <v>16</v>
      </c>
      <c r="H23" s="18" t="s">
        <v>158</v>
      </c>
      <c r="I23" s="18" t="s">
        <v>27</v>
      </c>
      <c r="J23" s="18" t="s">
        <v>0</v>
      </c>
      <c r="K23" s="18" t="s">
        <v>15</v>
      </c>
      <c r="L23" s="18" t="s">
        <v>1</v>
      </c>
      <c r="M23" s="18" t="s">
        <v>14</v>
      </c>
      <c r="N23" s="18" t="s">
        <v>13</v>
      </c>
      <c r="O23" s="18" t="s">
        <v>140</v>
      </c>
      <c r="P23" s="18" t="s">
        <v>140</v>
      </c>
      <c r="Q23" s="18" t="s">
        <v>140</v>
      </c>
      <c r="R23" s="18" t="s">
        <v>140</v>
      </c>
      <c r="S23" s="19">
        <v>0</v>
      </c>
      <c r="T23" s="19">
        <v>7</v>
      </c>
      <c r="U23" s="18" t="s">
        <v>12</v>
      </c>
      <c r="V23" s="18" t="s">
        <v>2</v>
      </c>
      <c r="W23" s="20">
        <v>44583</v>
      </c>
      <c r="X23" s="20">
        <v>44592</v>
      </c>
      <c r="Y23" s="19">
        <v>6</v>
      </c>
      <c r="Z23" s="19">
        <v>42</v>
      </c>
      <c r="AA23" s="19">
        <v>6</v>
      </c>
      <c r="AB23" s="19">
        <v>42</v>
      </c>
      <c r="AC23" s="19">
        <v>10</v>
      </c>
      <c r="AD23" s="19">
        <v>10</v>
      </c>
      <c r="AE23" s="18" t="s">
        <v>67</v>
      </c>
      <c r="AF23" s="22" t="s">
        <v>76</v>
      </c>
      <c r="AG23" s="23">
        <v>29605</v>
      </c>
      <c r="AH23" s="26" t="str">
        <f t="shared" si="0"/>
        <v>41 ans 0 mois 3 jours</v>
      </c>
      <c r="AI23" s="27" t="s">
        <v>159</v>
      </c>
      <c r="AJ23" s="35" t="str">
        <f>IF(AND(t_Arrets[[#This Row],[Période de paie]]=MoisChoisi,t_Arrets[[#This Row],[GP]]=GestionnaireChoisi),1,"")</f>
        <v/>
      </c>
      <c r="AK23" s="35"/>
      <c r="AL23" s="35"/>
      <c r="AM23" s="35"/>
      <c r="AN23" s="35"/>
      <c r="AO23" s="35"/>
      <c r="AP23" s="35"/>
    </row>
  </sheetData>
  <sheetProtection formatCells="0" formatColumns="0"/>
  <phoneticPr fontId="2" type="noConversion"/>
  <dataValidations disablePrompts="1" count="1">
    <dataValidation type="list" allowBlank="1" showInputMessage="1" showErrorMessage="1" sqref="AI5:AI8 AI21:AI23" xr:uid="{6619F6C9-4A34-4F87-B21C-E85AD35CE884}">
      <formula1>"JOHANNA,CEDRIC"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B17AC8-B972-4E80-B395-BF8BAF31B6F3}">
  <sheetPr codeName="Feuil2"/>
  <dimension ref="A10:C22"/>
  <sheetViews>
    <sheetView showGridLines="0" workbookViewId="0">
      <pane ySplit="10" topLeftCell="A11" activePane="bottomLeft" state="frozen"/>
      <selection pane="bottomLeft" activeCell="E7" sqref="E7"/>
    </sheetView>
  </sheetViews>
  <sheetFormatPr baseColWidth="10" defaultRowHeight="14.4" x14ac:dyDescent="0.3"/>
  <cols>
    <col min="1" max="1" width="17.33203125" bestFit="1" customWidth="1"/>
  </cols>
  <sheetData>
    <row r="10" spans="1:3" x14ac:dyDescent="0.3">
      <c r="A10" s="37" t="s">
        <v>163</v>
      </c>
      <c r="C10" t="s">
        <v>164</v>
      </c>
    </row>
    <row r="11" spans="1:3" x14ac:dyDescent="0.3">
      <c r="A11" s="38" t="s">
        <v>58</v>
      </c>
      <c r="C11" t="s">
        <v>73</v>
      </c>
    </row>
    <row r="12" spans="1:3" x14ac:dyDescent="0.3">
      <c r="A12" s="39" t="s">
        <v>159</v>
      </c>
      <c r="C12" t="s">
        <v>74</v>
      </c>
    </row>
    <row r="13" spans="1:3" x14ac:dyDescent="0.3">
      <c r="C13" t="s">
        <v>76</v>
      </c>
    </row>
    <row r="14" spans="1:3" x14ac:dyDescent="0.3">
      <c r="C14" t="s">
        <v>165</v>
      </c>
    </row>
    <row r="15" spans="1:3" x14ac:dyDescent="0.3">
      <c r="C15" t="s">
        <v>166</v>
      </c>
    </row>
    <row r="16" spans="1:3" x14ac:dyDescent="0.3">
      <c r="C16" t="s">
        <v>167</v>
      </c>
    </row>
    <row r="17" spans="3:3" x14ac:dyDescent="0.3">
      <c r="C17" t="s">
        <v>168</v>
      </c>
    </row>
    <row r="18" spans="3:3" x14ac:dyDescent="0.3">
      <c r="C18" t="s">
        <v>169</v>
      </c>
    </row>
    <row r="19" spans="3:3" x14ac:dyDescent="0.3">
      <c r="C19" t="s">
        <v>170</v>
      </c>
    </row>
    <row r="20" spans="3:3" x14ac:dyDescent="0.3">
      <c r="C20" t="s">
        <v>171</v>
      </c>
    </row>
    <row r="21" spans="3:3" x14ac:dyDescent="0.3">
      <c r="C21" t="s">
        <v>172</v>
      </c>
    </row>
    <row r="22" spans="3:3" x14ac:dyDescent="0.3">
      <c r="C22" t="s">
        <v>173</v>
      </c>
    </row>
  </sheetData>
  <dataValidations count="1">
    <dataValidation type="list" allowBlank="1" showInputMessage="1" showErrorMessage="1" sqref="A11:A12" xr:uid="{ED91461F-1842-4AC6-9DC5-0C9CB373D6D6}">
      <formula1>"JOHANNA,CEDRIC"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872CDC-3E38-454C-B895-E7B22B28E2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MACRO</vt:lpstr>
      <vt:lpstr>POWER QUERY</vt:lpstr>
      <vt:lpstr>SAISIE DES ARRETS</vt:lpstr>
      <vt:lpstr>Paramètres</vt:lpstr>
      <vt:lpstr>GestionnaireChoisi</vt:lpstr>
      <vt:lpstr>MoisChoisi</vt:lpstr>
    </vt:vector>
  </TitlesOfParts>
  <Company>Gil Ecoute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Eric Kergresse</cp:lastModifiedBy>
  <cp:lastPrinted>2022-01-20T15:23:21Z</cp:lastPrinted>
  <dcterms:created xsi:type="dcterms:W3CDTF">2021-01-27T10:28:49Z</dcterms:created>
  <dcterms:modified xsi:type="dcterms:W3CDTF">2022-04-07T06:12:16Z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2022-01-04T19:13:40Z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5ee13b41-e3e5-45e7-b52e-da6675d49f93</vt:lpwstr>
  </property>
  <property fmtid="{D5CDD505-2E9C-101B-9397-08002B2CF9AE}" pid="8" name="MSIP_Label_19540963-e559-4020-8a90-fe8a502c2801_ContentBits">
    <vt:lpwstr>0</vt:lpwstr>
  </property>
</Properties>
</file>