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mazouz\Desktop\"/>
    </mc:Choice>
  </mc:AlternateContent>
  <xr:revisionPtr revIDLastSave="0" documentId="13_ncr:1_{A3E58BC0-73BB-4A7C-B840-55CA5DAECCBC}" xr6:coauthVersionLast="47" xr6:coauthVersionMax="47" xr10:uidLastSave="{00000000-0000-0000-0000-000000000000}"/>
  <bookViews>
    <workbookView xWindow="-108" yWindow="-108" windowWidth="23256" windowHeight="12576" xr2:uid="{E36F58D1-21A6-455C-B020-96A208E1EC06}"/>
  </bookViews>
  <sheets>
    <sheet name="Nouveau" sheetId="18" r:id="rId1"/>
    <sheet name="Cadence" sheetId="13" r:id="rId2"/>
    <sheet name="Modèle" sheetId="15" state="hidden" r:id="rId3"/>
  </sheets>
  <externalReferences>
    <externalReference r:id="rId4"/>
  </externalReferences>
  <definedNames>
    <definedName name="_xlnm.Print_Area" localSheetId="2">Modèle!$A$1:$O$22</definedName>
    <definedName name="_xlnm.Print_Area" localSheetId="0">Nouveau!$A$1:$O$22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48" i="18" l="1"/>
  <c r="O48" i="18" s="1"/>
  <c r="K48" i="18"/>
  <c r="L48" i="18" s="1"/>
  <c r="J48" i="18"/>
  <c r="H48" i="18"/>
  <c r="I48" i="18" s="1"/>
  <c r="C48" i="18"/>
  <c r="W45" i="18"/>
  <c r="W44" i="18"/>
  <c r="O44" i="18"/>
  <c r="L44" i="18"/>
  <c r="K44" i="18"/>
  <c r="J44" i="18"/>
  <c r="I44" i="18"/>
  <c r="E44" i="18"/>
  <c r="F44" i="18" s="1"/>
  <c r="D44" i="18"/>
  <c r="W43" i="18"/>
  <c r="W42" i="18"/>
  <c r="W41" i="18"/>
  <c r="W40" i="18"/>
  <c r="W39" i="18"/>
  <c r="W38" i="18"/>
  <c r="W37" i="18"/>
  <c r="W36" i="18"/>
  <c r="W35" i="18"/>
  <c r="W34" i="18"/>
  <c r="W33" i="18"/>
  <c r="W32" i="18"/>
  <c r="W31" i="18"/>
  <c r="W30" i="18"/>
  <c r="W29" i="18"/>
  <c r="L26" i="18"/>
  <c r="L28" i="18" s="1"/>
  <c r="L30" i="18" s="1"/>
  <c r="L32" i="18" s="1"/>
  <c r="L34" i="18" s="1"/>
  <c r="L36" i="18" s="1"/>
  <c r="L38" i="18" s="1"/>
  <c r="F26" i="18"/>
  <c r="F28" i="18" s="1"/>
  <c r="F30" i="18" s="1"/>
  <c r="F32" i="18" s="1"/>
  <c r="F34" i="18" s="1"/>
  <c r="F36" i="18" s="1"/>
  <c r="F38" i="18" s="1"/>
  <c r="C24" i="18"/>
  <c r="A48" i="18" s="1"/>
  <c r="O21" i="18"/>
  <c r="K21" i="18"/>
  <c r="J21" i="18"/>
  <c r="L21" i="18" s="1"/>
  <c r="I21" i="18"/>
  <c r="E21" i="18"/>
  <c r="E48" i="18" s="1"/>
  <c r="D21" i="18"/>
  <c r="D48" i="18" s="1"/>
  <c r="U20" i="18"/>
  <c r="T20" i="18"/>
  <c r="V20" i="18" s="1"/>
  <c r="S20" i="18"/>
  <c r="U19" i="18"/>
  <c r="T19" i="18"/>
  <c r="V19" i="18" s="1"/>
  <c r="S19" i="18"/>
  <c r="U18" i="18"/>
  <c r="T18" i="18"/>
  <c r="V18" i="18" s="1"/>
  <c r="S18" i="18"/>
  <c r="U17" i="18"/>
  <c r="V17" i="18" s="1"/>
  <c r="T17" i="18"/>
  <c r="S17" i="18"/>
  <c r="U16" i="18"/>
  <c r="T16" i="18"/>
  <c r="V16" i="18" s="1"/>
  <c r="S16" i="18"/>
  <c r="U15" i="18"/>
  <c r="T15" i="18"/>
  <c r="V15" i="18" s="1"/>
  <c r="S15" i="18"/>
  <c r="U14" i="18"/>
  <c r="V14" i="18" s="1"/>
  <c r="T14" i="18"/>
  <c r="S14" i="18"/>
  <c r="U13" i="18"/>
  <c r="T13" i="18"/>
  <c r="V13" i="18" s="1"/>
  <c r="S13" i="18"/>
  <c r="U12" i="18"/>
  <c r="T12" i="18"/>
  <c r="V12" i="18" s="1"/>
  <c r="S12" i="18"/>
  <c r="U11" i="18"/>
  <c r="T11" i="18"/>
  <c r="V11" i="18" s="1"/>
  <c r="S11" i="18"/>
  <c r="U10" i="18"/>
  <c r="T10" i="18"/>
  <c r="V10" i="18" s="1"/>
  <c r="S10" i="18"/>
  <c r="U9" i="18"/>
  <c r="V9" i="18" s="1"/>
  <c r="T9" i="18"/>
  <c r="S9" i="18"/>
  <c r="U8" i="18"/>
  <c r="T8" i="18"/>
  <c r="V8" i="18" s="1"/>
  <c r="S8" i="18"/>
  <c r="U7" i="18"/>
  <c r="T7" i="18"/>
  <c r="V7" i="18" s="1"/>
  <c r="S7" i="18"/>
  <c r="U6" i="18"/>
  <c r="V6" i="18" s="1"/>
  <c r="T6" i="18"/>
  <c r="S6" i="18"/>
  <c r="U5" i="18"/>
  <c r="T5" i="18"/>
  <c r="V5" i="18" s="1"/>
  <c r="S5" i="18"/>
  <c r="L5" i="18"/>
  <c r="L7" i="18" s="1"/>
  <c r="L9" i="18" s="1"/>
  <c r="L11" i="18" s="1"/>
  <c r="L13" i="18" s="1"/>
  <c r="L15" i="18" s="1"/>
  <c r="L17" i="18" s="1"/>
  <c r="L19" i="18" s="1"/>
  <c r="F5" i="18"/>
  <c r="F7" i="18" s="1"/>
  <c r="F9" i="18" s="1"/>
  <c r="F11" i="18" s="1"/>
  <c r="F13" i="18" s="1"/>
  <c r="F15" i="18" s="1"/>
  <c r="F17" i="18" s="1"/>
  <c r="F19" i="18" s="1"/>
  <c r="U4" i="18"/>
  <c r="T4" i="18"/>
  <c r="V4" i="18" s="1"/>
  <c r="S4" i="18"/>
  <c r="F42" i="18" l="1"/>
  <c r="F40" i="18"/>
  <c r="L42" i="18"/>
  <c r="L40" i="18"/>
  <c r="F48" i="18"/>
  <c r="F21" i="18"/>
  <c r="S4" i="15"/>
  <c r="T4" i="15"/>
  <c r="U4" i="15"/>
  <c r="V4" i="15"/>
  <c r="F5" i="15"/>
  <c r="L5" i="15"/>
  <c r="S5" i="15"/>
  <c r="T5" i="15"/>
  <c r="V5" i="15" s="1"/>
  <c r="U5" i="15"/>
  <c r="S6" i="15"/>
  <c r="T6" i="15"/>
  <c r="V6" i="15" s="1"/>
  <c r="U6" i="15"/>
  <c r="F7" i="15"/>
  <c r="F9" i="15" s="1"/>
  <c r="F11" i="15" s="1"/>
  <c r="F13" i="15" s="1"/>
  <c r="F15" i="15" s="1"/>
  <c r="F17" i="15" s="1"/>
  <c r="F19" i="15" s="1"/>
  <c r="L7" i="15"/>
  <c r="L9" i="15" s="1"/>
  <c r="L11" i="15" s="1"/>
  <c r="L13" i="15" s="1"/>
  <c r="L15" i="15" s="1"/>
  <c r="L17" i="15" s="1"/>
  <c r="L19" i="15" s="1"/>
  <c r="S7" i="15"/>
  <c r="T7" i="15"/>
  <c r="U7" i="15"/>
  <c r="V7" i="15"/>
  <c r="S8" i="15"/>
  <c r="T8" i="15"/>
  <c r="U8" i="15"/>
  <c r="V8" i="15"/>
  <c r="S9" i="15"/>
  <c r="T9" i="15"/>
  <c r="V9" i="15" s="1"/>
  <c r="U9" i="15"/>
  <c r="S10" i="15"/>
  <c r="T10" i="15"/>
  <c r="V10" i="15" s="1"/>
  <c r="U10" i="15"/>
  <c r="S11" i="15"/>
  <c r="T11" i="15"/>
  <c r="U11" i="15"/>
  <c r="V11" i="15"/>
  <c r="S12" i="15"/>
  <c r="T12" i="15"/>
  <c r="U12" i="15"/>
  <c r="V12" i="15"/>
  <c r="S13" i="15"/>
  <c r="T13" i="15"/>
  <c r="V13" i="15" s="1"/>
  <c r="U13" i="15"/>
  <c r="S14" i="15"/>
  <c r="T14" i="15"/>
  <c r="V14" i="15" s="1"/>
  <c r="U14" i="15"/>
  <c r="S15" i="15"/>
  <c r="T15" i="15"/>
  <c r="U15" i="15"/>
  <c r="V15" i="15"/>
  <c r="S16" i="15"/>
  <c r="T16" i="15"/>
  <c r="U16" i="15"/>
  <c r="V16" i="15"/>
  <c r="S17" i="15"/>
  <c r="T17" i="15"/>
  <c r="V17" i="15" s="1"/>
  <c r="U17" i="15"/>
  <c r="S18" i="15"/>
  <c r="T18" i="15"/>
  <c r="V18" i="15" s="1"/>
  <c r="U18" i="15"/>
  <c r="S19" i="15"/>
  <c r="T19" i="15"/>
  <c r="U19" i="15"/>
  <c r="V19" i="15"/>
  <c r="S20" i="15"/>
  <c r="T20" i="15"/>
  <c r="U20" i="15"/>
  <c r="V20" i="15"/>
  <c r="D21" i="15"/>
  <c r="D48" i="15" s="1"/>
  <c r="E21" i="15"/>
  <c r="F21" i="15"/>
  <c r="I21" i="15"/>
  <c r="J21" i="15"/>
  <c r="K21" i="15"/>
  <c r="L21" i="15"/>
  <c r="O21" i="15"/>
  <c r="C24" i="15"/>
  <c r="A48" i="15" s="1"/>
  <c r="F26" i="15"/>
  <c r="L26" i="15"/>
  <c r="L28" i="15" s="1"/>
  <c r="L30" i="15" s="1"/>
  <c r="L32" i="15" s="1"/>
  <c r="L34" i="15" s="1"/>
  <c r="L36" i="15" s="1"/>
  <c r="L38" i="15" s="1"/>
  <c r="F28" i="15"/>
  <c r="F30" i="15" s="1"/>
  <c r="F32" i="15" s="1"/>
  <c r="F34" i="15" s="1"/>
  <c r="F36" i="15" s="1"/>
  <c r="F38" i="15" s="1"/>
  <c r="W29" i="15"/>
  <c r="W30" i="15"/>
  <c r="W31" i="15"/>
  <c r="W32" i="15"/>
  <c r="W33" i="15"/>
  <c r="W34" i="15"/>
  <c r="W35" i="15"/>
  <c r="W36" i="15"/>
  <c r="W37" i="15"/>
  <c r="W38" i="15"/>
  <c r="W39" i="15"/>
  <c r="W40" i="15"/>
  <c r="W41" i="15"/>
  <c r="W42" i="15"/>
  <c r="W43" i="15"/>
  <c r="D44" i="15"/>
  <c r="E44" i="15"/>
  <c r="F44" i="15" s="1"/>
  <c r="I44" i="15"/>
  <c r="J44" i="15"/>
  <c r="K44" i="15"/>
  <c r="K48" i="15" s="1"/>
  <c r="L48" i="15" s="1"/>
  <c r="L44" i="15"/>
  <c r="O44" i="15"/>
  <c r="W44" i="15"/>
  <c r="W45" i="15"/>
  <c r="C48" i="15"/>
  <c r="H48" i="15"/>
  <c r="I48" i="15"/>
  <c r="J48" i="15"/>
  <c r="N48" i="15"/>
  <c r="O48" i="15"/>
  <c r="L35" i="13"/>
  <c r="K35" i="13"/>
  <c r="G35" i="13"/>
  <c r="H35" i="13" s="1"/>
  <c r="C35" i="13"/>
  <c r="D35" i="13" s="1"/>
  <c r="K34" i="13"/>
  <c r="L34" i="13" s="1"/>
  <c r="G34" i="13"/>
  <c r="H34" i="13" s="1"/>
  <c r="C34" i="13"/>
  <c r="D34" i="13" s="1"/>
  <c r="K33" i="13"/>
  <c r="L33" i="13" s="1"/>
  <c r="G33" i="13"/>
  <c r="H33" i="13" s="1"/>
  <c r="D33" i="13"/>
  <c r="C33" i="13"/>
  <c r="K32" i="13"/>
  <c r="L32" i="13" s="1"/>
  <c r="G32" i="13"/>
  <c r="H32" i="13" s="1"/>
  <c r="C32" i="13"/>
  <c r="D32" i="13" s="1"/>
  <c r="K31" i="13"/>
  <c r="L31" i="13" s="1"/>
  <c r="G31" i="13"/>
  <c r="H31" i="13" s="1"/>
  <c r="C31" i="13"/>
  <c r="D31" i="13" s="1"/>
  <c r="K30" i="13"/>
  <c r="L30" i="13" s="1"/>
  <c r="H30" i="13"/>
  <c r="G30" i="13"/>
  <c r="C30" i="13"/>
  <c r="D30" i="13" s="1"/>
  <c r="K29" i="13"/>
  <c r="L29" i="13" s="1"/>
  <c r="G29" i="13"/>
  <c r="H29" i="13" s="1"/>
  <c r="C29" i="13"/>
  <c r="D29" i="13" s="1"/>
  <c r="K28" i="13"/>
  <c r="L28" i="13" s="1"/>
  <c r="G28" i="13"/>
  <c r="H28" i="13" s="1"/>
  <c r="C28" i="13"/>
  <c r="D28" i="13" s="1"/>
  <c r="K27" i="13"/>
  <c r="L27" i="13" s="1"/>
  <c r="G27" i="13"/>
  <c r="H27" i="13" s="1"/>
  <c r="C27" i="13"/>
  <c r="D27" i="13" s="1"/>
  <c r="K26" i="13"/>
  <c r="L26" i="13" s="1"/>
  <c r="G26" i="13"/>
  <c r="H26" i="13" s="1"/>
  <c r="C26" i="13"/>
  <c r="D26" i="13" s="1"/>
  <c r="K25" i="13"/>
  <c r="L25" i="13" s="1"/>
  <c r="G25" i="13"/>
  <c r="H25" i="13" s="1"/>
  <c r="D25" i="13"/>
  <c r="C25" i="13"/>
  <c r="K24" i="13"/>
  <c r="L24" i="13" s="1"/>
  <c r="G24" i="13"/>
  <c r="H24" i="13" s="1"/>
  <c r="C24" i="13"/>
  <c r="D24" i="13" s="1"/>
  <c r="K23" i="13"/>
  <c r="L23" i="13" s="1"/>
  <c r="G23" i="13"/>
  <c r="H23" i="13" s="1"/>
  <c r="C23" i="13"/>
  <c r="K22" i="13"/>
  <c r="L22" i="13" s="1"/>
  <c r="G22" i="13"/>
  <c r="H22" i="13" s="1"/>
  <c r="C22" i="13"/>
  <c r="D22" i="13" s="1"/>
  <c r="K21" i="13"/>
  <c r="L21" i="13" s="1"/>
  <c r="G21" i="13"/>
  <c r="H21" i="13" s="1"/>
  <c r="C21" i="13"/>
  <c r="D21" i="13" s="1"/>
  <c r="K20" i="13"/>
  <c r="L20" i="13" s="1"/>
  <c r="G20" i="13"/>
  <c r="H20" i="13" s="1"/>
  <c r="C20" i="13"/>
  <c r="D20" i="13" s="1"/>
  <c r="K19" i="13"/>
  <c r="L19" i="13" s="1"/>
  <c r="G19" i="13"/>
  <c r="H19" i="13" s="1"/>
  <c r="C19" i="13"/>
  <c r="D19" i="13" s="1"/>
  <c r="L18" i="13"/>
  <c r="K18" i="13"/>
  <c r="G18" i="13"/>
  <c r="H18" i="13" s="1"/>
  <c r="C18" i="13"/>
  <c r="D18" i="13" s="1"/>
  <c r="K17" i="13"/>
  <c r="L17" i="13" s="1"/>
  <c r="G17" i="13"/>
  <c r="H17" i="13" s="1"/>
  <c r="C17" i="13"/>
  <c r="D17" i="13" s="1"/>
  <c r="K16" i="13"/>
  <c r="L16" i="13" s="1"/>
  <c r="G16" i="13"/>
  <c r="H16" i="13" s="1"/>
  <c r="D16" i="13"/>
  <c r="C16" i="13"/>
  <c r="F40" i="15" l="1"/>
  <c r="F42" i="15"/>
  <c r="L42" i="15"/>
  <c r="L40" i="15"/>
  <c r="E48" i="15"/>
  <c r="F48" i="15" s="1"/>
</calcChain>
</file>

<file path=xl/sharedStrings.xml><?xml version="1.0" encoding="utf-8"?>
<sst xmlns="http://schemas.openxmlformats.org/spreadsheetml/2006/main" count="243" uniqueCount="87">
  <si>
    <t>MO-QP-DO2-C TABLEAU DE PRODUCTION - TABLEAU DE MARCHE - FORMULAIRE</t>
  </si>
  <si>
    <t>COURBE DE SUIVI CADENCE / EN-COURS</t>
  </si>
  <si>
    <t>Matin</t>
  </si>
  <si>
    <t>Date :</t>
  </si>
  <si>
    <t>Avants</t>
  </si>
  <si>
    <t>Arrières</t>
  </si>
  <si>
    <t>Heure</t>
  </si>
  <si>
    <t>Objectif</t>
  </si>
  <si>
    <t>Ligne AV</t>
  </si>
  <si>
    <t>Ligne AR</t>
  </si>
  <si>
    <t>Cadence ligne mini</t>
  </si>
  <si>
    <t>Heures</t>
  </si>
  <si>
    <t>En-cours</t>
  </si>
  <si>
    <t>Réalisé</t>
  </si>
  <si>
    <t>Cumul Production</t>
  </si>
  <si>
    <t>Commentaire</t>
  </si>
  <si>
    <t>6h</t>
  </si>
  <si>
    <t>5h-6h</t>
  </si>
  <si>
    <t>7h</t>
  </si>
  <si>
    <t>8h</t>
  </si>
  <si>
    <t>6h-7h</t>
  </si>
  <si>
    <t>9h</t>
  </si>
  <si>
    <t>10h</t>
  </si>
  <si>
    <t>7h-8h</t>
  </si>
  <si>
    <t>11h</t>
  </si>
  <si>
    <t>12h</t>
  </si>
  <si>
    <t>8h-9h</t>
  </si>
  <si>
    <t>13h</t>
  </si>
  <si>
    <t>14h</t>
  </si>
  <si>
    <t>9h-10h</t>
  </si>
  <si>
    <t>15h</t>
  </si>
  <si>
    <t>16h</t>
  </si>
  <si>
    <t>10h-11h</t>
  </si>
  <si>
    <t>17h</t>
  </si>
  <si>
    <t>18h</t>
  </si>
  <si>
    <t>11h-12h</t>
  </si>
  <si>
    <t>19h</t>
  </si>
  <si>
    <t>20h</t>
  </si>
  <si>
    <t>12h-13h</t>
  </si>
  <si>
    <t>21h</t>
  </si>
  <si>
    <t>22h</t>
  </si>
  <si>
    <t>Objectif / Total Production</t>
  </si>
  <si>
    <t>Retouches :</t>
  </si>
  <si>
    <t>Après-Midi</t>
  </si>
  <si>
    <t>13h-14h</t>
  </si>
  <si>
    <t>Production 15-60</t>
  </si>
  <si>
    <t>Production 60-15</t>
  </si>
  <si>
    <t>14h-15h</t>
  </si>
  <si>
    <t>En-cours 15-60</t>
  </si>
  <si>
    <t>En-cours mini 15-60</t>
  </si>
  <si>
    <t>En-cours 60-15</t>
  </si>
  <si>
    <t>En-cours mini 60-15</t>
  </si>
  <si>
    <t>En-cours réel</t>
  </si>
  <si>
    <t>15h-16h</t>
  </si>
  <si>
    <t>16h-17h</t>
  </si>
  <si>
    <t>17h-18h</t>
  </si>
  <si>
    <t>18h-19h</t>
  </si>
  <si>
    <t>19h-20h</t>
  </si>
  <si>
    <t>20h-21h</t>
  </si>
  <si>
    <t>21h-22h</t>
  </si>
  <si>
    <t>Journalier</t>
  </si>
  <si>
    <t>Journée</t>
  </si>
  <si>
    <t>En-cours fin de journée</t>
  </si>
  <si>
    <t>Grille de suivi des cadences</t>
  </si>
  <si>
    <t>Objectifs à indiquer dans le tableau de marche</t>
  </si>
  <si>
    <t>Pause / TOP5  Démarrage</t>
  </si>
  <si>
    <t>Temps de production</t>
  </si>
  <si>
    <t>Objectifs / lignes</t>
  </si>
  <si>
    <t xml:space="preserve">0 min </t>
  </si>
  <si>
    <t>60 min</t>
  </si>
  <si>
    <t>5 min</t>
  </si>
  <si>
    <t>55 min</t>
  </si>
  <si>
    <t>7 min</t>
  </si>
  <si>
    <t>52 min</t>
  </si>
  <si>
    <t>8 min</t>
  </si>
  <si>
    <t>53 min</t>
  </si>
  <si>
    <t>10 min</t>
  </si>
  <si>
    <t>50 min</t>
  </si>
  <si>
    <t>15 min</t>
  </si>
  <si>
    <t>45 min</t>
  </si>
  <si>
    <t>20 min</t>
  </si>
  <si>
    <t>40 min</t>
  </si>
  <si>
    <t>Objectif à atteindre en fonction des temps d'arrêts (en minute)</t>
  </si>
  <si>
    <t>Temps d'arrêt</t>
  </si>
  <si>
    <t>Temps de producion</t>
  </si>
  <si>
    <t>Objectifs</t>
  </si>
  <si>
    <t xml:space="preserve"> TABLEAU DE PRODUCTION - TABLEAU DE MARCHE - FORMULAIRE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</si>
</sst>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 Black"/>
      <family val="2"/>
    </font>
    <font>
      <sz val="11"/>
      <color theme="1"/>
      <name val="Segoe UI Black"/>
      <family val="2"/>
    </font>
    <font>
      <b/>
      <sz val="11"/>
      <color theme="0"/>
      <name val="Arial Black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1"/>
      <name val="Segoe UI Black"/>
      <family val="2"/>
    </font>
    <font>
      <b/>
      <sz val="18"/>
      <color theme="1"/>
      <name val="Arial Black"/>
      <family val="2"/>
    </font>
    <font>
      <b/>
      <sz val="18"/>
      <color theme="0"/>
      <name val="Arial Black"/>
      <family val="2"/>
    </font>
    <font>
      <b/>
      <sz val="18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2">
    <xf numFmtId="0" fontId="0" fillId="0" borderId="0" xfId="0"/>
    <xf numFmtId="14" fontId="2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6" borderId="33" xfId="0" applyFont="1" applyFill="1" applyBorder="1" applyAlignment="1">
      <alignment horizontal="center" vertical="center" wrapText="1"/>
    </xf>
    <xf numFmtId="0" fontId="6" fillId="2" borderId="31" xfId="0" applyFont="1" applyFill="1" applyBorder="1" applyAlignment="1">
      <alignment horizontal="left" vertical="top" wrapText="1" indent="2"/>
    </xf>
    <xf numFmtId="0" fontId="6" fillId="2" borderId="3" xfId="0" applyFont="1" applyFill="1" applyBorder="1" applyAlignment="1">
      <alignment horizontal="right" wrapText="1" indent="2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left" vertical="top" wrapText="1" indent="2"/>
    </xf>
    <xf numFmtId="14" fontId="2" fillId="2" borderId="10" xfId="0" applyNumberFormat="1" applyFont="1" applyFill="1" applyBorder="1" applyAlignment="1">
      <alignment horizontal="center" vertical="center" wrapText="1"/>
    </xf>
    <xf numFmtId="0" fontId="8" fillId="6" borderId="1" xfId="0" applyFont="1" applyFill="1" applyBorder="1" applyAlignment="1">
      <alignment horizontal="center" vertical="center" wrapText="1"/>
    </xf>
    <xf numFmtId="0" fontId="6" fillId="2" borderId="33" xfId="0" applyFont="1" applyFill="1" applyBorder="1" applyAlignment="1">
      <alignment horizontal="left" vertical="top" wrapText="1" indent="2"/>
    </xf>
    <xf numFmtId="0" fontId="2" fillId="2" borderId="40" xfId="0" applyFont="1" applyFill="1" applyBorder="1" applyAlignment="1">
      <alignment horizontal="center" vertical="center" wrapText="1"/>
    </xf>
    <xf numFmtId="0" fontId="0" fillId="2" borderId="9" xfId="0" applyFill="1" applyBorder="1"/>
    <xf numFmtId="0" fontId="0" fillId="2" borderId="10" xfId="0" applyFill="1" applyBorder="1"/>
    <xf numFmtId="0" fontId="0" fillId="2" borderId="39" xfId="0" applyFill="1" applyBorder="1"/>
    <xf numFmtId="0" fontId="0" fillId="2" borderId="43" xfId="0" applyFill="1" applyBorder="1"/>
    <xf numFmtId="0" fontId="0" fillId="2" borderId="0" xfId="0" applyFill="1"/>
    <xf numFmtId="0" fontId="0" fillId="2" borderId="1" xfId="0" applyFill="1" applyBorder="1" applyAlignment="1">
      <alignment horizontal="center" vertical="center"/>
    </xf>
    <xf numFmtId="0" fontId="0" fillId="2" borderId="44" xfId="0" applyFill="1" applyBorder="1"/>
    <xf numFmtId="0" fontId="0" fillId="2" borderId="1" xfId="0" applyFill="1" applyBorder="1" applyAlignment="1">
      <alignment horizontal="center" vertical="center" wrapText="1"/>
    </xf>
    <xf numFmtId="0" fontId="0" fillId="2" borderId="16" xfId="0" applyFill="1" applyBorder="1"/>
    <xf numFmtId="0" fontId="0" fillId="2" borderId="17" xfId="0" applyFill="1" applyBorder="1"/>
    <xf numFmtId="0" fontId="0" fillId="2" borderId="36" xfId="0" applyFill="1" applyBorder="1"/>
    <xf numFmtId="0" fontId="0" fillId="0" borderId="43" xfId="0" applyBorder="1"/>
    <xf numFmtId="0" fontId="14" fillId="0" borderId="0" xfId="0" applyFont="1"/>
    <xf numFmtId="0" fontId="0" fillId="0" borderId="44" xfId="0" applyBorder="1"/>
    <xf numFmtId="0" fontId="15" fillId="0" borderId="0" xfId="0" applyFont="1"/>
    <xf numFmtId="0" fontId="15" fillId="9" borderId="13" xfId="0" applyFont="1" applyFill="1" applyBorder="1" applyAlignment="1">
      <alignment horizontal="center" vertical="center" wrapText="1"/>
    </xf>
    <xf numFmtId="0" fontId="15" fillId="9" borderId="1" xfId="0" applyFont="1" applyFill="1" applyBorder="1" applyAlignment="1">
      <alignment horizontal="center" vertical="center" wrapText="1"/>
    </xf>
    <xf numFmtId="0" fontId="15" fillId="9" borderId="14" xfId="0" applyFont="1" applyFill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14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/>
    </xf>
    <xf numFmtId="0" fontId="15" fillId="0" borderId="1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/>
    </xf>
    <xf numFmtId="0" fontId="15" fillId="0" borderId="46" xfId="0" applyFont="1" applyBorder="1" applyAlignment="1">
      <alignment horizontal="center"/>
    </xf>
    <xf numFmtId="0" fontId="15" fillId="0" borderId="20" xfId="0" applyFont="1" applyBorder="1" applyAlignment="1">
      <alignment horizontal="center" vertical="center"/>
    </xf>
    <xf numFmtId="0" fontId="15" fillId="0" borderId="21" xfId="0" applyFont="1" applyBorder="1" applyAlignment="1">
      <alignment horizontal="center"/>
    </xf>
    <xf numFmtId="0" fontId="15" fillId="11" borderId="13" xfId="0" applyFont="1" applyFill="1" applyBorder="1" applyAlignment="1">
      <alignment horizontal="center" vertical="center" wrapText="1"/>
    </xf>
    <xf numFmtId="0" fontId="15" fillId="11" borderId="1" xfId="0" applyFont="1" applyFill="1" applyBorder="1" applyAlignment="1">
      <alignment horizontal="center" vertical="center" wrapText="1"/>
    </xf>
    <xf numFmtId="0" fontId="15" fillId="11" borderId="14" xfId="0" applyFont="1" applyFill="1" applyBorder="1" applyAlignment="1">
      <alignment horizontal="center" vertical="center" wrapText="1"/>
    </xf>
    <xf numFmtId="0" fontId="15" fillId="0" borderId="13" xfId="0" applyFont="1" applyBorder="1" applyAlignment="1">
      <alignment horizontal="center" wrapText="1"/>
    </xf>
    <xf numFmtId="0" fontId="15" fillId="0" borderId="1" xfId="0" applyFont="1" applyBorder="1" applyAlignment="1">
      <alignment horizontal="center" wrapText="1"/>
    </xf>
    <xf numFmtId="0" fontId="15" fillId="0" borderId="14" xfId="0" applyFont="1" applyBorder="1" applyAlignment="1">
      <alignment horizontal="center" wrapText="1"/>
    </xf>
    <xf numFmtId="0" fontId="15" fillId="0" borderId="46" xfId="0" applyFont="1" applyBorder="1" applyAlignment="1">
      <alignment horizontal="center" wrapText="1"/>
    </xf>
    <xf numFmtId="0" fontId="15" fillId="0" borderId="20" xfId="0" applyFont="1" applyBorder="1" applyAlignment="1">
      <alignment horizontal="center" wrapText="1"/>
    </xf>
    <xf numFmtId="0" fontId="15" fillId="0" borderId="21" xfId="0" applyFont="1" applyBorder="1" applyAlignment="1">
      <alignment horizontal="center" wrapText="1"/>
    </xf>
    <xf numFmtId="0" fontId="0" fillId="0" borderId="16" xfId="0" applyBorder="1"/>
    <xf numFmtId="0" fontId="14" fillId="0" borderId="17" xfId="0" applyFont="1" applyBorder="1"/>
    <xf numFmtId="0" fontId="0" fillId="0" borderId="36" xfId="0" applyBorder="1"/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11" fillId="5" borderId="22" xfId="0" applyFont="1" applyFill="1" applyBorder="1" applyAlignment="1">
      <alignment horizontal="center" vertical="center"/>
    </xf>
    <xf numFmtId="0" fontId="11" fillId="5" borderId="23" xfId="0" applyFont="1" applyFill="1" applyBorder="1" applyAlignment="1">
      <alignment horizontal="center" vertical="center"/>
    </xf>
    <xf numFmtId="0" fontId="11" fillId="5" borderId="24" xfId="0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 wrapText="1"/>
    </xf>
    <xf numFmtId="0" fontId="2" fillId="2" borderId="38" xfId="0" applyFont="1" applyFill="1" applyBorder="1" applyAlignment="1">
      <alignment horizontal="center" vertical="center" wrapText="1"/>
    </xf>
    <xf numFmtId="0" fontId="10" fillId="3" borderId="30" xfId="0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48" xfId="0" applyFont="1" applyFill="1" applyBorder="1" applyAlignment="1">
      <alignment horizontal="center" vertical="center"/>
    </xf>
    <xf numFmtId="0" fontId="10" fillId="3" borderId="12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0" fontId="10" fillId="4" borderId="48" xfId="0" applyFont="1" applyFill="1" applyBorder="1" applyAlignment="1">
      <alignment horizontal="center" vertical="center"/>
    </xf>
    <xf numFmtId="0" fontId="10" fillId="4" borderId="1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33" xfId="0" applyFont="1" applyFill="1" applyBorder="1" applyAlignment="1">
      <alignment horizontal="center" vertical="center" wrapText="1"/>
    </xf>
    <xf numFmtId="0" fontId="6" fillId="2" borderId="50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7" borderId="26" xfId="0" applyFont="1" applyFill="1" applyBorder="1" applyAlignment="1" applyProtection="1">
      <alignment horizontal="center" vertical="center"/>
      <protection locked="0"/>
    </xf>
    <xf numFmtId="0" fontId="7" fillId="7" borderId="27" xfId="0" applyFont="1" applyFill="1" applyBorder="1" applyAlignment="1" applyProtection="1">
      <alignment horizontal="center" vertical="center"/>
      <protection locked="0"/>
    </xf>
    <xf numFmtId="0" fontId="9" fillId="2" borderId="15" xfId="0" applyFont="1" applyFill="1" applyBorder="1" applyAlignment="1" applyProtection="1">
      <alignment horizontal="left" vertical="top" indent="2"/>
      <protection locked="0"/>
    </xf>
    <xf numFmtId="0" fontId="9" fillId="2" borderId="25" xfId="0" applyFont="1" applyFill="1" applyBorder="1" applyAlignment="1" applyProtection="1">
      <alignment horizontal="left" vertical="top" indent="2"/>
      <protection locked="0"/>
    </xf>
    <xf numFmtId="0" fontId="9" fillId="2" borderId="5" xfId="0" applyFont="1" applyFill="1" applyBorder="1" applyAlignment="1" applyProtection="1">
      <alignment horizontal="right" indent="2"/>
      <protection locked="0"/>
    </xf>
    <xf numFmtId="0" fontId="9" fillId="2" borderId="6" xfId="0" applyFont="1" applyFill="1" applyBorder="1" applyAlignment="1" applyProtection="1">
      <alignment horizontal="right" indent="2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/>
      <protection locked="0"/>
    </xf>
    <xf numFmtId="0" fontId="7" fillId="2" borderId="35" xfId="0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 applyProtection="1">
      <alignment horizontal="center" vertical="center"/>
      <protection locked="0"/>
    </xf>
    <xf numFmtId="0" fontId="7" fillId="2" borderId="32" xfId="0" applyFont="1" applyFill="1" applyBorder="1" applyAlignment="1" applyProtection="1">
      <alignment horizontal="center" vertical="center"/>
      <protection locked="0"/>
    </xf>
    <xf numFmtId="0" fontId="7" fillId="2" borderId="49" xfId="0" applyFont="1" applyFill="1" applyBorder="1" applyAlignment="1" applyProtection="1">
      <alignment horizontal="center" vertical="center"/>
      <protection locked="0"/>
    </xf>
    <xf numFmtId="0" fontId="9" fillId="2" borderId="7" xfId="0" applyFont="1" applyFill="1" applyBorder="1" applyAlignment="1" applyProtection="1">
      <alignment horizontal="left" vertical="top" indent="2"/>
      <protection locked="0"/>
    </xf>
    <xf numFmtId="0" fontId="9" fillId="2" borderId="8" xfId="0" applyFont="1" applyFill="1" applyBorder="1" applyAlignment="1" applyProtection="1">
      <alignment horizontal="left" vertical="top" indent="2"/>
      <protection locked="0"/>
    </xf>
    <xf numFmtId="0" fontId="7" fillId="0" borderId="15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9" fillId="2" borderId="15" xfId="0" applyFont="1" applyFill="1" applyBorder="1" applyAlignment="1">
      <alignment horizontal="left" vertical="top" indent="2"/>
    </xf>
    <xf numFmtId="0" fontId="9" fillId="2" borderId="16" xfId="0" applyFont="1" applyFill="1" applyBorder="1" applyAlignment="1">
      <alignment horizontal="left" vertical="top" indent="2"/>
    </xf>
    <xf numFmtId="0" fontId="9" fillId="2" borderId="5" xfId="0" applyFont="1" applyFill="1" applyBorder="1" applyAlignment="1">
      <alignment horizontal="right" indent="2"/>
    </xf>
    <xf numFmtId="0" fontId="9" fillId="2" borderId="19" xfId="0" applyFont="1" applyFill="1" applyBorder="1" applyAlignment="1">
      <alignment horizontal="right" indent="2"/>
    </xf>
    <xf numFmtId="9" fontId="7" fillId="2" borderId="1" xfId="1" applyFont="1" applyFill="1" applyBorder="1" applyAlignment="1" applyProtection="1">
      <alignment horizontal="center" vertical="center"/>
    </xf>
    <xf numFmtId="9" fontId="7" fillId="2" borderId="20" xfId="1" applyFont="1" applyFill="1" applyBorder="1" applyAlignment="1" applyProtection="1">
      <alignment horizontal="center" vertical="center"/>
    </xf>
    <xf numFmtId="0" fontId="8" fillId="10" borderId="28" xfId="0" applyFont="1" applyFill="1" applyBorder="1" applyAlignment="1">
      <alignment horizontal="center" vertical="center"/>
    </xf>
    <xf numFmtId="0" fontId="8" fillId="10" borderId="34" xfId="0" applyFont="1" applyFill="1" applyBorder="1" applyAlignment="1">
      <alignment horizontal="center" vertical="center"/>
    </xf>
    <xf numFmtId="0" fontId="8" fillId="10" borderId="28" xfId="0" applyFont="1" applyFill="1" applyBorder="1" applyAlignment="1" applyProtection="1">
      <alignment horizontal="center" vertical="center"/>
      <protection locked="0"/>
    </xf>
    <xf numFmtId="0" fontId="8" fillId="10" borderId="34" xfId="0" applyFont="1" applyFill="1" applyBorder="1" applyAlignment="1" applyProtection="1">
      <alignment horizontal="center" vertical="center"/>
      <protection locked="0"/>
    </xf>
    <xf numFmtId="164" fontId="8" fillId="10" borderId="14" xfId="1" applyNumberFormat="1" applyFont="1" applyFill="1" applyBorder="1" applyAlignment="1" applyProtection="1">
      <alignment horizontal="center" vertical="center"/>
    </xf>
    <xf numFmtId="164" fontId="8" fillId="10" borderId="21" xfId="1" applyNumberFormat="1" applyFont="1" applyFill="1" applyBorder="1" applyAlignment="1" applyProtection="1">
      <alignment horizontal="center" vertical="center"/>
    </xf>
    <xf numFmtId="0" fontId="9" fillId="2" borderId="7" xfId="0" applyFont="1" applyFill="1" applyBorder="1" applyAlignment="1">
      <alignment horizontal="left" vertical="top" indent="2"/>
    </xf>
    <xf numFmtId="0" fontId="9" fillId="2" borderId="18" xfId="0" applyFont="1" applyFill="1" applyBorder="1" applyAlignment="1">
      <alignment horizontal="left" vertical="top" indent="2"/>
    </xf>
    <xf numFmtId="0" fontId="2" fillId="2" borderId="1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3" xfId="0" applyFont="1" applyFill="1" applyBorder="1" applyAlignment="1">
      <alignment horizontal="center" vertical="center" wrapText="1"/>
    </xf>
    <xf numFmtId="0" fontId="2" fillId="2" borderId="50" xfId="0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7" fillId="2" borderId="13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12" fillId="7" borderId="28" xfId="0" applyFont="1" applyFill="1" applyBorder="1" applyAlignment="1" applyProtection="1">
      <alignment horizontal="center" vertical="center"/>
      <protection locked="0"/>
    </xf>
    <xf numFmtId="0" fontId="12" fillId="7" borderId="34" xfId="0" applyFont="1" applyFill="1" applyBorder="1" applyAlignment="1" applyProtection="1">
      <alignment horizontal="center" vertical="center"/>
      <protection locked="0"/>
    </xf>
    <xf numFmtId="0" fontId="9" fillId="2" borderId="4" xfId="0" applyFont="1" applyFill="1" applyBorder="1" applyAlignment="1" applyProtection="1">
      <alignment horizontal="left" vertical="top" indent="2"/>
      <protection locked="0"/>
    </xf>
    <xf numFmtId="0" fontId="9" fillId="2" borderId="32" xfId="0" applyFont="1" applyFill="1" applyBorder="1" applyAlignment="1" applyProtection="1">
      <alignment horizontal="left" vertical="top" indent="2"/>
      <protection locked="0"/>
    </xf>
    <xf numFmtId="0" fontId="0" fillId="2" borderId="28" xfId="0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9" fillId="2" borderId="4" xfId="0" applyFont="1" applyFill="1" applyBorder="1" applyAlignment="1">
      <alignment horizontal="left" vertical="top" indent="2"/>
    </xf>
    <xf numFmtId="0" fontId="9" fillId="2" borderId="17" xfId="0" applyFont="1" applyFill="1" applyBorder="1" applyAlignment="1">
      <alignment horizontal="left" vertical="top" indent="2"/>
    </xf>
    <xf numFmtId="0" fontId="5" fillId="5" borderId="16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5" fillId="5" borderId="3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2" fillId="2" borderId="39" xfId="0" applyFont="1" applyFill="1" applyBorder="1" applyAlignment="1">
      <alignment horizontal="center" vertical="center" wrapText="1"/>
    </xf>
    <xf numFmtId="0" fontId="3" fillId="3" borderId="3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48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11" xfId="0" applyFont="1" applyFill="1" applyBorder="1" applyAlignment="1">
      <alignment horizontal="center" vertical="center"/>
    </xf>
    <xf numFmtId="0" fontId="3" fillId="4" borderId="48" xfId="0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8" fillId="10" borderId="28" xfId="0" applyFont="1" applyFill="1" applyBorder="1" applyAlignment="1">
      <alignment horizontal="center" vertical="center"/>
    </xf>
    <xf numFmtId="0" fontId="18" fillId="10" borderId="34" xfId="0" applyFont="1" applyFill="1" applyBorder="1" applyAlignment="1">
      <alignment horizontal="center" vertical="center"/>
    </xf>
    <xf numFmtId="164" fontId="18" fillId="10" borderId="14" xfId="1" applyNumberFormat="1" applyFont="1" applyFill="1" applyBorder="1" applyAlignment="1" applyProtection="1">
      <alignment horizontal="center" vertical="center"/>
    </xf>
    <xf numFmtId="164" fontId="18" fillId="10" borderId="21" xfId="1" applyNumberFormat="1" applyFont="1" applyFill="1" applyBorder="1" applyAlignment="1" applyProtection="1">
      <alignment horizontal="center" vertical="center"/>
    </xf>
    <xf numFmtId="0" fontId="4" fillId="2" borderId="7" xfId="0" applyFont="1" applyFill="1" applyBorder="1" applyAlignment="1">
      <alignment horizontal="left" vertical="top" indent="2"/>
    </xf>
    <xf numFmtId="0" fontId="4" fillId="2" borderId="18" xfId="0" applyFont="1" applyFill="1" applyBorder="1" applyAlignment="1">
      <alignment horizontal="left" vertical="top" indent="2"/>
    </xf>
    <xf numFmtId="0" fontId="4" fillId="2" borderId="5" xfId="0" applyFont="1" applyFill="1" applyBorder="1" applyAlignment="1">
      <alignment horizontal="right" indent="2"/>
    </xf>
    <xf numFmtId="0" fontId="4" fillId="2" borderId="19" xfId="0" applyFont="1" applyFill="1" applyBorder="1" applyAlignment="1">
      <alignment horizontal="right" indent="2"/>
    </xf>
    <xf numFmtId="9" fontId="1" fillId="2" borderId="1" xfId="1" applyFont="1" applyFill="1" applyBorder="1" applyAlignment="1" applyProtection="1">
      <alignment horizontal="center" vertical="center"/>
    </xf>
    <xf numFmtId="9" fontId="1" fillId="2" borderId="20" xfId="1" applyFont="1" applyFill="1" applyBorder="1" applyAlignment="1" applyProtection="1">
      <alignment horizontal="center" vertical="center"/>
    </xf>
    <xf numFmtId="14" fontId="2" fillId="2" borderId="15" xfId="0" applyNumberFormat="1" applyFont="1" applyFill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top" indent="2"/>
    </xf>
    <xf numFmtId="0" fontId="4" fillId="2" borderId="16" xfId="0" applyFont="1" applyFill="1" applyBorder="1" applyAlignment="1">
      <alignment horizontal="left" vertical="top" indent="2"/>
    </xf>
    <xf numFmtId="9" fontId="1" fillId="2" borderId="28" xfId="1" applyFont="1" applyFill="1" applyBorder="1" applyAlignment="1" applyProtection="1">
      <alignment horizontal="center" vertical="center"/>
    </xf>
    <xf numFmtId="9" fontId="1" fillId="2" borderId="29" xfId="1" applyFont="1" applyFill="1" applyBorder="1" applyAlignment="1" applyProtection="1">
      <alignment horizontal="center" vertical="center"/>
    </xf>
    <xf numFmtId="0" fontId="13" fillId="5" borderId="9" xfId="0" applyFont="1" applyFill="1" applyBorder="1" applyAlignment="1">
      <alignment horizontal="center" vertical="center"/>
    </xf>
    <xf numFmtId="0" fontId="13" fillId="5" borderId="10" xfId="0" applyFont="1" applyFill="1" applyBorder="1" applyAlignment="1">
      <alignment horizontal="center" vertical="center"/>
    </xf>
    <xf numFmtId="0" fontId="13" fillId="5" borderId="39" xfId="0" applyFont="1" applyFill="1" applyBorder="1" applyAlignment="1">
      <alignment horizontal="center" vertical="center"/>
    </xf>
    <xf numFmtId="0" fontId="13" fillId="5" borderId="16" xfId="0" applyFont="1" applyFill="1" applyBorder="1" applyAlignment="1">
      <alignment horizontal="center" vertical="center"/>
    </xf>
    <xf numFmtId="0" fontId="13" fillId="5" borderId="17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6" fillId="8" borderId="37" xfId="0" applyFont="1" applyFill="1" applyBorder="1" applyAlignment="1">
      <alignment horizontal="center" wrapText="1"/>
    </xf>
    <xf numFmtId="0" fontId="16" fillId="8" borderId="38" xfId="0" applyFont="1" applyFill="1" applyBorder="1" applyAlignment="1">
      <alignment horizontal="center" wrapText="1"/>
    </xf>
    <xf numFmtId="0" fontId="16" fillId="8" borderId="45" xfId="0" applyFont="1" applyFill="1" applyBorder="1" applyAlignment="1">
      <alignment horizontal="center" wrapText="1"/>
    </xf>
    <xf numFmtId="0" fontId="17" fillId="10" borderId="37" xfId="0" applyFont="1" applyFill="1" applyBorder="1" applyAlignment="1">
      <alignment horizontal="center" wrapText="1"/>
    </xf>
    <xf numFmtId="0" fontId="17" fillId="10" borderId="38" xfId="0" applyFont="1" applyFill="1" applyBorder="1" applyAlignment="1">
      <alignment horizontal="center" wrapText="1"/>
    </xf>
    <xf numFmtId="0" fontId="17" fillId="10" borderId="45" xfId="0" applyFont="1" applyFill="1" applyBorder="1" applyAlignment="1">
      <alignment horizontal="center" wrapText="1"/>
    </xf>
    <xf numFmtId="0" fontId="15" fillId="0" borderId="28" xfId="0" applyFont="1" applyBorder="1" applyAlignment="1">
      <alignment horizontal="center" vertical="center" wrapText="1"/>
    </xf>
    <xf numFmtId="0" fontId="15" fillId="0" borderId="47" xfId="0" applyFont="1" applyBorder="1" applyAlignment="1">
      <alignment horizontal="center" vertical="center" wrapText="1"/>
    </xf>
    <xf numFmtId="0" fontId="15" fillId="0" borderId="29" xfId="0" applyFont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8"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  <dxf>
      <fill>
        <patternFill>
          <bgColor rgb="FFFF938B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938B"/>
        </patternFill>
      </fill>
    </dxf>
  </dxfs>
  <tableStyles count="0" defaultTableStyle="TableStyleMedium2" defaultPivotStyle="PivotStyleLight16"/>
  <colors>
    <mruColors>
      <color rgb="FFC198E0"/>
      <color rgb="FFF50FD4"/>
      <color rgb="FF00FFFF"/>
      <color rgb="FFFF938B"/>
      <color rgb="FFFD8067"/>
      <color rgb="FFFF8F71"/>
      <color rgb="FFFC7474"/>
      <color rgb="FFFA7E7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Cadence Ligne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628147097296571E-2"/>
          <c:y val="7.6531398276303522E-2"/>
          <c:w val="0.95145891274284167"/>
          <c:h val="0.82233606764119382"/>
        </c:manualLayout>
      </c:layout>
      <c:lineChart>
        <c:grouping val="standard"/>
        <c:varyColors val="0"/>
        <c:ser>
          <c:idx val="0"/>
          <c:order val="0"/>
          <c:tx>
            <c:strRef>
              <c:f>Nouveau!$S$3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Ref>
              <c:f>Nouveau!$R$4:$R$20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Nouveau!$S$4:$S$20</c:f>
              <c:numCache>
                <c:formatCode>General</c:formatCode>
                <c:ptCount val="17"/>
                <c:pt idx="0">
                  <c:v>31</c:v>
                </c:pt>
                <c:pt idx="1">
                  <c:v>38</c:v>
                </c:pt>
                <c:pt idx="2">
                  <c:v>34</c:v>
                </c:pt>
                <c:pt idx="3">
                  <c:v>38</c:v>
                </c:pt>
                <c:pt idx="4">
                  <c:v>34</c:v>
                </c:pt>
                <c:pt idx="5">
                  <c:v>38</c:v>
                </c:pt>
                <c:pt idx="6">
                  <c:v>25</c:v>
                </c:pt>
                <c:pt idx="7">
                  <c:v>38</c:v>
                </c:pt>
                <c:pt idx="8">
                  <c:v>31</c:v>
                </c:pt>
                <c:pt idx="9">
                  <c:v>38</c:v>
                </c:pt>
                <c:pt idx="10">
                  <c:v>34</c:v>
                </c:pt>
                <c:pt idx="11">
                  <c:v>38</c:v>
                </c:pt>
                <c:pt idx="12">
                  <c:v>34</c:v>
                </c:pt>
                <c:pt idx="13">
                  <c:v>38</c:v>
                </c:pt>
                <c:pt idx="14">
                  <c:v>25</c:v>
                </c:pt>
                <c:pt idx="15">
                  <c:v>38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1E1-4E40-9C7C-E4A979328573}"/>
            </c:ext>
          </c:extLst>
        </c:ser>
        <c:ser>
          <c:idx val="1"/>
          <c:order val="1"/>
          <c:tx>
            <c:strRef>
              <c:f>Nouveau!$V$3</c:f>
              <c:strCache>
                <c:ptCount val="1"/>
                <c:pt idx="0">
                  <c:v>Cadence ligne mini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strRef>
              <c:f>Nouveau!$R$4:$R$20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Nouveau!$V$4:$V$20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1E1-4E40-9C7C-E4A9793285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31825375"/>
        <c:axId val="1631824127"/>
        <c:extLst>
          <c:ext xmlns:c15="http://schemas.microsoft.com/office/drawing/2012/chart" uri="{02D57815-91ED-43cb-92C2-25804820EDAC}">
            <c15:filteredLine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Nouveau!$T$3</c15:sqref>
                        </c15:formulaRef>
                      </c:ext>
                    </c:extLst>
                    <c:strCache>
                      <c:ptCount val="1"/>
                      <c:pt idx="0">
                        <c:v>Ligne AV</c:v>
                      </c:pt>
                    </c:strCache>
                  </c:strRef>
                </c:tx>
                <c:spPr>
                  <a:ln w="28575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Nouveau!$T$4:$T$20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2-31E1-4E40-9C7C-E4A979328573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Nouveau!$U$3</c15:sqref>
                        </c15:formulaRef>
                      </c:ext>
                    </c:extLst>
                    <c:strCache>
                      <c:ptCount val="1"/>
                      <c:pt idx="0">
                        <c:v>Ligne AR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Nouveau!$U$4:$U$20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31E1-4E40-9C7C-E4A979328573}"/>
                  </c:ext>
                </c:extLst>
              </c15:ser>
            </c15:filteredLineSeries>
          </c:ext>
        </c:extLst>
      </c:lineChart>
      <c:catAx>
        <c:axId val="1631825375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2">
                  <a:lumMod val="90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4127"/>
        <c:crosses val="autoZero"/>
        <c:auto val="1"/>
        <c:lblAlgn val="ctr"/>
        <c:lblOffset val="100"/>
        <c:noMultiLvlLbl val="0"/>
      </c:catAx>
      <c:valAx>
        <c:axId val="16318241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Vh / 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5375"/>
        <c:crosses val="autoZero"/>
        <c:crossBetween val="between"/>
      </c:valAx>
      <c:spPr>
        <a:noFill/>
        <a:ln w="38100">
          <a:noFill/>
        </a:ln>
        <a:effectLst/>
      </c:spPr>
    </c:plotArea>
    <c:legend>
      <c:legendPos val="b"/>
      <c:layout>
        <c:manualLayout>
          <c:xMode val="edge"/>
          <c:yMode val="edge"/>
          <c:x val="0.7689488234888775"/>
          <c:y val="0.95485145112569869"/>
          <c:w val="0.20852751371529615"/>
          <c:h val="3.39163542404036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En-cours</a:t>
            </a:r>
            <a:r>
              <a:rPr lang="fr-FR" sz="2000" b="1" baseline="0">
                <a:solidFill>
                  <a:sysClr val="windowText" lastClr="000000"/>
                </a:solidFill>
              </a:rPr>
              <a:t> </a:t>
            </a:r>
            <a:endParaRPr lang="fr-FR" sz="2000" b="1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2"/>
          <c:tx>
            <c:strRef>
              <c:f>Nouveau!$U$28</c:f>
              <c:strCache>
                <c:ptCount val="1"/>
                <c:pt idx="0">
                  <c:v>En-cours 60-15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Nouveau!$U$29:$U$45</c:f>
              <c:numCache>
                <c:formatCode>General</c:formatCode>
                <c:ptCount val="17"/>
                <c:pt idx="0">
                  <c:v>226</c:v>
                </c:pt>
                <c:pt idx="1">
                  <c:v>204</c:v>
                </c:pt>
                <c:pt idx="2">
                  <c:v>186</c:v>
                </c:pt>
                <c:pt idx="3">
                  <c:v>166</c:v>
                </c:pt>
                <c:pt idx="4">
                  <c:v>145</c:v>
                </c:pt>
                <c:pt idx="5">
                  <c:v>128</c:v>
                </c:pt>
                <c:pt idx="6">
                  <c:v>108</c:v>
                </c:pt>
                <c:pt idx="7">
                  <c:v>86</c:v>
                </c:pt>
                <c:pt idx="8">
                  <c:v>106</c:v>
                </c:pt>
                <c:pt idx="9">
                  <c:v>129</c:v>
                </c:pt>
                <c:pt idx="10">
                  <c:v>149</c:v>
                </c:pt>
                <c:pt idx="11">
                  <c:v>172</c:v>
                </c:pt>
                <c:pt idx="12">
                  <c:v>192</c:v>
                </c:pt>
                <c:pt idx="13">
                  <c:v>220</c:v>
                </c:pt>
                <c:pt idx="14">
                  <c:v>230</c:v>
                </c:pt>
                <c:pt idx="15">
                  <c:v>239</c:v>
                </c:pt>
                <c:pt idx="16">
                  <c:v>239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0-168E-4650-B80F-5AB668E6A067}"/>
            </c:ext>
          </c:extLst>
        </c:ser>
        <c:ser>
          <c:idx val="3"/>
          <c:order val="3"/>
          <c:tx>
            <c:strRef>
              <c:f>Nouveau!$V$28</c:f>
              <c:strCache>
                <c:ptCount val="1"/>
                <c:pt idx="0">
                  <c:v>En-cours mini 60-15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Nouveau!$V$29:$V$45</c:f>
              <c:numCache>
                <c:formatCode>General</c:formatCode>
                <c:ptCount val="17"/>
                <c:pt idx="0">
                  <c:v>216</c:v>
                </c:pt>
                <c:pt idx="1">
                  <c:v>194</c:v>
                </c:pt>
                <c:pt idx="2">
                  <c:v>176</c:v>
                </c:pt>
                <c:pt idx="3">
                  <c:v>156</c:v>
                </c:pt>
                <c:pt idx="4">
                  <c:v>135</c:v>
                </c:pt>
                <c:pt idx="5">
                  <c:v>118</c:v>
                </c:pt>
                <c:pt idx="6">
                  <c:v>98</c:v>
                </c:pt>
                <c:pt idx="7">
                  <c:v>76</c:v>
                </c:pt>
                <c:pt idx="8">
                  <c:v>96</c:v>
                </c:pt>
                <c:pt idx="9">
                  <c:v>119</c:v>
                </c:pt>
                <c:pt idx="10">
                  <c:v>139</c:v>
                </c:pt>
                <c:pt idx="11">
                  <c:v>162</c:v>
                </c:pt>
                <c:pt idx="12">
                  <c:v>182</c:v>
                </c:pt>
                <c:pt idx="13">
                  <c:v>210</c:v>
                </c:pt>
                <c:pt idx="14">
                  <c:v>220</c:v>
                </c:pt>
                <c:pt idx="15">
                  <c:v>229</c:v>
                </c:pt>
                <c:pt idx="16">
                  <c:v>229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1-168E-4650-B80F-5AB668E6A067}"/>
            </c:ext>
          </c:extLst>
        </c:ser>
        <c:ser>
          <c:idx val="4"/>
          <c:order val="4"/>
          <c:tx>
            <c:strRef>
              <c:f>Nouveau!$W$28</c:f>
              <c:strCache>
                <c:ptCount val="1"/>
                <c:pt idx="0">
                  <c:v>En-cours réel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cat>
            <c:strRef>
              <c:f>Nouveau!$R$29:$R$45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Nouveau!$W$29:$W$45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68E-4650-B80F-5AB668E6A0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8100128"/>
        <c:axId val="978103456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Nouveau!$S$28</c15:sqref>
                        </c15:formulaRef>
                      </c:ext>
                    </c:extLst>
                    <c:strCache>
                      <c:ptCount val="1"/>
                      <c:pt idx="0">
                        <c:v>En-cours 15-60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75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6">
                        <a:lumMod val="75000"/>
                      </a:schemeClr>
                    </a:solidFill>
                    <a:ln w="9525">
                      <a:solidFill>
                        <a:schemeClr val="accent6">
                          <a:lumMod val="75000"/>
                        </a:schemeClr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Nouveau!$R$29:$R$45</c15:sqref>
                        </c15:formulaRef>
                      </c:ext>
                    </c:extLst>
                    <c:strCache>
                      <c:ptCount val="17"/>
                      <c:pt idx="0">
                        <c:v>6h</c:v>
                      </c:pt>
                      <c:pt idx="1">
                        <c:v>7h</c:v>
                      </c:pt>
                      <c:pt idx="2">
                        <c:v>8h</c:v>
                      </c:pt>
                      <c:pt idx="3">
                        <c:v>9h</c:v>
                      </c:pt>
                      <c:pt idx="4">
                        <c:v>10h</c:v>
                      </c:pt>
                      <c:pt idx="5">
                        <c:v>11h</c:v>
                      </c:pt>
                      <c:pt idx="6">
                        <c:v>12h</c:v>
                      </c:pt>
                      <c:pt idx="7">
                        <c:v>13h</c:v>
                      </c:pt>
                      <c:pt idx="8">
                        <c:v>14h</c:v>
                      </c:pt>
                      <c:pt idx="9">
                        <c:v>15h</c:v>
                      </c:pt>
                      <c:pt idx="10">
                        <c:v>16h</c:v>
                      </c:pt>
                      <c:pt idx="11">
                        <c:v>17h</c:v>
                      </c:pt>
                      <c:pt idx="12">
                        <c:v>18h</c:v>
                      </c:pt>
                      <c:pt idx="13">
                        <c:v>19h</c:v>
                      </c:pt>
                      <c:pt idx="14">
                        <c:v>20h</c:v>
                      </c:pt>
                      <c:pt idx="15">
                        <c:v>21h</c:v>
                      </c:pt>
                      <c:pt idx="16">
                        <c:v>22h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Nouveau!$S$29:$S$45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92</c:v>
                      </c:pt>
                      <c:pt idx="1">
                        <c:v>115</c:v>
                      </c:pt>
                      <c:pt idx="2">
                        <c:v>135</c:v>
                      </c:pt>
                      <c:pt idx="3">
                        <c:v>158</c:v>
                      </c:pt>
                      <c:pt idx="4">
                        <c:v>178</c:v>
                      </c:pt>
                      <c:pt idx="5">
                        <c:v>206</c:v>
                      </c:pt>
                      <c:pt idx="6">
                        <c:v>216</c:v>
                      </c:pt>
                      <c:pt idx="7">
                        <c:v>239</c:v>
                      </c:pt>
                      <c:pt idx="8">
                        <c:v>226</c:v>
                      </c:pt>
                      <c:pt idx="9">
                        <c:v>204</c:v>
                      </c:pt>
                      <c:pt idx="10">
                        <c:v>186</c:v>
                      </c:pt>
                      <c:pt idx="11">
                        <c:v>166</c:v>
                      </c:pt>
                      <c:pt idx="12">
                        <c:v>145</c:v>
                      </c:pt>
                      <c:pt idx="13">
                        <c:v>128</c:v>
                      </c:pt>
                      <c:pt idx="14">
                        <c:v>108</c:v>
                      </c:pt>
                      <c:pt idx="15">
                        <c:v>72</c:v>
                      </c:pt>
                      <c:pt idx="16">
                        <c:v>72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3-168E-4650-B80F-5AB668E6A067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Nouveau!$T$28</c15:sqref>
                        </c15:formulaRef>
                      </c:ext>
                    </c:extLst>
                    <c:strCache>
                      <c:ptCount val="1"/>
                      <c:pt idx="0">
                        <c:v>En-cours mini 15-60</c:v>
                      </c:pt>
                    </c:strCache>
                  </c:strRef>
                </c:tx>
                <c:spPr>
                  <a:ln w="28575" cap="rnd">
                    <a:solidFill>
                      <a:srgbClr val="FF000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FF0000"/>
                    </a:solidFill>
                    <a:ln w="9525">
                      <a:solidFill>
                        <a:srgbClr val="FF0000"/>
                      </a:solidFill>
                    </a:ln>
                    <a:effectLst/>
                  </c:spPr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Nouveau!$R$29:$R$45</c15:sqref>
                        </c15:formulaRef>
                      </c:ext>
                    </c:extLst>
                    <c:strCache>
                      <c:ptCount val="17"/>
                      <c:pt idx="0">
                        <c:v>6h</c:v>
                      </c:pt>
                      <c:pt idx="1">
                        <c:v>7h</c:v>
                      </c:pt>
                      <c:pt idx="2">
                        <c:v>8h</c:v>
                      </c:pt>
                      <c:pt idx="3">
                        <c:v>9h</c:v>
                      </c:pt>
                      <c:pt idx="4">
                        <c:v>10h</c:v>
                      </c:pt>
                      <c:pt idx="5">
                        <c:v>11h</c:v>
                      </c:pt>
                      <c:pt idx="6">
                        <c:v>12h</c:v>
                      </c:pt>
                      <c:pt idx="7">
                        <c:v>13h</c:v>
                      </c:pt>
                      <c:pt idx="8">
                        <c:v>14h</c:v>
                      </c:pt>
                      <c:pt idx="9">
                        <c:v>15h</c:v>
                      </c:pt>
                      <c:pt idx="10">
                        <c:v>16h</c:v>
                      </c:pt>
                      <c:pt idx="11">
                        <c:v>17h</c:v>
                      </c:pt>
                      <c:pt idx="12">
                        <c:v>18h</c:v>
                      </c:pt>
                      <c:pt idx="13">
                        <c:v>19h</c:v>
                      </c:pt>
                      <c:pt idx="14">
                        <c:v>20h</c:v>
                      </c:pt>
                      <c:pt idx="15">
                        <c:v>21h</c:v>
                      </c:pt>
                      <c:pt idx="16">
                        <c:v>22h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Nouveau!$T$29:$T$45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80</c:v>
                      </c:pt>
                      <c:pt idx="1">
                        <c:v>103</c:v>
                      </c:pt>
                      <c:pt idx="2">
                        <c:v>123</c:v>
                      </c:pt>
                      <c:pt idx="3">
                        <c:v>146</c:v>
                      </c:pt>
                      <c:pt idx="4">
                        <c:v>166</c:v>
                      </c:pt>
                      <c:pt idx="5">
                        <c:v>194</c:v>
                      </c:pt>
                      <c:pt idx="6">
                        <c:v>204</c:v>
                      </c:pt>
                      <c:pt idx="7">
                        <c:v>227</c:v>
                      </c:pt>
                      <c:pt idx="8">
                        <c:v>214</c:v>
                      </c:pt>
                      <c:pt idx="9">
                        <c:v>192</c:v>
                      </c:pt>
                      <c:pt idx="10">
                        <c:v>174</c:v>
                      </c:pt>
                      <c:pt idx="11">
                        <c:v>154</c:v>
                      </c:pt>
                      <c:pt idx="12">
                        <c:v>133</c:v>
                      </c:pt>
                      <c:pt idx="13">
                        <c:v>116</c:v>
                      </c:pt>
                      <c:pt idx="14">
                        <c:v>96</c:v>
                      </c:pt>
                      <c:pt idx="15">
                        <c:v>60</c:v>
                      </c:pt>
                      <c:pt idx="16">
                        <c:v>60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168E-4650-B80F-5AB668E6A067}"/>
                  </c:ext>
                </c:extLst>
              </c15:ser>
            </c15:filteredLineSeries>
          </c:ext>
        </c:extLst>
      </c:lineChart>
      <c:catAx>
        <c:axId val="978100128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3456"/>
        <c:crosses val="autoZero"/>
        <c:auto val="1"/>
        <c:lblAlgn val="ctr"/>
        <c:lblOffset val="100"/>
        <c:noMultiLvlLbl val="0"/>
      </c:catAx>
      <c:valAx>
        <c:axId val="978103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Nombre de véhicules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0128"/>
        <c:crosses val="autoZero"/>
        <c:crossBetween val="between"/>
        <c:majorUnit val="10"/>
      </c:valAx>
      <c:spPr>
        <a:noFill/>
        <a:ln w="28575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Cadence Ligne de Production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1628147097296571E-2"/>
          <c:y val="7.6531398276303522E-2"/>
          <c:w val="0.95145891274284167"/>
          <c:h val="0.82233606764119382"/>
        </c:manualLayout>
      </c:layout>
      <c:lineChart>
        <c:grouping val="standard"/>
        <c:varyColors val="0"/>
        <c:ser>
          <c:idx val="0"/>
          <c:order val="0"/>
          <c:tx>
            <c:strRef>
              <c:f>Modèle!$S$3</c:f>
              <c:strCache>
                <c:ptCount val="1"/>
                <c:pt idx="0">
                  <c:v>Objectif</c:v>
                </c:pt>
              </c:strCache>
            </c:strRef>
          </c:tx>
          <c:spPr>
            <a:ln w="28575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Ref>
              <c:f>Modèle!$R$4:$R$20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Modèle!$S$4:$S$20</c:f>
              <c:numCache>
                <c:formatCode>General</c:formatCode>
                <c:ptCount val="17"/>
                <c:pt idx="0">
                  <c:v>31</c:v>
                </c:pt>
                <c:pt idx="1">
                  <c:v>38</c:v>
                </c:pt>
                <c:pt idx="2">
                  <c:v>34</c:v>
                </c:pt>
                <c:pt idx="3">
                  <c:v>38</c:v>
                </c:pt>
                <c:pt idx="4">
                  <c:v>34</c:v>
                </c:pt>
                <c:pt idx="5">
                  <c:v>38</c:v>
                </c:pt>
                <c:pt idx="6">
                  <c:v>25</c:v>
                </c:pt>
                <c:pt idx="7">
                  <c:v>38</c:v>
                </c:pt>
                <c:pt idx="8">
                  <c:v>31</c:v>
                </c:pt>
                <c:pt idx="9">
                  <c:v>38</c:v>
                </c:pt>
                <c:pt idx="10">
                  <c:v>34</c:v>
                </c:pt>
                <c:pt idx="11">
                  <c:v>38</c:v>
                </c:pt>
                <c:pt idx="12">
                  <c:v>34</c:v>
                </c:pt>
                <c:pt idx="13">
                  <c:v>38</c:v>
                </c:pt>
                <c:pt idx="14">
                  <c:v>25</c:v>
                </c:pt>
                <c:pt idx="15">
                  <c:v>38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DC0-47B1-89BA-768FD3B2DF7A}"/>
            </c:ext>
          </c:extLst>
        </c:ser>
        <c:ser>
          <c:idx val="1"/>
          <c:order val="1"/>
          <c:tx>
            <c:strRef>
              <c:f>Modèle!$V$3</c:f>
              <c:strCache>
                <c:ptCount val="1"/>
                <c:pt idx="0">
                  <c:v>Cadence ligne mini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none"/>
          </c:marker>
          <c:cat>
            <c:strRef>
              <c:f>Modèle!$R$4:$R$20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Modèle!$V$4:$V$20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DC0-47B1-89BA-768FD3B2DF7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631825375"/>
        <c:axId val="1631824127"/>
        <c:extLst>
          <c:ext xmlns:c15="http://schemas.microsoft.com/office/drawing/2012/chart" uri="{02D57815-91ED-43cb-92C2-25804820EDAC}">
            <c15:filteredLineSeries>
              <c15:ser>
                <c:idx val="2"/>
                <c:order val="2"/>
                <c:tx>
                  <c:strRef>
                    <c:extLst>
                      <c:ext uri="{02D57815-91ED-43cb-92C2-25804820EDAC}">
                        <c15:formulaRef>
                          <c15:sqref>Modèle!$T$3</c15:sqref>
                        </c15:formulaRef>
                      </c:ext>
                    </c:extLst>
                    <c:strCache>
                      <c:ptCount val="1"/>
                      <c:pt idx="0">
                        <c:v>Ligne AV</c:v>
                      </c:pt>
                    </c:strCache>
                  </c:strRef>
                </c:tx>
                <c:spPr>
                  <a:ln w="28575" cap="rnd">
                    <a:solidFill>
                      <a:schemeClr val="accent3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>
                      <c:ext uri="{02D57815-91ED-43cb-92C2-25804820EDAC}">
                        <c15:formulaRef>
                          <c15:sqref>Modèle!$T$4:$T$20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2-ADC0-47B1-89BA-768FD3B2DF7A}"/>
                  </c:ext>
                </c:extLst>
              </c15:ser>
            </c15:filteredLineSeries>
            <c15:filteredLineSeries>
              <c15:ser>
                <c:idx val="3"/>
                <c:order val="3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Modèle!$U$3</c15:sqref>
                        </c15:formulaRef>
                      </c:ext>
                    </c:extLst>
                    <c:strCache>
                      <c:ptCount val="1"/>
                      <c:pt idx="0">
                        <c:v>Ligne AR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Modèle!$U$4:$U$20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0</c:v>
                      </c:pt>
                      <c:pt idx="1">
                        <c:v>0</c:v>
                      </c:pt>
                      <c:pt idx="2">
                        <c:v>0</c:v>
                      </c:pt>
                      <c:pt idx="3">
                        <c:v>0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0</c:v>
                      </c:pt>
                      <c:pt idx="8">
                        <c:v>0</c:v>
                      </c:pt>
                      <c:pt idx="9">
                        <c:v>0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0</c:v>
                      </c:pt>
                      <c:pt idx="15">
                        <c:v>0</c:v>
                      </c:pt>
                      <c:pt idx="16">
                        <c:v>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3-ADC0-47B1-89BA-768FD3B2DF7A}"/>
                  </c:ext>
                </c:extLst>
              </c15:ser>
            </c15:filteredLineSeries>
          </c:ext>
        </c:extLst>
      </c:lineChart>
      <c:catAx>
        <c:axId val="1631825375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2">
                  <a:lumMod val="90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4127"/>
        <c:crosses val="autoZero"/>
        <c:auto val="1"/>
        <c:lblAlgn val="ctr"/>
        <c:lblOffset val="100"/>
        <c:noMultiLvlLbl val="0"/>
      </c:catAx>
      <c:valAx>
        <c:axId val="16318241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Vh / heure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1825375"/>
        <c:crosses val="autoZero"/>
        <c:crossBetween val="between"/>
      </c:valAx>
      <c:spPr>
        <a:noFill/>
        <a:ln w="38100">
          <a:noFill/>
        </a:ln>
        <a:effectLst/>
      </c:spPr>
    </c:plotArea>
    <c:legend>
      <c:legendPos val="b"/>
      <c:layout>
        <c:manualLayout>
          <c:xMode val="edge"/>
          <c:yMode val="edge"/>
          <c:x val="0.7689488234888775"/>
          <c:y val="0.95485145112569869"/>
          <c:w val="0.20852751371529615"/>
          <c:h val="3.39163542404036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857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2000" b="1">
                <a:solidFill>
                  <a:sysClr val="windowText" lastClr="000000"/>
                </a:solidFill>
              </a:rPr>
              <a:t>En-cours</a:t>
            </a:r>
            <a:r>
              <a:rPr lang="fr-FR" sz="2000" b="1" baseline="0">
                <a:solidFill>
                  <a:sysClr val="windowText" lastClr="000000"/>
                </a:solidFill>
              </a:rPr>
              <a:t> Renault</a:t>
            </a:r>
            <a:endParaRPr lang="fr-FR" sz="2000" b="1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2"/>
          <c:order val="2"/>
          <c:tx>
            <c:strRef>
              <c:f>Modèle!$U$28</c:f>
              <c:strCache>
                <c:ptCount val="1"/>
                <c:pt idx="0">
                  <c:v>En-cours 60-15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cat>
            <c:strRef>
              <c:f>Modèle!$R$29:$R$45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Modèle!$U$29:$U$45</c:f>
              <c:numCache>
                <c:formatCode>General</c:formatCode>
                <c:ptCount val="17"/>
                <c:pt idx="0">
                  <c:v>226</c:v>
                </c:pt>
                <c:pt idx="1">
                  <c:v>204</c:v>
                </c:pt>
                <c:pt idx="2">
                  <c:v>186</c:v>
                </c:pt>
                <c:pt idx="3">
                  <c:v>166</c:v>
                </c:pt>
                <c:pt idx="4">
                  <c:v>145</c:v>
                </c:pt>
                <c:pt idx="5">
                  <c:v>128</c:v>
                </c:pt>
                <c:pt idx="6">
                  <c:v>108</c:v>
                </c:pt>
                <c:pt idx="7">
                  <c:v>86</c:v>
                </c:pt>
                <c:pt idx="8">
                  <c:v>106</c:v>
                </c:pt>
                <c:pt idx="9">
                  <c:v>129</c:v>
                </c:pt>
                <c:pt idx="10">
                  <c:v>149</c:v>
                </c:pt>
                <c:pt idx="11">
                  <c:v>172</c:v>
                </c:pt>
                <c:pt idx="12">
                  <c:v>192</c:v>
                </c:pt>
                <c:pt idx="13">
                  <c:v>220</c:v>
                </c:pt>
                <c:pt idx="14">
                  <c:v>230</c:v>
                </c:pt>
                <c:pt idx="15">
                  <c:v>239</c:v>
                </c:pt>
                <c:pt idx="16">
                  <c:v>239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0-FC1C-4528-87B9-49A2C1F7F2CE}"/>
            </c:ext>
          </c:extLst>
        </c:ser>
        <c:ser>
          <c:idx val="3"/>
          <c:order val="3"/>
          <c:tx>
            <c:strRef>
              <c:f>Modèle!$V$28</c:f>
              <c:strCache>
                <c:ptCount val="1"/>
                <c:pt idx="0">
                  <c:v>En-cours mini 60-15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Modèle!$R$29:$R$45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Modèle!$V$29:$V$45</c:f>
              <c:numCache>
                <c:formatCode>General</c:formatCode>
                <c:ptCount val="17"/>
                <c:pt idx="0">
                  <c:v>216</c:v>
                </c:pt>
                <c:pt idx="1">
                  <c:v>194</c:v>
                </c:pt>
                <c:pt idx="2">
                  <c:v>176</c:v>
                </c:pt>
                <c:pt idx="3">
                  <c:v>156</c:v>
                </c:pt>
                <c:pt idx="4">
                  <c:v>135</c:v>
                </c:pt>
                <c:pt idx="5">
                  <c:v>118</c:v>
                </c:pt>
                <c:pt idx="6">
                  <c:v>98</c:v>
                </c:pt>
                <c:pt idx="7">
                  <c:v>76</c:v>
                </c:pt>
                <c:pt idx="8">
                  <c:v>96</c:v>
                </c:pt>
                <c:pt idx="9">
                  <c:v>119</c:v>
                </c:pt>
                <c:pt idx="10">
                  <c:v>139</c:v>
                </c:pt>
                <c:pt idx="11">
                  <c:v>162</c:v>
                </c:pt>
                <c:pt idx="12">
                  <c:v>182</c:v>
                </c:pt>
                <c:pt idx="13">
                  <c:v>210</c:v>
                </c:pt>
                <c:pt idx="14">
                  <c:v>220</c:v>
                </c:pt>
                <c:pt idx="15">
                  <c:v>229</c:v>
                </c:pt>
                <c:pt idx="16">
                  <c:v>229</c:v>
                </c:pt>
              </c:numCache>
            </c:numRef>
          </c:val>
          <c:smooth val="0"/>
          <c:extLst xmlns:c15="http://schemas.microsoft.com/office/drawing/2012/chart">
            <c:ext xmlns:c16="http://schemas.microsoft.com/office/drawing/2014/chart" uri="{C3380CC4-5D6E-409C-BE32-E72D297353CC}">
              <c16:uniqueId val="{00000001-FC1C-4528-87B9-49A2C1F7F2CE}"/>
            </c:ext>
          </c:extLst>
        </c:ser>
        <c:ser>
          <c:idx val="4"/>
          <c:order val="4"/>
          <c:tx>
            <c:strRef>
              <c:f>Modèle!$W$28</c:f>
              <c:strCache>
                <c:ptCount val="1"/>
                <c:pt idx="0">
                  <c:v>En-cours réel</c:v>
                </c:pt>
              </c:strCache>
            </c:strRef>
          </c:tx>
          <c:spPr>
            <a:ln w="28575" cap="rnd">
              <a:solidFill>
                <a:srgbClr val="0070C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0070C0"/>
              </a:solidFill>
              <a:ln w="9525">
                <a:solidFill>
                  <a:srgbClr val="0070C0"/>
                </a:solidFill>
              </a:ln>
              <a:effectLst/>
            </c:spPr>
          </c:marker>
          <c:cat>
            <c:strRef>
              <c:f>Modèle!$R$29:$R$45</c:f>
              <c:strCache>
                <c:ptCount val="17"/>
                <c:pt idx="0">
                  <c:v>6h</c:v>
                </c:pt>
                <c:pt idx="1">
                  <c:v>7h</c:v>
                </c:pt>
                <c:pt idx="2">
                  <c:v>8h</c:v>
                </c:pt>
                <c:pt idx="3">
                  <c:v>9h</c:v>
                </c:pt>
                <c:pt idx="4">
                  <c:v>10h</c:v>
                </c:pt>
                <c:pt idx="5">
                  <c:v>11h</c:v>
                </c:pt>
                <c:pt idx="6">
                  <c:v>12h</c:v>
                </c:pt>
                <c:pt idx="7">
                  <c:v>13h</c:v>
                </c:pt>
                <c:pt idx="8">
                  <c:v>14h</c:v>
                </c:pt>
                <c:pt idx="9">
                  <c:v>15h</c:v>
                </c:pt>
                <c:pt idx="10">
                  <c:v>16h</c:v>
                </c:pt>
                <c:pt idx="11">
                  <c:v>17h</c:v>
                </c:pt>
                <c:pt idx="12">
                  <c:v>18h</c:v>
                </c:pt>
                <c:pt idx="13">
                  <c:v>19h</c:v>
                </c:pt>
                <c:pt idx="14">
                  <c:v>20h</c:v>
                </c:pt>
                <c:pt idx="15">
                  <c:v>21h</c:v>
                </c:pt>
                <c:pt idx="16">
                  <c:v>22h</c:v>
                </c:pt>
              </c:strCache>
            </c:strRef>
          </c:cat>
          <c:val>
            <c:numRef>
              <c:f>Modèle!$W$29:$W$45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C1C-4528-87B9-49A2C1F7F2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78100128"/>
        <c:axId val="978103456"/>
        <c:extLst>
          <c:ext xmlns:c15="http://schemas.microsoft.com/office/drawing/2012/chart" uri="{02D57815-91ED-43cb-92C2-25804820EDAC}">
            <c15:filteredLine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Modèle!$S$28</c15:sqref>
                        </c15:formulaRef>
                      </c:ext>
                    </c:extLst>
                    <c:strCache>
                      <c:ptCount val="1"/>
                      <c:pt idx="0">
                        <c:v>En-cours 15-60</c:v>
                      </c:pt>
                    </c:strCache>
                  </c:strRef>
                </c:tx>
                <c:spPr>
                  <a:ln w="28575" cap="rnd">
                    <a:solidFill>
                      <a:schemeClr val="accent6">
                        <a:lumMod val="75000"/>
                      </a:schemeClr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chemeClr val="accent6">
                        <a:lumMod val="75000"/>
                      </a:schemeClr>
                    </a:solidFill>
                    <a:ln w="9525">
                      <a:solidFill>
                        <a:schemeClr val="accent6">
                          <a:lumMod val="75000"/>
                        </a:schemeClr>
                      </a:solidFill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ormulaRef>
                          <c15:sqref>Modèle!$R$29:$R$45</c15:sqref>
                        </c15:formulaRef>
                      </c:ext>
                    </c:extLst>
                    <c:strCache>
                      <c:ptCount val="17"/>
                      <c:pt idx="0">
                        <c:v>6h</c:v>
                      </c:pt>
                      <c:pt idx="1">
                        <c:v>7h</c:v>
                      </c:pt>
                      <c:pt idx="2">
                        <c:v>8h</c:v>
                      </c:pt>
                      <c:pt idx="3">
                        <c:v>9h</c:v>
                      </c:pt>
                      <c:pt idx="4">
                        <c:v>10h</c:v>
                      </c:pt>
                      <c:pt idx="5">
                        <c:v>11h</c:v>
                      </c:pt>
                      <c:pt idx="6">
                        <c:v>12h</c:v>
                      </c:pt>
                      <c:pt idx="7">
                        <c:v>13h</c:v>
                      </c:pt>
                      <c:pt idx="8">
                        <c:v>14h</c:v>
                      </c:pt>
                      <c:pt idx="9">
                        <c:v>15h</c:v>
                      </c:pt>
                      <c:pt idx="10">
                        <c:v>16h</c:v>
                      </c:pt>
                      <c:pt idx="11">
                        <c:v>17h</c:v>
                      </c:pt>
                      <c:pt idx="12">
                        <c:v>18h</c:v>
                      </c:pt>
                      <c:pt idx="13">
                        <c:v>19h</c:v>
                      </c:pt>
                      <c:pt idx="14">
                        <c:v>20h</c:v>
                      </c:pt>
                      <c:pt idx="15">
                        <c:v>21h</c:v>
                      </c:pt>
                      <c:pt idx="16">
                        <c:v>22h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Modèle!$S$29:$S$45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92</c:v>
                      </c:pt>
                      <c:pt idx="1">
                        <c:v>115</c:v>
                      </c:pt>
                      <c:pt idx="2">
                        <c:v>135</c:v>
                      </c:pt>
                      <c:pt idx="3">
                        <c:v>158</c:v>
                      </c:pt>
                      <c:pt idx="4">
                        <c:v>178</c:v>
                      </c:pt>
                      <c:pt idx="5">
                        <c:v>206</c:v>
                      </c:pt>
                      <c:pt idx="6">
                        <c:v>216</c:v>
                      </c:pt>
                      <c:pt idx="7">
                        <c:v>239</c:v>
                      </c:pt>
                      <c:pt idx="8">
                        <c:v>226</c:v>
                      </c:pt>
                      <c:pt idx="9">
                        <c:v>204</c:v>
                      </c:pt>
                      <c:pt idx="10">
                        <c:v>186</c:v>
                      </c:pt>
                      <c:pt idx="11">
                        <c:v>166</c:v>
                      </c:pt>
                      <c:pt idx="12">
                        <c:v>145</c:v>
                      </c:pt>
                      <c:pt idx="13">
                        <c:v>128</c:v>
                      </c:pt>
                      <c:pt idx="14">
                        <c:v>108</c:v>
                      </c:pt>
                      <c:pt idx="15">
                        <c:v>72</c:v>
                      </c:pt>
                      <c:pt idx="16">
                        <c:v>72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3-FC1C-4528-87B9-49A2C1F7F2CE}"/>
                  </c:ext>
                </c:extLst>
              </c15:ser>
            </c15:filteredLineSeries>
            <c15:filteredLineSeries>
              <c15:ser>
                <c:idx val="1"/>
                <c:order val="1"/>
                <c:tx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Modèle!$T$28</c15:sqref>
                        </c15:formulaRef>
                      </c:ext>
                    </c:extLst>
                    <c:strCache>
                      <c:ptCount val="1"/>
                      <c:pt idx="0">
                        <c:v>En-cours mini 15-60</c:v>
                      </c:pt>
                    </c:strCache>
                  </c:strRef>
                </c:tx>
                <c:spPr>
                  <a:ln w="28575" cap="rnd">
                    <a:solidFill>
                      <a:srgbClr val="FF0000"/>
                    </a:solidFill>
                    <a:round/>
                  </a:ln>
                  <a:effectLst/>
                </c:spPr>
                <c:marker>
                  <c:symbol val="circle"/>
                  <c:size val="5"/>
                  <c:spPr>
                    <a:solidFill>
                      <a:srgbClr val="FF0000"/>
                    </a:solidFill>
                    <a:ln w="9525">
                      <a:solidFill>
                        <a:srgbClr val="FF0000"/>
                      </a:solidFill>
                    </a:ln>
                    <a:effectLst/>
                  </c:spPr>
                </c:marker>
                <c:cat>
                  <c:str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Modèle!$R$29:$R$45</c15:sqref>
                        </c15:formulaRef>
                      </c:ext>
                    </c:extLst>
                    <c:strCache>
                      <c:ptCount val="17"/>
                      <c:pt idx="0">
                        <c:v>6h</c:v>
                      </c:pt>
                      <c:pt idx="1">
                        <c:v>7h</c:v>
                      </c:pt>
                      <c:pt idx="2">
                        <c:v>8h</c:v>
                      </c:pt>
                      <c:pt idx="3">
                        <c:v>9h</c:v>
                      </c:pt>
                      <c:pt idx="4">
                        <c:v>10h</c:v>
                      </c:pt>
                      <c:pt idx="5">
                        <c:v>11h</c:v>
                      </c:pt>
                      <c:pt idx="6">
                        <c:v>12h</c:v>
                      </c:pt>
                      <c:pt idx="7">
                        <c:v>13h</c:v>
                      </c:pt>
                      <c:pt idx="8">
                        <c:v>14h</c:v>
                      </c:pt>
                      <c:pt idx="9">
                        <c:v>15h</c:v>
                      </c:pt>
                      <c:pt idx="10">
                        <c:v>16h</c:v>
                      </c:pt>
                      <c:pt idx="11">
                        <c:v>17h</c:v>
                      </c:pt>
                      <c:pt idx="12">
                        <c:v>18h</c:v>
                      </c:pt>
                      <c:pt idx="13">
                        <c:v>19h</c:v>
                      </c:pt>
                      <c:pt idx="14">
                        <c:v>20h</c:v>
                      </c:pt>
                      <c:pt idx="15">
                        <c:v>21h</c:v>
                      </c:pt>
                      <c:pt idx="16">
                        <c:v>22h</c:v>
                      </c:pt>
                    </c:strCache>
                  </c:strRef>
                </c:cat>
                <c:val>
                  <c:numRef>
                    <c:extLst xmlns:c15="http://schemas.microsoft.com/office/drawing/2012/chart">
                      <c:ext xmlns:c15="http://schemas.microsoft.com/office/drawing/2012/chart" uri="{02D57815-91ED-43cb-92C2-25804820EDAC}">
                        <c15:formulaRef>
                          <c15:sqref>Modèle!$T$29:$T$45</c15:sqref>
                        </c15:formulaRef>
                      </c:ext>
                    </c:extLst>
                    <c:numCache>
                      <c:formatCode>General</c:formatCode>
                      <c:ptCount val="17"/>
                      <c:pt idx="0">
                        <c:v>80</c:v>
                      </c:pt>
                      <c:pt idx="1">
                        <c:v>103</c:v>
                      </c:pt>
                      <c:pt idx="2">
                        <c:v>123</c:v>
                      </c:pt>
                      <c:pt idx="3">
                        <c:v>146</c:v>
                      </c:pt>
                      <c:pt idx="4">
                        <c:v>166</c:v>
                      </c:pt>
                      <c:pt idx="5">
                        <c:v>194</c:v>
                      </c:pt>
                      <c:pt idx="6">
                        <c:v>204</c:v>
                      </c:pt>
                      <c:pt idx="7">
                        <c:v>227</c:v>
                      </c:pt>
                      <c:pt idx="8">
                        <c:v>214</c:v>
                      </c:pt>
                      <c:pt idx="9">
                        <c:v>192</c:v>
                      </c:pt>
                      <c:pt idx="10">
                        <c:v>174</c:v>
                      </c:pt>
                      <c:pt idx="11">
                        <c:v>154</c:v>
                      </c:pt>
                      <c:pt idx="12">
                        <c:v>133</c:v>
                      </c:pt>
                      <c:pt idx="13">
                        <c:v>116</c:v>
                      </c:pt>
                      <c:pt idx="14">
                        <c:v>96</c:v>
                      </c:pt>
                      <c:pt idx="15">
                        <c:v>60</c:v>
                      </c:pt>
                      <c:pt idx="16">
                        <c:v>60</c:v>
                      </c:pt>
                    </c:numCache>
                  </c:numRef>
                </c:val>
                <c:smooth val="0"/>
                <c:extLst xmlns:c15="http://schemas.microsoft.com/office/drawing/2012/chart">
                  <c:ext xmlns:c16="http://schemas.microsoft.com/office/drawing/2014/chart" uri="{C3380CC4-5D6E-409C-BE32-E72D297353CC}">
                    <c16:uniqueId val="{00000004-FC1C-4528-87B9-49A2C1F7F2CE}"/>
                  </c:ext>
                </c:extLst>
              </c15:ser>
            </c15:filteredLineSeries>
          </c:ext>
        </c:extLst>
      </c:lineChart>
      <c:catAx>
        <c:axId val="978100128"/>
        <c:scaling>
          <c:orientation val="minMax"/>
        </c:scaling>
        <c:delete val="0"/>
        <c:axPos val="b"/>
        <c:min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in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Heures de production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3456"/>
        <c:crosses val="autoZero"/>
        <c:auto val="1"/>
        <c:lblAlgn val="ctr"/>
        <c:lblOffset val="100"/>
        <c:noMultiLvlLbl val="0"/>
      </c:catAx>
      <c:valAx>
        <c:axId val="978103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6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4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 sz="1400" b="1">
                    <a:solidFill>
                      <a:sysClr val="windowText" lastClr="000000"/>
                    </a:solidFill>
                  </a:rPr>
                  <a:t>Nombre de véhicules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4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00128"/>
        <c:crosses val="autoZero"/>
        <c:crossBetween val="between"/>
        <c:majorUnit val="10"/>
      </c:valAx>
      <c:spPr>
        <a:noFill/>
        <a:ln w="28575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</xdr:colOff>
      <xdr:row>4</xdr:row>
      <xdr:rowOff>22860</xdr:rowOff>
    </xdr:from>
    <xdr:to>
      <xdr:col>5</xdr:col>
      <xdr:colOff>0</xdr:colOff>
      <xdr:row>5</xdr:row>
      <xdr:rowOff>289560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CD1DBC7A-5E1C-47FB-AB98-ED93BF8F85CB}"/>
            </a:ext>
          </a:extLst>
        </xdr:cNvPr>
        <xdr:cNvCxnSpPr/>
      </xdr:nvCxnSpPr>
      <xdr:spPr>
        <a:xfrm flipV="1">
          <a:off x="3070860" y="1546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6</xdr:row>
      <xdr:rowOff>30480</xdr:rowOff>
    </xdr:from>
    <xdr:to>
      <xdr:col>5</xdr:col>
      <xdr:colOff>0</xdr:colOff>
      <xdr:row>7</xdr:row>
      <xdr:rowOff>297180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E204587D-8B34-46B9-AEF3-BB31BFA1156E}"/>
            </a:ext>
          </a:extLst>
        </xdr:cNvPr>
        <xdr:cNvCxnSpPr/>
      </xdr:nvCxnSpPr>
      <xdr:spPr>
        <a:xfrm flipV="1">
          <a:off x="3070860" y="2194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8</xdr:row>
      <xdr:rowOff>30480</xdr:rowOff>
    </xdr:from>
    <xdr:to>
      <xdr:col>5</xdr:col>
      <xdr:colOff>0</xdr:colOff>
      <xdr:row>9</xdr:row>
      <xdr:rowOff>297180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C025F92A-951A-4627-AD2C-7C446BF2EDDB}"/>
            </a:ext>
          </a:extLst>
        </xdr:cNvPr>
        <xdr:cNvCxnSpPr/>
      </xdr:nvCxnSpPr>
      <xdr:spPr>
        <a:xfrm flipV="1">
          <a:off x="3070860" y="2834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10</xdr:row>
      <xdr:rowOff>15240</xdr:rowOff>
    </xdr:from>
    <xdr:to>
      <xdr:col>5</xdr:col>
      <xdr:colOff>15240</xdr:colOff>
      <xdr:row>11</xdr:row>
      <xdr:rowOff>281940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C197FDC4-345B-4BEF-A910-F6BA93A6622D}"/>
            </a:ext>
          </a:extLst>
        </xdr:cNvPr>
        <xdr:cNvCxnSpPr/>
      </xdr:nvCxnSpPr>
      <xdr:spPr>
        <a:xfrm flipV="1">
          <a:off x="3086100" y="3459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12</xdr:row>
      <xdr:rowOff>7620</xdr:rowOff>
    </xdr:from>
    <xdr:to>
      <xdr:col>5</xdr:col>
      <xdr:colOff>7620</xdr:colOff>
      <xdr:row>13</xdr:row>
      <xdr:rowOff>274320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DCB235B8-FEAB-4844-B558-B205F1BF2B0B}"/>
            </a:ext>
          </a:extLst>
        </xdr:cNvPr>
        <xdr:cNvCxnSpPr/>
      </xdr:nvCxnSpPr>
      <xdr:spPr>
        <a:xfrm flipV="1">
          <a:off x="3078480" y="4091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14</xdr:row>
      <xdr:rowOff>22860</xdr:rowOff>
    </xdr:from>
    <xdr:to>
      <xdr:col>4</xdr:col>
      <xdr:colOff>784860</xdr:colOff>
      <xdr:row>15</xdr:row>
      <xdr:rowOff>289560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FA0D1C12-4922-4A27-97EC-7C2D7A424FBA}"/>
            </a:ext>
          </a:extLst>
        </xdr:cNvPr>
        <xdr:cNvCxnSpPr/>
      </xdr:nvCxnSpPr>
      <xdr:spPr>
        <a:xfrm flipV="1">
          <a:off x="3063240" y="4747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15240</xdr:rowOff>
    </xdr:from>
    <xdr:to>
      <xdr:col>4</xdr:col>
      <xdr:colOff>784860</xdr:colOff>
      <xdr:row>17</xdr:row>
      <xdr:rowOff>281940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43FF7E2E-72BE-4F7F-B6D5-BBD03D45CC37}"/>
            </a:ext>
          </a:extLst>
        </xdr:cNvPr>
        <xdr:cNvCxnSpPr/>
      </xdr:nvCxnSpPr>
      <xdr:spPr>
        <a:xfrm flipV="1">
          <a:off x="3063240" y="5379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3</xdr:row>
      <xdr:rowOff>38100</xdr:rowOff>
    </xdr:from>
    <xdr:to>
      <xdr:col>4</xdr:col>
      <xdr:colOff>784860</xdr:colOff>
      <xdr:row>3</xdr:row>
      <xdr:rowOff>434340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8AB340E1-90AA-4C5E-8DD7-F523DE7F0F0F}"/>
            </a:ext>
          </a:extLst>
        </xdr:cNvPr>
        <xdr:cNvCxnSpPr/>
      </xdr:nvCxnSpPr>
      <xdr:spPr>
        <a:xfrm flipV="1">
          <a:off x="3093720" y="1104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6AF9BA37-1827-40D9-A72D-9960AC58636D}"/>
            </a:ext>
          </a:extLst>
        </xdr:cNvPr>
        <xdr:cNvCxnSpPr/>
      </xdr:nvCxnSpPr>
      <xdr:spPr>
        <a:xfrm flipV="1">
          <a:off x="30708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</xdr:row>
      <xdr:rowOff>22860</xdr:rowOff>
    </xdr:from>
    <xdr:to>
      <xdr:col>11</xdr:col>
      <xdr:colOff>0</xdr:colOff>
      <xdr:row>5</xdr:row>
      <xdr:rowOff>289560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18C430F0-3EFE-4DDD-8EDB-4793C44EAAF4}"/>
            </a:ext>
          </a:extLst>
        </xdr:cNvPr>
        <xdr:cNvCxnSpPr/>
      </xdr:nvCxnSpPr>
      <xdr:spPr>
        <a:xfrm flipV="1">
          <a:off x="10271760" y="1546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6</xdr:row>
      <xdr:rowOff>30480</xdr:rowOff>
    </xdr:from>
    <xdr:to>
      <xdr:col>11</xdr:col>
      <xdr:colOff>0</xdr:colOff>
      <xdr:row>7</xdr:row>
      <xdr:rowOff>297180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6125E718-405A-473A-9F04-608D273D221E}"/>
            </a:ext>
          </a:extLst>
        </xdr:cNvPr>
        <xdr:cNvCxnSpPr/>
      </xdr:nvCxnSpPr>
      <xdr:spPr>
        <a:xfrm flipV="1">
          <a:off x="10271760" y="2194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8</xdr:row>
      <xdr:rowOff>30480</xdr:rowOff>
    </xdr:from>
    <xdr:to>
      <xdr:col>11</xdr:col>
      <xdr:colOff>0</xdr:colOff>
      <xdr:row>9</xdr:row>
      <xdr:rowOff>297180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A868868B-441E-4F95-BD60-C910A1426CD6}"/>
            </a:ext>
          </a:extLst>
        </xdr:cNvPr>
        <xdr:cNvCxnSpPr/>
      </xdr:nvCxnSpPr>
      <xdr:spPr>
        <a:xfrm flipV="1">
          <a:off x="10271760" y="2834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10</xdr:row>
      <xdr:rowOff>15240</xdr:rowOff>
    </xdr:from>
    <xdr:to>
      <xdr:col>11</xdr:col>
      <xdr:colOff>15240</xdr:colOff>
      <xdr:row>11</xdr:row>
      <xdr:rowOff>281940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5024C58A-0249-44E3-B902-7854ABC7EA92}"/>
            </a:ext>
          </a:extLst>
        </xdr:cNvPr>
        <xdr:cNvCxnSpPr/>
      </xdr:nvCxnSpPr>
      <xdr:spPr>
        <a:xfrm flipV="1">
          <a:off x="10287000" y="3459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12</xdr:row>
      <xdr:rowOff>7620</xdr:rowOff>
    </xdr:from>
    <xdr:to>
      <xdr:col>11</xdr:col>
      <xdr:colOff>7620</xdr:colOff>
      <xdr:row>13</xdr:row>
      <xdr:rowOff>274320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423E311C-0C34-4F2D-B4E8-475A4C58D6F9}"/>
            </a:ext>
          </a:extLst>
        </xdr:cNvPr>
        <xdr:cNvCxnSpPr/>
      </xdr:nvCxnSpPr>
      <xdr:spPr>
        <a:xfrm flipV="1">
          <a:off x="10279380" y="4091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14</xdr:row>
      <xdr:rowOff>22860</xdr:rowOff>
    </xdr:from>
    <xdr:to>
      <xdr:col>10</xdr:col>
      <xdr:colOff>784860</xdr:colOff>
      <xdr:row>15</xdr:row>
      <xdr:rowOff>289560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5570A216-AA0F-422E-88E0-69F0042477D8}"/>
            </a:ext>
          </a:extLst>
        </xdr:cNvPr>
        <xdr:cNvCxnSpPr/>
      </xdr:nvCxnSpPr>
      <xdr:spPr>
        <a:xfrm flipV="1">
          <a:off x="10264140" y="4747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16</xdr:row>
      <xdr:rowOff>15240</xdr:rowOff>
    </xdr:from>
    <xdr:to>
      <xdr:col>10</xdr:col>
      <xdr:colOff>784860</xdr:colOff>
      <xdr:row>17</xdr:row>
      <xdr:rowOff>281940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08D20DDC-EA03-45ED-B9AE-7C4273E7F738}"/>
            </a:ext>
          </a:extLst>
        </xdr:cNvPr>
        <xdr:cNvCxnSpPr/>
      </xdr:nvCxnSpPr>
      <xdr:spPr>
        <a:xfrm flipV="1">
          <a:off x="10264140" y="5379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3</xdr:row>
      <xdr:rowOff>38100</xdr:rowOff>
    </xdr:from>
    <xdr:to>
      <xdr:col>10</xdr:col>
      <xdr:colOff>784860</xdr:colOff>
      <xdr:row>3</xdr:row>
      <xdr:rowOff>434340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CD235C60-EEFF-4468-918A-D8A6E03D278C}"/>
            </a:ext>
          </a:extLst>
        </xdr:cNvPr>
        <xdr:cNvCxnSpPr/>
      </xdr:nvCxnSpPr>
      <xdr:spPr>
        <a:xfrm flipV="1">
          <a:off x="10294620" y="1104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98CAED75-4708-4A93-AFB0-5248AFB0F02E}"/>
            </a:ext>
          </a:extLst>
        </xdr:cNvPr>
        <xdr:cNvCxnSpPr/>
      </xdr:nvCxnSpPr>
      <xdr:spPr>
        <a:xfrm flipV="1">
          <a:off x="102717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5483EB0D-27FC-4353-8029-51745C24673C}"/>
            </a:ext>
          </a:extLst>
        </xdr:cNvPr>
        <xdr:cNvCxnSpPr/>
      </xdr:nvCxnSpPr>
      <xdr:spPr>
        <a:xfrm flipV="1">
          <a:off x="30708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DCCF3F16-90A6-4EA1-8965-AF1C7C815338}"/>
            </a:ext>
          </a:extLst>
        </xdr:cNvPr>
        <xdr:cNvCxnSpPr/>
      </xdr:nvCxnSpPr>
      <xdr:spPr>
        <a:xfrm flipV="1">
          <a:off x="10271760" y="6690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</xdr:colOff>
      <xdr:row>25</xdr:row>
      <xdr:rowOff>22860</xdr:rowOff>
    </xdr:from>
    <xdr:to>
      <xdr:col>5</xdr:col>
      <xdr:colOff>38100</xdr:colOff>
      <xdr:row>26</xdr:row>
      <xdr:rowOff>289560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D1D06DCD-F79A-4F38-A85C-3335CEE7BFAF}"/>
            </a:ext>
          </a:extLst>
        </xdr:cNvPr>
        <xdr:cNvCxnSpPr/>
      </xdr:nvCxnSpPr>
      <xdr:spPr>
        <a:xfrm flipV="1">
          <a:off x="3108960" y="8404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27</xdr:row>
      <xdr:rowOff>30480</xdr:rowOff>
    </xdr:from>
    <xdr:to>
      <xdr:col>5</xdr:col>
      <xdr:colOff>0</xdr:colOff>
      <xdr:row>28</xdr:row>
      <xdr:rowOff>297180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67E9529C-8B41-4D54-859C-BFC74D33B867}"/>
            </a:ext>
          </a:extLst>
        </xdr:cNvPr>
        <xdr:cNvCxnSpPr/>
      </xdr:nvCxnSpPr>
      <xdr:spPr>
        <a:xfrm flipV="1">
          <a:off x="3070860" y="9052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29</xdr:row>
      <xdr:rowOff>30480</xdr:rowOff>
    </xdr:from>
    <xdr:to>
      <xdr:col>5</xdr:col>
      <xdr:colOff>0</xdr:colOff>
      <xdr:row>30</xdr:row>
      <xdr:rowOff>297180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396BFED2-55F6-47BA-B3B3-5F72D9B53934}"/>
            </a:ext>
          </a:extLst>
        </xdr:cNvPr>
        <xdr:cNvCxnSpPr/>
      </xdr:nvCxnSpPr>
      <xdr:spPr>
        <a:xfrm flipV="1">
          <a:off x="3070860" y="9692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31</xdr:row>
      <xdr:rowOff>15240</xdr:rowOff>
    </xdr:from>
    <xdr:to>
      <xdr:col>5</xdr:col>
      <xdr:colOff>15240</xdr:colOff>
      <xdr:row>32</xdr:row>
      <xdr:rowOff>281940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0A83D736-73D3-488E-A7AD-77F7C2BB8ECF}"/>
            </a:ext>
          </a:extLst>
        </xdr:cNvPr>
        <xdr:cNvCxnSpPr/>
      </xdr:nvCxnSpPr>
      <xdr:spPr>
        <a:xfrm flipV="1">
          <a:off x="3086100" y="10317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33</xdr:row>
      <xdr:rowOff>7620</xdr:rowOff>
    </xdr:from>
    <xdr:to>
      <xdr:col>5</xdr:col>
      <xdr:colOff>7620</xdr:colOff>
      <xdr:row>34</xdr:row>
      <xdr:rowOff>274320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239922FB-9D76-4D21-8007-F0A3D62624C0}"/>
            </a:ext>
          </a:extLst>
        </xdr:cNvPr>
        <xdr:cNvCxnSpPr/>
      </xdr:nvCxnSpPr>
      <xdr:spPr>
        <a:xfrm flipV="1">
          <a:off x="3078480" y="10949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35</xdr:row>
      <xdr:rowOff>22860</xdr:rowOff>
    </xdr:from>
    <xdr:to>
      <xdr:col>4</xdr:col>
      <xdr:colOff>784860</xdr:colOff>
      <xdr:row>36</xdr:row>
      <xdr:rowOff>289560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33B86080-24FC-4A0D-B5AA-5CC3B6476C24}"/>
            </a:ext>
          </a:extLst>
        </xdr:cNvPr>
        <xdr:cNvCxnSpPr/>
      </xdr:nvCxnSpPr>
      <xdr:spPr>
        <a:xfrm flipV="1">
          <a:off x="3063240" y="11605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37</xdr:row>
      <xdr:rowOff>15240</xdr:rowOff>
    </xdr:from>
    <xdr:to>
      <xdr:col>4</xdr:col>
      <xdr:colOff>784860</xdr:colOff>
      <xdr:row>38</xdr:row>
      <xdr:rowOff>281940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9A8D8888-6BC5-4C68-A9A0-804D4C7E9BCC}"/>
            </a:ext>
          </a:extLst>
        </xdr:cNvPr>
        <xdr:cNvCxnSpPr/>
      </xdr:nvCxnSpPr>
      <xdr:spPr>
        <a:xfrm flipV="1">
          <a:off x="3063240" y="12237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41</xdr:row>
      <xdr:rowOff>45720</xdr:rowOff>
    </xdr:from>
    <xdr:to>
      <xdr:col>5</xdr:col>
      <xdr:colOff>0</xdr:colOff>
      <xdr:row>43</xdr:row>
      <xdr:rowOff>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55B00DC2-5544-45C7-A215-C3AD43E4C90F}"/>
            </a:ext>
          </a:extLst>
        </xdr:cNvPr>
        <xdr:cNvCxnSpPr/>
      </xdr:nvCxnSpPr>
      <xdr:spPr>
        <a:xfrm flipV="1">
          <a:off x="3070860" y="13548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24</xdr:row>
      <xdr:rowOff>38100</xdr:rowOff>
    </xdr:from>
    <xdr:to>
      <xdr:col>4</xdr:col>
      <xdr:colOff>784860</xdr:colOff>
      <xdr:row>24</xdr:row>
      <xdr:rowOff>434340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193EC4B3-B2C0-4532-A6A4-D85CAADC8D39}"/>
            </a:ext>
          </a:extLst>
        </xdr:cNvPr>
        <xdr:cNvCxnSpPr/>
      </xdr:nvCxnSpPr>
      <xdr:spPr>
        <a:xfrm flipV="1">
          <a:off x="3093720" y="7962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43</xdr:row>
      <xdr:rowOff>45720</xdr:rowOff>
    </xdr:from>
    <xdr:to>
      <xdr:col>5</xdr:col>
      <xdr:colOff>0</xdr:colOff>
      <xdr:row>45</xdr:row>
      <xdr:rowOff>0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4F982832-41E2-4B36-82AA-BA3108C94ED2}"/>
            </a:ext>
          </a:extLst>
        </xdr:cNvPr>
        <xdr:cNvCxnSpPr/>
      </xdr:nvCxnSpPr>
      <xdr:spPr>
        <a:xfrm flipV="1">
          <a:off x="3070860" y="1418844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25</xdr:row>
      <xdr:rowOff>22860</xdr:rowOff>
    </xdr:from>
    <xdr:to>
      <xdr:col>11</xdr:col>
      <xdr:colOff>0</xdr:colOff>
      <xdr:row>26</xdr:row>
      <xdr:rowOff>289560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4C02FF07-1581-4B17-8448-C0CD333AE400}"/>
            </a:ext>
          </a:extLst>
        </xdr:cNvPr>
        <xdr:cNvCxnSpPr/>
      </xdr:nvCxnSpPr>
      <xdr:spPr>
        <a:xfrm flipV="1">
          <a:off x="10271760" y="84048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27</xdr:row>
      <xdr:rowOff>30480</xdr:rowOff>
    </xdr:from>
    <xdr:to>
      <xdr:col>11</xdr:col>
      <xdr:colOff>0</xdr:colOff>
      <xdr:row>28</xdr:row>
      <xdr:rowOff>297180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AFF5988D-701D-4E43-801D-9EFD7EA904F7}"/>
            </a:ext>
          </a:extLst>
        </xdr:cNvPr>
        <xdr:cNvCxnSpPr/>
      </xdr:nvCxnSpPr>
      <xdr:spPr>
        <a:xfrm flipV="1">
          <a:off x="10271760" y="905256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29</xdr:row>
      <xdr:rowOff>30480</xdr:rowOff>
    </xdr:from>
    <xdr:to>
      <xdr:col>11</xdr:col>
      <xdr:colOff>0</xdr:colOff>
      <xdr:row>30</xdr:row>
      <xdr:rowOff>297180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DFB60375-A161-47F3-9920-F116E8D0CE78}"/>
            </a:ext>
          </a:extLst>
        </xdr:cNvPr>
        <xdr:cNvCxnSpPr/>
      </xdr:nvCxnSpPr>
      <xdr:spPr>
        <a:xfrm flipV="1">
          <a:off x="10271760" y="96926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31</xdr:row>
      <xdr:rowOff>15240</xdr:rowOff>
    </xdr:from>
    <xdr:to>
      <xdr:col>11</xdr:col>
      <xdr:colOff>15240</xdr:colOff>
      <xdr:row>32</xdr:row>
      <xdr:rowOff>281940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BF23E2D7-AAB6-45A9-9E64-E534292A74E8}"/>
            </a:ext>
          </a:extLst>
        </xdr:cNvPr>
        <xdr:cNvCxnSpPr/>
      </xdr:nvCxnSpPr>
      <xdr:spPr>
        <a:xfrm flipV="1">
          <a:off x="10287000" y="1031748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33</xdr:row>
      <xdr:rowOff>7620</xdr:rowOff>
    </xdr:from>
    <xdr:to>
      <xdr:col>11</xdr:col>
      <xdr:colOff>7620</xdr:colOff>
      <xdr:row>34</xdr:row>
      <xdr:rowOff>274320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177401A4-A7BF-4C2D-AE0A-9BA3F083BF5F}"/>
            </a:ext>
          </a:extLst>
        </xdr:cNvPr>
        <xdr:cNvCxnSpPr/>
      </xdr:nvCxnSpPr>
      <xdr:spPr>
        <a:xfrm flipV="1">
          <a:off x="10279380" y="10949940"/>
          <a:ext cx="159258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35</xdr:row>
      <xdr:rowOff>22860</xdr:rowOff>
    </xdr:from>
    <xdr:to>
      <xdr:col>10</xdr:col>
      <xdr:colOff>784860</xdr:colOff>
      <xdr:row>36</xdr:row>
      <xdr:rowOff>289560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BFDB44F2-42F1-4D69-8308-35D3C7DBA0DC}"/>
            </a:ext>
          </a:extLst>
        </xdr:cNvPr>
        <xdr:cNvCxnSpPr/>
      </xdr:nvCxnSpPr>
      <xdr:spPr>
        <a:xfrm flipV="1">
          <a:off x="10264140" y="1160526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37</xdr:row>
      <xdr:rowOff>15240</xdr:rowOff>
    </xdr:from>
    <xdr:to>
      <xdr:col>10</xdr:col>
      <xdr:colOff>784860</xdr:colOff>
      <xdr:row>38</xdr:row>
      <xdr:rowOff>281940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38808C1F-3194-496B-B072-2D44C95BCDDE}"/>
            </a:ext>
          </a:extLst>
        </xdr:cNvPr>
        <xdr:cNvCxnSpPr/>
      </xdr:nvCxnSpPr>
      <xdr:spPr>
        <a:xfrm flipV="1">
          <a:off x="10264140" y="1223772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41</xdr:row>
      <xdr:rowOff>45720</xdr:rowOff>
    </xdr:from>
    <xdr:to>
      <xdr:col>11</xdr:col>
      <xdr:colOff>0</xdr:colOff>
      <xdr:row>43</xdr:row>
      <xdr:rowOff>0</xdr:rowOff>
    </xdr:to>
    <xdr:cxnSp macro="">
      <xdr:nvCxnSpPr>
        <xdr:cNvPr id="39" name="Connecteur droit 38">
          <a:extLst>
            <a:ext uri="{FF2B5EF4-FFF2-40B4-BE49-F238E27FC236}">
              <a16:creationId xmlns:a16="http://schemas.microsoft.com/office/drawing/2014/main" id="{5655EB1C-94ED-4672-9726-048130C2966A}"/>
            </a:ext>
          </a:extLst>
        </xdr:cNvPr>
        <xdr:cNvCxnSpPr/>
      </xdr:nvCxnSpPr>
      <xdr:spPr>
        <a:xfrm flipV="1">
          <a:off x="10271760" y="1354836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24</xdr:row>
      <xdr:rowOff>38100</xdr:rowOff>
    </xdr:from>
    <xdr:to>
      <xdr:col>10</xdr:col>
      <xdr:colOff>784860</xdr:colOff>
      <xdr:row>24</xdr:row>
      <xdr:rowOff>434340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id="{E47AB6E4-C355-4701-BF33-99510526859E}"/>
            </a:ext>
          </a:extLst>
        </xdr:cNvPr>
        <xdr:cNvCxnSpPr/>
      </xdr:nvCxnSpPr>
      <xdr:spPr>
        <a:xfrm flipV="1">
          <a:off x="10294620" y="7962900"/>
          <a:ext cx="1554480" cy="3962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43</xdr:row>
      <xdr:rowOff>45720</xdr:rowOff>
    </xdr:from>
    <xdr:to>
      <xdr:col>11</xdr:col>
      <xdr:colOff>0</xdr:colOff>
      <xdr:row>45</xdr:row>
      <xdr:rowOff>0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id="{FF66F21E-4E5C-4F91-82DE-4E3120286D9D}"/>
            </a:ext>
          </a:extLst>
        </xdr:cNvPr>
        <xdr:cNvCxnSpPr/>
      </xdr:nvCxnSpPr>
      <xdr:spPr>
        <a:xfrm flipV="1">
          <a:off x="10271760" y="14188440"/>
          <a:ext cx="1592580" cy="59436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47</xdr:row>
      <xdr:rowOff>22860</xdr:rowOff>
    </xdr:from>
    <xdr:to>
      <xdr:col>5</xdr:col>
      <xdr:colOff>0</xdr:colOff>
      <xdr:row>48</xdr:row>
      <xdr:rowOff>289560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id="{12641E67-E25C-453C-91D2-FC860078E507}"/>
            </a:ext>
          </a:extLst>
        </xdr:cNvPr>
        <xdr:cNvCxnSpPr/>
      </xdr:nvCxnSpPr>
      <xdr:spPr>
        <a:xfrm flipV="1">
          <a:off x="3070860" y="15445740"/>
          <a:ext cx="159258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47</xdr:row>
      <xdr:rowOff>22860</xdr:rowOff>
    </xdr:from>
    <xdr:to>
      <xdr:col>11</xdr:col>
      <xdr:colOff>0</xdr:colOff>
      <xdr:row>48</xdr:row>
      <xdr:rowOff>289560</xdr:rowOff>
    </xdr:to>
    <xdr:cxnSp macro="">
      <xdr:nvCxnSpPr>
        <xdr:cNvPr id="43" name="Connecteur droit 42">
          <a:extLst>
            <a:ext uri="{FF2B5EF4-FFF2-40B4-BE49-F238E27FC236}">
              <a16:creationId xmlns:a16="http://schemas.microsoft.com/office/drawing/2014/main" id="{1DE1F06E-AA20-46B7-AA6A-4879B5A8B87C}"/>
            </a:ext>
          </a:extLst>
        </xdr:cNvPr>
        <xdr:cNvCxnSpPr/>
      </xdr:nvCxnSpPr>
      <xdr:spPr>
        <a:xfrm flipV="1">
          <a:off x="10271760" y="15445740"/>
          <a:ext cx="159258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3457575</xdr:colOff>
      <xdr:row>0</xdr:row>
      <xdr:rowOff>57150</xdr:rowOff>
    </xdr:from>
    <xdr:to>
      <xdr:col>14</xdr:col>
      <xdr:colOff>5019675</xdr:colOff>
      <xdr:row>0</xdr:row>
      <xdr:rowOff>314325</xdr:rowOff>
    </xdr:to>
    <xdr:sp macro="[1]!Nouvelle_Feuille" textlink="">
      <xdr:nvSpPr>
        <xdr:cNvPr id="44" name="Organigramme : Alternative 43">
          <a:extLst>
            <a:ext uri="{FF2B5EF4-FFF2-40B4-BE49-F238E27FC236}">
              <a16:creationId xmlns:a16="http://schemas.microsoft.com/office/drawing/2014/main" id="{D1CCD76F-62AD-4EF6-8E45-A2DBD1700765}"/>
            </a:ext>
          </a:extLst>
        </xdr:cNvPr>
        <xdr:cNvSpPr/>
      </xdr:nvSpPr>
      <xdr:spPr>
        <a:xfrm>
          <a:off x="17463135" y="57150"/>
          <a:ext cx="0" cy="25717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  <xdr:twoCellAnchor>
    <xdr:from>
      <xdr:col>3</xdr:col>
      <xdr:colOff>9525</xdr:colOff>
      <xdr:row>18</xdr:row>
      <xdr:rowOff>28575</xdr:rowOff>
    </xdr:from>
    <xdr:to>
      <xdr:col>4</xdr:col>
      <xdr:colOff>794385</xdr:colOff>
      <xdr:row>19</xdr:row>
      <xdr:rowOff>295275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C28A5995-AE66-4A1F-AA16-F9448DC8519F}"/>
            </a:ext>
          </a:extLst>
        </xdr:cNvPr>
        <xdr:cNvCxnSpPr/>
      </xdr:nvCxnSpPr>
      <xdr:spPr>
        <a:xfrm flipV="1">
          <a:off x="3072765" y="6033135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5029200</xdr:colOff>
      <xdr:row>18</xdr:row>
      <xdr:rowOff>9525</xdr:rowOff>
    </xdr:from>
    <xdr:to>
      <xdr:col>10</xdr:col>
      <xdr:colOff>775335</xdr:colOff>
      <xdr:row>19</xdr:row>
      <xdr:rowOff>276225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12E8ADA2-D6AB-404D-A622-CB17AB51A791}"/>
            </a:ext>
          </a:extLst>
        </xdr:cNvPr>
        <xdr:cNvCxnSpPr/>
      </xdr:nvCxnSpPr>
      <xdr:spPr>
        <a:xfrm flipV="1">
          <a:off x="10264140" y="6014085"/>
          <a:ext cx="1575435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15240</xdr:rowOff>
    </xdr:from>
    <xdr:to>
      <xdr:col>4</xdr:col>
      <xdr:colOff>784860</xdr:colOff>
      <xdr:row>40</xdr:row>
      <xdr:rowOff>281940</xdr:rowOff>
    </xdr:to>
    <xdr:cxnSp macro="">
      <xdr:nvCxnSpPr>
        <xdr:cNvPr id="47" name="Connecteur droit 46">
          <a:extLst>
            <a:ext uri="{FF2B5EF4-FFF2-40B4-BE49-F238E27FC236}">
              <a16:creationId xmlns:a16="http://schemas.microsoft.com/office/drawing/2014/main" id="{CCC581FC-8F6B-4765-A703-464DEC74E485}"/>
            </a:ext>
          </a:extLst>
        </xdr:cNvPr>
        <xdr:cNvCxnSpPr/>
      </xdr:nvCxnSpPr>
      <xdr:spPr>
        <a:xfrm flipV="1">
          <a:off x="3063240" y="1287780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39</xdr:row>
      <xdr:rowOff>15240</xdr:rowOff>
    </xdr:from>
    <xdr:to>
      <xdr:col>10</xdr:col>
      <xdr:colOff>784860</xdr:colOff>
      <xdr:row>40</xdr:row>
      <xdr:rowOff>281940</xdr:rowOff>
    </xdr:to>
    <xdr:cxnSp macro="">
      <xdr:nvCxnSpPr>
        <xdr:cNvPr id="48" name="Connecteur droit 47">
          <a:extLst>
            <a:ext uri="{FF2B5EF4-FFF2-40B4-BE49-F238E27FC236}">
              <a16:creationId xmlns:a16="http://schemas.microsoft.com/office/drawing/2014/main" id="{9E3A87E2-8405-428E-9B19-B07573EEB102}"/>
            </a:ext>
          </a:extLst>
        </xdr:cNvPr>
        <xdr:cNvCxnSpPr/>
      </xdr:nvCxnSpPr>
      <xdr:spPr>
        <a:xfrm flipV="1">
          <a:off x="10264140" y="12877800"/>
          <a:ext cx="1584960" cy="5867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81191</xdr:colOff>
      <xdr:row>1</xdr:row>
      <xdr:rowOff>196398</xdr:rowOff>
    </xdr:from>
    <xdr:to>
      <xdr:col>31</xdr:col>
      <xdr:colOff>749890</xdr:colOff>
      <xdr:row>22</xdr:row>
      <xdr:rowOff>165100</xdr:rowOff>
    </xdr:to>
    <xdr:graphicFrame macro="">
      <xdr:nvGraphicFramePr>
        <xdr:cNvPr id="49" name="Graphique 48">
          <a:extLst>
            <a:ext uri="{FF2B5EF4-FFF2-40B4-BE49-F238E27FC236}">
              <a16:creationId xmlns:a16="http://schemas.microsoft.com/office/drawing/2014/main" id="{51E783C5-0445-49C8-84A1-7880DB6A858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23</xdr:col>
      <xdr:colOff>289334</xdr:colOff>
      <xdr:row>22</xdr:row>
      <xdr:rowOff>293758</xdr:rowOff>
    </xdr:from>
    <xdr:to>
      <xdr:col>41</xdr:col>
      <xdr:colOff>385054</xdr:colOff>
      <xdr:row>46</xdr:row>
      <xdr:rowOff>141823</xdr:rowOff>
    </xdr:to>
    <xdr:graphicFrame macro="">
      <xdr:nvGraphicFramePr>
        <xdr:cNvPr id="50" name="Graphique 49">
          <a:extLst>
            <a:ext uri="{FF2B5EF4-FFF2-40B4-BE49-F238E27FC236}">
              <a16:creationId xmlns:a16="http://schemas.microsoft.com/office/drawing/2014/main" id="{3C223B37-1D04-4008-B804-7112471DE18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1384300</xdr:colOff>
      <xdr:row>0</xdr:row>
      <xdr:rowOff>50800</xdr:rowOff>
    </xdr:from>
    <xdr:to>
      <xdr:col>14</xdr:col>
      <xdr:colOff>1352550</xdr:colOff>
      <xdr:row>0</xdr:row>
      <xdr:rowOff>307975</xdr:rowOff>
    </xdr:to>
    <xdr:sp macro="[0]!Nouvelle_Feuille" textlink="">
      <xdr:nvSpPr>
        <xdr:cNvPr id="51" name="Organigramme : Alternative 50">
          <a:extLst>
            <a:ext uri="{FF2B5EF4-FFF2-40B4-BE49-F238E27FC236}">
              <a16:creationId xmlns:a16="http://schemas.microsoft.com/office/drawing/2014/main" id="{E5A5BE44-E5E5-42D0-BDC1-864B7570D7E5}"/>
            </a:ext>
          </a:extLst>
        </xdr:cNvPr>
        <xdr:cNvSpPr/>
      </xdr:nvSpPr>
      <xdr:spPr>
        <a:xfrm>
          <a:off x="15648940" y="50800"/>
          <a:ext cx="1568450" cy="25717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  <xdr:twoCellAnchor>
    <xdr:from>
      <xdr:col>23</xdr:col>
      <xdr:colOff>637310</xdr:colOff>
      <xdr:row>23</xdr:row>
      <xdr:rowOff>83127</xdr:rowOff>
    </xdr:from>
    <xdr:to>
      <xdr:col>26</xdr:col>
      <xdr:colOff>706583</xdr:colOff>
      <xdr:row>24</xdr:row>
      <xdr:rowOff>221671</xdr:rowOff>
    </xdr:to>
    <xdr:sp macro="" textlink="">
      <xdr:nvSpPr>
        <xdr:cNvPr id="52" name="Rectangle 51">
          <a:extLst>
            <a:ext uri="{FF2B5EF4-FFF2-40B4-BE49-F238E27FC236}">
              <a16:creationId xmlns:a16="http://schemas.microsoft.com/office/drawing/2014/main" id="{4B25C54D-7BF4-B08C-3367-1F0761E0E25C}"/>
            </a:ext>
          </a:extLst>
        </xdr:cNvPr>
        <xdr:cNvSpPr/>
      </xdr:nvSpPr>
      <xdr:spPr>
        <a:xfrm>
          <a:off x="25894146" y="7661563"/>
          <a:ext cx="2507673" cy="457199"/>
        </a:xfrm>
        <a:prstGeom prst="rect">
          <a:avLst/>
        </a:prstGeom>
        <a:solidFill>
          <a:schemeClr val="bg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chemeClr val="tx1"/>
              </a:solidFill>
            </a:rPr>
            <a:t>Liste déroulante ICI</a:t>
          </a:r>
        </a:p>
      </xdr:txBody>
    </xdr:sp>
    <xdr:clientData/>
  </xdr:twoCellAnchor>
  <xdr:twoCellAnchor>
    <xdr:from>
      <xdr:col>23</xdr:col>
      <xdr:colOff>651165</xdr:colOff>
      <xdr:row>24</xdr:row>
      <xdr:rowOff>235526</xdr:rowOff>
    </xdr:from>
    <xdr:to>
      <xdr:col>26</xdr:col>
      <xdr:colOff>706583</xdr:colOff>
      <xdr:row>25</xdr:row>
      <xdr:rowOff>235525</xdr:rowOff>
    </xdr:to>
    <xdr:sp macro="" textlink="">
      <xdr:nvSpPr>
        <xdr:cNvPr id="53" name="Rectangle 52">
          <a:extLst>
            <a:ext uri="{FF2B5EF4-FFF2-40B4-BE49-F238E27FC236}">
              <a16:creationId xmlns:a16="http://schemas.microsoft.com/office/drawing/2014/main" id="{AF59392F-C488-4908-9FA7-A69B96B7F620}"/>
            </a:ext>
          </a:extLst>
        </xdr:cNvPr>
        <xdr:cNvSpPr/>
      </xdr:nvSpPr>
      <xdr:spPr>
        <a:xfrm>
          <a:off x="25908001" y="8132617"/>
          <a:ext cx="2493818" cy="457199"/>
        </a:xfrm>
        <a:prstGeom prst="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chemeClr val="tx1"/>
              </a:solidFill>
            </a:rPr>
            <a:t>Production</a:t>
          </a:r>
          <a:r>
            <a:rPr lang="fr-FR" sz="2000" b="1" baseline="0">
              <a:solidFill>
                <a:schemeClr val="tx1"/>
              </a:solidFill>
            </a:rPr>
            <a:t> 15-60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180110</xdr:colOff>
      <xdr:row>24</xdr:row>
      <xdr:rowOff>346363</xdr:rowOff>
    </xdr:from>
    <xdr:to>
      <xdr:col>26</xdr:col>
      <xdr:colOff>401782</xdr:colOff>
      <xdr:row>25</xdr:row>
      <xdr:rowOff>69272</xdr:rowOff>
    </xdr:to>
    <xdr:sp macro="" textlink="">
      <xdr:nvSpPr>
        <xdr:cNvPr id="54" name="Rectangle 53">
          <a:extLst>
            <a:ext uri="{FF2B5EF4-FFF2-40B4-BE49-F238E27FC236}">
              <a16:creationId xmlns:a16="http://schemas.microsoft.com/office/drawing/2014/main" id="{8CA45890-5D7C-6259-062F-B966A765B21D}"/>
            </a:ext>
          </a:extLst>
        </xdr:cNvPr>
        <xdr:cNvSpPr/>
      </xdr:nvSpPr>
      <xdr:spPr>
        <a:xfrm>
          <a:off x="27875346" y="8243454"/>
          <a:ext cx="221672" cy="180109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23</xdr:col>
      <xdr:colOff>665019</xdr:colOff>
      <xdr:row>25</xdr:row>
      <xdr:rowOff>249380</xdr:rowOff>
    </xdr:from>
    <xdr:to>
      <xdr:col>26</xdr:col>
      <xdr:colOff>706582</xdr:colOff>
      <xdr:row>27</xdr:row>
      <xdr:rowOff>69270</xdr:rowOff>
    </xdr:to>
    <xdr:sp macro="" textlink="">
      <xdr:nvSpPr>
        <xdr:cNvPr id="55" name="Rectangle 54">
          <a:extLst>
            <a:ext uri="{FF2B5EF4-FFF2-40B4-BE49-F238E27FC236}">
              <a16:creationId xmlns:a16="http://schemas.microsoft.com/office/drawing/2014/main" id="{1CEC038A-1321-40D6-88CB-CEC08CE950D8}"/>
            </a:ext>
          </a:extLst>
        </xdr:cNvPr>
        <xdr:cNvSpPr/>
      </xdr:nvSpPr>
      <xdr:spPr>
        <a:xfrm>
          <a:off x="25921855" y="8603671"/>
          <a:ext cx="2479963" cy="457199"/>
        </a:xfrm>
        <a:prstGeom prst="rect">
          <a:avLst/>
        </a:prstGeom>
        <a:solidFill>
          <a:schemeClr val="bg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>
              <a:solidFill>
                <a:schemeClr val="tx1"/>
              </a:solidFill>
            </a:rPr>
            <a:t>Production</a:t>
          </a:r>
          <a:r>
            <a:rPr lang="fr-FR" sz="2000" b="1" baseline="0">
              <a:solidFill>
                <a:schemeClr val="tx1"/>
              </a:solidFill>
            </a:rPr>
            <a:t> 60-15</a:t>
          </a:r>
          <a:endParaRPr lang="fr-FR" sz="2000" b="1">
            <a:solidFill>
              <a:schemeClr val="tx1"/>
            </a:solidFill>
          </a:endParaRPr>
        </a:p>
      </xdr:txBody>
    </xdr:sp>
    <xdr:clientData/>
  </xdr:twoCellAnchor>
  <xdr:twoCellAnchor>
    <xdr:from>
      <xdr:col>26</xdr:col>
      <xdr:colOff>207819</xdr:colOff>
      <xdr:row>26</xdr:row>
      <xdr:rowOff>41563</xdr:rowOff>
    </xdr:from>
    <xdr:to>
      <xdr:col>26</xdr:col>
      <xdr:colOff>429491</xdr:colOff>
      <xdr:row>26</xdr:row>
      <xdr:rowOff>221672</xdr:rowOff>
    </xdr:to>
    <xdr:sp macro="" textlink="">
      <xdr:nvSpPr>
        <xdr:cNvPr id="56" name="Rectangle 55">
          <a:extLst>
            <a:ext uri="{FF2B5EF4-FFF2-40B4-BE49-F238E27FC236}">
              <a16:creationId xmlns:a16="http://schemas.microsoft.com/office/drawing/2014/main" id="{1E74B293-9D0B-4410-8605-522A59CA582E}"/>
            </a:ext>
          </a:extLst>
        </xdr:cNvPr>
        <xdr:cNvSpPr/>
      </xdr:nvSpPr>
      <xdr:spPr>
        <a:xfrm>
          <a:off x="27903055" y="8714508"/>
          <a:ext cx="221672" cy="180109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26</xdr:col>
      <xdr:colOff>374074</xdr:colOff>
      <xdr:row>23</xdr:row>
      <xdr:rowOff>207818</xdr:rowOff>
    </xdr:from>
    <xdr:to>
      <xdr:col>26</xdr:col>
      <xdr:colOff>651165</xdr:colOff>
      <xdr:row>24</xdr:row>
      <xdr:rowOff>138545</xdr:rowOff>
    </xdr:to>
    <xdr:sp macro="" textlink="">
      <xdr:nvSpPr>
        <xdr:cNvPr id="57" name="Triangle isocèle 56">
          <a:extLst>
            <a:ext uri="{FF2B5EF4-FFF2-40B4-BE49-F238E27FC236}">
              <a16:creationId xmlns:a16="http://schemas.microsoft.com/office/drawing/2014/main" id="{0CDA5D66-CD39-D085-7723-61846930BD47}"/>
            </a:ext>
          </a:extLst>
        </xdr:cNvPr>
        <xdr:cNvSpPr/>
      </xdr:nvSpPr>
      <xdr:spPr>
        <a:xfrm rot="10800000">
          <a:off x="28069310" y="7786254"/>
          <a:ext cx="277091" cy="249382"/>
        </a:xfrm>
        <a:prstGeom prst="triangl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7620</xdr:colOff>
      <xdr:row>4</xdr:row>
      <xdr:rowOff>22860</xdr:rowOff>
    </xdr:from>
    <xdr:to>
      <xdr:col>5</xdr:col>
      <xdr:colOff>0</xdr:colOff>
      <xdr:row>5</xdr:row>
      <xdr:rowOff>289560</xdr:rowOff>
    </xdr:to>
    <xdr:cxnSp macro="">
      <xdr:nvCxnSpPr>
        <xdr:cNvPr id="2" name="Connecteur droit 1">
          <a:extLst>
            <a:ext uri="{FF2B5EF4-FFF2-40B4-BE49-F238E27FC236}">
              <a16:creationId xmlns:a16="http://schemas.microsoft.com/office/drawing/2014/main" id="{81140391-4F1D-4E7E-BA8E-796CB1F943D7}"/>
            </a:ext>
          </a:extLst>
        </xdr:cNvPr>
        <xdr:cNvCxnSpPr/>
      </xdr:nvCxnSpPr>
      <xdr:spPr>
        <a:xfrm flipV="1">
          <a:off x="2385060" y="7543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6</xdr:row>
      <xdr:rowOff>30480</xdr:rowOff>
    </xdr:from>
    <xdr:to>
      <xdr:col>5</xdr:col>
      <xdr:colOff>0</xdr:colOff>
      <xdr:row>7</xdr:row>
      <xdr:rowOff>297180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FE3BE2CA-A27A-4D3C-A8AD-2FA1C4535F4F}"/>
            </a:ext>
          </a:extLst>
        </xdr:cNvPr>
        <xdr:cNvCxnSpPr/>
      </xdr:nvCxnSpPr>
      <xdr:spPr>
        <a:xfrm flipV="1">
          <a:off x="2385060" y="112776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8</xdr:row>
      <xdr:rowOff>30480</xdr:rowOff>
    </xdr:from>
    <xdr:to>
      <xdr:col>5</xdr:col>
      <xdr:colOff>0</xdr:colOff>
      <xdr:row>9</xdr:row>
      <xdr:rowOff>297180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6E817C7E-B1F3-4793-8CEB-D53BC62915F6}"/>
            </a:ext>
          </a:extLst>
        </xdr:cNvPr>
        <xdr:cNvCxnSpPr/>
      </xdr:nvCxnSpPr>
      <xdr:spPr>
        <a:xfrm flipV="1">
          <a:off x="2385060" y="149352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10</xdr:row>
      <xdr:rowOff>15240</xdr:rowOff>
    </xdr:from>
    <xdr:to>
      <xdr:col>5</xdr:col>
      <xdr:colOff>15240</xdr:colOff>
      <xdr:row>11</xdr:row>
      <xdr:rowOff>281940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20DF93B3-B706-41EC-9BB9-326AC8AD162D}"/>
            </a:ext>
          </a:extLst>
        </xdr:cNvPr>
        <xdr:cNvCxnSpPr/>
      </xdr:nvCxnSpPr>
      <xdr:spPr>
        <a:xfrm flipV="1">
          <a:off x="2400300" y="184404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12</xdr:row>
      <xdr:rowOff>7620</xdr:rowOff>
    </xdr:from>
    <xdr:to>
      <xdr:col>5</xdr:col>
      <xdr:colOff>7620</xdr:colOff>
      <xdr:row>13</xdr:row>
      <xdr:rowOff>274320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2BB53BA9-BC8B-4DBA-86E5-D261986432A0}"/>
            </a:ext>
          </a:extLst>
        </xdr:cNvPr>
        <xdr:cNvCxnSpPr/>
      </xdr:nvCxnSpPr>
      <xdr:spPr>
        <a:xfrm flipV="1">
          <a:off x="2392680" y="220218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14</xdr:row>
      <xdr:rowOff>22860</xdr:rowOff>
    </xdr:from>
    <xdr:to>
      <xdr:col>4</xdr:col>
      <xdr:colOff>784860</xdr:colOff>
      <xdr:row>15</xdr:row>
      <xdr:rowOff>289560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A130241B-A7B7-4A14-8092-64CDF6F80477}"/>
            </a:ext>
          </a:extLst>
        </xdr:cNvPr>
        <xdr:cNvCxnSpPr/>
      </xdr:nvCxnSpPr>
      <xdr:spPr>
        <a:xfrm flipV="1">
          <a:off x="2377440" y="25831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16</xdr:row>
      <xdr:rowOff>15240</xdr:rowOff>
    </xdr:from>
    <xdr:to>
      <xdr:col>4</xdr:col>
      <xdr:colOff>784860</xdr:colOff>
      <xdr:row>17</xdr:row>
      <xdr:rowOff>281940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7DD394B6-FF08-4D8F-ACB4-5A6E22EADE7F}"/>
            </a:ext>
          </a:extLst>
        </xdr:cNvPr>
        <xdr:cNvCxnSpPr/>
      </xdr:nvCxnSpPr>
      <xdr:spPr>
        <a:xfrm flipV="1">
          <a:off x="2377440" y="29413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3</xdr:row>
      <xdr:rowOff>38100</xdr:rowOff>
    </xdr:from>
    <xdr:to>
      <xdr:col>4</xdr:col>
      <xdr:colOff>784860</xdr:colOff>
      <xdr:row>3</xdr:row>
      <xdr:rowOff>434340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6846D65D-3821-4AA9-8FCE-A58EE61C6B2A}"/>
            </a:ext>
          </a:extLst>
        </xdr:cNvPr>
        <xdr:cNvCxnSpPr/>
      </xdr:nvCxnSpPr>
      <xdr:spPr>
        <a:xfrm flipV="1">
          <a:off x="2407920" y="58674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888685CF-EEE5-4B48-BC1D-A58A854A1222}"/>
            </a:ext>
          </a:extLst>
        </xdr:cNvPr>
        <xdr:cNvCxnSpPr/>
      </xdr:nvCxnSpPr>
      <xdr:spPr>
        <a:xfrm flipV="1">
          <a:off x="238506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</xdr:row>
      <xdr:rowOff>22860</xdr:rowOff>
    </xdr:from>
    <xdr:to>
      <xdr:col>11</xdr:col>
      <xdr:colOff>0</xdr:colOff>
      <xdr:row>5</xdr:row>
      <xdr:rowOff>289560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455850BE-B724-4389-9CA4-33D175472F78}"/>
            </a:ext>
          </a:extLst>
        </xdr:cNvPr>
        <xdr:cNvCxnSpPr/>
      </xdr:nvCxnSpPr>
      <xdr:spPr>
        <a:xfrm flipV="1">
          <a:off x="7139940" y="7543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6</xdr:row>
      <xdr:rowOff>30480</xdr:rowOff>
    </xdr:from>
    <xdr:to>
      <xdr:col>11</xdr:col>
      <xdr:colOff>0</xdr:colOff>
      <xdr:row>7</xdr:row>
      <xdr:rowOff>297180</xdr:rowOff>
    </xdr:to>
    <xdr:cxnSp macro="">
      <xdr:nvCxnSpPr>
        <xdr:cNvPr id="12" name="Connecteur droit 11">
          <a:extLst>
            <a:ext uri="{FF2B5EF4-FFF2-40B4-BE49-F238E27FC236}">
              <a16:creationId xmlns:a16="http://schemas.microsoft.com/office/drawing/2014/main" id="{0B499188-5B8F-4D16-AEAE-1CCABD42D6B7}"/>
            </a:ext>
          </a:extLst>
        </xdr:cNvPr>
        <xdr:cNvCxnSpPr/>
      </xdr:nvCxnSpPr>
      <xdr:spPr>
        <a:xfrm flipV="1">
          <a:off x="7139940" y="112776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8</xdr:row>
      <xdr:rowOff>30480</xdr:rowOff>
    </xdr:from>
    <xdr:to>
      <xdr:col>11</xdr:col>
      <xdr:colOff>0</xdr:colOff>
      <xdr:row>9</xdr:row>
      <xdr:rowOff>297180</xdr:rowOff>
    </xdr:to>
    <xdr:cxnSp macro="">
      <xdr:nvCxnSpPr>
        <xdr:cNvPr id="13" name="Connecteur droit 12">
          <a:extLst>
            <a:ext uri="{FF2B5EF4-FFF2-40B4-BE49-F238E27FC236}">
              <a16:creationId xmlns:a16="http://schemas.microsoft.com/office/drawing/2014/main" id="{0B5A6D8C-0AF3-4FCA-ACB1-919617CA184B}"/>
            </a:ext>
          </a:extLst>
        </xdr:cNvPr>
        <xdr:cNvCxnSpPr/>
      </xdr:nvCxnSpPr>
      <xdr:spPr>
        <a:xfrm flipV="1">
          <a:off x="7139940" y="149352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10</xdr:row>
      <xdr:rowOff>15240</xdr:rowOff>
    </xdr:from>
    <xdr:to>
      <xdr:col>11</xdr:col>
      <xdr:colOff>15240</xdr:colOff>
      <xdr:row>11</xdr:row>
      <xdr:rowOff>281940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id="{04A74323-2243-4D89-81A2-218F66D89533}"/>
            </a:ext>
          </a:extLst>
        </xdr:cNvPr>
        <xdr:cNvCxnSpPr/>
      </xdr:nvCxnSpPr>
      <xdr:spPr>
        <a:xfrm flipV="1">
          <a:off x="7155180" y="184404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12</xdr:row>
      <xdr:rowOff>7620</xdr:rowOff>
    </xdr:from>
    <xdr:to>
      <xdr:col>11</xdr:col>
      <xdr:colOff>7620</xdr:colOff>
      <xdr:row>13</xdr:row>
      <xdr:rowOff>274320</xdr:rowOff>
    </xdr:to>
    <xdr:cxnSp macro="">
      <xdr:nvCxnSpPr>
        <xdr:cNvPr id="15" name="Connecteur droit 14">
          <a:extLst>
            <a:ext uri="{FF2B5EF4-FFF2-40B4-BE49-F238E27FC236}">
              <a16:creationId xmlns:a16="http://schemas.microsoft.com/office/drawing/2014/main" id="{B37E282F-0806-4AF2-B054-55ED081952F4}"/>
            </a:ext>
          </a:extLst>
        </xdr:cNvPr>
        <xdr:cNvCxnSpPr/>
      </xdr:nvCxnSpPr>
      <xdr:spPr>
        <a:xfrm flipV="1">
          <a:off x="7147560" y="220218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14</xdr:row>
      <xdr:rowOff>22860</xdr:rowOff>
    </xdr:from>
    <xdr:to>
      <xdr:col>10</xdr:col>
      <xdr:colOff>784860</xdr:colOff>
      <xdr:row>15</xdr:row>
      <xdr:rowOff>289560</xdr:rowOff>
    </xdr:to>
    <xdr:cxnSp macro="">
      <xdr:nvCxnSpPr>
        <xdr:cNvPr id="16" name="Connecteur droit 15">
          <a:extLst>
            <a:ext uri="{FF2B5EF4-FFF2-40B4-BE49-F238E27FC236}">
              <a16:creationId xmlns:a16="http://schemas.microsoft.com/office/drawing/2014/main" id="{0B77295D-D502-460B-A96E-D7807643B5FA}"/>
            </a:ext>
          </a:extLst>
        </xdr:cNvPr>
        <xdr:cNvCxnSpPr/>
      </xdr:nvCxnSpPr>
      <xdr:spPr>
        <a:xfrm flipV="1">
          <a:off x="7132320" y="258318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16</xdr:row>
      <xdr:rowOff>15240</xdr:rowOff>
    </xdr:from>
    <xdr:to>
      <xdr:col>10</xdr:col>
      <xdr:colOff>784860</xdr:colOff>
      <xdr:row>17</xdr:row>
      <xdr:rowOff>281940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id="{8731F09D-FB05-4BCB-B629-59A969145570}"/>
            </a:ext>
          </a:extLst>
        </xdr:cNvPr>
        <xdr:cNvCxnSpPr/>
      </xdr:nvCxnSpPr>
      <xdr:spPr>
        <a:xfrm flipV="1">
          <a:off x="7132320" y="29413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3</xdr:row>
      <xdr:rowOff>38100</xdr:rowOff>
    </xdr:from>
    <xdr:to>
      <xdr:col>10</xdr:col>
      <xdr:colOff>784860</xdr:colOff>
      <xdr:row>3</xdr:row>
      <xdr:rowOff>434340</xdr:rowOff>
    </xdr:to>
    <xdr:cxnSp macro="">
      <xdr:nvCxnSpPr>
        <xdr:cNvPr id="18" name="Connecteur droit 17">
          <a:extLst>
            <a:ext uri="{FF2B5EF4-FFF2-40B4-BE49-F238E27FC236}">
              <a16:creationId xmlns:a16="http://schemas.microsoft.com/office/drawing/2014/main" id="{BE89BD65-30BC-4909-A4E4-30BD0F262B5E}"/>
            </a:ext>
          </a:extLst>
        </xdr:cNvPr>
        <xdr:cNvCxnSpPr/>
      </xdr:nvCxnSpPr>
      <xdr:spPr>
        <a:xfrm flipV="1">
          <a:off x="7162800" y="58674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id="{567D48FA-43F8-43C2-8A9E-8274C51C244A}"/>
            </a:ext>
          </a:extLst>
        </xdr:cNvPr>
        <xdr:cNvCxnSpPr/>
      </xdr:nvCxnSpPr>
      <xdr:spPr>
        <a:xfrm flipV="1">
          <a:off x="713994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20</xdr:row>
      <xdr:rowOff>45720</xdr:rowOff>
    </xdr:from>
    <xdr:to>
      <xdr:col>5</xdr:col>
      <xdr:colOff>0</xdr:colOff>
      <xdr:row>22</xdr:row>
      <xdr:rowOff>0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id="{B6E66C00-669F-4781-B5CB-DA0AD814C9EE}"/>
            </a:ext>
          </a:extLst>
        </xdr:cNvPr>
        <xdr:cNvCxnSpPr/>
      </xdr:nvCxnSpPr>
      <xdr:spPr>
        <a:xfrm flipV="1">
          <a:off x="238506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20</xdr:row>
      <xdr:rowOff>45720</xdr:rowOff>
    </xdr:from>
    <xdr:to>
      <xdr:col>11</xdr:col>
      <xdr:colOff>0</xdr:colOff>
      <xdr:row>22</xdr:row>
      <xdr:rowOff>0</xdr:rowOff>
    </xdr:to>
    <xdr:cxnSp macro="">
      <xdr:nvCxnSpPr>
        <xdr:cNvPr id="21" name="Connecteur droit 20">
          <a:extLst>
            <a:ext uri="{FF2B5EF4-FFF2-40B4-BE49-F238E27FC236}">
              <a16:creationId xmlns:a16="http://schemas.microsoft.com/office/drawing/2014/main" id="{B51E1525-5E5B-4191-9C31-CAEF110FFAC6}"/>
            </a:ext>
          </a:extLst>
        </xdr:cNvPr>
        <xdr:cNvCxnSpPr/>
      </xdr:nvCxnSpPr>
      <xdr:spPr>
        <a:xfrm flipV="1">
          <a:off x="7139940" y="370332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45720</xdr:colOff>
      <xdr:row>25</xdr:row>
      <xdr:rowOff>22860</xdr:rowOff>
    </xdr:from>
    <xdr:to>
      <xdr:col>5</xdr:col>
      <xdr:colOff>38100</xdr:colOff>
      <xdr:row>26</xdr:row>
      <xdr:rowOff>289560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id="{8AFB9900-21BF-4A0F-B23C-F40DE015D8EE}"/>
            </a:ext>
          </a:extLst>
        </xdr:cNvPr>
        <xdr:cNvCxnSpPr/>
      </xdr:nvCxnSpPr>
      <xdr:spPr>
        <a:xfrm flipV="1">
          <a:off x="2423160" y="45948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27</xdr:row>
      <xdr:rowOff>30480</xdr:rowOff>
    </xdr:from>
    <xdr:to>
      <xdr:col>5</xdr:col>
      <xdr:colOff>0</xdr:colOff>
      <xdr:row>28</xdr:row>
      <xdr:rowOff>297180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89DFC131-86EC-4C29-90A3-5E4E9647C62C}"/>
            </a:ext>
          </a:extLst>
        </xdr:cNvPr>
        <xdr:cNvCxnSpPr/>
      </xdr:nvCxnSpPr>
      <xdr:spPr>
        <a:xfrm flipV="1">
          <a:off x="2385060" y="496824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29</xdr:row>
      <xdr:rowOff>30480</xdr:rowOff>
    </xdr:from>
    <xdr:to>
      <xdr:col>5</xdr:col>
      <xdr:colOff>0</xdr:colOff>
      <xdr:row>30</xdr:row>
      <xdr:rowOff>297180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35E34EF6-C6E2-47A6-854E-4E0161595CC3}"/>
            </a:ext>
          </a:extLst>
        </xdr:cNvPr>
        <xdr:cNvCxnSpPr/>
      </xdr:nvCxnSpPr>
      <xdr:spPr>
        <a:xfrm flipV="1">
          <a:off x="2385060" y="533400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22860</xdr:colOff>
      <xdr:row>31</xdr:row>
      <xdr:rowOff>15240</xdr:rowOff>
    </xdr:from>
    <xdr:to>
      <xdr:col>5</xdr:col>
      <xdr:colOff>15240</xdr:colOff>
      <xdr:row>32</xdr:row>
      <xdr:rowOff>281940</xdr:rowOff>
    </xdr:to>
    <xdr:cxnSp macro="">
      <xdr:nvCxnSpPr>
        <xdr:cNvPr id="25" name="Connecteur droit 24">
          <a:extLst>
            <a:ext uri="{FF2B5EF4-FFF2-40B4-BE49-F238E27FC236}">
              <a16:creationId xmlns:a16="http://schemas.microsoft.com/office/drawing/2014/main" id="{6989E873-07E8-415B-9B47-4A4FA959C8D8}"/>
            </a:ext>
          </a:extLst>
        </xdr:cNvPr>
        <xdr:cNvCxnSpPr/>
      </xdr:nvCxnSpPr>
      <xdr:spPr>
        <a:xfrm flipV="1">
          <a:off x="2400300" y="56845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</xdr:colOff>
      <xdr:row>33</xdr:row>
      <xdr:rowOff>7620</xdr:rowOff>
    </xdr:from>
    <xdr:to>
      <xdr:col>5</xdr:col>
      <xdr:colOff>7620</xdr:colOff>
      <xdr:row>34</xdr:row>
      <xdr:rowOff>274320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B1DAAE65-CB26-4204-9E2B-C48D92C6D415}"/>
            </a:ext>
          </a:extLst>
        </xdr:cNvPr>
        <xdr:cNvCxnSpPr/>
      </xdr:nvCxnSpPr>
      <xdr:spPr>
        <a:xfrm flipV="1">
          <a:off x="2392680" y="604266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35</xdr:row>
      <xdr:rowOff>22860</xdr:rowOff>
    </xdr:from>
    <xdr:to>
      <xdr:col>4</xdr:col>
      <xdr:colOff>784860</xdr:colOff>
      <xdr:row>36</xdr:row>
      <xdr:rowOff>289560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BDA85AF1-9C4F-424A-96DF-4DAC187FB933}"/>
            </a:ext>
          </a:extLst>
        </xdr:cNvPr>
        <xdr:cNvCxnSpPr/>
      </xdr:nvCxnSpPr>
      <xdr:spPr>
        <a:xfrm flipV="1">
          <a:off x="2377440" y="64236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37</xdr:row>
      <xdr:rowOff>15240</xdr:rowOff>
    </xdr:from>
    <xdr:to>
      <xdr:col>4</xdr:col>
      <xdr:colOff>784860</xdr:colOff>
      <xdr:row>38</xdr:row>
      <xdr:rowOff>281940</xdr:rowOff>
    </xdr:to>
    <xdr:cxnSp macro="">
      <xdr:nvCxnSpPr>
        <xdr:cNvPr id="28" name="Connecteur droit 27">
          <a:extLst>
            <a:ext uri="{FF2B5EF4-FFF2-40B4-BE49-F238E27FC236}">
              <a16:creationId xmlns:a16="http://schemas.microsoft.com/office/drawing/2014/main" id="{D5EFD0AE-BBC9-4BD5-BF07-F785CC7BE344}"/>
            </a:ext>
          </a:extLst>
        </xdr:cNvPr>
        <xdr:cNvCxnSpPr/>
      </xdr:nvCxnSpPr>
      <xdr:spPr>
        <a:xfrm flipV="1">
          <a:off x="2377440" y="678180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41</xdr:row>
      <xdr:rowOff>45720</xdr:rowOff>
    </xdr:from>
    <xdr:to>
      <xdr:col>5</xdr:col>
      <xdr:colOff>0</xdr:colOff>
      <xdr:row>43</xdr:row>
      <xdr:rowOff>0</xdr:rowOff>
    </xdr:to>
    <xdr:cxnSp macro="">
      <xdr:nvCxnSpPr>
        <xdr:cNvPr id="29" name="Connecteur droit 28">
          <a:extLst>
            <a:ext uri="{FF2B5EF4-FFF2-40B4-BE49-F238E27FC236}">
              <a16:creationId xmlns:a16="http://schemas.microsoft.com/office/drawing/2014/main" id="{19DB4131-652A-4191-A5C3-98E70DC84C42}"/>
            </a:ext>
          </a:extLst>
        </xdr:cNvPr>
        <xdr:cNvCxnSpPr/>
      </xdr:nvCxnSpPr>
      <xdr:spPr>
        <a:xfrm flipV="1">
          <a:off x="2385060" y="754380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30480</xdr:colOff>
      <xdr:row>24</xdr:row>
      <xdr:rowOff>38100</xdr:rowOff>
    </xdr:from>
    <xdr:to>
      <xdr:col>4</xdr:col>
      <xdr:colOff>784860</xdr:colOff>
      <xdr:row>24</xdr:row>
      <xdr:rowOff>434340</xdr:rowOff>
    </xdr:to>
    <xdr:cxnSp macro="">
      <xdr:nvCxnSpPr>
        <xdr:cNvPr id="30" name="Connecteur droit 29">
          <a:extLst>
            <a:ext uri="{FF2B5EF4-FFF2-40B4-BE49-F238E27FC236}">
              <a16:creationId xmlns:a16="http://schemas.microsoft.com/office/drawing/2014/main" id="{F8DCBB2B-4D09-4231-BF1E-07246BE719B5}"/>
            </a:ext>
          </a:extLst>
        </xdr:cNvPr>
        <xdr:cNvCxnSpPr/>
      </xdr:nvCxnSpPr>
      <xdr:spPr>
        <a:xfrm flipV="1">
          <a:off x="2407920" y="442722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43</xdr:row>
      <xdr:rowOff>45720</xdr:rowOff>
    </xdr:from>
    <xdr:to>
      <xdr:col>5</xdr:col>
      <xdr:colOff>0</xdr:colOff>
      <xdr:row>45</xdr:row>
      <xdr:rowOff>0</xdr:rowOff>
    </xdr:to>
    <xdr:cxnSp macro="">
      <xdr:nvCxnSpPr>
        <xdr:cNvPr id="31" name="Connecteur droit 30">
          <a:extLst>
            <a:ext uri="{FF2B5EF4-FFF2-40B4-BE49-F238E27FC236}">
              <a16:creationId xmlns:a16="http://schemas.microsoft.com/office/drawing/2014/main" id="{7B6C8037-56A3-47C8-AAB6-8AC541C3DA40}"/>
            </a:ext>
          </a:extLst>
        </xdr:cNvPr>
        <xdr:cNvCxnSpPr/>
      </xdr:nvCxnSpPr>
      <xdr:spPr>
        <a:xfrm flipV="1">
          <a:off x="2385060" y="790956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25</xdr:row>
      <xdr:rowOff>22860</xdr:rowOff>
    </xdr:from>
    <xdr:to>
      <xdr:col>11</xdr:col>
      <xdr:colOff>0</xdr:colOff>
      <xdr:row>26</xdr:row>
      <xdr:rowOff>289560</xdr:rowOff>
    </xdr:to>
    <xdr:cxnSp macro="">
      <xdr:nvCxnSpPr>
        <xdr:cNvPr id="32" name="Connecteur droit 31">
          <a:extLst>
            <a:ext uri="{FF2B5EF4-FFF2-40B4-BE49-F238E27FC236}">
              <a16:creationId xmlns:a16="http://schemas.microsoft.com/office/drawing/2014/main" id="{BBD9D30D-E038-4582-81A3-255A56BCB946}"/>
            </a:ext>
          </a:extLst>
        </xdr:cNvPr>
        <xdr:cNvCxnSpPr/>
      </xdr:nvCxnSpPr>
      <xdr:spPr>
        <a:xfrm flipV="1">
          <a:off x="7139940" y="45948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27</xdr:row>
      <xdr:rowOff>30480</xdr:rowOff>
    </xdr:from>
    <xdr:to>
      <xdr:col>11</xdr:col>
      <xdr:colOff>0</xdr:colOff>
      <xdr:row>28</xdr:row>
      <xdr:rowOff>297180</xdr:rowOff>
    </xdr:to>
    <xdr:cxnSp macro="">
      <xdr:nvCxnSpPr>
        <xdr:cNvPr id="33" name="Connecteur droit 32">
          <a:extLst>
            <a:ext uri="{FF2B5EF4-FFF2-40B4-BE49-F238E27FC236}">
              <a16:creationId xmlns:a16="http://schemas.microsoft.com/office/drawing/2014/main" id="{F7A3823F-28CB-40DB-9044-A87A248B74E1}"/>
            </a:ext>
          </a:extLst>
        </xdr:cNvPr>
        <xdr:cNvCxnSpPr/>
      </xdr:nvCxnSpPr>
      <xdr:spPr>
        <a:xfrm flipV="1">
          <a:off x="7139940" y="496824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29</xdr:row>
      <xdr:rowOff>30480</xdr:rowOff>
    </xdr:from>
    <xdr:to>
      <xdr:col>11</xdr:col>
      <xdr:colOff>0</xdr:colOff>
      <xdr:row>30</xdr:row>
      <xdr:rowOff>297180</xdr:rowOff>
    </xdr:to>
    <xdr:cxnSp macro="">
      <xdr:nvCxnSpPr>
        <xdr:cNvPr id="34" name="Connecteur droit 33">
          <a:extLst>
            <a:ext uri="{FF2B5EF4-FFF2-40B4-BE49-F238E27FC236}">
              <a16:creationId xmlns:a16="http://schemas.microsoft.com/office/drawing/2014/main" id="{00B72366-7F6F-4A1E-BC3C-9BD35346470E}"/>
            </a:ext>
          </a:extLst>
        </xdr:cNvPr>
        <xdr:cNvCxnSpPr/>
      </xdr:nvCxnSpPr>
      <xdr:spPr>
        <a:xfrm flipV="1">
          <a:off x="7139940" y="5334000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22860</xdr:colOff>
      <xdr:row>31</xdr:row>
      <xdr:rowOff>15240</xdr:rowOff>
    </xdr:from>
    <xdr:to>
      <xdr:col>11</xdr:col>
      <xdr:colOff>15240</xdr:colOff>
      <xdr:row>32</xdr:row>
      <xdr:rowOff>281940</xdr:rowOff>
    </xdr:to>
    <xdr:cxnSp macro="">
      <xdr:nvCxnSpPr>
        <xdr:cNvPr id="35" name="Connecteur droit 34">
          <a:extLst>
            <a:ext uri="{FF2B5EF4-FFF2-40B4-BE49-F238E27FC236}">
              <a16:creationId xmlns:a16="http://schemas.microsoft.com/office/drawing/2014/main" id="{354689E5-0506-428D-B829-98850659B0FE}"/>
            </a:ext>
          </a:extLst>
        </xdr:cNvPr>
        <xdr:cNvCxnSpPr/>
      </xdr:nvCxnSpPr>
      <xdr:spPr>
        <a:xfrm flipV="1">
          <a:off x="7155180" y="568452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</xdr:colOff>
      <xdr:row>33</xdr:row>
      <xdr:rowOff>7620</xdr:rowOff>
    </xdr:from>
    <xdr:to>
      <xdr:col>11</xdr:col>
      <xdr:colOff>7620</xdr:colOff>
      <xdr:row>34</xdr:row>
      <xdr:rowOff>274320</xdr:rowOff>
    </xdr:to>
    <xdr:cxnSp macro="">
      <xdr:nvCxnSpPr>
        <xdr:cNvPr id="36" name="Connecteur droit 35">
          <a:extLst>
            <a:ext uri="{FF2B5EF4-FFF2-40B4-BE49-F238E27FC236}">
              <a16:creationId xmlns:a16="http://schemas.microsoft.com/office/drawing/2014/main" id="{588D92E7-B3ED-4BD8-A7D4-C4DBC1194796}"/>
            </a:ext>
          </a:extLst>
        </xdr:cNvPr>
        <xdr:cNvCxnSpPr/>
      </xdr:nvCxnSpPr>
      <xdr:spPr>
        <a:xfrm flipV="1">
          <a:off x="7147560" y="6042660"/>
          <a:ext cx="1577340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35</xdr:row>
      <xdr:rowOff>22860</xdr:rowOff>
    </xdr:from>
    <xdr:to>
      <xdr:col>10</xdr:col>
      <xdr:colOff>784860</xdr:colOff>
      <xdr:row>36</xdr:row>
      <xdr:rowOff>289560</xdr:rowOff>
    </xdr:to>
    <xdr:cxnSp macro="">
      <xdr:nvCxnSpPr>
        <xdr:cNvPr id="37" name="Connecteur droit 36">
          <a:extLst>
            <a:ext uri="{FF2B5EF4-FFF2-40B4-BE49-F238E27FC236}">
              <a16:creationId xmlns:a16="http://schemas.microsoft.com/office/drawing/2014/main" id="{C906E18C-B01B-424E-9CD2-9DA8EAD09E43}"/>
            </a:ext>
          </a:extLst>
        </xdr:cNvPr>
        <xdr:cNvCxnSpPr/>
      </xdr:nvCxnSpPr>
      <xdr:spPr>
        <a:xfrm flipV="1">
          <a:off x="7132320" y="642366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37</xdr:row>
      <xdr:rowOff>15240</xdr:rowOff>
    </xdr:from>
    <xdr:to>
      <xdr:col>10</xdr:col>
      <xdr:colOff>784860</xdr:colOff>
      <xdr:row>38</xdr:row>
      <xdr:rowOff>281940</xdr:rowOff>
    </xdr:to>
    <xdr:cxnSp macro="">
      <xdr:nvCxnSpPr>
        <xdr:cNvPr id="38" name="Connecteur droit 37">
          <a:extLst>
            <a:ext uri="{FF2B5EF4-FFF2-40B4-BE49-F238E27FC236}">
              <a16:creationId xmlns:a16="http://schemas.microsoft.com/office/drawing/2014/main" id="{736CB2DE-BCF1-44F1-B104-CDB3E53036DD}"/>
            </a:ext>
          </a:extLst>
        </xdr:cNvPr>
        <xdr:cNvCxnSpPr/>
      </xdr:nvCxnSpPr>
      <xdr:spPr>
        <a:xfrm flipV="1">
          <a:off x="7132320" y="678180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41</xdr:row>
      <xdr:rowOff>45720</xdr:rowOff>
    </xdr:from>
    <xdr:to>
      <xdr:col>11</xdr:col>
      <xdr:colOff>0</xdr:colOff>
      <xdr:row>43</xdr:row>
      <xdr:rowOff>0</xdr:rowOff>
    </xdr:to>
    <xdr:cxnSp macro="">
      <xdr:nvCxnSpPr>
        <xdr:cNvPr id="39" name="Connecteur droit 38">
          <a:extLst>
            <a:ext uri="{FF2B5EF4-FFF2-40B4-BE49-F238E27FC236}">
              <a16:creationId xmlns:a16="http://schemas.microsoft.com/office/drawing/2014/main" id="{FD3C8457-159B-4E0F-A807-61575BAD1658}"/>
            </a:ext>
          </a:extLst>
        </xdr:cNvPr>
        <xdr:cNvCxnSpPr/>
      </xdr:nvCxnSpPr>
      <xdr:spPr>
        <a:xfrm flipV="1">
          <a:off x="7139940" y="754380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30480</xdr:colOff>
      <xdr:row>24</xdr:row>
      <xdr:rowOff>38100</xdr:rowOff>
    </xdr:from>
    <xdr:to>
      <xdr:col>10</xdr:col>
      <xdr:colOff>784860</xdr:colOff>
      <xdr:row>24</xdr:row>
      <xdr:rowOff>434340</xdr:rowOff>
    </xdr:to>
    <xdr:cxnSp macro="">
      <xdr:nvCxnSpPr>
        <xdr:cNvPr id="40" name="Connecteur droit 39">
          <a:extLst>
            <a:ext uri="{FF2B5EF4-FFF2-40B4-BE49-F238E27FC236}">
              <a16:creationId xmlns:a16="http://schemas.microsoft.com/office/drawing/2014/main" id="{9C667A9C-71D9-4D06-B76F-35D14F004317}"/>
            </a:ext>
          </a:extLst>
        </xdr:cNvPr>
        <xdr:cNvCxnSpPr/>
      </xdr:nvCxnSpPr>
      <xdr:spPr>
        <a:xfrm flipV="1">
          <a:off x="7162800" y="4427220"/>
          <a:ext cx="1546860" cy="1447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43</xdr:row>
      <xdr:rowOff>45720</xdr:rowOff>
    </xdr:from>
    <xdr:to>
      <xdr:col>11</xdr:col>
      <xdr:colOff>0</xdr:colOff>
      <xdr:row>45</xdr:row>
      <xdr:rowOff>0</xdr:rowOff>
    </xdr:to>
    <xdr:cxnSp macro="">
      <xdr:nvCxnSpPr>
        <xdr:cNvPr id="41" name="Connecteur droit 40">
          <a:extLst>
            <a:ext uri="{FF2B5EF4-FFF2-40B4-BE49-F238E27FC236}">
              <a16:creationId xmlns:a16="http://schemas.microsoft.com/office/drawing/2014/main" id="{484858D8-E216-43C6-B2C1-BC82C3806AC4}"/>
            </a:ext>
          </a:extLst>
        </xdr:cNvPr>
        <xdr:cNvCxnSpPr/>
      </xdr:nvCxnSpPr>
      <xdr:spPr>
        <a:xfrm flipV="1">
          <a:off x="7139940" y="7909560"/>
          <a:ext cx="1577340" cy="3200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7620</xdr:colOff>
      <xdr:row>47</xdr:row>
      <xdr:rowOff>22860</xdr:rowOff>
    </xdr:from>
    <xdr:to>
      <xdr:col>5</xdr:col>
      <xdr:colOff>0</xdr:colOff>
      <xdr:row>48</xdr:row>
      <xdr:rowOff>289560</xdr:rowOff>
    </xdr:to>
    <xdr:cxnSp macro="">
      <xdr:nvCxnSpPr>
        <xdr:cNvPr id="42" name="Connecteur droit 41">
          <a:extLst>
            <a:ext uri="{FF2B5EF4-FFF2-40B4-BE49-F238E27FC236}">
              <a16:creationId xmlns:a16="http://schemas.microsoft.com/office/drawing/2014/main" id="{A6781B71-C289-453B-A3FB-57007A9F9914}"/>
            </a:ext>
          </a:extLst>
        </xdr:cNvPr>
        <xdr:cNvCxnSpPr/>
      </xdr:nvCxnSpPr>
      <xdr:spPr>
        <a:xfrm flipV="1">
          <a:off x="2385060" y="861822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47</xdr:row>
      <xdr:rowOff>22860</xdr:rowOff>
    </xdr:from>
    <xdr:to>
      <xdr:col>11</xdr:col>
      <xdr:colOff>0</xdr:colOff>
      <xdr:row>48</xdr:row>
      <xdr:rowOff>289560</xdr:rowOff>
    </xdr:to>
    <xdr:cxnSp macro="">
      <xdr:nvCxnSpPr>
        <xdr:cNvPr id="43" name="Connecteur droit 42">
          <a:extLst>
            <a:ext uri="{FF2B5EF4-FFF2-40B4-BE49-F238E27FC236}">
              <a16:creationId xmlns:a16="http://schemas.microsoft.com/office/drawing/2014/main" id="{9736AA2C-D44E-4C5B-97DB-6F0425F4F078}"/>
            </a:ext>
          </a:extLst>
        </xdr:cNvPr>
        <xdr:cNvCxnSpPr/>
      </xdr:nvCxnSpPr>
      <xdr:spPr>
        <a:xfrm flipV="1">
          <a:off x="7139940" y="8618220"/>
          <a:ext cx="1577340" cy="34290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3457575</xdr:colOff>
      <xdr:row>0</xdr:row>
      <xdr:rowOff>57150</xdr:rowOff>
    </xdr:from>
    <xdr:to>
      <xdr:col>14</xdr:col>
      <xdr:colOff>5019675</xdr:colOff>
      <xdr:row>0</xdr:row>
      <xdr:rowOff>314325</xdr:rowOff>
    </xdr:to>
    <xdr:sp macro="[1]!Nouvelle_Feuille" textlink="">
      <xdr:nvSpPr>
        <xdr:cNvPr id="44" name="Organigramme : Alternative 43">
          <a:extLst>
            <a:ext uri="{FF2B5EF4-FFF2-40B4-BE49-F238E27FC236}">
              <a16:creationId xmlns:a16="http://schemas.microsoft.com/office/drawing/2014/main" id="{CC3151D2-D837-44C0-9BBF-2702F3E81E2E}"/>
            </a:ext>
          </a:extLst>
        </xdr:cNvPr>
        <xdr:cNvSpPr/>
      </xdr:nvSpPr>
      <xdr:spPr>
        <a:xfrm>
          <a:off x="11885295" y="57150"/>
          <a:ext cx="0" cy="12763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  <xdr:twoCellAnchor>
    <xdr:from>
      <xdr:col>3</xdr:col>
      <xdr:colOff>9525</xdr:colOff>
      <xdr:row>18</xdr:row>
      <xdr:rowOff>28575</xdr:rowOff>
    </xdr:from>
    <xdr:to>
      <xdr:col>4</xdr:col>
      <xdr:colOff>794385</xdr:colOff>
      <xdr:row>19</xdr:row>
      <xdr:rowOff>295275</xdr:rowOff>
    </xdr:to>
    <xdr:cxnSp macro="">
      <xdr:nvCxnSpPr>
        <xdr:cNvPr id="45" name="Connecteur droit 44">
          <a:extLst>
            <a:ext uri="{FF2B5EF4-FFF2-40B4-BE49-F238E27FC236}">
              <a16:creationId xmlns:a16="http://schemas.microsoft.com/office/drawing/2014/main" id="{5CEBD7C1-BB09-47C8-B2A5-E4F37D8098D2}"/>
            </a:ext>
          </a:extLst>
        </xdr:cNvPr>
        <xdr:cNvCxnSpPr/>
      </xdr:nvCxnSpPr>
      <xdr:spPr>
        <a:xfrm flipV="1">
          <a:off x="2386965" y="3320415"/>
          <a:ext cx="1577340" cy="33528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5029200</xdr:colOff>
      <xdr:row>18</xdr:row>
      <xdr:rowOff>9525</xdr:rowOff>
    </xdr:from>
    <xdr:to>
      <xdr:col>10</xdr:col>
      <xdr:colOff>775335</xdr:colOff>
      <xdr:row>19</xdr:row>
      <xdr:rowOff>276225</xdr:rowOff>
    </xdr:to>
    <xdr:cxnSp macro="">
      <xdr:nvCxnSpPr>
        <xdr:cNvPr id="46" name="Connecteur droit 45">
          <a:extLst>
            <a:ext uri="{FF2B5EF4-FFF2-40B4-BE49-F238E27FC236}">
              <a16:creationId xmlns:a16="http://schemas.microsoft.com/office/drawing/2014/main" id="{8A491938-13BD-4D79-9920-89875454EDCD}"/>
            </a:ext>
          </a:extLst>
        </xdr:cNvPr>
        <xdr:cNvCxnSpPr/>
      </xdr:nvCxnSpPr>
      <xdr:spPr>
        <a:xfrm flipV="1">
          <a:off x="7132320" y="3301365"/>
          <a:ext cx="1567815" cy="35814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39</xdr:row>
      <xdr:rowOff>15240</xdr:rowOff>
    </xdr:from>
    <xdr:to>
      <xdr:col>4</xdr:col>
      <xdr:colOff>784860</xdr:colOff>
      <xdr:row>40</xdr:row>
      <xdr:rowOff>281940</xdr:rowOff>
    </xdr:to>
    <xdr:cxnSp macro="">
      <xdr:nvCxnSpPr>
        <xdr:cNvPr id="47" name="Connecteur droit 46">
          <a:extLst>
            <a:ext uri="{FF2B5EF4-FFF2-40B4-BE49-F238E27FC236}">
              <a16:creationId xmlns:a16="http://schemas.microsoft.com/office/drawing/2014/main" id="{EE8A4A18-8E7B-45A6-811F-12339AC7BAA1}"/>
            </a:ext>
          </a:extLst>
        </xdr:cNvPr>
        <xdr:cNvCxnSpPr/>
      </xdr:nvCxnSpPr>
      <xdr:spPr>
        <a:xfrm flipV="1">
          <a:off x="2377440" y="714756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39</xdr:row>
      <xdr:rowOff>15240</xdr:rowOff>
    </xdr:from>
    <xdr:to>
      <xdr:col>10</xdr:col>
      <xdr:colOff>784860</xdr:colOff>
      <xdr:row>40</xdr:row>
      <xdr:rowOff>281940</xdr:rowOff>
    </xdr:to>
    <xdr:cxnSp macro="">
      <xdr:nvCxnSpPr>
        <xdr:cNvPr id="48" name="Connecteur droit 47">
          <a:extLst>
            <a:ext uri="{FF2B5EF4-FFF2-40B4-BE49-F238E27FC236}">
              <a16:creationId xmlns:a16="http://schemas.microsoft.com/office/drawing/2014/main" id="{9482DD3F-EC2A-4D0D-AF18-628820400A33}"/>
            </a:ext>
          </a:extLst>
        </xdr:cNvPr>
        <xdr:cNvCxnSpPr/>
      </xdr:nvCxnSpPr>
      <xdr:spPr>
        <a:xfrm flipV="1">
          <a:off x="7132320" y="7147560"/>
          <a:ext cx="1577340" cy="35052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195491</xdr:colOff>
      <xdr:row>1</xdr:row>
      <xdr:rowOff>183698</xdr:rowOff>
    </xdr:from>
    <xdr:to>
      <xdr:col>31</xdr:col>
      <xdr:colOff>584790</xdr:colOff>
      <xdr:row>22</xdr:row>
      <xdr:rowOff>152400</xdr:rowOff>
    </xdr:to>
    <xdr:graphicFrame macro="">
      <xdr:nvGraphicFramePr>
        <xdr:cNvPr id="49" name="Graphique 48">
          <a:extLst>
            <a:ext uri="{FF2B5EF4-FFF2-40B4-BE49-F238E27FC236}">
              <a16:creationId xmlns:a16="http://schemas.microsoft.com/office/drawing/2014/main" id="{D78B0FA6-EAB6-4100-A191-4DE818833B1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203321</xdr:colOff>
      <xdr:row>23</xdr:row>
      <xdr:rowOff>16090</xdr:rowOff>
    </xdr:from>
    <xdr:to>
      <xdr:col>31</xdr:col>
      <xdr:colOff>584791</xdr:colOff>
      <xdr:row>45</xdr:row>
      <xdr:rowOff>194932</xdr:rowOff>
    </xdr:to>
    <xdr:graphicFrame macro="">
      <xdr:nvGraphicFramePr>
        <xdr:cNvPr id="50" name="Graphique 49">
          <a:extLst>
            <a:ext uri="{FF2B5EF4-FFF2-40B4-BE49-F238E27FC236}">
              <a16:creationId xmlns:a16="http://schemas.microsoft.com/office/drawing/2014/main" id="{EC592F6C-F01C-4EF0-BCAB-D0E6B702433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1384300</xdr:colOff>
      <xdr:row>0</xdr:row>
      <xdr:rowOff>50800</xdr:rowOff>
    </xdr:from>
    <xdr:to>
      <xdr:col>14</xdr:col>
      <xdr:colOff>1352550</xdr:colOff>
      <xdr:row>0</xdr:row>
      <xdr:rowOff>307975</xdr:rowOff>
    </xdr:to>
    <xdr:sp macro="[0]!Nouvelle_Feuille" textlink="">
      <xdr:nvSpPr>
        <xdr:cNvPr id="52" name="Organigramme : Alternative 51">
          <a:extLst>
            <a:ext uri="{FF2B5EF4-FFF2-40B4-BE49-F238E27FC236}">
              <a16:creationId xmlns:a16="http://schemas.microsoft.com/office/drawing/2014/main" id="{DF760A2E-2264-4B36-BF3F-140074454CFC}"/>
            </a:ext>
          </a:extLst>
        </xdr:cNvPr>
        <xdr:cNvSpPr/>
      </xdr:nvSpPr>
      <xdr:spPr>
        <a:xfrm>
          <a:off x="15646400" y="50800"/>
          <a:ext cx="1568450" cy="257175"/>
        </a:xfrm>
        <a:prstGeom prst="flowChartAlternateProcess">
          <a:avLst/>
        </a:prstGeom>
        <a:solidFill>
          <a:schemeClr val="accent5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Nouvelle</a:t>
          </a:r>
          <a:r>
            <a:rPr lang="fr-FR" sz="1200" b="1" baseline="0"/>
            <a:t> Feuille</a:t>
          </a:r>
          <a:endParaRPr lang="fr-FR" sz="12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ilsderoo.sharepoint.com/sites/DocumentsGroupe/Operationnel/Lambres%20Lez%20Douai/Exploitation/Production%20PO/Tableau%20de%20Bord/Tableau%20de%20marche%202022/Tableau%20de%20marche%20D&#233;cembre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dence"/>
      <sheetName val="01Déc"/>
      <sheetName val="02Déc"/>
      <sheetName val="06 Déc"/>
      <sheetName val="07 Déc"/>
      <sheetName val=" 08 Déc"/>
      <sheetName val="09 Déc"/>
      <sheetName val="10 Dec"/>
      <sheetName val="12 Déc"/>
      <sheetName val="Modèle"/>
      <sheetName val="Tableau de marche Décembre 2022"/>
    </sheetNames>
    <definedNames>
      <definedName name="Nouvelle_Feuill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3">
          <cell r="S3" t="str">
            <v>Objectif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FAC295-AD42-4C40-A69B-2535DEBBA2DA}">
  <sheetPr codeName="Feuil5">
    <tabColor theme="1"/>
    <pageSetUpPr fitToPage="1"/>
  </sheetPr>
  <dimension ref="A1:AF51"/>
  <sheetViews>
    <sheetView tabSelected="1" topLeftCell="N19" zoomScale="55" zoomScaleNormal="55" workbookViewId="0">
      <selection activeCell="AJ22" sqref="AJ22"/>
    </sheetView>
  </sheetViews>
  <sheetFormatPr baseColWidth="10" defaultColWidth="11.5546875" defaultRowHeight="14.4" x14ac:dyDescent="0.3"/>
  <cols>
    <col min="1" max="1" width="8.6640625" customWidth="1"/>
    <col min="2" max="3" width="18" customWidth="1"/>
    <col min="4" max="6" width="11.6640625" customWidth="1"/>
    <col min="7" max="9" width="23.33203125" customWidth="1"/>
    <col min="10" max="12" width="11.6640625" customWidth="1"/>
    <col min="13" max="15" width="23.33203125" customWidth="1"/>
    <col min="16" max="16" width="4" customWidth="1"/>
    <col min="17" max="17" width="7" bestFit="1" customWidth="1"/>
    <col min="18" max="18" width="15" bestFit="1" customWidth="1"/>
    <col min="19" max="19" width="19.44140625" bestFit="1" customWidth="1"/>
    <col min="20" max="20" width="9.88671875" bestFit="1" customWidth="1"/>
    <col min="21" max="22" width="18.6640625" bestFit="1" customWidth="1"/>
    <col min="23" max="23" width="20.109375" bestFit="1" customWidth="1"/>
    <col min="24" max="24" width="12.44140625" bestFit="1" customWidth="1"/>
  </cols>
  <sheetData>
    <row r="1" spans="1:32" ht="28.2" customHeight="1" thickBot="1" x14ac:dyDescent="0.35">
      <c r="A1" s="50" t="s">
        <v>86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2"/>
      <c r="P1" s="53" t="s">
        <v>1</v>
      </c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5"/>
    </row>
    <row r="2" spans="1:32" ht="28.2" thickBot="1" x14ac:dyDescent="0.35">
      <c r="A2" s="56" t="s">
        <v>2</v>
      </c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8"/>
      <c r="P2" s="11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3"/>
    </row>
    <row r="3" spans="1:32" ht="27.6" x14ac:dyDescent="0.3">
      <c r="A3" s="59" t="s">
        <v>3</v>
      </c>
      <c r="B3" s="60"/>
      <c r="C3" s="1"/>
      <c r="D3" s="61" t="s">
        <v>4</v>
      </c>
      <c r="E3" s="62"/>
      <c r="F3" s="62"/>
      <c r="G3" s="63"/>
      <c r="H3" s="63"/>
      <c r="I3" s="64"/>
      <c r="J3" s="65" t="s">
        <v>5</v>
      </c>
      <c r="K3" s="65"/>
      <c r="L3" s="65"/>
      <c r="M3" s="66"/>
      <c r="N3" s="66"/>
      <c r="O3" s="67"/>
      <c r="P3" s="14"/>
      <c r="Q3" s="15"/>
      <c r="R3" s="16" t="s">
        <v>6</v>
      </c>
      <c r="S3" s="16" t="s">
        <v>7</v>
      </c>
      <c r="T3" s="16" t="s">
        <v>8</v>
      </c>
      <c r="U3" s="16" t="s">
        <v>9</v>
      </c>
      <c r="V3" s="16" t="s">
        <v>10</v>
      </c>
      <c r="W3" s="15"/>
      <c r="X3" s="15"/>
      <c r="Y3" s="15"/>
      <c r="Z3" s="15"/>
      <c r="AA3" s="15"/>
      <c r="AB3" s="15"/>
      <c r="AC3" s="15"/>
      <c r="AD3" s="15"/>
      <c r="AE3" s="15"/>
      <c r="AF3" s="17"/>
    </row>
    <row r="4" spans="1:32" ht="36" customHeight="1" x14ac:dyDescent="0.3">
      <c r="A4" s="68" t="s">
        <v>11</v>
      </c>
      <c r="B4" s="68"/>
      <c r="C4" s="2" t="s">
        <v>12</v>
      </c>
      <c r="D4" s="3" t="s">
        <v>7</v>
      </c>
      <c r="E4" s="4" t="s">
        <v>13</v>
      </c>
      <c r="F4" s="5" t="s">
        <v>14</v>
      </c>
      <c r="G4" s="69" t="s">
        <v>15</v>
      </c>
      <c r="H4" s="70"/>
      <c r="I4" s="71"/>
      <c r="J4" s="6" t="s">
        <v>7</v>
      </c>
      <c r="K4" s="4" t="s">
        <v>13</v>
      </c>
      <c r="L4" s="5" t="s">
        <v>14</v>
      </c>
      <c r="M4" s="69" t="s">
        <v>15</v>
      </c>
      <c r="N4" s="70"/>
      <c r="O4" s="71"/>
      <c r="P4" s="14"/>
      <c r="Q4" s="15"/>
      <c r="R4" s="16" t="s">
        <v>16</v>
      </c>
      <c r="S4" s="16">
        <f>D5</f>
        <v>31</v>
      </c>
      <c r="T4" s="16">
        <f>E5</f>
        <v>0</v>
      </c>
      <c r="U4" s="16">
        <f>K5</f>
        <v>0</v>
      </c>
      <c r="V4" s="16">
        <f t="shared" ref="V4:V20" si="0">MIN(T4:U4)</f>
        <v>0</v>
      </c>
      <c r="W4" s="15"/>
      <c r="X4" s="15"/>
      <c r="Y4" s="15"/>
      <c r="Z4" s="15"/>
      <c r="AA4" s="15"/>
      <c r="AB4" s="15"/>
      <c r="AC4" s="15"/>
      <c r="AD4" s="15"/>
      <c r="AE4" s="15"/>
      <c r="AF4" s="17"/>
    </row>
    <row r="5" spans="1:32" ht="25.2" customHeight="1" x14ac:dyDescent="0.3">
      <c r="A5" s="72">
        <v>1</v>
      </c>
      <c r="B5" s="72" t="s">
        <v>17</v>
      </c>
      <c r="C5" s="73"/>
      <c r="D5" s="75">
        <v>31</v>
      </c>
      <c r="E5" s="77"/>
      <c r="F5" s="72">
        <f>E5</f>
        <v>0</v>
      </c>
      <c r="G5" s="79"/>
      <c r="H5" s="80"/>
      <c r="I5" s="81"/>
      <c r="J5" s="85">
        <v>31</v>
      </c>
      <c r="K5" s="77"/>
      <c r="L5" s="72">
        <f>K5</f>
        <v>0</v>
      </c>
      <c r="M5" s="79"/>
      <c r="N5" s="80"/>
      <c r="O5" s="81"/>
      <c r="P5" s="14"/>
      <c r="Q5" s="15"/>
      <c r="R5" s="16" t="s">
        <v>18</v>
      </c>
      <c r="S5" s="16">
        <f>D7</f>
        <v>38</v>
      </c>
      <c r="T5" s="16">
        <f>E7</f>
        <v>0</v>
      </c>
      <c r="U5" s="16">
        <f>K7</f>
        <v>0</v>
      </c>
      <c r="V5" s="16">
        <f t="shared" si="0"/>
        <v>0</v>
      </c>
      <c r="W5" s="15"/>
      <c r="X5" s="15"/>
      <c r="Y5" s="15"/>
      <c r="Z5" s="15"/>
      <c r="AA5" s="15"/>
      <c r="AB5" s="15"/>
      <c r="AC5" s="15"/>
      <c r="AD5" s="15"/>
      <c r="AE5" s="15"/>
      <c r="AF5" s="17"/>
    </row>
    <row r="6" spans="1:32" ht="25.2" customHeight="1" x14ac:dyDescent="0.3">
      <c r="A6" s="72"/>
      <c r="B6" s="72"/>
      <c r="C6" s="74"/>
      <c r="D6" s="76"/>
      <c r="E6" s="78"/>
      <c r="F6" s="72"/>
      <c r="G6" s="82"/>
      <c r="H6" s="83"/>
      <c r="I6" s="84"/>
      <c r="J6" s="86"/>
      <c r="K6" s="78"/>
      <c r="L6" s="72"/>
      <c r="M6" s="82"/>
      <c r="N6" s="83"/>
      <c r="O6" s="84"/>
      <c r="P6" s="14"/>
      <c r="Q6" s="15"/>
      <c r="R6" s="16" t="s">
        <v>19</v>
      </c>
      <c r="S6" s="16">
        <f>D9</f>
        <v>34</v>
      </c>
      <c r="T6" s="16">
        <f>E9</f>
        <v>0</v>
      </c>
      <c r="U6" s="16">
        <f>K9</f>
        <v>0</v>
      </c>
      <c r="V6" s="16">
        <f t="shared" si="0"/>
        <v>0</v>
      </c>
      <c r="W6" s="15"/>
      <c r="X6" s="15"/>
      <c r="Y6" s="15"/>
      <c r="Z6" s="15"/>
      <c r="AA6" s="15"/>
      <c r="AB6" s="15"/>
      <c r="AC6" s="15"/>
      <c r="AD6" s="15"/>
      <c r="AE6" s="15"/>
      <c r="AF6" s="17"/>
    </row>
    <row r="7" spans="1:32" ht="25.2" customHeight="1" x14ac:dyDescent="0.3">
      <c r="A7" s="72">
        <v>2</v>
      </c>
      <c r="B7" s="72" t="s">
        <v>20</v>
      </c>
      <c r="C7" s="73"/>
      <c r="D7" s="75">
        <v>38</v>
      </c>
      <c r="E7" s="77"/>
      <c r="F7" s="72">
        <f>F5+E7</f>
        <v>0</v>
      </c>
      <c r="G7" s="79"/>
      <c r="H7" s="80"/>
      <c r="I7" s="81"/>
      <c r="J7" s="85">
        <v>38</v>
      </c>
      <c r="K7" s="77"/>
      <c r="L7" s="72">
        <f>L5+K7</f>
        <v>0</v>
      </c>
      <c r="M7" s="79"/>
      <c r="N7" s="80"/>
      <c r="O7" s="81"/>
      <c r="P7" s="14"/>
      <c r="Q7" s="15"/>
      <c r="R7" s="16" t="s">
        <v>21</v>
      </c>
      <c r="S7" s="16">
        <f>D11</f>
        <v>38</v>
      </c>
      <c r="T7" s="16">
        <f>E11</f>
        <v>0</v>
      </c>
      <c r="U7" s="16">
        <f>K11</f>
        <v>0</v>
      </c>
      <c r="V7" s="16">
        <f t="shared" si="0"/>
        <v>0</v>
      </c>
      <c r="W7" s="15"/>
      <c r="X7" s="15"/>
      <c r="Y7" s="15"/>
      <c r="Z7" s="15"/>
      <c r="AA7" s="15"/>
      <c r="AB7" s="15"/>
      <c r="AC7" s="15"/>
      <c r="AD7" s="15"/>
      <c r="AE7" s="15"/>
      <c r="AF7" s="17"/>
    </row>
    <row r="8" spans="1:32" ht="25.2" customHeight="1" x14ac:dyDescent="0.3">
      <c r="A8" s="72"/>
      <c r="B8" s="72"/>
      <c r="C8" s="74"/>
      <c r="D8" s="76"/>
      <c r="E8" s="78"/>
      <c r="F8" s="72"/>
      <c r="G8" s="82"/>
      <c r="H8" s="83"/>
      <c r="I8" s="84"/>
      <c r="J8" s="86"/>
      <c r="K8" s="78"/>
      <c r="L8" s="72"/>
      <c r="M8" s="82"/>
      <c r="N8" s="83"/>
      <c r="O8" s="84"/>
      <c r="P8" s="14"/>
      <c r="Q8" s="15"/>
      <c r="R8" s="16" t="s">
        <v>22</v>
      </c>
      <c r="S8" s="16">
        <f>D13</f>
        <v>34</v>
      </c>
      <c r="T8" s="16">
        <f>E13</f>
        <v>0</v>
      </c>
      <c r="U8" s="16">
        <f>K13</f>
        <v>0</v>
      </c>
      <c r="V8" s="16">
        <f t="shared" si="0"/>
        <v>0</v>
      </c>
      <c r="W8" s="15"/>
      <c r="X8" s="15"/>
      <c r="Y8" s="15"/>
      <c r="Z8" s="15"/>
      <c r="AA8" s="15"/>
      <c r="AB8" s="15"/>
      <c r="AC8" s="15"/>
      <c r="AD8" s="15"/>
      <c r="AE8" s="15"/>
      <c r="AF8" s="17"/>
    </row>
    <row r="9" spans="1:32" ht="25.2" customHeight="1" x14ac:dyDescent="0.3">
      <c r="A9" s="72">
        <v>3</v>
      </c>
      <c r="B9" s="72" t="s">
        <v>23</v>
      </c>
      <c r="C9" s="73"/>
      <c r="D9" s="75">
        <v>34</v>
      </c>
      <c r="E9" s="77"/>
      <c r="F9" s="72">
        <f>F7+E9</f>
        <v>0</v>
      </c>
      <c r="G9" s="79"/>
      <c r="H9" s="80"/>
      <c r="I9" s="81"/>
      <c r="J9" s="85">
        <v>34</v>
      </c>
      <c r="K9" s="77"/>
      <c r="L9" s="72">
        <f>L7+K9</f>
        <v>0</v>
      </c>
      <c r="M9" s="79"/>
      <c r="N9" s="80"/>
      <c r="O9" s="81"/>
      <c r="P9" s="14"/>
      <c r="Q9" s="15"/>
      <c r="R9" s="16" t="s">
        <v>24</v>
      </c>
      <c r="S9" s="16">
        <f>D15</f>
        <v>38</v>
      </c>
      <c r="T9" s="16">
        <f>E15</f>
        <v>0</v>
      </c>
      <c r="U9" s="16">
        <f>K15</f>
        <v>0</v>
      </c>
      <c r="V9" s="16">
        <f t="shared" si="0"/>
        <v>0</v>
      </c>
      <c r="W9" s="15"/>
      <c r="X9" s="15"/>
      <c r="Y9" s="15"/>
      <c r="Z9" s="15"/>
      <c r="AA9" s="15"/>
      <c r="AB9" s="15"/>
      <c r="AC9" s="15"/>
      <c r="AD9" s="15"/>
      <c r="AE9" s="15"/>
      <c r="AF9" s="17"/>
    </row>
    <row r="10" spans="1:32" ht="25.2" customHeight="1" x14ac:dyDescent="0.3">
      <c r="A10" s="72"/>
      <c r="B10" s="72"/>
      <c r="C10" s="74"/>
      <c r="D10" s="76"/>
      <c r="E10" s="78"/>
      <c r="F10" s="72"/>
      <c r="G10" s="82"/>
      <c r="H10" s="83"/>
      <c r="I10" s="84"/>
      <c r="J10" s="86"/>
      <c r="K10" s="78"/>
      <c r="L10" s="72"/>
      <c r="M10" s="82"/>
      <c r="N10" s="83"/>
      <c r="O10" s="84"/>
      <c r="P10" s="14"/>
      <c r="Q10" s="15"/>
      <c r="R10" s="16" t="s">
        <v>25</v>
      </c>
      <c r="S10" s="16">
        <f>D17</f>
        <v>25</v>
      </c>
      <c r="T10" s="16">
        <f>E17</f>
        <v>0</v>
      </c>
      <c r="U10" s="16">
        <f>K17</f>
        <v>0</v>
      </c>
      <c r="V10" s="16">
        <f t="shared" si="0"/>
        <v>0</v>
      </c>
      <c r="W10" s="15"/>
      <c r="X10" s="15"/>
      <c r="Y10" s="15"/>
      <c r="Z10" s="15"/>
      <c r="AA10" s="15"/>
      <c r="AB10" s="15"/>
      <c r="AC10" s="15"/>
      <c r="AD10" s="15"/>
      <c r="AE10" s="15"/>
      <c r="AF10" s="17"/>
    </row>
    <row r="11" spans="1:32" ht="25.2" customHeight="1" x14ac:dyDescent="0.3">
      <c r="A11" s="72">
        <v>4</v>
      </c>
      <c r="B11" s="72" t="s">
        <v>26</v>
      </c>
      <c r="C11" s="73"/>
      <c r="D11" s="75">
        <v>38</v>
      </c>
      <c r="E11" s="77"/>
      <c r="F11" s="72">
        <f>F9+E11</f>
        <v>0</v>
      </c>
      <c r="G11" s="79"/>
      <c r="H11" s="80"/>
      <c r="I11" s="81"/>
      <c r="J11" s="85">
        <v>38</v>
      </c>
      <c r="K11" s="77"/>
      <c r="L11" s="72">
        <f>L9+K11</f>
        <v>0</v>
      </c>
      <c r="M11" s="79"/>
      <c r="N11" s="80"/>
      <c r="O11" s="81"/>
      <c r="P11" s="14"/>
      <c r="Q11" s="15"/>
      <c r="R11" s="16" t="s">
        <v>27</v>
      </c>
      <c r="S11" s="16">
        <f>D19</f>
        <v>38</v>
      </c>
      <c r="T11" s="16">
        <f>E19</f>
        <v>0</v>
      </c>
      <c r="U11" s="16">
        <f>K19</f>
        <v>0</v>
      </c>
      <c r="V11" s="16">
        <f t="shared" si="0"/>
        <v>0</v>
      </c>
      <c r="W11" s="15"/>
      <c r="X11" s="15"/>
      <c r="Y11" s="15"/>
      <c r="Z11" s="15"/>
      <c r="AA11" s="15"/>
      <c r="AB11" s="15"/>
      <c r="AC11" s="15"/>
      <c r="AD11" s="15"/>
      <c r="AE11" s="15"/>
      <c r="AF11" s="17"/>
    </row>
    <row r="12" spans="1:32" ht="25.2" customHeight="1" x14ac:dyDescent="0.3">
      <c r="A12" s="72"/>
      <c r="B12" s="72"/>
      <c r="C12" s="74"/>
      <c r="D12" s="76"/>
      <c r="E12" s="78"/>
      <c r="F12" s="72"/>
      <c r="G12" s="82"/>
      <c r="H12" s="83"/>
      <c r="I12" s="84"/>
      <c r="J12" s="86"/>
      <c r="K12" s="78"/>
      <c r="L12" s="72"/>
      <c r="M12" s="82"/>
      <c r="N12" s="83"/>
      <c r="O12" s="84"/>
      <c r="P12" s="14"/>
      <c r="Q12" s="15"/>
      <c r="R12" s="16" t="s">
        <v>28</v>
      </c>
      <c r="S12" s="16">
        <f>D26</f>
        <v>31</v>
      </c>
      <c r="T12" s="16">
        <f>E26</f>
        <v>0</v>
      </c>
      <c r="U12" s="16">
        <f>K26</f>
        <v>0</v>
      </c>
      <c r="V12" s="16">
        <f t="shared" si="0"/>
        <v>0</v>
      </c>
      <c r="W12" s="15"/>
      <c r="X12" s="15"/>
      <c r="Y12" s="15"/>
      <c r="Z12" s="15"/>
      <c r="AA12" s="15"/>
      <c r="AB12" s="15"/>
      <c r="AC12" s="15"/>
      <c r="AD12" s="15"/>
      <c r="AE12" s="15"/>
      <c r="AF12" s="17"/>
    </row>
    <row r="13" spans="1:32" ht="25.2" customHeight="1" x14ac:dyDescent="0.3">
      <c r="A13" s="72">
        <v>5</v>
      </c>
      <c r="B13" s="72" t="s">
        <v>29</v>
      </c>
      <c r="C13" s="73"/>
      <c r="D13" s="75">
        <v>34</v>
      </c>
      <c r="E13" s="77"/>
      <c r="F13" s="72">
        <f>F11+E13</f>
        <v>0</v>
      </c>
      <c r="G13" s="79"/>
      <c r="H13" s="80"/>
      <c r="I13" s="81"/>
      <c r="J13" s="85">
        <v>34</v>
      </c>
      <c r="K13" s="77"/>
      <c r="L13" s="72">
        <f>L11+K13</f>
        <v>0</v>
      </c>
      <c r="M13" s="79"/>
      <c r="N13" s="80"/>
      <c r="O13" s="81"/>
      <c r="P13" s="14"/>
      <c r="Q13" s="15"/>
      <c r="R13" s="16" t="s">
        <v>30</v>
      </c>
      <c r="S13" s="16">
        <f>D28</f>
        <v>38</v>
      </c>
      <c r="T13" s="16">
        <f>E28</f>
        <v>0</v>
      </c>
      <c r="U13" s="16">
        <f>K28</f>
        <v>0</v>
      </c>
      <c r="V13" s="16">
        <f t="shared" si="0"/>
        <v>0</v>
      </c>
      <c r="W13" s="15"/>
      <c r="X13" s="15"/>
      <c r="Y13" s="15"/>
      <c r="Z13" s="15"/>
      <c r="AA13" s="15"/>
      <c r="AB13" s="15"/>
      <c r="AC13" s="15"/>
      <c r="AD13" s="15"/>
      <c r="AE13" s="15"/>
      <c r="AF13" s="17"/>
    </row>
    <row r="14" spans="1:32" ht="25.2" customHeight="1" x14ac:dyDescent="0.3">
      <c r="A14" s="72"/>
      <c r="B14" s="72"/>
      <c r="C14" s="74"/>
      <c r="D14" s="76"/>
      <c r="E14" s="78"/>
      <c r="F14" s="72"/>
      <c r="G14" s="82"/>
      <c r="H14" s="83"/>
      <c r="I14" s="84"/>
      <c r="J14" s="86"/>
      <c r="K14" s="78"/>
      <c r="L14" s="72"/>
      <c r="M14" s="82"/>
      <c r="N14" s="83"/>
      <c r="O14" s="84"/>
      <c r="P14" s="14"/>
      <c r="Q14" s="15"/>
      <c r="R14" s="16" t="s">
        <v>31</v>
      </c>
      <c r="S14" s="16">
        <f>D30</f>
        <v>34</v>
      </c>
      <c r="T14" s="16">
        <f>E30</f>
        <v>0</v>
      </c>
      <c r="U14" s="16">
        <f>K30</f>
        <v>0</v>
      </c>
      <c r="V14" s="16">
        <f t="shared" si="0"/>
        <v>0</v>
      </c>
      <c r="W14" s="15"/>
      <c r="X14" s="15"/>
      <c r="Y14" s="15"/>
      <c r="Z14" s="15"/>
      <c r="AA14" s="15"/>
      <c r="AB14" s="15"/>
      <c r="AC14" s="15"/>
      <c r="AD14" s="15"/>
      <c r="AE14" s="15"/>
      <c r="AF14" s="17"/>
    </row>
    <row r="15" spans="1:32" ht="25.2" customHeight="1" x14ac:dyDescent="0.3">
      <c r="A15" s="72">
        <v>6</v>
      </c>
      <c r="B15" s="72" t="s">
        <v>32</v>
      </c>
      <c r="C15" s="73"/>
      <c r="D15" s="75">
        <v>38</v>
      </c>
      <c r="E15" s="77"/>
      <c r="F15" s="72">
        <f>F13+E15</f>
        <v>0</v>
      </c>
      <c r="G15" s="79"/>
      <c r="H15" s="80"/>
      <c r="I15" s="81"/>
      <c r="J15" s="85">
        <v>38</v>
      </c>
      <c r="K15" s="77"/>
      <c r="L15" s="72">
        <f>L13+K15</f>
        <v>0</v>
      </c>
      <c r="M15" s="79"/>
      <c r="N15" s="80"/>
      <c r="O15" s="81"/>
      <c r="P15" s="14"/>
      <c r="Q15" s="15"/>
      <c r="R15" s="16" t="s">
        <v>33</v>
      </c>
      <c r="S15" s="16">
        <f>D32</f>
        <v>38</v>
      </c>
      <c r="T15" s="16">
        <f>E32</f>
        <v>0</v>
      </c>
      <c r="U15" s="16">
        <f>K32</f>
        <v>0</v>
      </c>
      <c r="V15" s="16">
        <f t="shared" si="0"/>
        <v>0</v>
      </c>
      <c r="W15" s="15"/>
      <c r="X15" s="15"/>
      <c r="Y15" s="15"/>
      <c r="Z15" s="15"/>
      <c r="AA15" s="15"/>
      <c r="AB15" s="15"/>
      <c r="AC15" s="15"/>
      <c r="AD15" s="15"/>
      <c r="AE15" s="15"/>
      <c r="AF15" s="17"/>
    </row>
    <row r="16" spans="1:32" ht="25.2" customHeight="1" x14ac:dyDescent="0.3">
      <c r="A16" s="72"/>
      <c r="B16" s="72"/>
      <c r="C16" s="74"/>
      <c r="D16" s="76"/>
      <c r="E16" s="78"/>
      <c r="F16" s="72"/>
      <c r="G16" s="82"/>
      <c r="H16" s="83"/>
      <c r="I16" s="84"/>
      <c r="J16" s="86"/>
      <c r="K16" s="78"/>
      <c r="L16" s="72"/>
      <c r="M16" s="82"/>
      <c r="N16" s="83"/>
      <c r="O16" s="84"/>
      <c r="P16" s="14"/>
      <c r="Q16" s="15"/>
      <c r="R16" s="16" t="s">
        <v>34</v>
      </c>
      <c r="S16" s="16">
        <f>D34</f>
        <v>34</v>
      </c>
      <c r="T16" s="16">
        <f>E34</f>
        <v>0</v>
      </c>
      <c r="U16" s="16">
        <f>K34</f>
        <v>0</v>
      </c>
      <c r="V16" s="16">
        <f t="shared" si="0"/>
        <v>0</v>
      </c>
      <c r="W16" s="15"/>
      <c r="X16" s="15"/>
      <c r="Y16" s="15"/>
      <c r="Z16" s="15"/>
      <c r="AA16" s="15"/>
      <c r="AB16" s="15"/>
      <c r="AC16" s="15"/>
      <c r="AD16" s="15"/>
      <c r="AE16" s="15"/>
      <c r="AF16" s="17"/>
    </row>
    <row r="17" spans="1:32" ht="25.2" customHeight="1" x14ac:dyDescent="0.3">
      <c r="A17" s="72">
        <v>7</v>
      </c>
      <c r="B17" s="72" t="s">
        <v>35</v>
      </c>
      <c r="C17" s="73"/>
      <c r="D17" s="75">
        <v>25</v>
      </c>
      <c r="E17" s="77"/>
      <c r="F17" s="72">
        <f>F15+E17</f>
        <v>0</v>
      </c>
      <c r="G17" s="79"/>
      <c r="H17" s="80"/>
      <c r="I17" s="81"/>
      <c r="J17" s="85">
        <v>25</v>
      </c>
      <c r="K17" s="77"/>
      <c r="L17" s="72">
        <f>L15+K17</f>
        <v>0</v>
      </c>
      <c r="M17" s="79"/>
      <c r="N17" s="80"/>
      <c r="O17" s="81"/>
      <c r="P17" s="14"/>
      <c r="Q17" s="15"/>
      <c r="R17" s="16" t="s">
        <v>36</v>
      </c>
      <c r="S17" s="16">
        <f>D36</f>
        <v>38</v>
      </c>
      <c r="T17" s="16">
        <f>E36</f>
        <v>0</v>
      </c>
      <c r="U17" s="16">
        <f>K36</f>
        <v>0</v>
      </c>
      <c r="V17" s="16">
        <f t="shared" si="0"/>
        <v>0</v>
      </c>
      <c r="W17" s="15"/>
      <c r="X17" s="15"/>
      <c r="Y17" s="15"/>
      <c r="Z17" s="15"/>
      <c r="AA17" s="15"/>
      <c r="AB17" s="15"/>
      <c r="AC17" s="15"/>
      <c r="AD17" s="15"/>
      <c r="AE17" s="15"/>
      <c r="AF17" s="17"/>
    </row>
    <row r="18" spans="1:32" ht="25.2" customHeight="1" x14ac:dyDescent="0.3">
      <c r="A18" s="72"/>
      <c r="B18" s="72"/>
      <c r="C18" s="74"/>
      <c r="D18" s="76"/>
      <c r="E18" s="78"/>
      <c r="F18" s="72"/>
      <c r="G18" s="82"/>
      <c r="H18" s="83"/>
      <c r="I18" s="84"/>
      <c r="J18" s="86"/>
      <c r="K18" s="78"/>
      <c r="L18" s="72"/>
      <c r="M18" s="82"/>
      <c r="N18" s="83"/>
      <c r="O18" s="84"/>
      <c r="P18" s="14"/>
      <c r="Q18" s="15"/>
      <c r="R18" s="16" t="s">
        <v>37</v>
      </c>
      <c r="S18" s="16">
        <f>D38</f>
        <v>25</v>
      </c>
      <c r="T18" s="16">
        <f>E38</f>
        <v>0</v>
      </c>
      <c r="U18" s="16">
        <f>K38</f>
        <v>0</v>
      </c>
      <c r="V18" s="16">
        <f t="shared" si="0"/>
        <v>0</v>
      </c>
      <c r="W18" s="15"/>
      <c r="X18" s="15"/>
      <c r="Y18" s="15"/>
      <c r="Z18" s="15"/>
      <c r="AA18" s="15"/>
      <c r="AB18" s="15"/>
      <c r="AC18" s="15"/>
      <c r="AD18" s="15"/>
      <c r="AE18" s="15"/>
      <c r="AF18" s="17"/>
    </row>
    <row r="19" spans="1:32" ht="25.2" customHeight="1" x14ac:dyDescent="0.3">
      <c r="A19" s="72">
        <v>8</v>
      </c>
      <c r="B19" s="72" t="s">
        <v>38</v>
      </c>
      <c r="C19" s="73"/>
      <c r="D19" s="75">
        <v>38</v>
      </c>
      <c r="E19" s="77"/>
      <c r="F19" s="72">
        <f>F17+E19</f>
        <v>0</v>
      </c>
      <c r="G19" s="79"/>
      <c r="H19" s="80"/>
      <c r="I19" s="81"/>
      <c r="J19" s="85">
        <v>38</v>
      </c>
      <c r="K19" s="77"/>
      <c r="L19" s="72">
        <f>L17+K19</f>
        <v>0</v>
      </c>
      <c r="M19" s="79"/>
      <c r="N19" s="80"/>
      <c r="O19" s="81"/>
      <c r="P19" s="14"/>
      <c r="Q19" s="15"/>
      <c r="R19" s="16" t="s">
        <v>39</v>
      </c>
      <c r="S19" s="16">
        <f>D36</f>
        <v>38</v>
      </c>
      <c r="T19" s="16">
        <f>E40</f>
        <v>0</v>
      </c>
      <c r="U19" s="16">
        <f>K40</f>
        <v>0</v>
      </c>
      <c r="V19" s="16">
        <f t="shared" si="0"/>
        <v>0</v>
      </c>
      <c r="W19" s="15"/>
      <c r="X19" s="15"/>
      <c r="Y19" s="15"/>
      <c r="Z19" s="15"/>
      <c r="AA19" s="15"/>
      <c r="AB19" s="15"/>
      <c r="AC19" s="15"/>
      <c r="AD19" s="15"/>
      <c r="AE19" s="15"/>
      <c r="AF19" s="17"/>
    </row>
    <row r="20" spans="1:32" ht="25.2" customHeight="1" x14ac:dyDescent="0.3">
      <c r="A20" s="72"/>
      <c r="B20" s="72"/>
      <c r="C20" s="74"/>
      <c r="D20" s="76"/>
      <c r="E20" s="78"/>
      <c r="F20" s="72"/>
      <c r="G20" s="82"/>
      <c r="H20" s="83"/>
      <c r="I20" s="84"/>
      <c r="J20" s="86"/>
      <c r="K20" s="78"/>
      <c r="L20" s="72"/>
      <c r="M20" s="82"/>
      <c r="N20" s="83"/>
      <c r="O20" s="84"/>
      <c r="P20" s="14"/>
      <c r="Q20" s="15"/>
      <c r="R20" s="16" t="s">
        <v>40</v>
      </c>
      <c r="S20" s="16">
        <f>D42</f>
        <v>0</v>
      </c>
      <c r="T20" s="16">
        <f>E42</f>
        <v>0</v>
      </c>
      <c r="U20" s="16">
        <f>K42</f>
        <v>0</v>
      </c>
      <c r="V20" s="16">
        <f t="shared" si="0"/>
        <v>0</v>
      </c>
      <c r="W20" s="15"/>
      <c r="X20" s="15"/>
      <c r="Y20" s="15"/>
      <c r="Z20" s="15"/>
      <c r="AA20" s="15"/>
      <c r="AB20" s="15"/>
      <c r="AC20" s="15"/>
      <c r="AD20" s="15"/>
      <c r="AE20" s="15"/>
      <c r="AF20" s="17"/>
    </row>
    <row r="21" spans="1:32" ht="25.2" customHeight="1" x14ac:dyDescent="0.3">
      <c r="A21" s="87" t="s">
        <v>41</v>
      </c>
      <c r="B21" s="88"/>
      <c r="C21" s="89"/>
      <c r="D21" s="93">
        <f>SUM(D5:D20)</f>
        <v>276</v>
      </c>
      <c r="E21" s="95">
        <f>SUM(E5:E20)</f>
        <v>0</v>
      </c>
      <c r="F21" s="97">
        <f>E21/D21</f>
        <v>0</v>
      </c>
      <c r="G21" s="99" t="s">
        <v>42</v>
      </c>
      <c r="H21" s="101"/>
      <c r="I21" s="103" t="str">
        <f>IF(H21="","",H21/E21)</f>
        <v/>
      </c>
      <c r="J21" s="105">
        <f>SUM(J5:J20)</f>
        <v>276</v>
      </c>
      <c r="K21" s="95">
        <f>SUM(K5:K20)</f>
        <v>0</v>
      </c>
      <c r="L21" s="97">
        <f>K21/J21</f>
        <v>0</v>
      </c>
      <c r="M21" s="99" t="s">
        <v>42</v>
      </c>
      <c r="N21" s="101"/>
      <c r="O21" s="103" t="str">
        <f>IF(N21="","",N21/K21)</f>
        <v/>
      </c>
      <c r="P21" s="14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7"/>
    </row>
    <row r="22" spans="1:32" ht="25.2" customHeight="1" thickBot="1" x14ac:dyDescent="0.35">
      <c r="A22" s="90"/>
      <c r="B22" s="91"/>
      <c r="C22" s="92"/>
      <c r="D22" s="94"/>
      <c r="E22" s="96"/>
      <c r="F22" s="98"/>
      <c r="G22" s="100"/>
      <c r="H22" s="102"/>
      <c r="I22" s="104"/>
      <c r="J22" s="106"/>
      <c r="K22" s="96"/>
      <c r="L22" s="98"/>
      <c r="M22" s="100"/>
      <c r="N22" s="102"/>
      <c r="O22" s="104"/>
      <c r="P22" s="14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7"/>
    </row>
    <row r="23" spans="1:32" ht="25.2" customHeight="1" thickBot="1" x14ac:dyDescent="0.35">
      <c r="A23" s="56" t="s">
        <v>43</v>
      </c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8"/>
      <c r="P23" s="14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7"/>
    </row>
    <row r="24" spans="1:32" ht="25.2" customHeight="1" x14ac:dyDescent="0.3">
      <c r="A24" s="59" t="s">
        <v>3</v>
      </c>
      <c r="B24" s="60"/>
      <c r="C24" s="7">
        <f>C3</f>
        <v>0</v>
      </c>
      <c r="D24" s="61" t="s">
        <v>4</v>
      </c>
      <c r="E24" s="62"/>
      <c r="F24" s="62"/>
      <c r="G24" s="63"/>
      <c r="H24" s="63"/>
      <c r="I24" s="64"/>
      <c r="J24" s="65" t="s">
        <v>5</v>
      </c>
      <c r="K24" s="65"/>
      <c r="L24" s="65"/>
      <c r="M24" s="66"/>
      <c r="N24" s="66"/>
      <c r="O24" s="67"/>
      <c r="P24" s="14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7"/>
    </row>
    <row r="25" spans="1:32" ht="36" customHeight="1" x14ac:dyDescent="0.3">
      <c r="A25" s="107" t="s">
        <v>11</v>
      </c>
      <c r="B25" s="108"/>
      <c r="C25" s="8" t="s">
        <v>12</v>
      </c>
      <c r="D25" s="9" t="s">
        <v>7</v>
      </c>
      <c r="E25" s="4" t="s">
        <v>13</v>
      </c>
      <c r="F25" s="5" t="s">
        <v>14</v>
      </c>
      <c r="G25" s="108" t="s">
        <v>15</v>
      </c>
      <c r="H25" s="109"/>
      <c r="I25" s="110"/>
      <c r="J25" s="6" t="s">
        <v>7</v>
      </c>
      <c r="K25" s="4" t="s">
        <v>13</v>
      </c>
      <c r="L25" s="5" t="s">
        <v>14</v>
      </c>
      <c r="M25" s="108" t="s">
        <v>15</v>
      </c>
      <c r="N25" s="109"/>
      <c r="O25" s="110"/>
      <c r="P25" s="14"/>
      <c r="Q25" s="111"/>
      <c r="R25" s="111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7"/>
    </row>
    <row r="26" spans="1:32" ht="25.2" customHeight="1" x14ac:dyDescent="0.3">
      <c r="A26" s="112">
        <v>1</v>
      </c>
      <c r="B26" s="113" t="s">
        <v>44</v>
      </c>
      <c r="C26" s="114"/>
      <c r="D26" s="116">
        <v>31</v>
      </c>
      <c r="E26" s="77"/>
      <c r="F26" s="72">
        <f>E26</f>
        <v>0</v>
      </c>
      <c r="G26" s="79"/>
      <c r="H26" s="80"/>
      <c r="I26" s="81"/>
      <c r="J26" s="85">
        <v>31</v>
      </c>
      <c r="K26" s="77"/>
      <c r="L26" s="72">
        <f>K26</f>
        <v>0</v>
      </c>
      <c r="M26" s="79"/>
      <c r="N26" s="80"/>
      <c r="O26" s="81"/>
      <c r="P26" s="14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7"/>
    </row>
    <row r="27" spans="1:32" ht="25.2" customHeight="1" x14ac:dyDescent="0.3">
      <c r="A27" s="112"/>
      <c r="B27" s="113"/>
      <c r="C27" s="115"/>
      <c r="D27" s="117"/>
      <c r="E27" s="78"/>
      <c r="F27" s="72"/>
      <c r="G27" s="82"/>
      <c r="H27" s="83"/>
      <c r="I27" s="84"/>
      <c r="J27" s="86"/>
      <c r="K27" s="78"/>
      <c r="L27" s="72"/>
      <c r="M27" s="82"/>
      <c r="N27" s="83"/>
      <c r="O27" s="84"/>
      <c r="P27" s="14"/>
      <c r="Q27" s="15"/>
      <c r="S27" s="118" t="s">
        <v>45</v>
      </c>
      <c r="T27" s="118"/>
      <c r="U27" s="118" t="s">
        <v>46</v>
      </c>
      <c r="V27" s="118"/>
      <c r="X27" s="15"/>
      <c r="Y27" s="15"/>
      <c r="Z27" s="15"/>
      <c r="AA27" s="15"/>
      <c r="AB27" s="15"/>
      <c r="AC27" s="15"/>
      <c r="AD27" s="15"/>
      <c r="AE27" s="15"/>
      <c r="AF27" s="17"/>
    </row>
    <row r="28" spans="1:32" ht="25.2" customHeight="1" x14ac:dyDescent="0.3">
      <c r="A28" s="112">
        <v>2</v>
      </c>
      <c r="B28" s="119" t="s">
        <v>47</v>
      </c>
      <c r="C28" s="114"/>
      <c r="D28" s="116">
        <v>38</v>
      </c>
      <c r="E28" s="77"/>
      <c r="F28" s="72">
        <f>F26+E28</f>
        <v>0</v>
      </c>
      <c r="G28" s="79"/>
      <c r="H28" s="80"/>
      <c r="I28" s="81"/>
      <c r="J28" s="85">
        <v>38</v>
      </c>
      <c r="K28" s="77"/>
      <c r="L28" s="72">
        <f>L26+K28</f>
        <v>0</v>
      </c>
      <c r="M28" s="79"/>
      <c r="N28" s="80"/>
      <c r="O28" s="81"/>
      <c r="P28" s="14"/>
      <c r="Q28" s="15"/>
      <c r="R28" s="16" t="s">
        <v>6</v>
      </c>
      <c r="S28" s="16" t="s">
        <v>48</v>
      </c>
      <c r="T28" s="18" t="s">
        <v>49</v>
      </c>
      <c r="U28" s="16" t="s">
        <v>50</v>
      </c>
      <c r="V28" s="16" t="s">
        <v>51</v>
      </c>
      <c r="W28" s="18" t="s">
        <v>52</v>
      </c>
      <c r="X28" s="15"/>
      <c r="Y28" s="15"/>
      <c r="Z28" s="15"/>
      <c r="AA28" s="15"/>
      <c r="AB28" s="15"/>
      <c r="AC28" s="15"/>
      <c r="AD28" s="15"/>
      <c r="AE28" s="15"/>
      <c r="AF28" s="17"/>
    </row>
    <row r="29" spans="1:32" ht="25.2" customHeight="1" x14ac:dyDescent="0.3">
      <c r="A29" s="112"/>
      <c r="B29" s="113"/>
      <c r="C29" s="115"/>
      <c r="D29" s="117"/>
      <c r="E29" s="78"/>
      <c r="F29" s="72"/>
      <c r="G29" s="82"/>
      <c r="H29" s="83"/>
      <c r="I29" s="84"/>
      <c r="J29" s="86"/>
      <c r="K29" s="78"/>
      <c r="L29" s="72"/>
      <c r="M29" s="82"/>
      <c r="N29" s="83"/>
      <c r="O29" s="84"/>
      <c r="P29" s="14"/>
      <c r="Q29" s="15"/>
      <c r="R29" s="16" t="s">
        <v>16</v>
      </c>
      <c r="S29" s="16">
        <v>92</v>
      </c>
      <c r="T29" s="16">
        <v>80</v>
      </c>
      <c r="U29" s="16">
        <v>226</v>
      </c>
      <c r="V29" s="16">
        <v>216</v>
      </c>
      <c r="W29" s="16">
        <f>C5</f>
        <v>0</v>
      </c>
      <c r="X29" s="15"/>
      <c r="Y29" s="15"/>
      <c r="Z29" s="15"/>
      <c r="AA29" s="15"/>
      <c r="AB29" s="15"/>
      <c r="AC29" s="15"/>
      <c r="AD29" s="15"/>
      <c r="AE29" s="15"/>
      <c r="AF29" s="17"/>
    </row>
    <row r="30" spans="1:32" ht="25.2" customHeight="1" x14ac:dyDescent="0.3">
      <c r="A30" s="112">
        <v>3</v>
      </c>
      <c r="B30" s="119" t="s">
        <v>53</v>
      </c>
      <c r="C30" s="114"/>
      <c r="D30" s="116">
        <v>34</v>
      </c>
      <c r="E30" s="77"/>
      <c r="F30" s="72">
        <f>F28+E30</f>
        <v>0</v>
      </c>
      <c r="G30" s="79"/>
      <c r="H30" s="80"/>
      <c r="I30" s="81"/>
      <c r="J30" s="85">
        <v>34</v>
      </c>
      <c r="K30" s="77"/>
      <c r="L30" s="72">
        <f>L28+K30</f>
        <v>0</v>
      </c>
      <c r="M30" s="79"/>
      <c r="N30" s="80"/>
      <c r="O30" s="81"/>
      <c r="P30" s="14"/>
      <c r="Q30" s="15"/>
      <c r="R30" s="16" t="s">
        <v>18</v>
      </c>
      <c r="S30" s="16">
        <v>115</v>
      </c>
      <c r="T30" s="16">
        <v>103</v>
      </c>
      <c r="U30" s="16">
        <v>204</v>
      </c>
      <c r="V30" s="16">
        <v>194</v>
      </c>
      <c r="W30" s="16">
        <f>C7</f>
        <v>0</v>
      </c>
      <c r="X30" s="15"/>
      <c r="Y30" s="15"/>
      <c r="Z30" s="15"/>
      <c r="AA30" s="15"/>
      <c r="AB30" s="15"/>
      <c r="AC30" s="15"/>
      <c r="AD30" s="15"/>
      <c r="AE30" s="15"/>
      <c r="AF30" s="17"/>
    </row>
    <row r="31" spans="1:32" ht="25.2" customHeight="1" x14ac:dyDescent="0.3">
      <c r="A31" s="112"/>
      <c r="B31" s="113"/>
      <c r="C31" s="115"/>
      <c r="D31" s="117"/>
      <c r="E31" s="78"/>
      <c r="F31" s="72"/>
      <c r="G31" s="82"/>
      <c r="H31" s="83"/>
      <c r="I31" s="84"/>
      <c r="J31" s="86"/>
      <c r="K31" s="78"/>
      <c r="L31" s="72"/>
      <c r="M31" s="82"/>
      <c r="N31" s="83"/>
      <c r="O31" s="84"/>
      <c r="P31" s="14"/>
      <c r="Q31" s="15"/>
      <c r="R31" s="16" t="s">
        <v>19</v>
      </c>
      <c r="S31" s="16">
        <v>135</v>
      </c>
      <c r="T31" s="16">
        <v>123</v>
      </c>
      <c r="U31" s="16">
        <v>186</v>
      </c>
      <c r="V31" s="16">
        <v>176</v>
      </c>
      <c r="W31" s="16">
        <f>C9</f>
        <v>0</v>
      </c>
      <c r="X31" s="15"/>
      <c r="Y31" s="15"/>
      <c r="Z31" s="15"/>
      <c r="AA31" s="15"/>
      <c r="AB31" s="15"/>
      <c r="AC31" s="15"/>
      <c r="AD31" s="15"/>
      <c r="AE31" s="15"/>
      <c r="AF31" s="17"/>
    </row>
    <row r="32" spans="1:32" ht="25.2" customHeight="1" x14ac:dyDescent="0.3">
      <c r="A32" s="112">
        <v>4</v>
      </c>
      <c r="B32" s="120" t="s">
        <v>54</v>
      </c>
      <c r="C32" s="114"/>
      <c r="D32" s="116">
        <v>38</v>
      </c>
      <c r="E32" s="77"/>
      <c r="F32" s="72">
        <f>F30+E32</f>
        <v>0</v>
      </c>
      <c r="G32" s="79"/>
      <c r="H32" s="80"/>
      <c r="I32" s="81"/>
      <c r="J32" s="85">
        <v>38</v>
      </c>
      <c r="K32" s="77"/>
      <c r="L32" s="72">
        <f>L30+K32</f>
        <v>0</v>
      </c>
      <c r="M32" s="79"/>
      <c r="N32" s="80"/>
      <c r="O32" s="81"/>
      <c r="P32" s="14"/>
      <c r="Q32" s="15"/>
      <c r="R32" s="16" t="s">
        <v>21</v>
      </c>
      <c r="S32" s="16">
        <v>158</v>
      </c>
      <c r="T32" s="16">
        <v>146</v>
      </c>
      <c r="U32" s="16">
        <v>166</v>
      </c>
      <c r="V32" s="16">
        <v>156</v>
      </c>
      <c r="W32" s="16">
        <f>C11</f>
        <v>0</v>
      </c>
      <c r="X32" s="15"/>
      <c r="Y32" s="15"/>
      <c r="Z32" s="15"/>
      <c r="AA32" s="15"/>
      <c r="AB32" s="15"/>
      <c r="AC32" s="15"/>
      <c r="AD32" s="15"/>
      <c r="AE32" s="15"/>
      <c r="AF32" s="17"/>
    </row>
    <row r="33" spans="1:32" ht="25.2" customHeight="1" x14ac:dyDescent="0.3">
      <c r="A33" s="112"/>
      <c r="B33" s="119"/>
      <c r="C33" s="115"/>
      <c r="D33" s="117"/>
      <c r="E33" s="78"/>
      <c r="F33" s="72"/>
      <c r="G33" s="82"/>
      <c r="H33" s="83"/>
      <c r="I33" s="84"/>
      <c r="J33" s="86"/>
      <c r="K33" s="78"/>
      <c r="L33" s="72"/>
      <c r="M33" s="82"/>
      <c r="N33" s="83"/>
      <c r="O33" s="84"/>
      <c r="P33" s="14"/>
      <c r="Q33" s="15"/>
      <c r="R33" s="16" t="s">
        <v>22</v>
      </c>
      <c r="S33" s="16">
        <v>178</v>
      </c>
      <c r="T33" s="16">
        <v>166</v>
      </c>
      <c r="U33" s="16">
        <v>145</v>
      </c>
      <c r="V33" s="16">
        <v>135</v>
      </c>
      <c r="W33" s="16">
        <f>C13</f>
        <v>0</v>
      </c>
      <c r="X33" s="15"/>
      <c r="Y33" s="15"/>
      <c r="Z33" s="15"/>
      <c r="AA33" s="15"/>
      <c r="AB33" s="15"/>
      <c r="AC33" s="15"/>
      <c r="AD33" s="15"/>
      <c r="AE33" s="15"/>
      <c r="AF33" s="17"/>
    </row>
    <row r="34" spans="1:32" ht="25.2" customHeight="1" x14ac:dyDescent="0.3">
      <c r="A34" s="112">
        <v>5</v>
      </c>
      <c r="B34" s="120" t="s">
        <v>55</v>
      </c>
      <c r="C34" s="114"/>
      <c r="D34" s="116">
        <v>34</v>
      </c>
      <c r="E34" s="77"/>
      <c r="F34" s="72">
        <f>F32+E34</f>
        <v>0</v>
      </c>
      <c r="G34" s="79"/>
      <c r="H34" s="80"/>
      <c r="I34" s="81"/>
      <c r="J34" s="85">
        <v>34</v>
      </c>
      <c r="K34" s="77"/>
      <c r="L34" s="72">
        <f>L32+K34</f>
        <v>0</v>
      </c>
      <c r="M34" s="79"/>
      <c r="N34" s="80"/>
      <c r="O34" s="81"/>
      <c r="P34" s="14"/>
      <c r="Q34" s="15"/>
      <c r="R34" s="16" t="s">
        <v>24</v>
      </c>
      <c r="S34" s="16">
        <v>206</v>
      </c>
      <c r="T34" s="16">
        <v>194</v>
      </c>
      <c r="U34" s="16">
        <v>128</v>
      </c>
      <c r="V34" s="16">
        <v>118</v>
      </c>
      <c r="W34" s="16">
        <f>C15</f>
        <v>0</v>
      </c>
      <c r="X34" s="15"/>
      <c r="Y34" s="15"/>
      <c r="Z34" s="15"/>
      <c r="AA34" s="15"/>
      <c r="AB34" s="15"/>
      <c r="AC34" s="15"/>
      <c r="AD34" s="15"/>
      <c r="AE34" s="15"/>
      <c r="AF34" s="17"/>
    </row>
    <row r="35" spans="1:32" ht="25.2" customHeight="1" x14ac:dyDescent="0.3">
      <c r="A35" s="112"/>
      <c r="B35" s="119"/>
      <c r="C35" s="115"/>
      <c r="D35" s="117"/>
      <c r="E35" s="78"/>
      <c r="F35" s="72"/>
      <c r="G35" s="82"/>
      <c r="H35" s="83"/>
      <c r="I35" s="84"/>
      <c r="J35" s="86"/>
      <c r="K35" s="78"/>
      <c r="L35" s="72"/>
      <c r="M35" s="82"/>
      <c r="N35" s="83"/>
      <c r="O35" s="84"/>
      <c r="P35" s="14"/>
      <c r="Q35" s="15"/>
      <c r="R35" s="16" t="s">
        <v>25</v>
      </c>
      <c r="S35" s="16">
        <v>216</v>
      </c>
      <c r="T35" s="16">
        <v>204</v>
      </c>
      <c r="U35" s="16">
        <v>108</v>
      </c>
      <c r="V35" s="16">
        <v>98</v>
      </c>
      <c r="W35" s="16">
        <f>C17</f>
        <v>0</v>
      </c>
      <c r="X35" s="15"/>
      <c r="Y35" s="15"/>
      <c r="Z35" s="15"/>
      <c r="AA35" s="15"/>
      <c r="AB35" s="15"/>
      <c r="AC35" s="15"/>
      <c r="AD35" s="15"/>
      <c r="AE35" s="15"/>
      <c r="AF35" s="17"/>
    </row>
    <row r="36" spans="1:32" ht="25.2" customHeight="1" x14ac:dyDescent="0.3">
      <c r="A36" s="112">
        <v>6</v>
      </c>
      <c r="B36" s="119" t="s">
        <v>56</v>
      </c>
      <c r="C36" s="114"/>
      <c r="D36" s="116">
        <v>38</v>
      </c>
      <c r="E36" s="77"/>
      <c r="F36" s="72">
        <f>F34+E36</f>
        <v>0</v>
      </c>
      <c r="G36" s="79"/>
      <c r="H36" s="80"/>
      <c r="I36" s="81"/>
      <c r="J36" s="85">
        <v>38</v>
      </c>
      <c r="K36" s="77"/>
      <c r="L36" s="72">
        <f>L34+K36</f>
        <v>0</v>
      </c>
      <c r="M36" s="79"/>
      <c r="N36" s="80"/>
      <c r="O36" s="81"/>
      <c r="P36" s="14"/>
      <c r="Q36" s="15"/>
      <c r="R36" s="16" t="s">
        <v>27</v>
      </c>
      <c r="S36" s="16">
        <v>239</v>
      </c>
      <c r="T36" s="16">
        <v>227</v>
      </c>
      <c r="U36" s="16">
        <v>86</v>
      </c>
      <c r="V36" s="16">
        <v>76</v>
      </c>
      <c r="W36" s="16">
        <f>C19</f>
        <v>0</v>
      </c>
      <c r="X36" s="15"/>
      <c r="Y36" s="15"/>
      <c r="Z36" s="15"/>
      <c r="AA36" s="15"/>
      <c r="AB36" s="15"/>
      <c r="AC36" s="15"/>
      <c r="AD36" s="15"/>
      <c r="AE36" s="15"/>
      <c r="AF36" s="17"/>
    </row>
    <row r="37" spans="1:32" ht="25.2" customHeight="1" x14ac:dyDescent="0.3">
      <c r="A37" s="112"/>
      <c r="B37" s="113"/>
      <c r="C37" s="115"/>
      <c r="D37" s="117"/>
      <c r="E37" s="78"/>
      <c r="F37" s="72"/>
      <c r="G37" s="82"/>
      <c r="H37" s="83"/>
      <c r="I37" s="84"/>
      <c r="J37" s="86"/>
      <c r="K37" s="78"/>
      <c r="L37" s="72"/>
      <c r="M37" s="82"/>
      <c r="N37" s="83"/>
      <c r="O37" s="84"/>
      <c r="P37" s="14"/>
      <c r="Q37" s="15"/>
      <c r="R37" s="16" t="s">
        <v>28</v>
      </c>
      <c r="S37" s="16">
        <v>226</v>
      </c>
      <c r="T37" s="16">
        <v>214</v>
      </c>
      <c r="U37" s="16">
        <v>106</v>
      </c>
      <c r="V37" s="16">
        <v>96</v>
      </c>
      <c r="W37" s="16">
        <f>C26</f>
        <v>0</v>
      </c>
      <c r="X37" s="15"/>
      <c r="Y37" s="15"/>
      <c r="Z37" s="15"/>
      <c r="AA37" s="15"/>
      <c r="AB37" s="15"/>
      <c r="AC37" s="15"/>
      <c r="AD37" s="15"/>
      <c r="AE37" s="15"/>
      <c r="AF37" s="17"/>
    </row>
    <row r="38" spans="1:32" ht="25.2" customHeight="1" x14ac:dyDescent="0.3">
      <c r="A38" s="112">
        <v>7</v>
      </c>
      <c r="B38" s="113" t="s">
        <v>57</v>
      </c>
      <c r="C38" s="114"/>
      <c r="D38" s="116">
        <v>25</v>
      </c>
      <c r="E38" s="77"/>
      <c r="F38" s="72">
        <f>F36+E38</f>
        <v>0</v>
      </c>
      <c r="G38" s="79"/>
      <c r="H38" s="80"/>
      <c r="I38" s="81"/>
      <c r="J38" s="85">
        <v>25</v>
      </c>
      <c r="K38" s="77"/>
      <c r="L38" s="72">
        <f>L36+K38</f>
        <v>0</v>
      </c>
      <c r="M38" s="79"/>
      <c r="N38" s="80"/>
      <c r="O38" s="81"/>
      <c r="P38" s="14"/>
      <c r="Q38" s="15"/>
      <c r="R38" s="16" t="s">
        <v>30</v>
      </c>
      <c r="S38" s="16">
        <v>204</v>
      </c>
      <c r="T38" s="16">
        <v>192</v>
      </c>
      <c r="U38" s="16">
        <v>129</v>
      </c>
      <c r="V38" s="16">
        <v>119</v>
      </c>
      <c r="W38" s="16">
        <f>C28</f>
        <v>0</v>
      </c>
      <c r="X38" s="15"/>
      <c r="Y38" s="15"/>
      <c r="Z38" s="15"/>
      <c r="AA38" s="15"/>
      <c r="AB38" s="15"/>
      <c r="AC38" s="15"/>
      <c r="AD38" s="15"/>
      <c r="AE38" s="15"/>
      <c r="AF38" s="17"/>
    </row>
    <row r="39" spans="1:32" ht="25.2" customHeight="1" x14ac:dyDescent="0.3">
      <c r="A39" s="112"/>
      <c r="B39" s="113"/>
      <c r="C39" s="115"/>
      <c r="D39" s="117"/>
      <c r="E39" s="78"/>
      <c r="F39" s="72"/>
      <c r="G39" s="82"/>
      <c r="H39" s="83"/>
      <c r="I39" s="84"/>
      <c r="J39" s="86"/>
      <c r="K39" s="78"/>
      <c r="L39" s="72"/>
      <c r="M39" s="82"/>
      <c r="N39" s="83"/>
      <c r="O39" s="84"/>
      <c r="P39" s="14"/>
      <c r="Q39" s="15"/>
      <c r="R39" s="16" t="s">
        <v>31</v>
      </c>
      <c r="S39" s="16">
        <v>186</v>
      </c>
      <c r="T39" s="16">
        <v>174</v>
      </c>
      <c r="U39" s="16">
        <v>149</v>
      </c>
      <c r="V39" s="16">
        <v>139</v>
      </c>
      <c r="W39" s="16">
        <f>C30</f>
        <v>0</v>
      </c>
      <c r="X39" s="15"/>
      <c r="Y39" s="15"/>
      <c r="Z39" s="15"/>
      <c r="AA39" s="15"/>
      <c r="AB39" s="15"/>
      <c r="AC39" s="15"/>
      <c r="AD39" s="15"/>
      <c r="AE39" s="15"/>
      <c r="AF39" s="17"/>
    </row>
    <row r="40" spans="1:32" ht="25.2" customHeight="1" x14ac:dyDescent="0.3">
      <c r="A40" s="112">
        <v>8</v>
      </c>
      <c r="B40" s="113" t="s">
        <v>58</v>
      </c>
      <c r="C40" s="114"/>
      <c r="D40" s="116">
        <v>38</v>
      </c>
      <c r="E40" s="77"/>
      <c r="F40" s="72">
        <f>F38+E40</f>
        <v>0</v>
      </c>
      <c r="G40" s="79"/>
      <c r="H40" s="80"/>
      <c r="I40" s="81"/>
      <c r="J40" s="85">
        <v>38</v>
      </c>
      <c r="K40" s="77"/>
      <c r="L40" s="72">
        <f>L38+K40</f>
        <v>0</v>
      </c>
      <c r="M40" s="79"/>
      <c r="N40" s="80"/>
      <c r="O40" s="81"/>
      <c r="P40" s="14"/>
      <c r="Q40" s="15"/>
      <c r="R40" s="16" t="s">
        <v>33</v>
      </c>
      <c r="S40" s="16">
        <v>166</v>
      </c>
      <c r="T40" s="16">
        <v>154</v>
      </c>
      <c r="U40" s="16">
        <v>172</v>
      </c>
      <c r="V40" s="16">
        <v>162</v>
      </c>
      <c r="W40" s="16">
        <f>C32</f>
        <v>0</v>
      </c>
      <c r="X40" s="15"/>
      <c r="Y40" s="15"/>
      <c r="Z40" s="15"/>
      <c r="AA40" s="15"/>
      <c r="AB40" s="15"/>
      <c r="AC40" s="15"/>
      <c r="AD40" s="15"/>
      <c r="AE40" s="15"/>
      <c r="AF40" s="17"/>
    </row>
    <row r="41" spans="1:32" ht="25.2" customHeight="1" x14ac:dyDescent="0.3">
      <c r="A41" s="112"/>
      <c r="B41" s="113"/>
      <c r="C41" s="115"/>
      <c r="D41" s="117"/>
      <c r="E41" s="78"/>
      <c r="F41" s="72"/>
      <c r="G41" s="82"/>
      <c r="H41" s="83"/>
      <c r="I41" s="84"/>
      <c r="J41" s="86"/>
      <c r="K41" s="78"/>
      <c r="L41" s="72"/>
      <c r="M41" s="82"/>
      <c r="N41" s="83"/>
      <c r="O41" s="84"/>
      <c r="P41" s="14"/>
      <c r="Q41" s="15"/>
      <c r="R41" s="16" t="s">
        <v>34</v>
      </c>
      <c r="S41" s="16">
        <v>145</v>
      </c>
      <c r="T41" s="16">
        <v>133</v>
      </c>
      <c r="U41" s="16">
        <v>192</v>
      </c>
      <c r="V41" s="16">
        <v>182</v>
      </c>
      <c r="W41" s="16">
        <f>C34</f>
        <v>0</v>
      </c>
      <c r="X41" s="15"/>
      <c r="Y41" s="15"/>
      <c r="Z41" s="15"/>
      <c r="AA41" s="15"/>
      <c r="AB41" s="15"/>
      <c r="AC41" s="15"/>
      <c r="AD41" s="15"/>
      <c r="AE41" s="15"/>
      <c r="AF41" s="17"/>
    </row>
    <row r="42" spans="1:32" ht="25.2" customHeight="1" x14ac:dyDescent="0.3">
      <c r="A42" s="112">
        <v>9</v>
      </c>
      <c r="B42" s="113" t="s">
        <v>59</v>
      </c>
      <c r="C42" s="114"/>
      <c r="D42" s="116"/>
      <c r="E42" s="77"/>
      <c r="F42" s="72">
        <f>F38+E42</f>
        <v>0</v>
      </c>
      <c r="G42" s="79"/>
      <c r="H42" s="80"/>
      <c r="I42" s="81"/>
      <c r="J42" s="85"/>
      <c r="K42" s="77"/>
      <c r="L42" s="72">
        <f>L38+K42</f>
        <v>0</v>
      </c>
      <c r="M42" s="79"/>
      <c r="N42" s="80"/>
      <c r="O42" s="81"/>
      <c r="P42" s="14"/>
      <c r="Q42" s="15"/>
      <c r="R42" s="16" t="s">
        <v>36</v>
      </c>
      <c r="S42" s="16">
        <v>128</v>
      </c>
      <c r="T42" s="16">
        <v>116</v>
      </c>
      <c r="U42" s="16">
        <v>220</v>
      </c>
      <c r="V42" s="16">
        <v>210</v>
      </c>
      <c r="W42" s="16">
        <f>C36</f>
        <v>0</v>
      </c>
      <c r="X42" s="15"/>
      <c r="Y42" s="15"/>
      <c r="Z42" s="15"/>
      <c r="AA42" s="15"/>
      <c r="AB42" s="15"/>
      <c r="AC42" s="15"/>
      <c r="AD42" s="15"/>
      <c r="AE42" s="15"/>
      <c r="AF42" s="17"/>
    </row>
    <row r="43" spans="1:32" ht="25.2" customHeight="1" x14ac:dyDescent="0.3">
      <c r="A43" s="112"/>
      <c r="B43" s="113"/>
      <c r="C43" s="115"/>
      <c r="D43" s="117"/>
      <c r="E43" s="78"/>
      <c r="F43" s="72"/>
      <c r="G43" s="82"/>
      <c r="H43" s="83"/>
      <c r="I43" s="84"/>
      <c r="J43" s="86"/>
      <c r="K43" s="78"/>
      <c r="L43" s="72"/>
      <c r="M43" s="82"/>
      <c r="N43" s="83"/>
      <c r="O43" s="84"/>
      <c r="P43" s="14"/>
      <c r="Q43" s="15"/>
      <c r="R43" s="16" t="s">
        <v>37</v>
      </c>
      <c r="S43" s="16">
        <v>108</v>
      </c>
      <c r="T43" s="16">
        <v>96</v>
      </c>
      <c r="U43" s="16">
        <v>230</v>
      </c>
      <c r="V43" s="16">
        <v>220</v>
      </c>
      <c r="W43" s="16">
        <f>C38</f>
        <v>0</v>
      </c>
      <c r="X43" s="15"/>
      <c r="Y43" s="15"/>
      <c r="Z43" s="15"/>
      <c r="AA43" s="15"/>
      <c r="AB43" s="15"/>
      <c r="AC43" s="15"/>
      <c r="AD43" s="15"/>
      <c r="AE43" s="15"/>
      <c r="AF43" s="17"/>
    </row>
    <row r="44" spans="1:32" ht="25.2" customHeight="1" x14ac:dyDescent="0.3">
      <c r="A44" s="87" t="s">
        <v>41</v>
      </c>
      <c r="B44" s="88"/>
      <c r="C44" s="121"/>
      <c r="D44" s="123">
        <f>SUM(D26:D43)</f>
        <v>276</v>
      </c>
      <c r="E44" s="95">
        <f>SUM(E26:E43)</f>
        <v>0</v>
      </c>
      <c r="F44" s="97">
        <f>E44/D44</f>
        <v>0</v>
      </c>
      <c r="G44" s="99" t="s">
        <v>42</v>
      </c>
      <c r="H44" s="101"/>
      <c r="I44" s="103" t="str">
        <f>IF(H44="","",H44/E44)</f>
        <v/>
      </c>
      <c r="J44" s="105">
        <f>SUM(J26:J43)</f>
        <v>276</v>
      </c>
      <c r="K44" s="95">
        <f>SUM(K26:K43)</f>
        <v>0</v>
      </c>
      <c r="L44" s="97">
        <f>K44/J44</f>
        <v>0</v>
      </c>
      <c r="M44" s="99" t="s">
        <v>42</v>
      </c>
      <c r="N44" s="101"/>
      <c r="O44" s="103" t="str">
        <f>IF(N44="","",N44/K44)</f>
        <v/>
      </c>
      <c r="P44" s="14"/>
      <c r="Q44" s="15"/>
      <c r="R44" s="16" t="s">
        <v>39</v>
      </c>
      <c r="S44" s="16">
        <v>72</v>
      </c>
      <c r="T44" s="16">
        <v>60</v>
      </c>
      <c r="U44" s="16">
        <v>239</v>
      </c>
      <c r="V44" s="16">
        <v>229</v>
      </c>
      <c r="W44" s="16">
        <f>C40</f>
        <v>0</v>
      </c>
      <c r="X44" s="15"/>
      <c r="Y44" s="15"/>
      <c r="Z44" s="15"/>
      <c r="AA44" s="15"/>
      <c r="AB44" s="15"/>
      <c r="AC44" s="15"/>
      <c r="AD44" s="15"/>
      <c r="AE44" s="15"/>
      <c r="AF44" s="17"/>
    </row>
    <row r="45" spans="1:32" ht="25.2" customHeight="1" thickBot="1" x14ac:dyDescent="0.35">
      <c r="A45" s="90"/>
      <c r="B45" s="91"/>
      <c r="C45" s="122"/>
      <c r="D45" s="124"/>
      <c r="E45" s="96"/>
      <c r="F45" s="98"/>
      <c r="G45" s="100"/>
      <c r="H45" s="102"/>
      <c r="I45" s="104"/>
      <c r="J45" s="106"/>
      <c r="K45" s="96"/>
      <c r="L45" s="98"/>
      <c r="M45" s="100"/>
      <c r="N45" s="102"/>
      <c r="O45" s="104"/>
      <c r="P45" s="14"/>
      <c r="Q45" s="15"/>
      <c r="R45" s="16" t="s">
        <v>40</v>
      </c>
      <c r="S45" s="16">
        <v>72</v>
      </c>
      <c r="T45" s="16">
        <v>60</v>
      </c>
      <c r="U45" s="16">
        <v>239</v>
      </c>
      <c r="V45" s="16">
        <v>229</v>
      </c>
      <c r="W45" s="16">
        <f>C42</f>
        <v>0</v>
      </c>
      <c r="X45" s="15"/>
      <c r="Y45" s="15"/>
      <c r="Z45" s="15"/>
      <c r="AA45" s="15"/>
      <c r="AB45" s="15"/>
      <c r="AC45" s="15"/>
      <c r="AD45" s="15"/>
      <c r="AE45" s="15"/>
      <c r="AF45" s="17"/>
    </row>
    <row r="46" spans="1:32" ht="25.2" customHeight="1" thickBot="1" x14ac:dyDescent="0.35">
      <c r="A46" s="125" t="s">
        <v>60</v>
      </c>
      <c r="B46" s="126"/>
      <c r="C46" s="126"/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7"/>
      <c r="P46" s="14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7"/>
    </row>
    <row r="47" spans="1:32" ht="25.2" customHeight="1" x14ac:dyDescent="0.3">
      <c r="A47" s="128" t="s">
        <v>61</v>
      </c>
      <c r="B47" s="129"/>
      <c r="C47" s="10" t="s">
        <v>62</v>
      </c>
      <c r="D47" s="130" t="s">
        <v>4</v>
      </c>
      <c r="E47" s="131"/>
      <c r="F47" s="131"/>
      <c r="G47" s="132"/>
      <c r="H47" s="132"/>
      <c r="I47" s="133"/>
      <c r="J47" s="134" t="s">
        <v>5</v>
      </c>
      <c r="K47" s="134"/>
      <c r="L47" s="134"/>
      <c r="M47" s="135"/>
      <c r="N47" s="135"/>
      <c r="O47" s="136"/>
      <c r="P47" s="14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7"/>
    </row>
    <row r="48" spans="1:32" x14ac:dyDescent="0.3">
      <c r="A48" s="147">
        <f>C24</f>
        <v>0</v>
      </c>
      <c r="B48" s="148"/>
      <c r="C48" s="151">
        <f>IF(C42=0,C40,C42)</f>
        <v>0</v>
      </c>
      <c r="D48" s="153">
        <f>SUM(D21,D44)</f>
        <v>552</v>
      </c>
      <c r="E48" s="143">
        <f>SUM(E21,E44)</f>
        <v>0</v>
      </c>
      <c r="F48" s="155">
        <f>E48/D48</f>
        <v>0</v>
      </c>
      <c r="G48" s="137" t="s">
        <v>42</v>
      </c>
      <c r="H48" s="137">
        <f>SUM(H21,H44)</f>
        <v>0</v>
      </c>
      <c r="I48" s="139">
        <f>IF(H48=0,0%,H48/E48)</f>
        <v>0</v>
      </c>
      <c r="J48" s="141">
        <f>SUM(J21,J44)</f>
        <v>552</v>
      </c>
      <c r="K48" s="143">
        <f>SUM(K21,K44)</f>
        <v>0</v>
      </c>
      <c r="L48" s="145">
        <f>K48/J48</f>
        <v>0</v>
      </c>
      <c r="M48" s="137" t="s">
        <v>42</v>
      </c>
      <c r="N48" s="137">
        <f>SUM(N21,N44)</f>
        <v>0</v>
      </c>
      <c r="O48" s="139">
        <f>IF(N48=0,0%,N48/K48)</f>
        <v>0</v>
      </c>
      <c r="P48" s="14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7"/>
    </row>
    <row r="49" spans="1:32" ht="15" thickBot="1" x14ac:dyDescent="0.35">
      <c r="A49" s="149"/>
      <c r="B49" s="150"/>
      <c r="C49" s="152"/>
      <c r="D49" s="154"/>
      <c r="E49" s="144"/>
      <c r="F49" s="156"/>
      <c r="G49" s="138"/>
      <c r="H49" s="138"/>
      <c r="I49" s="140"/>
      <c r="J49" s="142"/>
      <c r="K49" s="144"/>
      <c r="L49" s="146"/>
      <c r="M49" s="138"/>
      <c r="N49" s="138"/>
      <c r="O49" s="140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1"/>
    </row>
    <row r="50" spans="1:32" ht="25.2" customHeight="1" x14ac:dyDescent="0.3"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</row>
    <row r="51" spans="1:32" ht="25.2" customHeight="1" x14ac:dyDescent="0.3"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</row>
  </sheetData>
  <sheetProtection formatCells="0" formatColumns="0" formatRows="0"/>
  <mergeCells count="250">
    <mergeCell ref="N48:N49"/>
    <mergeCell ref="O48:O49"/>
    <mergeCell ref="H48:H49"/>
    <mergeCell ref="I48:I49"/>
    <mergeCell ref="J48:J49"/>
    <mergeCell ref="K48:K49"/>
    <mergeCell ref="L48:L49"/>
    <mergeCell ref="M48:M49"/>
    <mergeCell ref="A48:B49"/>
    <mergeCell ref="C48:C49"/>
    <mergeCell ref="D48:D49"/>
    <mergeCell ref="E48:E49"/>
    <mergeCell ref="F48:F49"/>
    <mergeCell ref="G48:G49"/>
    <mergeCell ref="A46:O46"/>
    <mergeCell ref="A47:B47"/>
    <mergeCell ref="D47:I47"/>
    <mergeCell ref="J47:O47"/>
    <mergeCell ref="H44:H45"/>
    <mergeCell ref="I44:I45"/>
    <mergeCell ref="J44:J45"/>
    <mergeCell ref="K44:K45"/>
    <mergeCell ref="L44:L45"/>
    <mergeCell ref="M44:M45"/>
    <mergeCell ref="G42:I43"/>
    <mergeCell ref="J42:J43"/>
    <mergeCell ref="K42:K43"/>
    <mergeCell ref="L42:L43"/>
    <mergeCell ref="M42:O43"/>
    <mergeCell ref="A44:C45"/>
    <mergeCell ref="D44:D45"/>
    <mergeCell ref="E44:E45"/>
    <mergeCell ref="F44:F45"/>
    <mergeCell ref="G44:G45"/>
    <mergeCell ref="A42:A43"/>
    <mergeCell ref="B42:B43"/>
    <mergeCell ref="C42:C43"/>
    <mergeCell ref="D42:D43"/>
    <mergeCell ref="E42:E43"/>
    <mergeCell ref="F42:F43"/>
    <mergeCell ref="N44:N45"/>
    <mergeCell ref="O44:O45"/>
    <mergeCell ref="L34:L35"/>
    <mergeCell ref="M34:O35"/>
    <mergeCell ref="A40:A41"/>
    <mergeCell ref="B40:B41"/>
    <mergeCell ref="C40:C41"/>
    <mergeCell ref="D40:D41"/>
    <mergeCell ref="E40:E41"/>
    <mergeCell ref="A38:A39"/>
    <mergeCell ref="B38:B39"/>
    <mergeCell ref="C38:C39"/>
    <mergeCell ref="D38:D39"/>
    <mergeCell ref="E38:E39"/>
    <mergeCell ref="F40:F41"/>
    <mergeCell ref="G40:I41"/>
    <mergeCell ref="J40:J41"/>
    <mergeCell ref="K40:K41"/>
    <mergeCell ref="L40:L41"/>
    <mergeCell ref="M40:O41"/>
    <mergeCell ref="G38:I39"/>
    <mergeCell ref="J38:J39"/>
    <mergeCell ref="K38:K39"/>
    <mergeCell ref="L38:L39"/>
    <mergeCell ref="M38:O39"/>
    <mergeCell ref="F38:F39"/>
    <mergeCell ref="A36:A37"/>
    <mergeCell ref="B36:B37"/>
    <mergeCell ref="C36:C37"/>
    <mergeCell ref="D36:D37"/>
    <mergeCell ref="E36:E37"/>
    <mergeCell ref="J32:J33"/>
    <mergeCell ref="K32:K33"/>
    <mergeCell ref="L32:L33"/>
    <mergeCell ref="M32:O33"/>
    <mergeCell ref="A34:A35"/>
    <mergeCell ref="B34:B35"/>
    <mergeCell ref="C34:C35"/>
    <mergeCell ref="D34:D35"/>
    <mergeCell ref="E34:E35"/>
    <mergeCell ref="F34:F35"/>
    <mergeCell ref="F36:F37"/>
    <mergeCell ref="G36:I37"/>
    <mergeCell ref="J36:J37"/>
    <mergeCell ref="K36:K37"/>
    <mergeCell ref="L36:L37"/>
    <mergeCell ref="M36:O37"/>
    <mergeCell ref="G34:I35"/>
    <mergeCell ref="J34:J35"/>
    <mergeCell ref="K34:K35"/>
    <mergeCell ref="L30:L31"/>
    <mergeCell ref="M30:O31"/>
    <mergeCell ref="A32:A33"/>
    <mergeCell ref="B32:B33"/>
    <mergeCell ref="C32:C33"/>
    <mergeCell ref="D32:D33"/>
    <mergeCell ref="E32:E33"/>
    <mergeCell ref="F32:F33"/>
    <mergeCell ref="G32:I33"/>
    <mergeCell ref="A30:A31"/>
    <mergeCell ref="B30:B31"/>
    <mergeCell ref="C30:C31"/>
    <mergeCell ref="D30:D31"/>
    <mergeCell ref="E30:E31"/>
    <mergeCell ref="F30:F31"/>
    <mergeCell ref="G30:I31"/>
    <mergeCell ref="J30:J31"/>
    <mergeCell ref="K30:K31"/>
    <mergeCell ref="U27:V27"/>
    <mergeCell ref="A28:A29"/>
    <mergeCell ref="B28:B29"/>
    <mergeCell ref="C28:C29"/>
    <mergeCell ref="D28:D29"/>
    <mergeCell ref="E28:E29"/>
    <mergeCell ref="F28:F29"/>
    <mergeCell ref="G28:I29"/>
    <mergeCell ref="J28:J29"/>
    <mergeCell ref="K28:K29"/>
    <mergeCell ref="G26:I27"/>
    <mergeCell ref="J26:J27"/>
    <mergeCell ref="K26:K27"/>
    <mergeCell ref="L26:L27"/>
    <mergeCell ref="M26:O27"/>
    <mergeCell ref="S27:T27"/>
    <mergeCell ref="L28:L29"/>
    <mergeCell ref="M28:O29"/>
    <mergeCell ref="A25:B25"/>
    <mergeCell ref="G25:I25"/>
    <mergeCell ref="M25:O25"/>
    <mergeCell ref="Q25:R25"/>
    <mergeCell ref="A26:A27"/>
    <mergeCell ref="B26:B27"/>
    <mergeCell ref="C26:C27"/>
    <mergeCell ref="D26:D27"/>
    <mergeCell ref="E26:E27"/>
    <mergeCell ref="F26:F27"/>
    <mergeCell ref="A23:O23"/>
    <mergeCell ref="A24:B24"/>
    <mergeCell ref="D24:I24"/>
    <mergeCell ref="J24:O24"/>
    <mergeCell ref="H21:H22"/>
    <mergeCell ref="I21:I22"/>
    <mergeCell ref="J21:J22"/>
    <mergeCell ref="K21:K22"/>
    <mergeCell ref="L21:L22"/>
    <mergeCell ref="M21:M22"/>
    <mergeCell ref="G19:I20"/>
    <mergeCell ref="J19:J20"/>
    <mergeCell ref="K19:K20"/>
    <mergeCell ref="L19:L20"/>
    <mergeCell ref="M19:O20"/>
    <mergeCell ref="A21:C22"/>
    <mergeCell ref="D21:D22"/>
    <mergeCell ref="E21:E22"/>
    <mergeCell ref="F21:F22"/>
    <mergeCell ref="G21:G22"/>
    <mergeCell ref="A19:A20"/>
    <mergeCell ref="B19:B20"/>
    <mergeCell ref="C19:C20"/>
    <mergeCell ref="D19:D20"/>
    <mergeCell ref="E19:E20"/>
    <mergeCell ref="F19:F20"/>
    <mergeCell ref="N21:N22"/>
    <mergeCell ref="O21:O22"/>
    <mergeCell ref="F17:F18"/>
    <mergeCell ref="G17:I18"/>
    <mergeCell ref="J17:J18"/>
    <mergeCell ref="K17:K18"/>
    <mergeCell ref="L17:L18"/>
    <mergeCell ref="M17:O18"/>
    <mergeCell ref="G15:I16"/>
    <mergeCell ref="J15:J16"/>
    <mergeCell ref="K15:K16"/>
    <mergeCell ref="L15:L16"/>
    <mergeCell ref="M15:O16"/>
    <mergeCell ref="F15:F16"/>
    <mergeCell ref="A17:A18"/>
    <mergeCell ref="B17:B18"/>
    <mergeCell ref="C17:C18"/>
    <mergeCell ref="D17:D18"/>
    <mergeCell ref="E17:E18"/>
    <mergeCell ref="A15:A16"/>
    <mergeCell ref="B15:B16"/>
    <mergeCell ref="C15:C16"/>
    <mergeCell ref="D15:D16"/>
    <mergeCell ref="E15:E16"/>
    <mergeCell ref="F13:F14"/>
    <mergeCell ref="G13:I14"/>
    <mergeCell ref="J13:J14"/>
    <mergeCell ref="K13:K14"/>
    <mergeCell ref="L13:L14"/>
    <mergeCell ref="M13:O14"/>
    <mergeCell ref="G11:I12"/>
    <mergeCell ref="J11:J12"/>
    <mergeCell ref="K11:K12"/>
    <mergeCell ref="L11:L12"/>
    <mergeCell ref="M11:O12"/>
    <mergeCell ref="F11:F12"/>
    <mergeCell ref="A13:A14"/>
    <mergeCell ref="B13:B14"/>
    <mergeCell ref="C13:C14"/>
    <mergeCell ref="D13:D14"/>
    <mergeCell ref="E13:E14"/>
    <mergeCell ref="A11:A12"/>
    <mergeCell ref="B11:B12"/>
    <mergeCell ref="C11:C12"/>
    <mergeCell ref="D11:D12"/>
    <mergeCell ref="E11:E12"/>
    <mergeCell ref="J9:J10"/>
    <mergeCell ref="K9:K10"/>
    <mergeCell ref="L9:L10"/>
    <mergeCell ref="M9:O10"/>
    <mergeCell ref="G7:I8"/>
    <mergeCell ref="J7:J8"/>
    <mergeCell ref="K7:K8"/>
    <mergeCell ref="L7:L8"/>
    <mergeCell ref="M7:O8"/>
    <mergeCell ref="J5:J6"/>
    <mergeCell ref="K5:K6"/>
    <mergeCell ref="L5:L6"/>
    <mergeCell ref="M5:O6"/>
    <mergeCell ref="A7:A8"/>
    <mergeCell ref="B7:B8"/>
    <mergeCell ref="C7:C8"/>
    <mergeCell ref="D7:D8"/>
    <mergeCell ref="E7:E8"/>
    <mergeCell ref="F7:F8"/>
    <mergeCell ref="A5:A6"/>
    <mergeCell ref="B5:B6"/>
    <mergeCell ref="C5:C6"/>
    <mergeCell ref="D5:D6"/>
    <mergeCell ref="E5:E6"/>
    <mergeCell ref="F5:F6"/>
    <mergeCell ref="G5:I6"/>
    <mergeCell ref="A9:A10"/>
    <mergeCell ref="B9:B10"/>
    <mergeCell ref="C9:C10"/>
    <mergeCell ref="D9:D10"/>
    <mergeCell ref="E9:E10"/>
    <mergeCell ref="F9:F10"/>
    <mergeCell ref="G9:I10"/>
    <mergeCell ref="A1:O1"/>
    <mergeCell ref="P1:AF1"/>
    <mergeCell ref="A2:O2"/>
    <mergeCell ref="A3:B3"/>
    <mergeCell ref="D3:I3"/>
    <mergeCell ref="J3:O3"/>
    <mergeCell ref="A4:B4"/>
    <mergeCell ref="G4:I4"/>
    <mergeCell ref="M4:O4"/>
  </mergeCells>
  <conditionalFormatting sqref="D5:D20 J5:J20">
    <cfRule type="expression" dxfId="67" priority="33">
      <formula>E5&lt;D5</formula>
    </cfRule>
    <cfRule type="expression" dxfId="66" priority="34">
      <formula>E5&gt;=D5</formula>
    </cfRule>
  </conditionalFormatting>
  <conditionalFormatting sqref="E5:E20 K5:K20">
    <cfRule type="expression" dxfId="65" priority="31">
      <formula>E5&gt;=D5</formula>
    </cfRule>
    <cfRule type="expression" dxfId="64" priority="32">
      <formula>E5&lt;D5</formula>
    </cfRule>
  </conditionalFormatting>
  <conditionalFormatting sqref="D21:D22">
    <cfRule type="expression" dxfId="63" priority="29">
      <formula>E21&lt;D21</formula>
    </cfRule>
    <cfRule type="expression" dxfId="62" priority="30">
      <formula>E21&gt;=D21</formula>
    </cfRule>
  </conditionalFormatting>
  <conditionalFormatting sqref="E21:E22">
    <cfRule type="expression" dxfId="61" priority="27">
      <formula>E21&gt;=D21</formula>
    </cfRule>
    <cfRule type="expression" dxfId="60" priority="28">
      <formula>E21&lt;D21</formula>
    </cfRule>
  </conditionalFormatting>
  <conditionalFormatting sqref="J21:J22">
    <cfRule type="expression" dxfId="59" priority="25">
      <formula>K21&lt;J21</formula>
    </cfRule>
    <cfRule type="expression" dxfId="58" priority="26">
      <formula>K21&gt;=J21</formula>
    </cfRule>
  </conditionalFormatting>
  <conditionalFormatting sqref="K21:K22">
    <cfRule type="expression" dxfId="57" priority="23">
      <formula>K21&gt;=J21</formula>
    </cfRule>
    <cfRule type="expression" dxfId="56" priority="24">
      <formula>K21&lt;J21</formula>
    </cfRule>
  </conditionalFormatting>
  <conditionalFormatting sqref="D26:D45">
    <cfRule type="expression" dxfId="55" priority="21">
      <formula>E26&lt;D26</formula>
    </cfRule>
    <cfRule type="expression" dxfId="54" priority="22">
      <formula>E26&gt;=D26</formula>
    </cfRule>
  </conditionalFormatting>
  <conditionalFormatting sqref="E44:E45">
    <cfRule type="expression" dxfId="53" priority="19">
      <formula>E44&gt;=D44</formula>
    </cfRule>
    <cfRule type="expression" dxfId="52" priority="20">
      <formula>E44&lt;D44</formula>
    </cfRule>
  </conditionalFormatting>
  <conditionalFormatting sqref="J42:J45">
    <cfRule type="expression" dxfId="51" priority="17">
      <formula>K42&lt;J42</formula>
    </cfRule>
    <cfRule type="expression" dxfId="50" priority="18">
      <formula>K42&gt;=J42</formula>
    </cfRule>
  </conditionalFormatting>
  <conditionalFormatting sqref="K44:K45">
    <cfRule type="expression" dxfId="49" priority="15">
      <formula>K44&gt;=J44</formula>
    </cfRule>
    <cfRule type="expression" dxfId="48" priority="16">
      <formula>K44&lt;J44</formula>
    </cfRule>
  </conditionalFormatting>
  <conditionalFormatting sqref="J26:J41">
    <cfRule type="expression" dxfId="47" priority="13">
      <formula>K26&lt;J26</formula>
    </cfRule>
    <cfRule type="expression" dxfId="46" priority="14">
      <formula>K26&gt;=J26</formula>
    </cfRule>
  </conditionalFormatting>
  <conditionalFormatting sqref="E26:E43">
    <cfRule type="expression" dxfId="45" priority="11">
      <formula>E26&gt;=D26</formula>
    </cfRule>
    <cfRule type="expression" dxfId="44" priority="12">
      <formula>E26&lt;D26</formula>
    </cfRule>
  </conditionalFormatting>
  <conditionalFormatting sqref="K26:K43">
    <cfRule type="expression" dxfId="43" priority="9">
      <formula>K26&gt;=J26</formula>
    </cfRule>
    <cfRule type="expression" dxfId="42" priority="10">
      <formula>K26&lt;J26</formula>
    </cfRule>
  </conditionalFormatting>
  <conditionalFormatting sqref="D48:D49">
    <cfRule type="expression" dxfId="41" priority="7">
      <formula>E48&lt;D48</formula>
    </cfRule>
    <cfRule type="expression" dxfId="40" priority="8">
      <formula>E48&gt;=D48</formula>
    </cfRule>
  </conditionalFormatting>
  <conditionalFormatting sqref="E48:E49">
    <cfRule type="expression" dxfId="39" priority="5">
      <formula>E48&gt;=D48</formula>
    </cfRule>
    <cfRule type="expression" dxfId="38" priority="6">
      <formula>E48&lt;D48</formula>
    </cfRule>
  </conditionalFormatting>
  <conditionalFormatting sqref="J48:J49">
    <cfRule type="expression" dxfId="37" priority="3">
      <formula>K48&lt;J48</formula>
    </cfRule>
    <cfRule type="expression" dxfId="36" priority="4">
      <formula>K48&gt;=J48</formula>
    </cfRule>
  </conditionalFormatting>
  <conditionalFormatting sqref="K48:K49">
    <cfRule type="expression" dxfId="35" priority="1">
      <formula>K48&gt;=J48</formula>
    </cfRule>
    <cfRule type="expression" dxfId="34" priority="2">
      <formula>K48&lt;J48</formula>
    </cfRule>
  </conditionalFormatting>
  <pageMargins left="0.7" right="0.7" top="0.75" bottom="0.75" header="0.3" footer="0.3"/>
  <pageSetup paperSize="9" scale="4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71790-F642-421F-B9CF-42B9DF2B40E1}">
  <sheetPr>
    <tabColor rgb="FFFF0000"/>
  </sheetPr>
  <dimension ref="A1:M36"/>
  <sheetViews>
    <sheetView zoomScale="50" zoomScaleNormal="50" workbookViewId="0">
      <selection activeCell="Q34" sqref="Q34"/>
    </sheetView>
  </sheetViews>
  <sheetFormatPr baseColWidth="10" defaultColWidth="11.44140625" defaultRowHeight="18" x14ac:dyDescent="0.35"/>
  <cols>
    <col min="1" max="1" width="5.6640625" customWidth="1"/>
    <col min="2" max="4" width="15.6640625" style="23" customWidth="1"/>
    <col min="5" max="5" width="3.6640625" style="23" customWidth="1"/>
    <col min="6" max="6" width="15.6640625" style="23" customWidth="1"/>
    <col min="7" max="7" width="16" style="23" customWidth="1"/>
    <col min="8" max="8" width="15.6640625" style="23" customWidth="1"/>
    <col min="9" max="9" width="3.6640625" style="23" customWidth="1"/>
    <col min="10" max="12" width="15.6640625" style="23" customWidth="1"/>
    <col min="13" max="13" width="5.6640625" customWidth="1"/>
  </cols>
  <sheetData>
    <row r="1" spans="1:13" ht="18" customHeight="1" x14ac:dyDescent="0.3">
      <c r="A1" s="157" t="s">
        <v>63</v>
      </c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9"/>
    </row>
    <row r="2" spans="1:13" ht="18" customHeight="1" thickBot="1" x14ac:dyDescent="0.35">
      <c r="A2" s="160"/>
      <c r="B2" s="161"/>
      <c r="C2" s="161"/>
      <c r="D2" s="161"/>
      <c r="E2" s="161"/>
      <c r="F2" s="161"/>
      <c r="G2" s="161"/>
      <c r="H2" s="161"/>
      <c r="I2" s="161"/>
      <c r="J2" s="161"/>
      <c r="K2" s="161"/>
      <c r="L2" s="161"/>
      <c r="M2" s="162"/>
    </row>
    <row r="3" spans="1:13" ht="18.600000000000001" thickBot="1" x14ac:dyDescent="0.4">
      <c r="A3" s="22"/>
      <c r="M3" s="24"/>
    </row>
    <row r="4" spans="1:13" ht="42.6" customHeight="1" x14ac:dyDescent="0.4">
      <c r="A4" s="22"/>
      <c r="E4" s="25"/>
      <c r="F4" s="163" t="s">
        <v>64</v>
      </c>
      <c r="G4" s="164"/>
      <c r="H4" s="165"/>
      <c r="I4" s="25"/>
      <c r="J4" s="25"/>
      <c r="K4" s="25"/>
      <c r="L4" s="25"/>
      <c r="M4" s="24"/>
    </row>
    <row r="5" spans="1:13" ht="36" x14ac:dyDescent="0.35">
      <c r="A5" s="22"/>
      <c r="E5" s="25"/>
      <c r="F5" s="26" t="s">
        <v>65</v>
      </c>
      <c r="G5" s="27" t="s">
        <v>66</v>
      </c>
      <c r="H5" s="28" t="s">
        <v>67</v>
      </c>
      <c r="I5" s="25"/>
      <c r="J5" s="25"/>
      <c r="K5" s="25"/>
      <c r="L5" s="25"/>
      <c r="M5" s="24"/>
    </row>
    <row r="6" spans="1:13" x14ac:dyDescent="0.35">
      <c r="A6" s="22"/>
      <c r="E6" s="25"/>
      <c r="F6" s="29" t="s">
        <v>68</v>
      </c>
      <c r="G6" s="30" t="s">
        <v>69</v>
      </c>
      <c r="H6" s="31">
        <v>38</v>
      </c>
      <c r="I6" s="25"/>
      <c r="J6" s="25"/>
      <c r="K6" s="25"/>
      <c r="L6" s="25"/>
      <c r="M6" s="24"/>
    </row>
    <row r="7" spans="1:13" x14ac:dyDescent="0.35">
      <c r="A7" s="22"/>
      <c r="E7" s="25"/>
      <c r="F7" s="32" t="s">
        <v>70</v>
      </c>
      <c r="G7" s="33" t="s">
        <v>71</v>
      </c>
      <c r="H7" s="34">
        <v>35</v>
      </c>
      <c r="I7" s="25"/>
      <c r="J7" s="25"/>
      <c r="K7" s="25"/>
      <c r="L7" s="25"/>
      <c r="M7" s="24"/>
    </row>
    <row r="8" spans="1:13" x14ac:dyDescent="0.35">
      <c r="A8" s="22"/>
      <c r="E8" s="25"/>
      <c r="F8" s="32" t="s">
        <v>72</v>
      </c>
      <c r="G8" s="33" t="s">
        <v>73</v>
      </c>
      <c r="H8" s="34">
        <v>34</v>
      </c>
      <c r="I8" s="25"/>
      <c r="J8" s="25"/>
      <c r="K8" s="25"/>
      <c r="L8" s="25"/>
      <c r="M8" s="24"/>
    </row>
    <row r="9" spans="1:13" x14ac:dyDescent="0.35">
      <c r="A9" s="22"/>
      <c r="E9" s="25"/>
      <c r="F9" s="32" t="s">
        <v>74</v>
      </c>
      <c r="G9" s="33" t="s">
        <v>75</v>
      </c>
      <c r="H9" s="34">
        <v>34</v>
      </c>
      <c r="I9" s="25"/>
      <c r="J9" s="25"/>
      <c r="K9" s="25"/>
      <c r="L9" s="25"/>
      <c r="M9" s="24"/>
    </row>
    <row r="10" spans="1:13" x14ac:dyDescent="0.35">
      <c r="A10" s="22"/>
      <c r="E10" s="25"/>
      <c r="F10" s="32" t="s">
        <v>76</v>
      </c>
      <c r="G10" s="33" t="s">
        <v>77</v>
      </c>
      <c r="H10" s="34">
        <v>32</v>
      </c>
      <c r="I10" s="25"/>
      <c r="J10" s="25"/>
      <c r="K10" s="25"/>
      <c r="L10" s="25"/>
      <c r="M10" s="24"/>
    </row>
    <row r="11" spans="1:13" x14ac:dyDescent="0.35">
      <c r="A11" s="22"/>
      <c r="E11" s="25"/>
      <c r="F11" s="32" t="s">
        <v>78</v>
      </c>
      <c r="G11" s="33" t="s">
        <v>79</v>
      </c>
      <c r="H11" s="34">
        <v>29</v>
      </c>
      <c r="I11" s="25"/>
      <c r="J11" s="25"/>
      <c r="K11" s="25"/>
      <c r="L11" s="25"/>
      <c r="M11" s="24"/>
    </row>
    <row r="12" spans="1:13" ht="18.600000000000001" thickBot="1" x14ac:dyDescent="0.4">
      <c r="A12" s="22"/>
      <c r="E12" s="25"/>
      <c r="F12" s="35" t="s">
        <v>80</v>
      </c>
      <c r="G12" s="36" t="s">
        <v>81</v>
      </c>
      <c r="H12" s="37">
        <v>25</v>
      </c>
      <c r="I12" s="25"/>
      <c r="J12" s="25"/>
      <c r="K12" s="25"/>
      <c r="L12" s="25"/>
      <c r="M12" s="24"/>
    </row>
    <row r="13" spans="1:13" ht="18.600000000000001" thickBot="1" x14ac:dyDescent="0.4">
      <c r="A13" s="22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4"/>
    </row>
    <row r="14" spans="1:13" ht="21" customHeight="1" x14ac:dyDescent="0.4">
      <c r="A14" s="22"/>
      <c r="B14" s="166" t="s">
        <v>82</v>
      </c>
      <c r="C14" s="167"/>
      <c r="D14" s="167"/>
      <c r="E14" s="167"/>
      <c r="F14" s="167"/>
      <c r="G14" s="167"/>
      <c r="H14" s="167"/>
      <c r="I14" s="167"/>
      <c r="J14" s="167"/>
      <c r="K14" s="167"/>
      <c r="L14" s="168"/>
      <c r="M14" s="24"/>
    </row>
    <row r="15" spans="1:13" ht="36" x14ac:dyDescent="0.3">
      <c r="A15" s="22"/>
      <c r="B15" s="38" t="s">
        <v>83</v>
      </c>
      <c r="C15" s="39" t="s">
        <v>84</v>
      </c>
      <c r="D15" s="39" t="s">
        <v>85</v>
      </c>
      <c r="E15" s="169"/>
      <c r="F15" s="39" t="s">
        <v>83</v>
      </c>
      <c r="G15" s="39" t="s">
        <v>84</v>
      </c>
      <c r="H15" s="39" t="s">
        <v>85</v>
      </c>
      <c r="I15" s="169"/>
      <c r="J15" s="39" t="s">
        <v>83</v>
      </c>
      <c r="K15" s="39" t="s">
        <v>84</v>
      </c>
      <c r="L15" s="40" t="s">
        <v>85</v>
      </c>
      <c r="M15" s="24"/>
    </row>
    <row r="16" spans="1:13" x14ac:dyDescent="0.35">
      <c r="A16" s="22"/>
      <c r="B16" s="41">
        <v>1</v>
      </c>
      <c r="C16" s="42">
        <f>60-B16</f>
        <v>59</v>
      </c>
      <c r="D16" s="42">
        <f>ROUND(38/60*C16,0)</f>
        <v>37</v>
      </c>
      <c r="E16" s="170"/>
      <c r="F16" s="42">
        <v>21</v>
      </c>
      <c r="G16" s="42">
        <f>60-F16</f>
        <v>39</v>
      </c>
      <c r="H16" s="42">
        <f>ROUND(38/60*G16,0)</f>
        <v>25</v>
      </c>
      <c r="I16" s="170"/>
      <c r="J16" s="42">
        <v>41</v>
      </c>
      <c r="K16" s="42">
        <f>60-J16</f>
        <v>19</v>
      </c>
      <c r="L16" s="43">
        <f>ROUND(38/60*K16,0)</f>
        <v>12</v>
      </c>
      <c r="M16" s="24"/>
    </row>
    <row r="17" spans="1:13" x14ac:dyDescent="0.35">
      <c r="A17" s="22"/>
      <c r="B17" s="41">
        <v>2</v>
      </c>
      <c r="C17" s="42">
        <f t="shared" ref="C17:C35" si="0">60-B17</f>
        <v>58</v>
      </c>
      <c r="D17" s="42">
        <f t="shared" ref="D17:D35" si="1">ROUND(38/60*C17,0)</f>
        <v>37</v>
      </c>
      <c r="E17" s="170"/>
      <c r="F17" s="42">
        <v>22</v>
      </c>
      <c r="G17" s="42">
        <f t="shared" ref="G17:G35" si="2">60-F17</f>
        <v>38</v>
      </c>
      <c r="H17" s="42">
        <f t="shared" ref="H17:H35" si="3">ROUND(38/60*G17,0)</f>
        <v>24</v>
      </c>
      <c r="I17" s="170"/>
      <c r="J17" s="42">
        <v>42</v>
      </c>
      <c r="K17" s="42">
        <f t="shared" ref="K17:K35" si="4">60-J17</f>
        <v>18</v>
      </c>
      <c r="L17" s="43">
        <f t="shared" ref="L17:L35" si="5">ROUND(38/60*K17,0)</f>
        <v>11</v>
      </c>
      <c r="M17" s="24"/>
    </row>
    <row r="18" spans="1:13" x14ac:dyDescent="0.35">
      <c r="A18" s="22"/>
      <c r="B18" s="41">
        <v>3</v>
      </c>
      <c r="C18" s="42">
        <f t="shared" si="0"/>
        <v>57</v>
      </c>
      <c r="D18" s="42">
        <f t="shared" si="1"/>
        <v>36</v>
      </c>
      <c r="E18" s="170"/>
      <c r="F18" s="42">
        <v>23</v>
      </c>
      <c r="G18" s="42">
        <f t="shared" si="2"/>
        <v>37</v>
      </c>
      <c r="H18" s="42">
        <f t="shared" si="3"/>
        <v>23</v>
      </c>
      <c r="I18" s="170"/>
      <c r="J18" s="42">
        <v>43</v>
      </c>
      <c r="K18" s="42">
        <f t="shared" si="4"/>
        <v>17</v>
      </c>
      <c r="L18" s="43">
        <f t="shared" si="5"/>
        <v>11</v>
      </c>
      <c r="M18" s="24"/>
    </row>
    <row r="19" spans="1:13" x14ac:dyDescent="0.35">
      <c r="A19" s="22"/>
      <c r="B19" s="41">
        <v>4</v>
      </c>
      <c r="C19" s="42">
        <f t="shared" si="0"/>
        <v>56</v>
      </c>
      <c r="D19" s="42">
        <f t="shared" si="1"/>
        <v>35</v>
      </c>
      <c r="E19" s="170"/>
      <c r="F19" s="42">
        <v>24</v>
      </c>
      <c r="G19" s="42">
        <f t="shared" si="2"/>
        <v>36</v>
      </c>
      <c r="H19" s="42">
        <f t="shared" si="3"/>
        <v>23</v>
      </c>
      <c r="I19" s="170"/>
      <c r="J19" s="42">
        <v>44</v>
      </c>
      <c r="K19" s="42">
        <f t="shared" si="4"/>
        <v>16</v>
      </c>
      <c r="L19" s="43">
        <f t="shared" si="5"/>
        <v>10</v>
      </c>
      <c r="M19" s="24"/>
    </row>
    <row r="20" spans="1:13" x14ac:dyDescent="0.35">
      <c r="A20" s="22"/>
      <c r="B20" s="41">
        <v>5</v>
      </c>
      <c r="C20" s="42">
        <f t="shared" si="0"/>
        <v>55</v>
      </c>
      <c r="D20" s="42">
        <f t="shared" si="1"/>
        <v>35</v>
      </c>
      <c r="E20" s="170"/>
      <c r="F20" s="42">
        <v>25</v>
      </c>
      <c r="G20" s="42">
        <f t="shared" si="2"/>
        <v>35</v>
      </c>
      <c r="H20" s="42">
        <f t="shared" si="3"/>
        <v>22</v>
      </c>
      <c r="I20" s="170"/>
      <c r="J20" s="42">
        <v>45</v>
      </c>
      <c r="K20" s="42">
        <f t="shared" si="4"/>
        <v>15</v>
      </c>
      <c r="L20" s="43">
        <f t="shared" si="5"/>
        <v>10</v>
      </c>
      <c r="M20" s="24"/>
    </row>
    <row r="21" spans="1:13" x14ac:dyDescent="0.35">
      <c r="A21" s="22"/>
      <c r="B21" s="41">
        <v>6</v>
      </c>
      <c r="C21" s="42">
        <f t="shared" si="0"/>
        <v>54</v>
      </c>
      <c r="D21" s="42">
        <f t="shared" si="1"/>
        <v>34</v>
      </c>
      <c r="E21" s="170"/>
      <c r="F21" s="42">
        <v>26</v>
      </c>
      <c r="G21" s="42">
        <f t="shared" si="2"/>
        <v>34</v>
      </c>
      <c r="H21" s="42">
        <f t="shared" si="3"/>
        <v>22</v>
      </c>
      <c r="I21" s="170"/>
      <c r="J21" s="42">
        <v>46</v>
      </c>
      <c r="K21" s="42">
        <f t="shared" si="4"/>
        <v>14</v>
      </c>
      <c r="L21" s="43">
        <f t="shared" si="5"/>
        <v>9</v>
      </c>
      <c r="M21" s="24"/>
    </row>
    <row r="22" spans="1:13" x14ac:dyDescent="0.35">
      <c r="A22" s="22"/>
      <c r="B22" s="41">
        <v>7</v>
      </c>
      <c r="C22" s="42">
        <f t="shared" si="0"/>
        <v>53</v>
      </c>
      <c r="D22" s="42">
        <f t="shared" si="1"/>
        <v>34</v>
      </c>
      <c r="E22" s="170"/>
      <c r="F22" s="42">
        <v>27</v>
      </c>
      <c r="G22" s="42">
        <f t="shared" si="2"/>
        <v>33</v>
      </c>
      <c r="H22" s="42">
        <f t="shared" si="3"/>
        <v>21</v>
      </c>
      <c r="I22" s="170"/>
      <c r="J22" s="42">
        <v>47</v>
      </c>
      <c r="K22" s="42">
        <f t="shared" si="4"/>
        <v>13</v>
      </c>
      <c r="L22" s="43">
        <f t="shared" si="5"/>
        <v>8</v>
      </c>
      <c r="M22" s="24"/>
    </row>
    <row r="23" spans="1:13" x14ac:dyDescent="0.35">
      <c r="A23" s="22"/>
      <c r="B23" s="41">
        <v>8</v>
      </c>
      <c r="C23" s="42">
        <f t="shared" si="0"/>
        <v>52</v>
      </c>
      <c r="D23" s="42">
        <v>34</v>
      </c>
      <c r="E23" s="170"/>
      <c r="F23" s="42">
        <v>28</v>
      </c>
      <c r="G23" s="42">
        <f t="shared" si="2"/>
        <v>32</v>
      </c>
      <c r="H23" s="42">
        <f t="shared" si="3"/>
        <v>20</v>
      </c>
      <c r="I23" s="170"/>
      <c r="J23" s="42">
        <v>48</v>
      </c>
      <c r="K23" s="42">
        <f t="shared" si="4"/>
        <v>12</v>
      </c>
      <c r="L23" s="43">
        <f t="shared" si="5"/>
        <v>8</v>
      </c>
      <c r="M23" s="24"/>
    </row>
    <row r="24" spans="1:13" x14ac:dyDescent="0.35">
      <c r="A24" s="22"/>
      <c r="B24" s="41">
        <v>9</v>
      </c>
      <c r="C24" s="42">
        <f t="shared" si="0"/>
        <v>51</v>
      </c>
      <c r="D24" s="42">
        <f t="shared" si="1"/>
        <v>32</v>
      </c>
      <c r="E24" s="170"/>
      <c r="F24" s="42">
        <v>29</v>
      </c>
      <c r="G24" s="42">
        <f t="shared" si="2"/>
        <v>31</v>
      </c>
      <c r="H24" s="42">
        <f t="shared" si="3"/>
        <v>20</v>
      </c>
      <c r="I24" s="170"/>
      <c r="J24" s="42">
        <v>49</v>
      </c>
      <c r="K24" s="42">
        <f t="shared" si="4"/>
        <v>11</v>
      </c>
      <c r="L24" s="43">
        <f t="shared" si="5"/>
        <v>7</v>
      </c>
      <c r="M24" s="24"/>
    </row>
    <row r="25" spans="1:13" x14ac:dyDescent="0.35">
      <c r="A25" s="22"/>
      <c r="B25" s="41">
        <v>10</v>
      </c>
      <c r="C25" s="42">
        <f t="shared" si="0"/>
        <v>50</v>
      </c>
      <c r="D25" s="42">
        <f t="shared" si="1"/>
        <v>32</v>
      </c>
      <c r="E25" s="170"/>
      <c r="F25" s="42">
        <v>30</v>
      </c>
      <c r="G25" s="42">
        <f t="shared" si="2"/>
        <v>30</v>
      </c>
      <c r="H25" s="42">
        <f t="shared" si="3"/>
        <v>19</v>
      </c>
      <c r="I25" s="170"/>
      <c r="J25" s="42">
        <v>50</v>
      </c>
      <c r="K25" s="42">
        <f t="shared" si="4"/>
        <v>10</v>
      </c>
      <c r="L25" s="43">
        <f t="shared" si="5"/>
        <v>6</v>
      </c>
      <c r="M25" s="24"/>
    </row>
    <row r="26" spans="1:13" x14ac:dyDescent="0.35">
      <c r="A26" s="22"/>
      <c r="B26" s="41">
        <v>11</v>
      </c>
      <c r="C26" s="42">
        <f t="shared" si="0"/>
        <v>49</v>
      </c>
      <c r="D26" s="42">
        <f t="shared" si="1"/>
        <v>31</v>
      </c>
      <c r="E26" s="170"/>
      <c r="F26" s="42">
        <v>31</v>
      </c>
      <c r="G26" s="42">
        <f t="shared" si="2"/>
        <v>29</v>
      </c>
      <c r="H26" s="42">
        <f t="shared" si="3"/>
        <v>18</v>
      </c>
      <c r="I26" s="170"/>
      <c r="J26" s="42">
        <v>51</v>
      </c>
      <c r="K26" s="42">
        <f t="shared" si="4"/>
        <v>9</v>
      </c>
      <c r="L26" s="43">
        <f t="shared" si="5"/>
        <v>6</v>
      </c>
      <c r="M26" s="24"/>
    </row>
    <row r="27" spans="1:13" x14ac:dyDescent="0.35">
      <c r="A27" s="22"/>
      <c r="B27" s="41">
        <v>12</v>
      </c>
      <c r="C27" s="42">
        <f t="shared" si="0"/>
        <v>48</v>
      </c>
      <c r="D27" s="42">
        <f t="shared" si="1"/>
        <v>30</v>
      </c>
      <c r="E27" s="170"/>
      <c r="F27" s="42">
        <v>32</v>
      </c>
      <c r="G27" s="42">
        <f t="shared" si="2"/>
        <v>28</v>
      </c>
      <c r="H27" s="42">
        <f t="shared" si="3"/>
        <v>18</v>
      </c>
      <c r="I27" s="170"/>
      <c r="J27" s="42">
        <v>52</v>
      </c>
      <c r="K27" s="42">
        <f t="shared" si="4"/>
        <v>8</v>
      </c>
      <c r="L27" s="43">
        <f t="shared" si="5"/>
        <v>5</v>
      </c>
      <c r="M27" s="24"/>
    </row>
    <row r="28" spans="1:13" x14ac:dyDescent="0.35">
      <c r="A28" s="22"/>
      <c r="B28" s="41">
        <v>13</v>
      </c>
      <c r="C28" s="42">
        <f t="shared" si="0"/>
        <v>47</v>
      </c>
      <c r="D28" s="42">
        <f t="shared" si="1"/>
        <v>30</v>
      </c>
      <c r="E28" s="170"/>
      <c r="F28" s="42">
        <v>33</v>
      </c>
      <c r="G28" s="42">
        <f t="shared" si="2"/>
        <v>27</v>
      </c>
      <c r="H28" s="42">
        <f t="shared" si="3"/>
        <v>17</v>
      </c>
      <c r="I28" s="170"/>
      <c r="J28" s="42">
        <v>53</v>
      </c>
      <c r="K28" s="42">
        <f t="shared" si="4"/>
        <v>7</v>
      </c>
      <c r="L28" s="43">
        <f t="shared" si="5"/>
        <v>4</v>
      </c>
      <c r="M28" s="24"/>
    </row>
    <row r="29" spans="1:13" x14ac:dyDescent="0.35">
      <c r="A29" s="22"/>
      <c r="B29" s="41">
        <v>14</v>
      </c>
      <c r="C29" s="42">
        <f t="shared" si="0"/>
        <v>46</v>
      </c>
      <c r="D29" s="42">
        <f t="shared" si="1"/>
        <v>29</v>
      </c>
      <c r="E29" s="170"/>
      <c r="F29" s="42">
        <v>34</v>
      </c>
      <c r="G29" s="42">
        <f t="shared" si="2"/>
        <v>26</v>
      </c>
      <c r="H29" s="42">
        <f t="shared" si="3"/>
        <v>16</v>
      </c>
      <c r="I29" s="170"/>
      <c r="J29" s="42">
        <v>54</v>
      </c>
      <c r="K29" s="42">
        <f t="shared" si="4"/>
        <v>6</v>
      </c>
      <c r="L29" s="43">
        <f t="shared" si="5"/>
        <v>4</v>
      </c>
      <c r="M29" s="24"/>
    </row>
    <row r="30" spans="1:13" x14ac:dyDescent="0.35">
      <c r="A30" s="22"/>
      <c r="B30" s="41">
        <v>15</v>
      </c>
      <c r="C30" s="42">
        <f t="shared" si="0"/>
        <v>45</v>
      </c>
      <c r="D30" s="42">
        <f t="shared" si="1"/>
        <v>29</v>
      </c>
      <c r="E30" s="170"/>
      <c r="F30" s="42">
        <v>35</v>
      </c>
      <c r="G30" s="42">
        <f t="shared" si="2"/>
        <v>25</v>
      </c>
      <c r="H30" s="42">
        <f t="shared" si="3"/>
        <v>16</v>
      </c>
      <c r="I30" s="170"/>
      <c r="J30" s="42">
        <v>55</v>
      </c>
      <c r="K30" s="42">
        <f t="shared" si="4"/>
        <v>5</v>
      </c>
      <c r="L30" s="43">
        <f t="shared" si="5"/>
        <v>3</v>
      </c>
      <c r="M30" s="24"/>
    </row>
    <row r="31" spans="1:13" x14ac:dyDescent="0.35">
      <c r="A31" s="22"/>
      <c r="B31" s="41">
        <v>16</v>
      </c>
      <c r="C31" s="42">
        <f t="shared" si="0"/>
        <v>44</v>
      </c>
      <c r="D31" s="42">
        <f t="shared" si="1"/>
        <v>28</v>
      </c>
      <c r="E31" s="170"/>
      <c r="F31" s="42">
        <v>36</v>
      </c>
      <c r="G31" s="42">
        <f t="shared" si="2"/>
        <v>24</v>
      </c>
      <c r="H31" s="42">
        <f t="shared" si="3"/>
        <v>15</v>
      </c>
      <c r="I31" s="170"/>
      <c r="J31" s="42">
        <v>56</v>
      </c>
      <c r="K31" s="42">
        <f t="shared" si="4"/>
        <v>4</v>
      </c>
      <c r="L31" s="43">
        <f t="shared" si="5"/>
        <v>3</v>
      </c>
      <c r="M31" s="24"/>
    </row>
    <row r="32" spans="1:13" x14ac:dyDescent="0.35">
      <c r="A32" s="22"/>
      <c r="B32" s="41">
        <v>17</v>
      </c>
      <c r="C32" s="42">
        <f t="shared" si="0"/>
        <v>43</v>
      </c>
      <c r="D32" s="42">
        <f t="shared" si="1"/>
        <v>27</v>
      </c>
      <c r="E32" s="170"/>
      <c r="F32" s="42">
        <v>37</v>
      </c>
      <c r="G32" s="42">
        <f t="shared" si="2"/>
        <v>23</v>
      </c>
      <c r="H32" s="42">
        <f t="shared" si="3"/>
        <v>15</v>
      </c>
      <c r="I32" s="170"/>
      <c r="J32" s="42">
        <v>57</v>
      </c>
      <c r="K32" s="42">
        <f t="shared" si="4"/>
        <v>3</v>
      </c>
      <c r="L32" s="43">
        <f t="shared" si="5"/>
        <v>2</v>
      </c>
      <c r="M32" s="24"/>
    </row>
    <row r="33" spans="1:13" x14ac:dyDescent="0.35">
      <c r="A33" s="22"/>
      <c r="B33" s="41">
        <v>18</v>
      </c>
      <c r="C33" s="42">
        <f t="shared" si="0"/>
        <v>42</v>
      </c>
      <c r="D33" s="42">
        <f t="shared" si="1"/>
        <v>27</v>
      </c>
      <c r="E33" s="170"/>
      <c r="F33" s="42">
        <v>38</v>
      </c>
      <c r="G33" s="42">
        <f t="shared" si="2"/>
        <v>22</v>
      </c>
      <c r="H33" s="42">
        <f t="shared" si="3"/>
        <v>14</v>
      </c>
      <c r="I33" s="170"/>
      <c r="J33" s="42">
        <v>58</v>
      </c>
      <c r="K33" s="42">
        <f t="shared" si="4"/>
        <v>2</v>
      </c>
      <c r="L33" s="43">
        <f t="shared" si="5"/>
        <v>1</v>
      </c>
      <c r="M33" s="24"/>
    </row>
    <row r="34" spans="1:13" x14ac:dyDescent="0.35">
      <c r="A34" s="22"/>
      <c r="B34" s="41">
        <v>19</v>
      </c>
      <c r="C34" s="42">
        <f t="shared" si="0"/>
        <v>41</v>
      </c>
      <c r="D34" s="42">
        <f t="shared" si="1"/>
        <v>26</v>
      </c>
      <c r="E34" s="170"/>
      <c r="F34" s="42">
        <v>39</v>
      </c>
      <c r="G34" s="42">
        <f t="shared" si="2"/>
        <v>21</v>
      </c>
      <c r="H34" s="42">
        <f t="shared" si="3"/>
        <v>13</v>
      </c>
      <c r="I34" s="170"/>
      <c r="J34" s="42">
        <v>59</v>
      </c>
      <c r="K34" s="42">
        <f t="shared" si="4"/>
        <v>1</v>
      </c>
      <c r="L34" s="43">
        <f t="shared" si="5"/>
        <v>1</v>
      </c>
      <c r="M34" s="24"/>
    </row>
    <row r="35" spans="1:13" ht="18.600000000000001" thickBot="1" x14ac:dyDescent="0.4">
      <c r="A35" s="22"/>
      <c r="B35" s="44">
        <v>20</v>
      </c>
      <c r="C35" s="45">
        <f t="shared" si="0"/>
        <v>40</v>
      </c>
      <c r="D35" s="45">
        <f t="shared" si="1"/>
        <v>25</v>
      </c>
      <c r="E35" s="171"/>
      <c r="F35" s="45">
        <v>40</v>
      </c>
      <c r="G35" s="45">
        <f t="shared" si="2"/>
        <v>20</v>
      </c>
      <c r="H35" s="45">
        <f t="shared" si="3"/>
        <v>13</v>
      </c>
      <c r="I35" s="171"/>
      <c r="J35" s="45">
        <v>60</v>
      </c>
      <c r="K35" s="45">
        <f t="shared" si="4"/>
        <v>0</v>
      </c>
      <c r="L35" s="46">
        <f t="shared" si="5"/>
        <v>0</v>
      </c>
      <c r="M35" s="24"/>
    </row>
    <row r="36" spans="1:13" ht="18.600000000000001" thickBot="1" x14ac:dyDescent="0.4">
      <c r="A36" s="47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9"/>
    </row>
  </sheetData>
  <mergeCells count="5">
    <mergeCell ref="A1:M2"/>
    <mergeCell ref="F4:H4"/>
    <mergeCell ref="B14:L14"/>
    <mergeCell ref="E15:E35"/>
    <mergeCell ref="I15:I3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FE284-F309-46A2-8AE2-CC5B922AFBBD}">
  <sheetPr codeName="Feuil3">
    <tabColor theme="1"/>
    <pageSetUpPr fitToPage="1"/>
  </sheetPr>
  <dimension ref="A1:AF51"/>
  <sheetViews>
    <sheetView zoomScale="60" zoomScaleNormal="60" workbookViewId="0">
      <selection activeCell="M5" sqref="M5:O6"/>
    </sheetView>
  </sheetViews>
  <sheetFormatPr baseColWidth="10" defaultColWidth="11.5546875" defaultRowHeight="14.4" x14ac:dyDescent="0.3"/>
  <cols>
    <col min="1" max="1" width="8.6640625" customWidth="1"/>
    <col min="2" max="3" width="18" customWidth="1"/>
    <col min="4" max="6" width="11.6640625" customWidth="1"/>
    <col min="7" max="9" width="23.33203125" customWidth="1"/>
    <col min="10" max="12" width="11.6640625" customWidth="1"/>
    <col min="13" max="15" width="23.33203125" customWidth="1"/>
    <col min="16" max="16" width="4" customWidth="1"/>
    <col min="17" max="17" width="7" bestFit="1" customWidth="1"/>
    <col min="18" max="18" width="15" bestFit="1" customWidth="1"/>
    <col min="19" max="19" width="19.44140625" bestFit="1" customWidth="1"/>
    <col min="20" max="20" width="9.88671875" bestFit="1" customWidth="1"/>
    <col min="21" max="22" width="18.6640625" bestFit="1" customWidth="1"/>
    <col min="23" max="23" width="20.109375" bestFit="1" customWidth="1"/>
    <col min="24" max="24" width="12.44140625" bestFit="1" customWidth="1"/>
  </cols>
  <sheetData>
    <row r="1" spans="1:32" ht="28.2" customHeight="1" thickBot="1" x14ac:dyDescent="0.35">
      <c r="A1" s="50" t="s">
        <v>0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2"/>
      <c r="P1" s="53" t="s">
        <v>1</v>
      </c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5"/>
    </row>
    <row r="2" spans="1:32" ht="28.2" thickBot="1" x14ac:dyDescent="0.35">
      <c r="A2" s="56" t="s">
        <v>2</v>
      </c>
      <c r="B2" s="57"/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8"/>
      <c r="P2" s="11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3"/>
    </row>
    <row r="3" spans="1:32" ht="27.6" x14ac:dyDescent="0.3">
      <c r="A3" s="59" t="s">
        <v>3</v>
      </c>
      <c r="B3" s="60"/>
      <c r="C3" s="1"/>
      <c r="D3" s="61" t="s">
        <v>4</v>
      </c>
      <c r="E3" s="62"/>
      <c r="F3" s="62"/>
      <c r="G3" s="63"/>
      <c r="H3" s="63"/>
      <c r="I3" s="64"/>
      <c r="J3" s="65" t="s">
        <v>5</v>
      </c>
      <c r="K3" s="65"/>
      <c r="L3" s="65"/>
      <c r="M3" s="66"/>
      <c r="N3" s="66"/>
      <c r="O3" s="67"/>
      <c r="P3" s="14"/>
      <c r="Q3" s="15"/>
      <c r="R3" s="16" t="s">
        <v>6</v>
      </c>
      <c r="S3" s="16" t="s">
        <v>7</v>
      </c>
      <c r="T3" s="16" t="s">
        <v>8</v>
      </c>
      <c r="U3" s="16" t="s">
        <v>9</v>
      </c>
      <c r="V3" s="16" t="s">
        <v>10</v>
      </c>
      <c r="W3" s="15"/>
      <c r="X3" s="15"/>
      <c r="Y3" s="15"/>
      <c r="Z3" s="15"/>
      <c r="AA3" s="15"/>
      <c r="AB3" s="15"/>
      <c r="AC3" s="15"/>
      <c r="AD3" s="15"/>
      <c r="AE3" s="15"/>
      <c r="AF3" s="17"/>
    </row>
    <row r="4" spans="1:32" ht="36" customHeight="1" x14ac:dyDescent="0.3">
      <c r="A4" s="68" t="s">
        <v>11</v>
      </c>
      <c r="B4" s="68"/>
      <c r="C4" s="2" t="s">
        <v>12</v>
      </c>
      <c r="D4" s="3" t="s">
        <v>7</v>
      </c>
      <c r="E4" s="4" t="s">
        <v>13</v>
      </c>
      <c r="F4" s="5" t="s">
        <v>14</v>
      </c>
      <c r="G4" s="69" t="s">
        <v>15</v>
      </c>
      <c r="H4" s="70"/>
      <c r="I4" s="71"/>
      <c r="J4" s="6" t="s">
        <v>7</v>
      </c>
      <c r="K4" s="4" t="s">
        <v>13</v>
      </c>
      <c r="L4" s="5" t="s">
        <v>14</v>
      </c>
      <c r="M4" s="69" t="s">
        <v>15</v>
      </c>
      <c r="N4" s="70"/>
      <c r="O4" s="71"/>
      <c r="P4" s="14"/>
      <c r="Q4" s="15"/>
      <c r="R4" s="16" t="s">
        <v>16</v>
      </c>
      <c r="S4" s="16">
        <f>D5</f>
        <v>31</v>
      </c>
      <c r="T4" s="16">
        <f>E5</f>
        <v>0</v>
      </c>
      <c r="U4" s="16">
        <f>K5</f>
        <v>0</v>
      </c>
      <c r="V4" s="16">
        <f t="shared" ref="V4:V20" si="0">MIN(T4:U4)</f>
        <v>0</v>
      </c>
      <c r="W4" s="15"/>
      <c r="X4" s="15"/>
      <c r="Y4" s="15"/>
      <c r="Z4" s="15"/>
      <c r="AA4" s="15"/>
      <c r="AB4" s="15"/>
      <c r="AC4" s="15"/>
      <c r="AD4" s="15"/>
      <c r="AE4" s="15"/>
      <c r="AF4" s="17"/>
    </row>
    <row r="5" spans="1:32" ht="25.2" customHeight="1" x14ac:dyDescent="0.3">
      <c r="A5" s="72">
        <v>1</v>
      </c>
      <c r="B5" s="72" t="s">
        <v>17</v>
      </c>
      <c r="C5" s="73"/>
      <c r="D5" s="75">
        <v>31</v>
      </c>
      <c r="E5" s="77"/>
      <c r="F5" s="72">
        <f>E5</f>
        <v>0</v>
      </c>
      <c r="G5" s="79"/>
      <c r="H5" s="80"/>
      <c r="I5" s="81"/>
      <c r="J5" s="85">
        <v>31</v>
      </c>
      <c r="K5" s="77"/>
      <c r="L5" s="72">
        <f>K5</f>
        <v>0</v>
      </c>
      <c r="M5" s="79"/>
      <c r="N5" s="80"/>
      <c r="O5" s="81"/>
      <c r="P5" s="14"/>
      <c r="Q5" s="15"/>
      <c r="R5" s="16" t="s">
        <v>18</v>
      </c>
      <c r="S5" s="16">
        <f>D7</f>
        <v>38</v>
      </c>
      <c r="T5" s="16">
        <f>E7</f>
        <v>0</v>
      </c>
      <c r="U5" s="16">
        <f>K7</f>
        <v>0</v>
      </c>
      <c r="V5" s="16">
        <f t="shared" si="0"/>
        <v>0</v>
      </c>
      <c r="W5" s="15"/>
      <c r="X5" s="15"/>
      <c r="Y5" s="15"/>
      <c r="Z5" s="15"/>
      <c r="AA5" s="15"/>
      <c r="AB5" s="15"/>
      <c r="AC5" s="15"/>
      <c r="AD5" s="15"/>
      <c r="AE5" s="15"/>
      <c r="AF5" s="17"/>
    </row>
    <row r="6" spans="1:32" ht="25.2" customHeight="1" x14ac:dyDescent="0.3">
      <c r="A6" s="72"/>
      <c r="B6" s="72"/>
      <c r="C6" s="74"/>
      <c r="D6" s="76"/>
      <c r="E6" s="78"/>
      <c r="F6" s="72"/>
      <c r="G6" s="82"/>
      <c r="H6" s="83"/>
      <c r="I6" s="84"/>
      <c r="J6" s="86"/>
      <c r="K6" s="78"/>
      <c r="L6" s="72"/>
      <c r="M6" s="82"/>
      <c r="N6" s="83"/>
      <c r="O6" s="84"/>
      <c r="P6" s="14"/>
      <c r="Q6" s="15"/>
      <c r="R6" s="16" t="s">
        <v>19</v>
      </c>
      <c r="S6" s="16">
        <f>D9</f>
        <v>34</v>
      </c>
      <c r="T6" s="16">
        <f>E9</f>
        <v>0</v>
      </c>
      <c r="U6" s="16">
        <f>K9</f>
        <v>0</v>
      </c>
      <c r="V6" s="16">
        <f t="shared" si="0"/>
        <v>0</v>
      </c>
      <c r="W6" s="15"/>
      <c r="X6" s="15"/>
      <c r="Y6" s="15"/>
      <c r="Z6" s="15"/>
      <c r="AA6" s="15"/>
      <c r="AB6" s="15"/>
      <c r="AC6" s="15"/>
      <c r="AD6" s="15"/>
      <c r="AE6" s="15"/>
      <c r="AF6" s="17"/>
    </row>
    <row r="7" spans="1:32" ht="25.2" customHeight="1" x14ac:dyDescent="0.3">
      <c r="A7" s="72">
        <v>2</v>
      </c>
      <c r="B7" s="72" t="s">
        <v>20</v>
      </c>
      <c r="C7" s="73"/>
      <c r="D7" s="75">
        <v>38</v>
      </c>
      <c r="E7" s="77"/>
      <c r="F7" s="72">
        <f>F5+E7</f>
        <v>0</v>
      </c>
      <c r="G7" s="79"/>
      <c r="H7" s="80"/>
      <c r="I7" s="81"/>
      <c r="J7" s="85">
        <v>38</v>
      </c>
      <c r="K7" s="77"/>
      <c r="L7" s="72">
        <f>L5+K7</f>
        <v>0</v>
      </c>
      <c r="M7" s="79"/>
      <c r="N7" s="80"/>
      <c r="O7" s="81"/>
      <c r="P7" s="14"/>
      <c r="Q7" s="15"/>
      <c r="R7" s="16" t="s">
        <v>21</v>
      </c>
      <c r="S7" s="16">
        <f>D11</f>
        <v>38</v>
      </c>
      <c r="T7" s="16">
        <f>E11</f>
        <v>0</v>
      </c>
      <c r="U7" s="16">
        <f>K11</f>
        <v>0</v>
      </c>
      <c r="V7" s="16">
        <f t="shared" si="0"/>
        <v>0</v>
      </c>
      <c r="W7" s="15"/>
      <c r="X7" s="15"/>
      <c r="Y7" s="15"/>
      <c r="Z7" s="15"/>
      <c r="AA7" s="15"/>
      <c r="AB7" s="15"/>
      <c r="AC7" s="15"/>
      <c r="AD7" s="15"/>
      <c r="AE7" s="15"/>
      <c r="AF7" s="17"/>
    </row>
    <row r="8" spans="1:32" ht="25.2" customHeight="1" x14ac:dyDescent="0.3">
      <c r="A8" s="72"/>
      <c r="B8" s="72"/>
      <c r="C8" s="74"/>
      <c r="D8" s="76"/>
      <c r="E8" s="78"/>
      <c r="F8" s="72"/>
      <c r="G8" s="82"/>
      <c r="H8" s="83"/>
      <c r="I8" s="84"/>
      <c r="J8" s="86"/>
      <c r="K8" s="78"/>
      <c r="L8" s="72"/>
      <c r="M8" s="82"/>
      <c r="N8" s="83"/>
      <c r="O8" s="84"/>
      <c r="P8" s="14"/>
      <c r="Q8" s="15"/>
      <c r="R8" s="16" t="s">
        <v>22</v>
      </c>
      <c r="S8" s="16">
        <f>D13</f>
        <v>34</v>
      </c>
      <c r="T8" s="16">
        <f>E13</f>
        <v>0</v>
      </c>
      <c r="U8" s="16">
        <f>K13</f>
        <v>0</v>
      </c>
      <c r="V8" s="16">
        <f t="shared" si="0"/>
        <v>0</v>
      </c>
      <c r="W8" s="15"/>
      <c r="X8" s="15"/>
      <c r="Y8" s="15"/>
      <c r="Z8" s="15"/>
      <c r="AA8" s="15"/>
      <c r="AB8" s="15"/>
      <c r="AC8" s="15"/>
      <c r="AD8" s="15"/>
      <c r="AE8" s="15"/>
      <c r="AF8" s="17"/>
    </row>
    <row r="9" spans="1:32" ht="25.2" customHeight="1" x14ac:dyDescent="0.3">
      <c r="A9" s="72">
        <v>3</v>
      </c>
      <c r="B9" s="72" t="s">
        <v>23</v>
      </c>
      <c r="C9" s="73"/>
      <c r="D9" s="75">
        <v>34</v>
      </c>
      <c r="E9" s="77"/>
      <c r="F9" s="72">
        <f>F7+E9</f>
        <v>0</v>
      </c>
      <c r="G9" s="79"/>
      <c r="H9" s="80"/>
      <c r="I9" s="81"/>
      <c r="J9" s="85">
        <v>34</v>
      </c>
      <c r="K9" s="77"/>
      <c r="L9" s="72">
        <f>L7+K9</f>
        <v>0</v>
      </c>
      <c r="M9" s="79"/>
      <c r="N9" s="80"/>
      <c r="O9" s="81"/>
      <c r="P9" s="14"/>
      <c r="Q9" s="15"/>
      <c r="R9" s="16" t="s">
        <v>24</v>
      </c>
      <c r="S9" s="16">
        <f>D15</f>
        <v>38</v>
      </c>
      <c r="T9" s="16">
        <f>E15</f>
        <v>0</v>
      </c>
      <c r="U9" s="16">
        <f>K15</f>
        <v>0</v>
      </c>
      <c r="V9" s="16">
        <f t="shared" si="0"/>
        <v>0</v>
      </c>
      <c r="W9" s="15"/>
      <c r="X9" s="15"/>
      <c r="Y9" s="15"/>
      <c r="Z9" s="15"/>
      <c r="AA9" s="15"/>
      <c r="AB9" s="15"/>
      <c r="AC9" s="15"/>
      <c r="AD9" s="15"/>
      <c r="AE9" s="15"/>
      <c r="AF9" s="17"/>
    </row>
    <row r="10" spans="1:32" ht="25.2" customHeight="1" x14ac:dyDescent="0.3">
      <c r="A10" s="72"/>
      <c r="B10" s="72"/>
      <c r="C10" s="74"/>
      <c r="D10" s="76"/>
      <c r="E10" s="78"/>
      <c r="F10" s="72"/>
      <c r="G10" s="82"/>
      <c r="H10" s="83"/>
      <c r="I10" s="84"/>
      <c r="J10" s="86"/>
      <c r="K10" s="78"/>
      <c r="L10" s="72"/>
      <c r="M10" s="82"/>
      <c r="N10" s="83"/>
      <c r="O10" s="84"/>
      <c r="P10" s="14"/>
      <c r="Q10" s="15"/>
      <c r="R10" s="16" t="s">
        <v>25</v>
      </c>
      <c r="S10" s="16">
        <f>D17</f>
        <v>25</v>
      </c>
      <c r="T10" s="16">
        <f>E17</f>
        <v>0</v>
      </c>
      <c r="U10" s="16">
        <f>K17</f>
        <v>0</v>
      </c>
      <c r="V10" s="16">
        <f t="shared" si="0"/>
        <v>0</v>
      </c>
      <c r="W10" s="15"/>
      <c r="X10" s="15"/>
      <c r="Y10" s="15"/>
      <c r="Z10" s="15"/>
      <c r="AA10" s="15"/>
      <c r="AB10" s="15"/>
      <c r="AC10" s="15"/>
      <c r="AD10" s="15"/>
      <c r="AE10" s="15"/>
      <c r="AF10" s="17"/>
    </row>
    <row r="11" spans="1:32" ht="25.2" customHeight="1" x14ac:dyDescent="0.3">
      <c r="A11" s="72">
        <v>4</v>
      </c>
      <c r="B11" s="72" t="s">
        <v>26</v>
      </c>
      <c r="C11" s="73"/>
      <c r="D11" s="75">
        <v>38</v>
      </c>
      <c r="E11" s="77"/>
      <c r="F11" s="72">
        <f>F9+E11</f>
        <v>0</v>
      </c>
      <c r="G11" s="79"/>
      <c r="H11" s="80"/>
      <c r="I11" s="81"/>
      <c r="J11" s="85">
        <v>38</v>
      </c>
      <c r="K11" s="77"/>
      <c r="L11" s="72">
        <f>L9+K11</f>
        <v>0</v>
      </c>
      <c r="M11" s="79"/>
      <c r="N11" s="80"/>
      <c r="O11" s="81"/>
      <c r="P11" s="14"/>
      <c r="Q11" s="15"/>
      <c r="R11" s="16" t="s">
        <v>27</v>
      </c>
      <c r="S11" s="16">
        <f>D19</f>
        <v>38</v>
      </c>
      <c r="T11" s="16">
        <f>E19</f>
        <v>0</v>
      </c>
      <c r="U11" s="16">
        <f>K19</f>
        <v>0</v>
      </c>
      <c r="V11" s="16">
        <f t="shared" si="0"/>
        <v>0</v>
      </c>
      <c r="W11" s="15"/>
      <c r="X11" s="15"/>
      <c r="Y11" s="15"/>
      <c r="Z11" s="15"/>
      <c r="AA11" s="15"/>
      <c r="AB11" s="15"/>
      <c r="AC11" s="15"/>
      <c r="AD11" s="15"/>
      <c r="AE11" s="15"/>
      <c r="AF11" s="17"/>
    </row>
    <row r="12" spans="1:32" ht="25.2" customHeight="1" x14ac:dyDescent="0.3">
      <c r="A12" s="72"/>
      <c r="B12" s="72"/>
      <c r="C12" s="74"/>
      <c r="D12" s="76"/>
      <c r="E12" s="78"/>
      <c r="F12" s="72"/>
      <c r="G12" s="82"/>
      <c r="H12" s="83"/>
      <c r="I12" s="84"/>
      <c r="J12" s="86"/>
      <c r="K12" s="78"/>
      <c r="L12" s="72"/>
      <c r="M12" s="82"/>
      <c r="N12" s="83"/>
      <c r="O12" s="84"/>
      <c r="P12" s="14"/>
      <c r="Q12" s="15"/>
      <c r="R12" s="16" t="s">
        <v>28</v>
      </c>
      <c r="S12" s="16">
        <f>D26</f>
        <v>31</v>
      </c>
      <c r="T12" s="16">
        <f>E26</f>
        <v>0</v>
      </c>
      <c r="U12" s="16">
        <f>K26</f>
        <v>0</v>
      </c>
      <c r="V12" s="16">
        <f t="shared" si="0"/>
        <v>0</v>
      </c>
      <c r="W12" s="15"/>
      <c r="X12" s="15"/>
      <c r="Y12" s="15"/>
      <c r="Z12" s="15"/>
      <c r="AA12" s="15"/>
      <c r="AB12" s="15"/>
      <c r="AC12" s="15"/>
      <c r="AD12" s="15"/>
      <c r="AE12" s="15"/>
      <c r="AF12" s="17"/>
    </row>
    <row r="13" spans="1:32" ht="25.2" customHeight="1" x14ac:dyDescent="0.3">
      <c r="A13" s="72">
        <v>5</v>
      </c>
      <c r="B13" s="72" t="s">
        <v>29</v>
      </c>
      <c r="C13" s="73"/>
      <c r="D13" s="75">
        <v>34</v>
      </c>
      <c r="E13" s="77"/>
      <c r="F13" s="72">
        <f>F11+E13</f>
        <v>0</v>
      </c>
      <c r="G13" s="79"/>
      <c r="H13" s="80"/>
      <c r="I13" s="81"/>
      <c r="J13" s="85">
        <v>34</v>
      </c>
      <c r="K13" s="77"/>
      <c r="L13" s="72">
        <f>L11+K13</f>
        <v>0</v>
      </c>
      <c r="M13" s="79"/>
      <c r="N13" s="80"/>
      <c r="O13" s="81"/>
      <c r="P13" s="14"/>
      <c r="Q13" s="15"/>
      <c r="R13" s="16" t="s">
        <v>30</v>
      </c>
      <c r="S13" s="16">
        <f>D28</f>
        <v>38</v>
      </c>
      <c r="T13" s="16">
        <f>E28</f>
        <v>0</v>
      </c>
      <c r="U13" s="16">
        <f>K28</f>
        <v>0</v>
      </c>
      <c r="V13" s="16">
        <f t="shared" si="0"/>
        <v>0</v>
      </c>
      <c r="W13" s="15"/>
      <c r="X13" s="15"/>
      <c r="Y13" s="15"/>
      <c r="Z13" s="15"/>
      <c r="AA13" s="15"/>
      <c r="AB13" s="15"/>
      <c r="AC13" s="15"/>
      <c r="AD13" s="15"/>
      <c r="AE13" s="15"/>
      <c r="AF13" s="17"/>
    </row>
    <row r="14" spans="1:32" ht="25.2" customHeight="1" x14ac:dyDescent="0.3">
      <c r="A14" s="72"/>
      <c r="B14" s="72"/>
      <c r="C14" s="74"/>
      <c r="D14" s="76"/>
      <c r="E14" s="78"/>
      <c r="F14" s="72"/>
      <c r="G14" s="82"/>
      <c r="H14" s="83"/>
      <c r="I14" s="84"/>
      <c r="J14" s="86"/>
      <c r="K14" s="78"/>
      <c r="L14" s="72"/>
      <c r="M14" s="82"/>
      <c r="N14" s="83"/>
      <c r="O14" s="84"/>
      <c r="P14" s="14"/>
      <c r="Q14" s="15"/>
      <c r="R14" s="16" t="s">
        <v>31</v>
      </c>
      <c r="S14" s="16">
        <f>D30</f>
        <v>34</v>
      </c>
      <c r="T14" s="16">
        <f>E30</f>
        <v>0</v>
      </c>
      <c r="U14" s="16">
        <f>K30</f>
        <v>0</v>
      </c>
      <c r="V14" s="16">
        <f t="shared" si="0"/>
        <v>0</v>
      </c>
      <c r="W14" s="15"/>
      <c r="X14" s="15"/>
      <c r="Y14" s="15"/>
      <c r="Z14" s="15"/>
      <c r="AA14" s="15"/>
      <c r="AB14" s="15"/>
      <c r="AC14" s="15"/>
      <c r="AD14" s="15"/>
      <c r="AE14" s="15"/>
      <c r="AF14" s="17"/>
    </row>
    <row r="15" spans="1:32" ht="25.2" customHeight="1" x14ac:dyDescent="0.3">
      <c r="A15" s="72">
        <v>6</v>
      </c>
      <c r="B15" s="72" t="s">
        <v>32</v>
      </c>
      <c r="C15" s="73"/>
      <c r="D15" s="75">
        <v>38</v>
      </c>
      <c r="E15" s="77"/>
      <c r="F15" s="72">
        <f>F13+E15</f>
        <v>0</v>
      </c>
      <c r="G15" s="79"/>
      <c r="H15" s="80"/>
      <c r="I15" s="81"/>
      <c r="J15" s="85">
        <v>38</v>
      </c>
      <c r="K15" s="77"/>
      <c r="L15" s="72">
        <f>L13+K15</f>
        <v>0</v>
      </c>
      <c r="M15" s="79"/>
      <c r="N15" s="80"/>
      <c r="O15" s="81"/>
      <c r="P15" s="14"/>
      <c r="Q15" s="15"/>
      <c r="R15" s="16" t="s">
        <v>33</v>
      </c>
      <c r="S15" s="16">
        <f>D32</f>
        <v>38</v>
      </c>
      <c r="T15" s="16">
        <f>E32</f>
        <v>0</v>
      </c>
      <c r="U15" s="16">
        <f>K32</f>
        <v>0</v>
      </c>
      <c r="V15" s="16">
        <f t="shared" si="0"/>
        <v>0</v>
      </c>
      <c r="W15" s="15"/>
      <c r="X15" s="15"/>
      <c r="Y15" s="15"/>
      <c r="Z15" s="15"/>
      <c r="AA15" s="15"/>
      <c r="AB15" s="15"/>
      <c r="AC15" s="15"/>
      <c r="AD15" s="15"/>
      <c r="AE15" s="15"/>
      <c r="AF15" s="17"/>
    </row>
    <row r="16" spans="1:32" ht="25.2" customHeight="1" x14ac:dyDescent="0.3">
      <c r="A16" s="72"/>
      <c r="B16" s="72"/>
      <c r="C16" s="74"/>
      <c r="D16" s="76"/>
      <c r="E16" s="78"/>
      <c r="F16" s="72"/>
      <c r="G16" s="82"/>
      <c r="H16" s="83"/>
      <c r="I16" s="84"/>
      <c r="J16" s="86"/>
      <c r="K16" s="78"/>
      <c r="L16" s="72"/>
      <c r="M16" s="82"/>
      <c r="N16" s="83"/>
      <c r="O16" s="84"/>
      <c r="P16" s="14"/>
      <c r="Q16" s="15"/>
      <c r="R16" s="16" t="s">
        <v>34</v>
      </c>
      <c r="S16" s="16">
        <f>D34</f>
        <v>34</v>
      </c>
      <c r="T16" s="16">
        <f>E34</f>
        <v>0</v>
      </c>
      <c r="U16" s="16">
        <f>K34</f>
        <v>0</v>
      </c>
      <c r="V16" s="16">
        <f t="shared" si="0"/>
        <v>0</v>
      </c>
      <c r="W16" s="15"/>
      <c r="X16" s="15"/>
      <c r="Y16" s="15"/>
      <c r="Z16" s="15"/>
      <c r="AA16" s="15"/>
      <c r="AB16" s="15"/>
      <c r="AC16" s="15"/>
      <c r="AD16" s="15"/>
      <c r="AE16" s="15"/>
      <c r="AF16" s="17"/>
    </row>
    <row r="17" spans="1:32" ht="25.2" customHeight="1" x14ac:dyDescent="0.3">
      <c r="A17" s="72">
        <v>7</v>
      </c>
      <c r="B17" s="72" t="s">
        <v>35</v>
      </c>
      <c r="C17" s="73"/>
      <c r="D17" s="75">
        <v>25</v>
      </c>
      <c r="E17" s="77"/>
      <c r="F17" s="72">
        <f>F15+E17</f>
        <v>0</v>
      </c>
      <c r="G17" s="79"/>
      <c r="H17" s="80"/>
      <c r="I17" s="81"/>
      <c r="J17" s="85">
        <v>25</v>
      </c>
      <c r="K17" s="77"/>
      <c r="L17" s="72">
        <f>L15+K17</f>
        <v>0</v>
      </c>
      <c r="M17" s="79"/>
      <c r="N17" s="80"/>
      <c r="O17" s="81"/>
      <c r="P17" s="14"/>
      <c r="Q17" s="15"/>
      <c r="R17" s="16" t="s">
        <v>36</v>
      </c>
      <c r="S17" s="16">
        <f>D36</f>
        <v>38</v>
      </c>
      <c r="T17" s="16">
        <f>E36</f>
        <v>0</v>
      </c>
      <c r="U17" s="16">
        <f>K36</f>
        <v>0</v>
      </c>
      <c r="V17" s="16">
        <f t="shared" si="0"/>
        <v>0</v>
      </c>
      <c r="W17" s="15"/>
      <c r="X17" s="15"/>
      <c r="Y17" s="15"/>
      <c r="Z17" s="15"/>
      <c r="AA17" s="15"/>
      <c r="AB17" s="15"/>
      <c r="AC17" s="15"/>
      <c r="AD17" s="15"/>
      <c r="AE17" s="15"/>
      <c r="AF17" s="17"/>
    </row>
    <row r="18" spans="1:32" ht="25.2" customHeight="1" x14ac:dyDescent="0.3">
      <c r="A18" s="72"/>
      <c r="B18" s="72"/>
      <c r="C18" s="74"/>
      <c r="D18" s="76"/>
      <c r="E18" s="78"/>
      <c r="F18" s="72"/>
      <c r="G18" s="82"/>
      <c r="H18" s="83"/>
      <c r="I18" s="84"/>
      <c r="J18" s="86"/>
      <c r="K18" s="78"/>
      <c r="L18" s="72"/>
      <c r="M18" s="82"/>
      <c r="N18" s="83"/>
      <c r="O18" s="84"/>
      <c r="P18" s="14"/>
      <c r="Q18" s="15"/>
      <c r="R18" s="16" t="s">
        <v>37</v>
      </c>
      <c r="S18" s="16">
        <f>D38</f>
        <v>25</v>
      </c>
      <c r="T18" s="16">
        <f>E38</f>
        <v>0</v>
      </c>
      <c r="U18" s="16">
        <f>K38</f>
        <v>0</v>
      </c>
      <c r="V18" s="16">
        <f t="shared" si="0"/>
        <v>0</v>
      </c>
      <c r="W18" s="15"/>
      <c r="X18" s="15"/>
      <c r="Y18" s="15"/>
      <c r="Z18" s="15"/>
      <c r="AA18" s="15"/>
      <c r="AB18" s="15"/>
      <c r="AC18" s="15"/>
      <c r="AD18" s="15"/>
      <c r="AE18" s="15"/>
      <c r="AF18" s="17"/>
    </row>
    <row r="19" spans="1:32" ht="25.2" customHeight="1" x14ac:dyDescent="0.3">
      <c r="A19" s="72">
        <v>8</v>
      </c>
      <c r="B19" s="72" t="s">
        <v>38</v>
      </c>
      <c r="C19" s="73"/>
      <c r="D19" s="75">
        <v>38</v>
      </c>
      <c r="E19" s="77"/>
      <c r="F19" s="72">
        <f>F17+E19</f>
        <v>0</v>
      </c>
      <c r="G19" s="79"/>
      <c r="H19" s="80"/>
      <c r="I19" s="81"/>
      <c r="J19" s="85">
        <v>38</v>
      </c>
      <c r="K19" s="77"/>
      <c r="L19" s="72">
        <f>L17+K19</f>
        <v>0</v>
      </c>
      <c r="M19" s="79"/>
      <c r="N19" s="80"/>
      <c r="O19" s="81"/>
      <c r="P19" s="14"/>
      <c r="Q19" s="15"/>
      <c r="R19" s="16" t="s">
        <v>39</v>
      </c>
      <c r="S19" s="16">
        <f>D36</f>
        <v>38</v>
      </c>
      <c r="T19" s="16">
        <f>E40</f>
        <v>0</v>
      </c>
      <c r="U19" s="16">
        <f>K40</f>
        <v>0</v>
      </c>
      <c r="V19" s="16">
        <f t="shared" si="0"/>
        <v>0</v>
      </c>
      <c r="W19" s="15"/>
      <c r="X19" s="15"/>
      <c r="Y19" s="15"/>
      <c r="Z19" s="15"/>
      <c r="AA19" s="15"/>
      <c r="AB19" s="15"/>
      <c r="AC19" s="15"/>
      <c r="AD19" s="15"/>
      <c r="AE19" s="15"/>
      <c r="AF19" s="17"/>
    </row>
    <row r="20" spans="1:32" ht="25.2" customHeight="1" x14ac:dyDescent="0.3">
      <c r="A20" s="72"/>
      <c r="B20" s="72"/>
      <c r="C20" s="74"/>
      <c r="D20" s="76"/>
      <c r="E20" s="78"/>
      <c r="F20" s="72"/>
      <c r="G20" s="82"/>
      <c r="H20" s="83"/>
      <c r="I20" s="84"/>
      <c r="J20" s="86"/>
      <c r="K20" s="78"/>
      <c r="L20" s="72"/>
      <c r="M20" s="82"/>
      <c r="N20" s="83"/>
      <c r="O20" s="84"/>
      <c r="P20" s="14"/>
      <c r="Q20" s="15"/>
      <c r="R20" s="16" t="s">
        <v>40</v>
      </c>
      <c r="S20" s="16">
        <f>D42</f>
        <v>0</v>
      </c>
      <c r="T20" s="16">
        <f>E42</f>
        <v>0</v>
      </c>
      <c r="U20" s="16">
        <f>K42</f>
        <v>0</v>
      </c>
      <c r="V20" s="16">
        <f t="shared" si="0"/>
        <v>0</v>
      </c>
      <c r="W20" s="15"/>
      <c r="X20" s="15"/>
      <c r="Y20" s="15"/>
      <c r="Z20" s="15"/>
      <c r="AA20" s="15"/>
      <c r="AB20" s="15"/>
      <c r="AC20" s="15"/>
      <c r="AD20" s="15"/>
      <c r="AE20" s="15"/>
      <c r="AF20" s="17"/>
    </row>
    <row r="21" spans="1:32" ht="25.2" customHeight="1" x14ac:dyDescent="0.3">
      <c r="A21" s="87" t="s">
        <v>41</v>
      </c>
      <c r="B21" s="88"/>
      <c r="C21" s="89"/>
      <c r="D21" s="93">
        <f>SUM(D5:D20)</f>
        <v>276</v>
      </c>
      <c r="E21" s="95">
        <f>SUM(E5:E20)</f>
        <v>0</v>
      </c>
      <c r="F21" s="97">
        <f>E21/D21</f>
        <v>0</v>
      </c>
      <c r="G21" s="99" t="s">
        <v>42</v>
      </c>
      <c r="H21" s="101"/>
      <c r="I21" s="103" t="str">
        <f>IF(H21="","",H21/E21)</f>
        <v/>
      </c>
      <c r="J21" s="105">
        <f>SUM(J5:J20)</f>
        <v>276</v>
      </c>
      <c r="K21" s="95">
        <f>SUM(K5:K20)</f>
        <v>0</v>
      </c>
      <c r="L21" s="97">
        <f>K21/J21</f>
        <v>0</v>
      </c>
      <c r="M21" s="99" t="s">
        <v>42</v>
      </c>
      <c r="N21" s="101"/>
      <c r="O21" s="103" t="str">
        <f>IF(N21="","",N21/K21)</f>
        <v/>
      </c>
      <c r="P21" s="14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7"/>
    </row>
    <row r="22" spans="1:32" ht="25.2" customHeight="1" thickBot="1" x14ac:dyDescent="0.35">
      <c r="A22" s="90"/>
      <c r="B22" s="91"/>
      <c r="C22" s="92"/>
      <c r="D22" s="94"/>
      <c r="E22" s="96"/>
      <c r="F22" s="98"/>
      <c r="G22" s="100"/>
      <c r="H22" s="102"/>
      <c r="I22" s="104"/>
      <c r="J22" s="106"/>
      <c r="K22" s="96"/>
      <c r="L22" s="98"/>
      <c r="M22" s="100"/>
      <c r="N22" s="102"/>
      <c r="O22" s="104"/>
      <c r="P22" s="14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7"/>
    </row>
    <row r="23" spans="1:32" ht="25.2" customHeight="1" thickBot="1" x14ac:dyDescent="0.35">
      <c r="A23" s="56" t="s">
        <v>43</v>
      </c>
      <c r="B23" s="57"/>
      <c r="C23" s="57"/>
      <c r="D23" s="57"/>
      <c r="E23" s="57"/>
      <c r="F23" s="57"/>
      <c r="G23" s="57"/>
      <c r="H23" s="57"/>
      <c r="I23" s="57"/>
      <c r="J23" s="57"/>
      <c r="K23" s="57"/>
      <c r="L23" s="57"/>
      <c r="M23" s="57"/>
      <c r="N23" s="57"/>
      <c r="O23" s="58"/>
      <c r="P23" s="14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7"/>
    </row>
    <row r="24" spans="1:32" ht="25.2" customHeight="1" x14ac:dyDescent="0.3">
      <c r="A24" s="59" t="s">
        <v>3</v>
      </c>
      <c r="B24" s="60"/>
      <c r="C24" s="7">
        <f>C3</f>
        <v>0</v>
      </c>
      <c r="D24" s="61" t="s">
        <v>4</v>
      </c>
      <c r="E24" s="62"/>
      <c r="F24" s="62"/>
      <c r="G24" s="63"/>
      <c r="H24" s="63"/>
      <c r="I24" s="64"/>
      <c r="J24" s="65" t="s">
        <v>5</v>
      </c>
      <c r="K24" s="65"/>
      <c r="L24" s="65"/>
      <c r="M24" s="66"/>
      <c r="N24" s="66"/>
      <c r="O24" s="67"/>
      <c r="P24" s="14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7"/>
    </row>
    <row r="25" spans="1:32" ht="36" customHeight="1" x14ac:dyDescent="0.3">
      <c r="A25" s="107" t="s">
        <v>11</v>
      </c>
      <c r="B25" s="108"/>
      <c r="C25" s="8" t="s">
        <v>12</v>
      </c>
      <c r="D25" s="9" t="s">
        <v>7</v>
      </c>
      <c r="E25" s="4" t="s">
        <v>13</v>
      </c>
      <c r="F25" s="5" t="s">
        <v>14</v>
      </c>
      <c r="G25" s="108" t="s">
        <v>15</v>
      </c>
      <c r="H25" s="109"/>
      <c r="I25" s="110"/>
      <c r="J25" s="6" t="s">
        <v>7</v>
      </c>
      <c r="K25" s="4" t="s">
        <v>13</v>
      </c>
      <c r="L25" s="5" t="s">
        <v>14</v>
      </c>
      <c r="M25" s="108" t="s">
        <v>15</v>
      </c>
      <c r="N25" s="109"/>
      <c r="O25" s="110"/>
      <c r="P25" s="14"/>
      <c r="Q25" s="111"/>
      <c r="R25" s="111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7"/>
    </row>
    <row r="26" spans="1:32" ht="25.2" customHeight="1" x14ac:dyDescent="0.3">
      <c r="A26" s="112">
        <v>1</v>
      </c>
      <c r="B26" s="113" t="s">
        <v>44</v>
      </c>
      <c r="C26" s="114"/>
      <c r="D26" s="116">
        <v>31</v>
      </c>
      <c r="E26" s="77"/>
      <c r="F26" s="72">
        <f>E26</f>
        <v>0</v>
      </c>
      <c r="G26" s="79"/>
      <c r="H26" s="80"/>
      <c r="I26" s="81"/>
      <c r="J26" s="85">
        <v>31</v>
      </c>
      <c r="K26" s="77"/>
      <c r="L26" s="72">
        <f>K26</f>
        <v>0</v>
      </c>
      <c r="M26" s="79"/>
      <c r="N26" s="80"/>
      <c r="O26" s="81"/>
      <c r="P26" s="14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7"/>
    </row>
    <row r="27" spans="1:32" ht="25.2" customHeight="1" x14ac:dyDescent="0.3">
      <c r="A27" s="112"/>
      <c r="B27" s="113"/>
      <c r="C27" s="115"/>
      <c r="D27" s="117"/>
      <c r="E27" s="78"/>
      <c r="F27" s="72"/>
      <c r="G27" s="82"/>
      <c r="H27" s="83"/>
      <c r="I27" s="84"/>
      <c r="J27" s="86"/>
      <c r="K27" s="78"/>
      <c r="L27" s="72"/>
      <c r="M27" s="82"/>
      <c r="N27" s="83"/>
      <c r="O27" s="84"/>
      <c r="P27" s="14"/>
      <c r="Q27" s="15"/>
      <c r="S27" s="118" t="s">
        <v>45</v>
      </c>
      <c r="T27" s="118"/>
      <c r="U27" s="118" t="s">
        <v>46</v>
      </c>
      <c r="V27" s="118"/>
      <c r="X27" s="15"/>
      <c r="Y27" s="15"/>
      <c r="Z27" s="15"/>
      <c r="AA27" s="15"/>
      <c r="AB27" s="15"/>
      <c r="AC27" s="15"/>
      <c r="AD27" s="15"/>
      <c r="AE27" s="15"/>
      <c r="AF27" s="17"/>
    </row>
    <row r="28" spans="1:32" ht="25.2" customHeight="1" x14ac:dyDescent="0.3">
      <c r="A28" s="112">
        <v>2</v>
      </c>
      <c r="B28" s="119" t="s">
        <v>47</v>
      </c>
      <c r="C28" s="114"/>
      <c r="D28" s="116">
        <v>38</v>
      </c>
      <c r="E28" s="77"/>
      <c r="F28" s="72">
        <f>F26+E28</f>
        <v>0</v>
      </c>
      <c r="G28" s="79"/>
      <c r="H28" s="80"/>
      <c r="I28" s="81"/>
      <c r="J28" s="85">
        <v>38</v>
      </c>
      <c r="K28" s="77"/>
      <c r="L28" s="72">
        <f>L26+K28</f>
        <v>0</v>
      </c>
      <c r="M28" s="79"/>
      <c r="N28" s="80"/>
      <c r="O28" s="81"/>
      <c r="P28" s="14"/>
      <c r="Q28" s="15"/>
      <c r="R28" s="16" t="s">
        <v>6</v>
      </c>
      <c r="S28" s="16" t="s">
        <v>48</v>
      </c>
      <c r="T28" s="18" t="s">
        <v>49</v>
      </c>
      <c r="U28" s="16" t="s">
        <v>50</v>
      </c>
      <c r="V28" s="16" t="s">
        <v>51</v>
      </c>
      <c r="W28" s="18" t="s">
        <v>52</v>
      </c>
      <c r="X28" s="15"/>
      <c r="Y28" s="15"/>
      <c r="Z28" s="15"/>
      <c r="AA28" s="15"/>
      <c r="AB28" s="15"/>
      <c r="AC28" s="15"/>
      <c r="AD28" s="15"/>
      <c r="AE28" s="15"/>
      <c r="AF28" s="17"/>
    </row>
    <row r="29" spans="1:32" ht="25.2" customHeight="1" x14ac:dyDescent="0.3">
      <c r="A29" s="112"/>
      <c r="B29" s="113"/>
      <c r="C29" s="115"/>
      <c r="D29" s="117"/>
      <c r="E29" s="78"/>
      <c r="F29" s="72"/>
      <c r="G29" s="82"/>
      <c r="H29" s="83"/>
      <c r="I29" s="84"/>
      <c r="J29" s="86"/>
      <c r="K29" s="78"/>
      <c r="L29" s="72"/>
      <c r="M29" s="82"/>
      <c r="N29" s="83"/>
      <c r="O29" s="84"/>
      <c r="P29" s="14"/>
      <c r="Q29" s="15"/>
      <c r="R29" s="16" t="s">
        <v>16</v>
      </c>
      <c r="S29" s="16">
        <v>92</v>
      </c>
      <c r="T29" s="16">
        <v>80</v>
      </c>
      <c r="U29" s="16">
        <v>226</v>
      </c>
      <c r="V29" s="16">
        <v>216</v>
      </c>
      <c r="W29" s="16">
        <f>C5</f>
        <v>0</v>
      </c>
      <c r="X29" s="15"/>
      <c r="Y29" s="15"/>
      <c r="Z29" s="15"/>
      <c r="AA29" s="15"/>
      <c r="AB29" s="15"/>
      <c r="AC29" s="15"/>
      <c r="AD29" s="15"/>
      <c r="AE29" s="15"/>
      <c r="AF29" s="17"/>
    </row>
    <row r="30" spans="1:32" ht="25.2" customHeight="1" x14ac:dyDescent="0.3">
      <c r="A30" s="112">
        <v>3</v>
      </c>
      <c r="B30" s="119" t="s">
        <v>53</v>
      </c>
      <c r="C30" s="114"/>
      <c r="D30" s="116">
        <v>34</v>
      </c>
      <c r="E30" s="77"/>
      <c r="F30" s="72">
        <f>F28+E30</f>
        <v>0</v>
      </c>
      <c r="G30" s="79"/>
      <c r="H30" s="80"/>
      <c r="I30" s="81"/>
      <c r="J30" s="85">
        <v>34</v>
      </c>
      <c r="K30" s="77"/>
      <c r="L30" s="72">
        <f>L28+K30</f>
        <v>0</v>
      </c>
      <c r="M30" s="79"/>
      <c r="N30" s="80"/>
      <c r="O30" s="81"/>
      <c r="P30" s="14"/>
      <c r="Q30" s="15"/>
      <c r="R30" s="16" t="s">
        <v>18</v>
      </c>
      <c r="S30" s="16">
        <v>115</v>
      </c>
      <c r="T30" s="16">
        <v>103</v>
      </c>
      <c r="U30" s="16">
        <v>204</v>
      </c>
      <c r="V30" s="16">
        <v>194</v>
      </c>
      <c r="W30" s="16">
        <f>C7</f>
        <v>0</v>
      </c>
      <c r="X30" s="15"/>
      <c r="Y30" s="15"/>
      <c r="Z30" s="15"/>
      <c r="AA30" s="15"/>
      <c r="AB30" s="15"/>
      <c r="AC30" s="15"/>
      <c r="AD30" s="15"/>
      <c r="AE30" s="15"/>
      <c r="AF30" s="17"/>
    </row>
    <row r="31" spans="1:32" ht="25.2" customHeight="1" x14ac:dyDescent="0.3">
      <c r="A31" s="112"/>
      <c r="B31" s="113"/>
      <c r="C31" s="115"/>
      <c r="D31" s="117"/>
      <c r="E31" s="78"/>
      <c r="F31" s="72"/>
      <c r="G31" s="82"/>
      <c r="H31" s="83"/>
      <c r="I31" s="84"/>
      <c r="J31" s="86"/>
      <c r="K31" s="78"/>
      <c r="L31" s="72"/>
      <c r="M31" s="82"/>
      <c r="N31" s="83"/>
      <c r="O31" s="84"/>
      <c r="P31" s="14"/>
      <c r="Q31" s="15"/>
      <c r="R31" s="16" t="s">
        <v>19</v>
      </c>
      <c r="S31" s="16">
        <v>135</v>
      </c>
      <c r="T31" s="16">
        <v>123</v>
      </c>
      <c r="U31" s="16">
        <v>186</v>
      </c>
      <c r="V31" s="16">
        <v>176</v>
      </c>
      <c r="W31" s="16">
        <f>C9</f>
        <v>0</v>
      </c>
      <c r="X31" s="15"/>
      <c r="Y31" s="15"/>
      <c r="Z31" s="15"/>
      <c r="AA31" s="15"/>
      <c r="AB31" s="15"/>
      <c r="AC31" s="15"/>
      <c r="AD31" s="15"/>
      <c r="AE31" s="15"/>
      <c r="AF31" s="17"/>
    </row>
    <row r="32" spans="1:32" ht="25.2" customHeight="1" x14ac:dyDescent="0.3">
      <c r="A32" s="112">
        <v>4</v>
      </c>
      <c r="B32" s="120" t="s">
        <v>54</v>
      </c>
      <c r="C32" s="114"/>
      <c r="D32" s="116">
        <v>38</v>
      </c>
      <c r="E32" s="77"/>
      <c r="F32" s="72">
        <f>F30+E32</f>
        <v>0</v>
      </c>
      <c r="G32" s="79"/>
      <c r="H32" s="80"/>
      <c r="I32" s="81"/>
      <c r="J32" s="85">
        <v>38</v>
      </c>
      <c r="K32" s="77"/>
      <c r="L32" s="72">
        <f>L30+K32</f>
        <v>0</v>
      </c>
      <c r="M32" s="79"/>
      <c r="N32" s="80"/>
      <c r="O32" s="81"/>
      <c r="P32" s="14"/>
      <c r="Q32" s="15"/>
      <c r="R32" s="16" t="s">
        <v>21</v>
      </c>
      <c r="S32" s="16">
        <v>158</v>
      </c>
      <c r="T32" s="16">
        <v>146</v>
      </c>
      <c r="U32" s="16">
        <v>166</v>
      </c>
      <c r="V32" s="16">
        <v>156</v>
      </c>
      <c r="W32" s="16">
        <f>C11</f>
        <v>0</v>
      </c>
      <c r="X32" s="15"/>
      <c r="Y32" s="15"/>
      <c r="Z32" s="15"/>
      <c r="AA32" s="15"/>
      <c r="AB32" s="15"/>
      <c r="AC32" s="15"/>
      <c r="AD32" s="15"/>
      <c r="AE32" s="15"/>
      <c r="AF32" s="17"/>
    </row>
    <row r="33" spans="1:32" ht="25.2" customHeight="1" x14ac:dyDescent="0.3">
      <c r="A33" s="112"/>
      <c r="B33" s="119"/>
      <c r="C33" s="115"/>
      <c r="D33" s="117"/>
      <c r="E33" s="78"/>
      <c r="F33" s="72"/>
      <c r="G33" s="82"/>
      <c r="H33" s="83"/>
      <c r="I33" s="84"/>
      <c r="J33" s="86"/>
      <c r="K33" s="78"/>
      <c r="L33" s="72"/>
      <c r="M33" s="82"/>
      <c r="N33" s="83"/>
      <c r="O33" s="84"/>
      <c r="P33" s="14"/>
      <c r="Q33" s="15"/>
      <c r="R33" s="16" t="s">
        <v>22</v>
      </c>
      <c r="S33" s="16">
        <v>178</v>
      </c>
      <c r="T33" s="16">
        <v>166</v>
      </c>
      <c r="U33" s="16">
        <v>145</v>
      </c>
      <c r="V33" s="16">
        <v>135</v>
      </c>
      <c r="W33" s="16">
        <f>C13</f>
        <v>0</v>
      </c>
      <c r="X33" s="15"/>
      <c r="Y33" s="15"/>
      <c r="Z33" s="15"/>
      <c r="AA33" s="15"/>
      <c r="AB33" s="15"/>
      <c r="AC33" s="15"/>
      <c r="AD33" s="15"/>
      <c r="AE33" s="15"/>
      <c r="AF33" s="17"/>
    </row>
    <row r="34" spans="1:32" ht="25.2" customHeight="1" x14ac:dyDescent="0.3">
      <c r="A34" s="112">
        <v>5</v>
      </c>
      <c r="B34" s="120" t="s">
        <v>55</v>
      </c>
      <c r="C34" s="114"/>
      <c r="D34" s="116">
        <v>34</v>
      </c>
      <c r="E34" s="77"/>
      <c r="F34" s="72">
        <f>F32+E34</f>
        <v>0</v>
      </c>
      <c r="G34" s="79"/>
      <c r="H34" s="80"/>
      <c r="I34" s="81"/>
      <c r="J34" s="85">
        <v>34</v>
      </c>
      <c r="K34" s="77"/>
      <c r="L34" s="72">
        <f>L32+K34</f>
        <v>0</v>
      </c>
      <c r="M34" s="79"/>
      <c r="N34" s="80"/>
      <c r="O34" s="81"/>
      <c r="P34" s="14"/>
      <c r="Q34" s="15"/>
      <c r="R34" s="16" t="s">
        <v>24</v>
      </c>
      <c r="S34" s="16">
        <v>206</v>
      </c>
      <c r="T34" s="16">
        <v>194</v>
      </c>
      <c r="U34" s="16">
        <v>128</v>
      </c>
      <c r="V34" s="16">
        <v>118</v>
      </c>
      <c r="W34" s="16">
        <f>C15</f>
        <v>0</v>
      </c>
      <c r="X34" s="15"/>
      <c r="Y34" s="15"/>
      <c r="Z34" s="15"/>
      <c r="AA34" s="15"/>
      <c r="AB34" s="15"/>
      <c r="AC34" s="15"/>
      <c r="AD34" s="15"/>
      <c r="AE34" s="15"/>
      <c r="AF34" s="17"/>
    </row>
    <row r="35" spans="1:32" ht="25.2" customHeight="1" x14ac:dyDescent="0.3">
      <c r="A35" s="112"/>
      <c r="B35" s="119"/>
      <c r="C35" s="115"/>
      <c r="D35" s="117"/>
      <c r="E35" s="78"/>
      <c r="F35" s="72"/>
      <c r="G35" s="82"/>
      <c r="H35" s="83"/>
      <c r="I35" s="84"/>
      <c r="J35" s="86"/>
      <c r="K35" s="78"/>
      <c r="L35" s="72"/>
      <c r="M35" s="82"/>
      <c r="N35" s="83"/>
      <c r="O35" s="84"/>
      <c r="P35" s="14"/>
      <c r="Q35" s="15"/>
      <c r="R35" s="16" t="s">
        <v>25</v>
      </c>
      <c r="S35" s="16">
        <v>216</v>
      </c>
      <c r="T35" s="16">
        <v>204</v>
      </c>
      <c r="U35" s="16">
        <v>108</v>
      </c>
      <c r="V35" s="16">
        <v>98</v>
      </c>
      <c r="W35" s="16">
        <f>C17</f>
        <v>0</v>
      </c>
      <c r="X35" s="15"/>
      <c r="Y35" s="15"/>
      <c r="Z35" s="15"/>
      <c r="AA35" s="15"/>
      <c r="AB35" s="15"/>
      <c r="AC35" s="15"/>
      <c r="AD35" s="15"/>
      <c r="AE35" s="15"/>
      <c r="AF35" s="17"/>
    </row>
    <row r="36" spans="1:32" ht="25.2" customHeight="1" x14ac:dyDescent="0.3">
      <c r="A36" s="112">
        <v>6</v>
      </c>
      <c r="B36" s="119" t="s">
        <v>56</v>
      </c>
      <c r="C36" s="114"/>
      <c r="D36" s="116">
        <v>38</v>
      </c>
      <c r="E36" s="77"/>
      <c r="F36" s="72">
        <f>F34+E36</f>
        <v>0</v>
      </c>
      <c r="G36" s="79"/>
      <c r="H36" s="80"/>
      <c r="I36" s="81"/>
      <c r="J36" s="85">
        <v>38</v>
      </c>
      <c r="K36" s="77"/>
      <c r="L36" s="72">
        <f>L34+K36</f>
        <v>0</v>
      </c>
      <c r="M36" s="79"/>
      <c r="N36" s="80"/>
      <c r="O36" s="81"/>
      <c r="P36" s="14"/>
      <c r="Q36" s="15"/>
      <c r="R36" s="16" t="s">
        <v>27</v>
      </c>
      <c r="S36" s="16">
        <v>239</v>
      </c>
      <c r="T36" s="16">
        <v>227</v>
      </c>
      <c r="U36" s="16">
        <v>86</v>
      </c>
      <c r="V36" s="16">
        <v>76</v>
      </c>
      <c r="W36" s="16">
        <f>C19</f>
        <v>0</v>
      </c>
      <c r="X36" s="15"/>
      <c r="Y36" s="15"/>
      <c r="Z36" s="15"/>
      <c r="AA36" s="15"/>
      <c r="AB36" s="15"/>
      <c r="AC36" s="15"/>
      <c r="AD36" s="15"/>
      <c r="AE36" s="15"/>
      <c r="AF36" s="17"/>
    </row>
    <row r="37" spans="1:32" ht="25.2" customHeight="1" x14ac:dyDescent="0.3">
      <c r="A37" s="112"/>
      <c r="B37" s="113"/>
      <c r="C37" s="115"/>
      <c r="D37" s="117"/>
      <c r="E37" s="78"/>
      <c r="F37" s="72"/>
      <c r="G37" s="82"/>
      <c r="H37" s="83"/>
      <c r="I37" s="84"/>
      <c r="J37" s="86"/>
      <c r="K37" s="78"/>
      <c r="L37" s="72"/>
      <c r="M37" s="82"/>
      <c r="N37" s="83"/>
      <c r="O37" s="84"/>
      <c r="P37" s="14"/>
      <c r="Q37" s="15"/>
      <c r="R37" s="16" t="s">
        <v>28</v>
      </c>
      <c r="S37" s="16">
        <v>226</v>
      </c>
      <c r="T37" s="16">
        <v>214</v>
      </c>
      <c r="U37" s="16">
        <v>106</v>
      </c>
      <c r="V37" s="16">
        <v>96</v>
      </c>
      <c r="W37" s="16">
        <f>C26</f>
        <v>0</v>
      </c>
      <c r="X37" s="15"/>
      <c r="Y37" s="15"/>
      <c r="Z37" s="15"/>
      <c r="AA37" s="15"/>
      <c r="AB37" s="15"/>
      <c r="AC37" s="15"/>
      <c r="AD37" s="15"/>
      <c r="AE37" s="15"/>
      <c r="AF37" s="17"/>
    </row>
    <row r="38" spans="1:32" ht="25.2" customHeight="1" x14ac:dyDescent="0.3">
      <c r="A38" s="112">
        <v>7</v>
      </c>
      <c r="B38" s="113" t="s">
        <v>57</v>
      </c>
      <c r="C38" s="114"/>
      <c r="D38" s="116">
        <v>25</v>
      </c>
      <c r="E38" s="77"/>
      <c r="F38" s="72">
        <f>F36+E38</f>
        <v>0</v>
      </c>
      <c r="G38" s="79"/>
      <c r="H38" s="80"/>
      <c r="I38" s="81"/>
      <c r="J38" s="85">
        <v>25</v>
      </c>
      <c r="K38" s="77"/>
      <c r="L38" s="72">
        <f>L36+K38</f>
        <v>0</v>
      </c>
      <c r="M38" s="79"/>
      <c r="N38" s="80"/>
      <c r="O38" s="81"/>
      <c r="P38" s="14"/>
      <c r="Q38" s="15"/>
      <c r="R38" s="16" t="s">
        <v>30</v>
      </c>
      <c r="S38" s="16">
        <v>204</v>
      </c>
      <c r="T38" s="16">
        <v>192</v>
      </c>
      <c r="U38" s="16">
        <v>129</v>
      </c>
      <c r="V38" s="16">
        <v>119</v>
      </c>
      <c r="W38" s="16">
        <f>C28</f>
        <v>0</v>
      </c>
      <c r="X38" s="15"/>
      <c r="Y38" s="15"/>
      <c r="Z38" s="15"/>
      <c r="AA38" s="15"/>
      <c r="AB38" s="15"/>
      <c r="AC38" s="15"/>
      <c r="AD38" s="15"/>
      <c r="AE38" s="15"/>
      <c r="AF38" s="17"/>
    </row>
    <row r="39" spans="1:32" ht="25.2" customHeight="1" x14ac:dyDescent="0.3">
      <c r="A39" s="112"/>
      <c r="B39" s="113"/>
      <c r="C39" s="115"/>
      <c r="D39" s="117"/>
      <c r="E39" s="78"/>
      <c r="F39" s="72"/>
      <c r="G39" s="82"/>
      <c r="H39" s="83"/>
      <c r="I39" s="84"/>
      <c r="J39" s="86"/>
      <c r="K39" s="78"/>
      <c r="L39" s="72"/>
      <c r="M39" s="82"/>
      <c r="N39" s="83"/>
      <c r="O39" s="84"/>
      <c r="P39" s="14"/>
      <c r="Q39" s="15"/>
      <c r="R39" s="16" t="s">
        <v>31</v>
      </c>
      <c r="S39" s="16">
        <v>186</v>
      </c>
      <c r="T39" s="16">
        <v>174</v>
      </c>
      <c r="U39" s="16">
        <v>149</v>
      </c>
      <c r="V39" s="16">
        <v>139</v>
      </c>
      <c r="W39" s="16">
        <f>C30</f>
        <v>0</v>
      </c>
      <c r="X39" s="15"/>
      <c r="Y39" s="15"/>
      <c r="Z39" s="15"/>
      <c r="AA39" s="15"/>
      <c r="AB39" s="15"/>
      <c r="AC39" s="15"/>
      <c r="AD39" s="15"/>
      <c r="AE39" s="15"/>
      <c r="AF39" s="17"/>
    </row>
    <row r="40" spans="1:32" ht="25.2" customHeight="1" x14ac:dyDescent="0.3">
      <c r="A40" s="112">
        <v>8</v>
      </c>
      <c r="B40" s="113" t="s">
        <v>58</v>
      </c>
      <c r="C40" s="114"/>
      <c r="D40" s="116">
        <v>38</v>
      </c>
      <c r="E40" s="77"/>
      <c r="F40" s="72">
        <f>F38+E40</f>
        <v>0</v>
      </c>
      <c r="G40" s="79"/>
      <c r="H40" s="80"/>
      <c r="I40" s="81"/>
      <c r="J40" s="85">
        <v>38</v>
      </c>
      <c r="K40" s="77"/>
      <c r="L40" s="72">
        <f>L38+K40</f>
        <v>0</v>
      </c>
      <c r="M40" s="79"/>
      <c r="N40" s="80"/>
      <c r="O40" s="81"/>
      <c r="P40" s="14"/>
      <c r="Q40" s="15"/>
      <c r="R40" s="16" t="s">
        <v>33</v>
      </c>
      <c r="S40" s="16">
        <v>166</v>
      </c>
      <c r="T40" s="16">
        <v>154</v>
      </c>
      <c r="U40" s="16">
        <v>172</v>
      </c>
      <c r="V40" s="16">
        <v>162</v>
      </c>
      <c r="W40" s="16">
        <f>C32</f>
        <v>0</v>
      </c>
      <c r="X40" s="15"/>
      <c r="Y40" s="15"/>
      <c r="Z40" s="15"/>
      <c r="AA40" s="15"/>
      <c r="AB40" s="15"/>
      <c r="AC40" s="15"/>
      <c r="AD40" s="15"/>
      <c r="AE40" s="15"/>
      <c r="AF40" s="17"/>
    </row>
    <row r="41" spans="1:32" ht="25.2" customHeight="1" x14ac:dyDescent="0.3">
      <c r="A41" s="112"/>
      <c r="B41" s="113"/>
      <c r="C41" s="115"/>
      <c r="D41" s="117"/>
      <c r="E41" s="78"/>
      <c r="F41" s="72"/>
      <c r="G41" s="82"/>
      <c r="H41" s="83"/>
      <c r="I41" s="84"/>
      <c r="J41" s="86"/>
      <c r="K41" s="78"/>
      <c r="L41" s="72"/>
      <c r="M41" s="82"/>
      <c r="N41" s="83"/>
      <c r="O41" s="84"/>
      <c r="P41" s="14"/>
      <c r="Q41" s="15"/>
      <c r="R41" s="16" t="s">
        <v>34</v>
      </c>
      <c r="S41" s="16">
        <v>145</v>
      </c>
      <c r="T41" s="16">
        <v>133</v>
      </c>
      <c r="U41" s="16">
        <v>192</v>
      </c>
      <c r="V41" s="16">
        <v>182</v>
      </c>
      <c r="W41" s="16">
        <f>C34</f>
        <v>0</v>
      </c>
      <c r="X41" s="15"/>
      <c r="Y41" s="15"/>
      <c r="Z41" s="15"/>
      <c r="AA41" s="15"/>
      <c r="AB41" s="15"/>
      <c r="AC41" s="15"/>
      <c r="AD41" s="15"/>
      <c r="AE41" s="15"/>
      <c r="AF41" s="17"/>
    </row>
    <row r="42" spans="1:32" ht="25.2" customHeight="1" x14ac:dyDescent="0.3">
      <c r="A42" s="112">
        <v>9</v>
      </c>
      <c r="B42" s="113" t="s">
        <v>59</v>
      </c>
      <c r="C42" s="114"/>
      <c r="D42" s="116"/>
      <c r="E42" s="77"/>
      <c r="F42" s="72">
        <f>F38+E42</f>
        <v>0</v>
      </c>
      <c r="G42" s="79"/>
      <c r="H42" s="80"/>
      <c r="I42" s="81"/>
      <c r="J42" s="85"/>
      <c r="K42" s="77"/>
      <c r="L42" s="72">
        <f>L38+K42</f>
        <v>0</v>
      </c>
      <c r="M42" s="79"/>
      <c r="N42" s="80"/>
      <c r="O42" s="81"/>
      <c r="P42" s="14"/>
      <c r="Q42" s="15"/>
      <c r="R42" s="16" t="s">
        <v>36</v>
      </c>
      <c r="S42" s="16">
        <v>128</v>
      </c>
      <c r="T42" s="16">
        <v>116</v>
      </c>
      <c r="U42" s="16">
        <v>220</v>
      </c>
      <c r="V42" s="16">
        <v>210</v>
      </c>
      <c r="W42" s="16">
        <f>C36</f>
        <v>0</v>
      </c>
      <c r="X42" s="15"/>
      <c r="Y42" s="15"/>
      <c r="Z42" s="15"/>
      <c r="AA42" s="15"/>
      <c r="AB42" s="15"/>
      <c r="AC42" s="15"/>
      <c r="AD42" s="15"/>
      <c r="AE42" s="15"/>
      <c r="AF42" s="17"/>
    </row>
    <row r="43" spans="1:32" ht="25.2" customHeight="1" x14ac:dyDescent="0.3">
      <c r="A43" s="112"/>
      <c r="B43" s="113"/>
      <c r="C43" s="115"/>
      <c r="D43" s="117"/>
      <c r="E43" s="78"/>
      <c r="F43" s="72"/>
      <c r="G43" s="82"/>
      <c r="H43" s="83"/>
      <c r="I43" s="84"/>
      <c r="J43" s="86"/>
      <c r="K43" s="78"/>
      <c r="L43" s="72"/>
      <c r="M43" s="82"/>
      <c r="N43" s="83"/>
      <c r="O43" s="84"/>
      <c r="P43" s="14"/>
      <c r="Q43" s="15"/>
      <c r="R43" s="16" t="s">
        <v>37</v>
      </c>
      <c r="S43" s="16">
        <v>108</v>
      </c>
      <c r="T43" s="16">
        <v>96</v>
      </c>
      <c r="U43" s="16">
        <v>230</v>
      </c>
      <c r="V43" s="16">
        <v>220</v>
      </c>
      <c r="W43" s="16">
        <f>C38</f>
        <v>0</v>
      </c>
      <c r="X43" s="15"/>
      <c r="Y43" s="15"/>
      <c r="Z43" s="15"/>
      <c r="AA43" s="15"/>
      <c r="AB43" s="15"/>
      <c r="AC43" s="15"/>
      <c r="AD43" s="15"/>
      <c r="AE43" s="15"/>
      <c r="AF43" s="17"/>
    </row>
    <row r="44" spans="1:32" ht="25.2" customHeight="1" x14ac:dyDescent="0.3">
      <c r="A44" s="87" t="s">
        <v>41</v>
      </c>
      <c r="B44" s="88"/>
      <c r="C44" s="121"/>
      <c r="D44" s="123">
        <f>SUM(D26:D43)</f>
        <v>276</v>
      </c>
      <c r="E44" s="95">
        <f>SUM(E26:E43)</f>
        <v>0</v>
      </c>
      <c r="F44" s="97">
        <f>E44/D44</f>
        <v>0</v>
      </c>
      <c r="G44" s="99" t="s">
        <v>42</v>
      </c>
      <c r="H44" s="101"/>
      <c r="I44" s="103" t="str">
        <f>IF(H44="","",H44/E44)</f>
        <v/>
      </c>
      <c r="J44" s="105">
        <f>SUM(J26:J43)</f>
        <v>276</v>
      </c>
      <c r="K44" s="95">
        <f>SUM(K26:K43)</f>
        <v>0</v>
      </c>
      <c r="L44" s="97">
        <f>K44/J44</f>
        <v>0</v>
      </c>
      <c r="M44" s="99" t="s">
        <v>42</v>
      </c>
      <c r="N44" s="101"/>
      <c r="O44" s="103" t="str">
        <f>IF(N44="","",N44/K44)</f>
        <v/>
      </c>
      <c r="P44" s="14"/>
      <c r="Q44" s="15"/>
      <c r="R44" s="16" t="s">
        <v>39</v>
      </c>
      <c r="S44" s="16">
        <v>72</v>
      </c>
      <c r="T44" s="16">
        <v>60</v>
      </c>
      <c r="U44" s="16">
        <v>239</v>
      </c>
      <c r="V44" s="16">
        <v>229</v>
      </c>
      <c r="W44" s="16">
        <f>C40</f>
        <v>0</v>
      </c>
      <c r="X44" s="15"/>
      <c r="Y44" s="15"/>
      <c r="Z44" s="15"/>
      <c r="AA44" s="15"/>
      <c r="AB44" s="15"/>
      <c r="AC44" s="15"/>
      <c r="AD44" s="15"/>
      <c r="AE44" s="15"/>
      <c r="AF44" s="17"/>
    </row>
    <row r="45" spans="1:32" ht="25.2" customHeight="1" thickBot="1" x14ac:dyDescent="0.35">
      <c r="A45" s="90"/>
      <c r="B45" s="91"/>
      <c r="C45" s="122"/>
      <c r="D45" s="124"/>
      <c r="E45" s="96"/>
      <c r="F45" s="98"/>
      <c r="G45" s="100"/>
      <c r="H45" s="102"/>
      <c r="I45" s="104"/>
      <c r="J45" s="106"/>
      <c r="K45" s="96"/>
      <c r="L45" s="98"/>
      <c r="M45" s="100"/>
      <c r="N45" s="102"/>
      <c r="O45" s="104"/>
      <c r="P45" s="14"/>
      <c r="Q45" s="15"/>
      <c r="R45" s="16" t="s">
        <v>40</v>
      </c>
      <c r="S45" s="16">
        <v>72</v>
      </c>
      <c r="T45" s="16">
        <v>60</v>
      </c>
      <c r="U45" s="16">
        <v>239</v>
      </c>
      <c r="V45" s="16">
        <v>229</v>
      </c>
      <c r="W45" s="16">
        <f>C42</f>
        <v>0</v>
      </c>
      <c r="X45" s="15"/>
      <c r="Y45" s="15"/>
      <c r="Z45" s="15"/>
      <c r="AA45" s="15"/>
      <c r="AB45" s="15"/>
      <c r="AC45" s="15"/>
      <c r="AD45" s="15"/>
      <c r="AE45" s="15"/>
      <c r="AF45" s="17"/>
    </row>
    <row r="46" spans="1:32" ht="25.2" customHeight="1" thickBot="1" x14ac:dyDescent="0.35">
      <c r="A46" s="125" t="s">
        <v>60</v>
      </c>
      <c r="B46" s="126"/>
      <c r="C46" s="126"/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7"/>
      <c r="P46" s="14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7"/>
    </row>
    <row r="47" spans="1:32" ht="25.2" customHeight="1" x14ac:dyDescent="0.3">
      <c r="A47" s="128" t="s">
        <v>61</v>
      </c>
      <c r="B47" s="129"/>
      <c r="C47" s="10" t="s">
        <v>62</v>
      </c>
      <c r="D47" s="130" t="s">
        <v>4</v>
      </c>
      <c r="E47" s="131"/>
      <c r="F47" s="131"/>
      <c r="G47" s="132"/>
      <c r="H47" s="132"/>
      <c r="I47" s="133"/>
      <c r="J47" s="134" t="s">
        <v>5</v>
      </c>
      <c r="K47" s="134"/>
      <c r="L47" s="134"/>
      <c r="M47" s="135"/>
      <c r="N47" s="135"/>
      <c r="O47" s="136"/>
      <c r="P47" s="14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7"/>
    </row>
    <row r="48" spans="1:32" x14ac:dyDescent="0.3">
      <c r="A48" s="147">
        <f>C24</f>
        <v>0</v>
      </c>
      <c r="B48" s="148"/>
      <c r="C48" s="151">
        <f>IF(C42=0,C40,C42)</f>
        <v>0</v>
      </c>
      <c r="D48" s="153">
        <f>SUM(D21,D44)</f>
        <v>552</v>
      </c>
      <c r="E48" s="143">
        <f>SUM(E21,E44)</f>
        <v>0</v>
      </c>
      <c r="F48" s="155">
        <f>E48/D48</f>
        <v>0</v>
      </c>
      <c r="G48" s="137" t="s">
        <v>42</v>
      </c>
      <c r="H48" s="137">
        <f>SUM(H21,H44)</f>
        <v>0</v>
      </c>
      <c r="I48" s="139">
        <f>IF(H48=0,0%,H48/E48)</f>
        <v>0</v>
      </c>
      <c r="J48" s="141">
        <f>SUM(J21,J44)</f>
        <v>552</v>
      </c>
      <c r="K48" s="143">
        <f>SUM(K21,K44)</f>
        <v>0</v>
      </c>
      <c r="L48" s="145">
        <f>K48/J48</f>
        <v>0</v>
      </c>
      <c r="M48" s="137" t="s">
        <v>42</v>
      </c>
      <c r="N48" s="137">
        <f>SUM(N21,N44)</f>
        <v>0</v>
      </c>
      <c r="O48" s="139">
        <f>IF(N48=0,0%,N48/K48)</f>
        <v>0</v>
      </c>
      <c r="P48" s="14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7"/>
    </row>
    <row r="49" spans="1:32" ht="15" thickBot="1" x14ac:dyDescent="0.35">
      <c r="A49" s="149"/>
      <c r="B49" s="150"/>
      <c r="C49" s="152"/>
      <c r="D49" s="154"/>
      <c r="E49" s="144"/>
      <c r="F49" s="156"/>
      <c r="G49" s="138"/>
      <c r="H49" s="138"/>
      <c r="I49" s="140"/>
      <c r="J49" s="142"/>
      <c r="K49" s="144"/>
      <c r="L49" s="146"/>
      <c r="M49" s="138"/>
      <c r="N49" s="138"/>
      <c r="O49" s="140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1"/>
    </row>
    <row r="50" spans="1:32" ht="25.2" customHeight="1" x14ac:dyDescent="0.3"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</row>
    <row r="51" spans="1:32" ht="25.2" customHeight="1" x14ac:dyDescent="0.3"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</row>
  </sheetData>
  <sheetProtection sheet="1" formatCells="0" formatColumns="0" formatRows="0"/>
  <mergeCells count="250">
    <mergeCell ref="L5:L6"/>
    <mergeCell ref="A1:O1"/>
    <mergeCell ref="P1:AF1"/>
    <mergeCell ref="A2:O2"/>
    <mergeCell ref="A3:B3"/>
    <mergeCell ref="D3:I3"/>
    <mergeCell ref="J3:O3"/>
    <mergeCell ref="A4:B4"/>
    <mergeCell ref="G4:I4"/>
    <mergeCell ref="M4:O4"/>
    <mergeCell ref="M5:O6"/>
    <mergeCell ref="J5:J6"/>
    <mergeCell ref="A5:A6"/>
    <mergeCell ref="B5:B6"/>
    <mergeCell ref="C5:C6"/>
    <mergeCell ref="D5:D6"/>
    <mergeCell ref="E5:E6"/>
    <mergeCell ref="F9:F10"/>
    <mergeCell ref="G9:I10"/>
    <mergeCell ref="J9:J10"/>
    <mergeCell ref="K9:K10"/>
    <mergeCell ref="A7:A8"/>
    <mergeCell ref="B7:B8"/>
    <mergeCell ref="C7:C8"/>
    <mergeCell ref="D7:D8"/>
    <mergeCell ref="E7:E8"/>
    <mergeCell ref="F7:F8"/>
    <mergeCell ref="A9:A10"/>
    <mergeCell ref="B9:B10"/>
    <mergeCell ref="C9:C10"/>
    <mergeCell ref="D9:D10"/>
    <mergeCell ref="E9:E10"/>
    <mergeCell ref="F5:F6"/>
    <mergeCell ref="G5:I6"/>
    <mergeCell ref="K5:K6"/>
    <mergeCell ref="A11:A12"/>
    <mergeCell ref="B11:B12"/>
    <mergeCell ref="C11:C12"/>
    <mergeCell ref="D11:D12"/>
    <mergeCell ref="E11:E12"/>
    <mergeCell ref="M9:O10"/>
    <mergeCell ref="G7:I8"/>
    <mergeCell ref="J7:J8"/>
    <mergeCell ref="K7:K8"/>
    <mergeCell ref="L7:L8"/>
    <mergeCell ref="M7:O8"/>
    <mergeCell ref="L9:L10"/>
    <mergeCell ref="G11:I12"/>
    <mergeCell ref="J11:J12"/>
    <mergeCell ref="K11:K12"/>
    <mergeCell ref="L11:L12"/>
    <mergeCell ref="M11:O12"/>
    <mergeCell ref="F15:F16"/>
    <mergeCell ref="F13:F14"/>
    <mergeCell ref="G13:I14"/>
    <mergeCell ref="J13:J14"/>
    <mergeCell ref="K13:K14"/>
    <mergeCell ref="L13:L14"/>
    <mergeCell ref="F11:F12"/>
    <mergeCell ref="C17:C18"/>
    <mergeCell ref="D17:D18"/>
    <mergeCell ref="E17:E18"/>
    <mergeCell ref="A15:A16"/>
    <mergeCell ref="B15:B16"/>
    <mergeCell ref="C15:C16"/>
    <mergeCell ref="D15:D16"/>
    <mergeCell ref="E15:E16"/>
    <mergeCell ref="M13:O14"/>
    <mergeCell ref="A13:A14"/>
    <mergeCell ref="B13:B14"/>
    <mergeCell ref="C13:C14"/>
    <mergeCell ref="D13:D14"/>
    <mergeCell ref="E13:E14"/>
    <mergeCell ref="A19:A20"/>
    <mergeCell ref="B19:B20"/>
    <mergeCell ref="C19:C20"/>
    <mergeCell ref="D19:D20"/>
    <mergeCell ref="E19:E20"/>
    <mergeCell ref="M17:O18"/>
    <mergeCell ref="G15:I16"/>
    <mergeCell ref="J15:J16"/>
    <mergeCell ref="K15:K16"/>
    <mergeCell ref="L15:L16"/>
    <mergeCell ref="M15:O16"/>
    <mergeCell ref="F19:F20"/>
    <mergeCell ref="F17:F18"/>
    <mergeCell ref="G17:I18"/>
    <mergeCell ref="J17:J18"/>
    <mergeCell ref="K17:K18"/>
    <mergeCell ref="L17:L18"/>
    <mergeCell ref="G19:I20"/>
    <mergeCell ref="J19:J20"/>
    <mergeCell ref="K19:K20"/>
    <mergeCell ref="L19:L20"/>
    <mergeCell ref="M19:O20"/>
    <mergeCell ref="A17:A18"/>
    <mergeCell ref="B17:B18"/>
    <mergeCell ref="A23:O23"/>
    <mergeCell ref="A24:B24"/>
    <mergeCell ref="D24:I24"/>
    <mergeCell ref="J24:O24"/>
    <mergeCell ref="H21:H22"/>
    <mergeCell ref="I21:I22"/>
    <mergeCell ref="J21:J22"/>
    <mergeCell ref="K21:K22"/>
    <mergeCell ref="A25:B25"/>
    <mergeCell ref="G25:I25"/>
    <mergeCell ref="M25:O25"/>
    <mergeCell ref="L21:L22"/>
    <mergeCell ref="M21:M22"/>
    <mergeCell ref="N21:N22"/>
    <mergeCell ref="O21:O22"/>
    <mergeCell ref="A21:C22"/>
    <mergeCell ref="D21:D22"/>
    <mergeCell ref="E21:E22"/>
    <mergeCell ref="F21:F22"/>
    <mergeCell ref="G21:G22"/>
    <mergeCell ref="Q25:R25"/>
    <mergeCell ref="A26:A27"/>
    <mergeCell ref="B26:B27"/>
    <mergeCell ref="C26:C27"/>
    <mergeCell ref="D26:D27"/>
    <mergeCell ref="E26:E27"/>
    <mergeCell ref="F26:F27"/>
    <mergeCell ref="G26:I27"/>
    <mergeCell ref="J26:J27"/>
    <mergeCell ref="K26:K27"/>
    <mergeCell ref="L26:L27"/>
    <mergeCell ref="M26:O27"/>
    <mergeCell ref="S27:T27"/>
    <mergeCell ref="U27:V27"/>
    <mergeCell ref="A28:A29"/>
    <mergeCell ref="B28:B29"/>
    <mergeCell ref="C28:C29"/>
    <mergeCell ref="D28:D29"/>
    <mergeCell ref="E28:E29"/>
    <mergeCell ref="F28:F29"/>
    <mergeCell ref="G28:I29"/>
    <mergeCell ref="J28:J29"/>
    <mergeCell ref="K28:K29"/>
    <mergeCell ref="L28:L29"/>
    <mergeCell ref="M28:O29"/>
    <mergeCell ref="L30:L31"/>
    <mergeCell ref="M30:O31"/>
    <mergeCell ref="A32:A33"/>
    <mergeCell ref="B32:B33"/>
    <mergeCell ref="C32:C33"/>
    <mergeCell ref="D32:D33"/>
    <mergeCell ref="E32:E33"/>
    <mergeCell ref="F32:F33"/>
    <mergeCell ref="G32:I33"/>
    <mergeCell ref="K32:K33"/>
    <mergeCell ref="L32:L33"/>
    <mergeCell ref="M32:O33"/>
    <mergeCell ref="J32:J33"/>
    <mergeCell ref="A30:A31"/>
    <mergeCell ref="B30:B31"/>
    <mergeCell ref="C30:C31"/>
    <mergeCell ref="D30:D31"/>
    <mergeCell ref="E30:E31"/>
    <mergeCell ref="F30:F31"/>
    <mergeCell ref="G30:I31"/>
    <mergeCell ref="J30:J31"/>
    <mergeCell ref="K30:K31"/>
    <mergeCell ref="A34:A35"/>
    <mergeCell ref="B34:B35"/>
    <mergeCell ref="C34:C35"/>
    <mergeCell ref="D34:D35"/>
    <mergeCell ref="E34:E35"/>
    <mergeCell ref="F34:F35"/>
    <mergeCell ref="A36:A37"/>
    <mergeCell ref="B36:B37"/>
    <mergeCell ref="C36:C37"/>
    <mergeCell ref="D36:D37"/>
    <mergeCell ref="E36:E37"/>
    <mergeCell ref="M36:O37"/>
    <mergeCell ref="G34:I35"/>
    <mergeCell ref="J34:J35"/>
    <mergeCell ref="K34:K35"/>
    <mergeCell ref="L34:L35"/>
    <mergeCell ref="M34:O35"/>
    <mergeCell ref="F38:F39"/>
    <mergeCell ref="F36:F37"/>
    <mergeCell ref="G36:I37"/>
    <mergeCell ref="J36:J37"/>
    <mergeCell ref="K36:K37"/>
    <mergeCell ref="L36:L37"/>
    <mergeCell ref="A40:A41"/>
    <mergeCell ref="B40:B41"/>
    <mergeCell ref="C40:C41"/>
    <mergeCell ref="D40:D41"/>
    <mergeCell ref="E40:E41"/>
    <mergeCell ref="A38:A39"/>
    <mergeCell ref="B38:B39"/>
    <mergeCell ref="C38:C39"/>
    <mergeCell ref="D38:D39"/>
    <mergeCell ref="E38:E39"/>
    <mergeCell ref="M40:O41"/>
    <mergeCell ref="G38:I39"/>
    <mergeCell ref="J38:J39"/>
    <mergeCell ref="K38:K39"/>
    <mergeCell ref="L38:L39"/>
    <mergeCell ref="M38:O39"/>
    <mergeCell ref="F42:F43"/>
    <mergeCell ref="F40:F41"/>
    <mergeCell ref="G40:I41"/>
    <mergeCell ref="J40:J41"/>
    <mergeCell ref="K40:K41"/>
    <mergeCell ref="L40:L41"/>
    <mergeCell ref="G42:I43"/>
    <mergeCell ref="J42:J43"/>
    <mergeCell ref="K42:K43"/>
    <mergeCell ref="L42:L43"/>
    <mergeCell ref="M42:O43"/>
    <mergeCell ref="N44:N45"/>
    <mergeCell ref="O44:O45"/>
    <mergeCell ref="A44:C45"/>
    <mergeCell ref="D44:D45"/>
    <mergeCell ref="E44:E45"/>
    <mergeCell ref="F44:F45"/>
    <mergeCell ref="G44:G45"/>
    <mergeCell ref="A42:A43"/>
    <mergeCell ref="B42:B43"/>
    <mergeCell ref="C42:C43"/>
    <mergeCell ref="D42:D43"/>
    <mergeCell ref="E42:E43"/>
    <mergeCell ref="A46:O46"/>
    <mergeCell ref="A47:B47"/>
    <mergeCell ref="D47:I47"/>
    <mergeCell ref="J47:O47"/>
    <mergeCell ref="H44:H45"/>
    <mergeCell ref="I44:I45"/>
    <mergeCell ref="J44:J45"/>
    <mergeCell ref="K44:K45"/>
    <mergeCell ref="A48:B49"/>
    <mergeCell ref="C48:C49"/>
    <mergeCell ref="D48:D49"/>
    <mergeCell ref="E48:E49"/>
    <mergeCell ref="F48:F49"/>
    <mergeCell ref="G48:G49"/>
    <mergeCell ref="N48:N49"/>
    <mergeCell ref="O48:O49"/>
    <mergeCell ref="H48:H49"/>
    <mergeCell ref="I48:I49"/>
    <mergeCell ref="J48:J49"/>
    <mergeCell ref="K48:K49"/>
    <mergeCell ref="L48:L49"/>
    <mergeCell ref="M48:M49"/>
    <mergeCell ref="L44:L45"/>
    <mergeCell ref="M44:M45"/>
  </mergeCells>
  <conditionalFormatting sqref="D5:D20 J5:J20">
    <cfRule type="expression" dxfId="33" priority="33">
      <formula>E5&lt;D5</formula>
    </cfRule>
    <cfRule type="expression" dxfId="32" priority="34">
      <formula>E5&gt;=D5</formula>
    </cfRule>
  </conditionalFormatting>
  <conditionalFormatting sqref="E5:E20 K5:K20">
    <cfRule type="expression" dxfId="31" priority="31">
      <formula>E5&gt;=D5</formula>
    </cfRule>
    <cfRule type="expression" dxfId="30" priority="32">
      <formula>E5&lt;D5</formula>
    </cfRule>
  </conditionalFormatting>
  <conditionalFormatting sqref="D21:D22">
    <cfRule type="expression" dxfId="29" priority="29">
      <formula>E21&lt;D21</formula>
    </cfRule>
    <cfRule type="expression" dxfId="28" priority="30">
      <formula>E21&gt;=D21</formula>
    </cfRule>
  </conditionalFormatting>
  <conditionalFormatting sqref="E21:E22">
    <cfRule type="expression" dxfId="27" priority="27">
      <formula>E21&gt;=D21</formula>
    </cfRule>
    <cfRule type="expression" dxfId="26" priority="28">
      <formula>E21&lt;D21</formula>
    </cfRule>
  </conditionalFormatting>
  <conditionalFormatting sqref="J21:J22">
    <cfRule type="expression" dxfId="25" priority="25">
      <formula>K21&lt;J21</formula>
    </cfRule>
    <cfRule type="expression" dxfId="24" priority="26">
      <formula>K21&gt;=J21</formula>
    </cfRule>
  </conditionalFormatting>
  <conditionalFormatting sqref="K21:K22">
    <cfRule type="expression" dxfId="23" priority="23">
      <formula>K21&gt;=J21</formula>
    </cfRule>
    <cfRule type="expression" dxfId="22" priority="24">
      <formula>K21&lt;J21</formula>
    </cfRule>
  </conditionalFormatting>
  <conditionalFormatting sqref="D26:D45">
    <cfRule type="expression" dxfId="21" priority="21">
      <formula>E26&lt;D26</formula>
    </cfRule>
    <cfRule type="expression" dxfId="20" priority="22">
      <formula>E26&gt;=D26</formula>
    </cfRule>
  </conditionalFormatting>
  <conditionalFormatting sqref="E44:E45">
    <cfRule type="expression" dxfId="19" priority="19">
      <formula>E44&gt;=D44</formula>
    </cfRule>
    <cfRule type="expression" dxfId="18" priority="20">
      <formula>E44&lt;D44</formula>
    </cfRule>
  </conditionalFormatting>
  <conditionalFormatting sqref="J42:J45">
    <cfRule type="expression" dxfId="17" priority="17">
      <formula>K42&lt;J42</formula>
    </cfRule>
    <cfRule type="expression" dxfId="16" priority="18">
      <formula>K42&gt;=J42</formula>
    </cfRule>
  </conditionalFormatting>
  <conditionalFormatting sqref="K44:K45">
    <cfRule type="expression" dxfId="15" priority="15">
      <formula>K44&gt;=J44</formula>
    </cfRule>
    <cfRule type="expression" dxfId="14" priority="16">
      <formula>K44&lt;J44</formula>
    </cfRule>
  </conditionalFormatting>
  <conditionalFormatting sqref="J26:J41">
    <cfRule type="expression" dxfId="13" priority="13">
      <formula>K26&lt;J26</formula>
    </cfRule>
    <cfRule type="expression" dxfId="12" priority="14">
      <formula>K26&gt;=J26</formula>
    </cfRule>
  </conditionalFormatting>
  <conditionalFormatting sqref="E26:E43">
    <cfRule type="expression" dxfId="11" priority="11">
      <formula>E26&gt;=D26</formula>
    </cfRule>
    <cfRule type="expression" dxfId="10" priority="12">
      <formula>E26&lt;D26</formula>
    </cfRule>
  </conditionalFormatting>
  <conditionalFormatting sqref="K26:K43">
    <cfRule type="expression" dxfId="9" priority="9">
      <formula>K26&gt;=J26</formula>
    </cfRule>
    <cfRule type="expression" dxfId="8" priority="10">
      <formula>K26&lt;J26</formula>
    </cfRule>
  </conditionalFormatting>
  <conditionalFormatting sqref="D48:D49">
    <cfRule type="expression" dxfId="7" priority="7">
      <formula>E48&lt;D48</formula>
    </cfRule>
    <cfRule type="expression" dxfId="6" priority="8">
      <formula>E48&gt;=D48</formula>
    </cfRule>
  </conditionalFormatting>
  <conditionalFormatting sqref="E48:E49">
    <cfRule type="expression" dxfId="5" priority="5">
      <formula>E48&gt;=D48</formula>
    </cfRule>
    <cfRule type="expression" dxfId="4" priority="6">
      <formula>E48&lt;D48</formula>
    </cfRule>
  </conditionalFormatting>
  <conditionalFormatting sqref="J48:J49">
    <cfRule type="expression" dxfId="3" priority="3">
      <formula>K48&lt;J48</formula>
    </cfRule>
    <cfRule type="expression" dxfId="2" priority="4">
      <formula>K48&gt;=J48</formula>
    </cfRule>
  </conditionalFormatting>
  <conditionalFormatting sqref="K48:K49">
    <cfRule type="expression" dxfId="1" priority="1">
      <formula>K48&gt;=J48</formula>
    </cfRule>
    <cfRule type="expression" dxfId="0" priority="2">
      <formula>K48&lt;J48</formula>
    </cfRule>
  </conditionalFormatting>
  <pageMargins left="0.7" right="0.7" top="0.75" bottom="0.75" header="0.3" footer="0.3"/>
  <pageSetup paperSize="9" scale="49" fitToHeight="0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6234631-a6f4-42e3-b347-f4e909e17cee" xsi:nil="true"/>
    <lcf76f155ced4ddcb4097134ff3c332f xmlns="abf6057e-90b0-4a23-a181-3c32f7458578">
      <Terms xmlns="http://schemas.microsoft.com/office/infopath/2007/PartnerControls"/>
    </lcf76f155ced4ddcb4097134ff3c332f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8F0C5AF97CE9944834D59FBEB3A8876" ma:contentTypeVersion="18" ma:contentTypeDescription="Crée un document." ma:contentTypeScope="" ma:versionID="6c8dd956124fcce8ee00adfd62869951">
  <xsd:schema xmlns:xsd="http://www.w3.org/2001/XMLSchema" xmlns:xs="http://www.w3.org/2001/XMLSchema" xmlns:p="http://schemas.microsoft.com/office/2006/metadata/properties" xmlns:ns2="16234631-a6f4-42e3-b347-f4e909e17cee" xmlns:ns3="abf6057e-90b0-4a23-a181-3c32f7458578" targetNamespace="http://schemas.microsoft.com/office/2006/metadata/properties" ma:root="true" ma:fieldsID="bfa677725ca59c713c44e9a91b2b5ae9" ns2:_="" ns3:_="">
    <xsd:import namespace="16234631-a6f4-42e3-b347-f4e909e17cee"/>
    <xsd:import namespace="abf6057e-90b0-4a23-a181-3c32f7458578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2:TaxCatchAll" minOccurs="0"/>
                <xsd:element ref="ns3:MediaServiceDateTaken" minOccurs="0"/>
                <xsd:element ref="ns3:lcf76f155ced4ddcb4097134ff3c332f" minOccurs="0"/>
                <xsd:element ref="ns3:MediaLengthInSeconds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34631-a6f4-42e3-b347-f4e909e17cee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b932c50c-a9be-4c8c-abce-de2c938f937f}" ma:internalName="TaxCatchAll" ma:showField="CatchAllData" ma:web="16234631-a6f4-42e3-b347-f4e909e17ce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bf6057e-90b0-4a23-a181-3c32f745857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e349cd20-9d75-4834-bef9-dbdc50c89ed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358DDF7-7EF3-4F86-A842-62C65FA45D2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8DE3F32-0C5C-4E68-B00B-084B3EA96888}">
  <ds:schemaRefs>
    <ds:schemaRef ds:uri="http://purl.org/dc/elements/1.1/"/>
    <ds:schemaRef ds:uri="http://purl.org/dc/dcmitype/"/>
    <ds:schemaRef ds:uri="http://www.w3.org/XML/1998/namespace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microsoft.com/office/2006/metadata/properties"/>
    <ds:schemaRef ds:uri="http://schemas.openxmlformats.org/package/2006/metadata/core-properties"/>
    <ds:schemaRef ds:uri="abf6057e-90b0-4a23-a181-3c32f7458578"/>
    <ds:schemaRef ds:uri="16234631-a6f4-42e3-b347-f4e909e17cee"/>
  </ds:schemaRefs>
</ds:datastoreItem>
</file>

<file path=customXml/itemProps3.xml><?xml version="1.0" encoding="utf-8"?>
<ds:datastoreItem xmlns:ds="http://schemas.openxmlformats.org/officeDocument/2006/customXml" ds:itemID="{120D4193-1FEC-4CDB-8736-CDDE0CD9CAC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6234631-a6f4-42e3-b347-f4e909e17cee"/>
    <ds:schemaRef ds:uri="abf6057e-90b0-4a23-a181-3c32f745857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Nouveau</vt:lpstr>
      <vt:lpstr>Cadence</vt:lpstr>
      <vt:lpstr>Modèle</vt:lpstr>
      <vt:lpstr>Modèle!Zone_d_impression</vt:lpstr>
      <vt:lpstr>Nouveau!Zone_d_impression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POMPORTES Hugo</dc:creator>
  <cp:keywords/>
  <dc:description/>
  <cp:lastModifiedBy>MAZOUZ Younes</cp:lastModifiedBy>
  <cp:revision/>
  <dcterms:created xsi:type="dcterms:W3CDTF">2022-06-21T09:22:39Z</dcterms:created>
  <dcterms:modified xsi:type="dcterms:W3CDTF">2022-12-19T10:49:50Z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0x01010038F0C5AF97CE9944834D59FBEB3A8876</vt:lpwstr>
  </property>
  <property fmtid="{D5CDD505-2E9C-101B-9397-08002B2CF9AE}" pid="3" name="MediaServiceImageTags">
    <vt:lpwstr/>
  </property>
</Properties>
</file>