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nald\Desktop\Artevent\"/>
    </mc:Choice>
  </mc:AlternateContent>
  <bookViews>
    <workbookView xWindow="0" yWindow="0" windowWidth="19200" windowHeight="82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1" i="1" l="1"/>
  <c r="C50" i="1" s="1"/>
  <c r="C61" i="1"/>
  <c r="J126" i="1"/>
  <c r="H126" i="1"/>
  <c r="J127" i="1"/>
  <c r="J192" i="1"/>
  <c r="I192" i="1" s="1"/>
  <c r="I193" i="1" s="1"/>
  <c r="H192" i="1"/>
  <c r="I126" i="1" l="1"/>
  <c r="I127" i="1" s="1"/>
  <c r="J193" i="1"/>
  <c r="I194" i="1" s="1"/>
  <c r="C94" i="1"/>
  <c r="B95" i="1"/>
  <c r="B96" i="1" s="1"/>
  <c r="C101" i="1"/>
  <c r="B102" i="1"/>
  <c r="B103" i="1" s="1"/>
  <c r="C68" i="1"/>
  <c r="B69" i="1"/>
  <c r="B70" i="1" s="1"/>
  <c r="D68" i="1" s="1"/>
  <c r="F24" i="2" s="1"/>
  <c r="B62" i="1"/>
  <c r="B63" i="1" s="1"/>
  <c r="D94" i="1" l="1"/>
  <c r="F32" i="2" s="1"/>
  <c r="D61" i="1"/>
  <c r="F22" i="2" s="1"/>
  <c r="D101" i="1"/>
  <c r="F34" i="2" s="1"/>
  <c r="B56" i="1"/>
  <c r="B57" i="1" s="1"/>
  <c r="B193" i="1"/>
  <c r="B194" i="1" s="1"/>
  <c r="C192" i="1"/>
  <c r="B168" i="1"/>
  <c r="B169" i="1" s="1"/>
  <c r="B109" i="1"/>
  <c r="B110" i="1" s="1"/>
  <c r="C167" i="1"/>
  <c r="D167" i="1" s="1"/>
  <c r="C108" i="1"/>
  <c r="D108" i="1" s="1"/>
  <c r="F36" i="2" s="1"/>
  <c r="B187" i="1"/>
  <c r="B188" i="1" s="1"/>
  <c r="B254" i="1"/>
  <c r="B255" i="1" s="1"/>
  <c r="C186" i="1"/>
  <c r="D186" i="1" s="1"/>
  <c r="F62" i="2" s="1"/>
  <c r="C253" i="1"/>
  <c r="D253" i="1" s="1"/>
  <c r="B273" i="1"/>
  <c r="B274" i="1" s="1"/>
  <c r="B260" i="1"/>
  <c r="B261" i="1" s="1"/>
  <c r="C272" i="1"/>
  <c r="C259" i="1"/>
  <c r="B211" i="1"/>
  <c r="B212" i="1" s="1"/>
  <c r="B235" i="1"/>
  <c r="B236" i="1" s="1"/>
  <c r="C210" i="1"/>
  <c r="C234" i="1"/>
  <c r="B217" i="1"/>
  <c r="B218" i="1" s="1"/>
  <c r="B229" i="1"/>
  <c r="B230" i="1" s="1"/>
  <c r="C216" i="1"/>
  <c r="C228" i="1"/>
  <c r="B39" i="1"/>
  <c r="B40" i="1" s="1"/>
  <c r="B181" i="1"/>
  <c r="B182" i="1" s="1"/>
  <c r="C38" i="1"/>
  <c r="D38" i="1" s="1"/>
  <c r="F14" i="2" s="1"/>
  <c r="C180" i="1"/>
  <c r="D180" i="1" s="1"/>
  <c r="F60" i="2" s="1"/>
  <c r="B248" i="1"/>
  <c r="B249" i="1" s="1"/>
  <c r="B223" i="1"/>
  <c r="B224" i="1" s="1"/>
  <c r="C247" i="1"/>
  <c r="C222" i="1"/>
  <c r="D130" i="1"/>
  <c r="F44" i="2" s="1"/>
  <c r="B121" i="1"/>
  <c r="B122" i="1" s="1"/>
  <c r="C120" i="1"/>
  <c r="D126" i="1"/>
  <c r="F42" i="2" s="1"/>
  <c r="B205" i="1"/>
  <c r="B206" i="1" s="1"/>
  <c r="B115" i="1"/>
  <c r="B116" i="1" s="1"/>
  <c r="C204" i="1"/>
  <c r="C114" i="1"/>
  <c r="D114" i="1" s="1"/>
  <c r="F38" i="2" s="1"/>
  <c r="B162" i="1"/>
  <c r="B163" i="1" s="1"/>
  <c r="C161" i="1"/>
  <c r="B76" i="1"/>
  <c r="B77" i="1" s="1"/>
  <c r="C55" i="1"/>
  <c r="C75" i="1"/>
  <c r="B45" i="1"/>
  <c r="B46" i="1" s="1"/>
  <c r="B199" i="1"/>
  <c r="B200" i="1" s="1"/>
  <c r="C44" i="1"/>
  <c r="C198" i="1"/>
  <c r="D198" i="1" s="1"/>
  <c r="F66" i="2" s="1"/>
  <c r="B174" i="1"/>
  <c r="B175" i="1" s="1"/>
  <c r="C173" i="1"/>
  <c r="B15" i="1"/>
  <c r="D13" i="1"/>
  <c r="D17" i="1" s="1"/>
  <c r="B13" i="1"/>
  <c r="C13" i="1" s="1"/>
  <c r="B143" i="1"/>
  <c r="B144" i="1" s="1"/>
  <c r="D11" i="1"/>
  <c r="C142" i="1"/>
  <c r="B156" i="1"/>
  <c r="B157" i="1" s="1"/>
  <c r="C155" i="1"/>
  <c r="F18" i="2"/>
  <c r="B88" i="1"/>
  <c r="B89" i="1" s="1"/>
  <c r="C87" i="1"/>
  <c r="B5" i="1"/>
  <c r="B6" i="1" s="1"/>
  <c r="B82" i="1"/>
  <c r="B83" i="1" s="1"/>
  <c r="C81" i="1"/>
  <c r="C3" i="1"/>
  <c r="D44" i="1" l="1"/>
  <c r="F16" i="2" s="1"/>
  <c r="D204" i="1"/>
  <c r="F68" i="2" s="1"/>
  <c r="D222" i="1"/>
  <c r="F74" i="2" s="1"/>
  <c r="D216" i="1"/>
  <c r="F72" i="2" s="1"/>
  <c r="D210" i="1"/>
  <c r="F70" i="2" s="1"/>
  <c r="D247" i="1"/>
  <c r="F82" i="2" s="1"/>
  <c r="D259" i="1"/>
  <c r="F86" i="2" s="1"/>
  <c r="G68" i="1"/>
  <c r="H68" i="1" s="1"/>
  <c r="D272" i="1"/>
  <c r="F90" i="2" s="1"/>
  <c r="D75" i="1"/>
  <c r="F26" i="2" s="1"/>
  <c r="D87" i="1"/>
  <c r="F30" i="2" s="1"/>
  <c r="D55" i="1"/>
  <c r="F20" i="2" s="1"/>
  <c r="D120" i="1"/>
  <c r="F40" i="2" s="1"/>
  <c r="D161" i="1"/>
  <c r="F54" i="2" s="1"/>
  <c r="D234" i="1"/>
  <c r="D228" i="1"/>
  <c r="F76" i="2" s="1"/>
  <c r="D81" i="1"/>
  <c r="F28" i="2" s="1"/>
  <c r="C5" i="1"/>
  <c r="F6" i="2" s="1"/>
  <c r="D142" i="1"/>
  <c r="F48" i="2" s="1"/>
  <c r="D15" i="1"/>
  <c r="D20" i="1" s="1"/>
  <c r="F8" i="2" s="1"/>
  <c r="D173" i="1"/>
  <c r="F58" i="2" s="1"/>
  <c r="D192" i="1"/>
  <c r="D155" i="1"/>
  <c r="F52" i="2" s="1"/>
  <c r="C277" i="1" l="1"/>
  <c r="F64" i="2"/>
  <c r="F94" i="2" s="1"/>
  <c r="J68" i="1"/>
</calcChain>
</file>

<file path=xl/comments1.xml><?xml version="1.0" encoding="utf-8"?>
<comments xmlns="http://schemas.openxmlformats.org/spreadsheetml/2006/main">
  <authors>
    <author>Ronald TOUSSAINT</author>
  </authors>
  <commentList>
    <comment ref="M259" authorId="0" shapeId="0">
      <text>
        <r>
          <rPr>
            <b/>
            <sz val="9"/>
            <color indexed="81"/>
            <rFont val="Tahoma"/>
            <family val="2"/>
          </rPr>
          <t>Ronald TOUSSAINT:</t>
        </r>
        <r>
          <rPr>
            <sz val="9"/>
            <color indexed="81"/>
            <rFont val="Tahoma"/>
            <family val="2"/>
          </rPr>
          <t xml:space="preserve">
protection non filmogene et traitante</t>
        </r>
      </text>
    </comment>
  </commentList>
</comments>
</file>

<file path=xl/sharedStrings.xml><?xml version="1.0" encoding="utf-8"?>
<sst xmlns="http://schemas.openxmlformats.org/spreadsheetml/2006/main" count="269" uniqueCount="86">
  <si>
    <t>Nettoyage haute pression</t>
  </si>
  <si>
    <t>Arbustes libre &gt;1,5m</t>
  </si>
  <si>
    <t>Prix MO</t>
  </si>
  <si>
    <t xml:space="preserve">    </t>
  </si>
  <si>
    <t>m² à faire</t>
  </si>
  <si>
    <t>temps/m²</t>
  </si>
  <si>
    <t>Tarifs/heure</t>
  </si>
  <si>
    <t>Prix</t>
  </si>
  <si>
    <t>Nbre de m²</t>
  </si>
  <si>
    <t>Tmps de travail</t>
  </si>
  <si>
    <t>Total</t>
  </si>
  <si>
    <t>Arbustes en bloc &lt;1,5m</t>
  </si>
  <si>
    <t>m²</t>
  </si>
  <si>
    <t>temps</t>
  </si>
  <si>
    <t>prix</t>
  </si>
  <si>
    <t>Arbres entre 5 et 10m</t>
  </si>
  <si>
    <t>Massif arbustif &gt;1,5m</t>
  </si>
  <si>
    <t>PC</t>
  </si>
  <si>
    <t>Temps</t>
  </si>
  <si>
    <t>Désherbage vapeur</t>
  </si>
  <si>
    <t>Haies &gt;1,5m</t>
  </si>
  <si>
    <t>m à faire</t>
  </si>
  <si>
    <t>Jours de loc</t>
  </si>
  <si>
    <t>Désherbeuse</t>
  </si>
  <si>
    <t>Temps de travail</t>
  </si>
  <si>
    <t>Temps estimé</t>
  </si>
  <si>
    <t>Plantes grimpantes</t>
  </si>
  <si>
    <t>MO</t>
  </si>
  <si>
    <t>pièces</t>
  </si>
  <si>
    <t>Prix fuel</t>
  </si>
  <si>
    <t>Fuel</t>
  </si>
  <si>
    <t>Binage</t>
  </si>
  <si>
    <t>Arbres &lt; 5m</t>
  </si>
  <si>
    <t>Arbustes libres &lt;1,5m</t>
  </si>
  <si>
    <t>Arbres &gt; 5m &lt; 10m</t>
  </si>
  <si>
    <t>Pelouse à faucher</t>
  </si>
  <si>
    <t>Jeux d'enfants</t>
  </si>
  <si>
    <t>Couvre sol</t>
  </si>
  <si>
    <t>Anneaux en eternit</t>
  </si>
  <si>
    <t>Gazon tondeuse</t>
  </si>
  <si>
    <t>Tarifs/m²</t>
  </si>
  <si>
    <t>Eau + plantes aquatiques</t>
  </si>
  <si>
    <t>Gazon tracteur</t>
  </si>
  <si>
    <t>Banc bois</t>
  </si>
  <si>
    <t>Sedum</t>
  </si>
  <si>
    <t>Annuelles</t>
  </si>
  <si>
    <t>Jardinieres en bois</t>
  </si>
  <si>
    <t>Bacs en pierre naturelle</t>
  </si>
  <si>
    <t>Cloture (à déterminer le temps)</t>
  </si>
  <si>
    <t>Bacs en bêton</t>
  </si>
  <si>
    <t>Rondin en bois</t>
  </si>
  <si>
    <t>Table en bois</t>
  </si>
  <si>
    <t>Frais pécifiques</t>
  </si>
  <si>
    <t>mc</t>
  </si>
  <si>
    <t>temps/m</t>
  </si>
  <si>
    <t>Sable</t>
  </si>
  <si>
    <t>Phyto</t>
  </si>
  <si>
    <t>Carburant</t>
  </si>
  <si>
    <t>Fumure</t>
  </si>
  <si>
    <t xml:space="preserve">broyeur   </t>
  </si>
  <si>
    <t>Poubelles (à déterminer)</t>
  </si>
  <si>
    <t>Topiaires</t>
  </si>
  <si>
    <t>fongicide</t>
  </si>
  <si>
    <t>lasure</t>
  </si>
  <si>
    <t>Bambous</t>
  </si>
  <si>
    <t>Pièce d'eau (à déterminer)</t>
  </si>
  <si>
    <t>Vivaces</t>
  </si>
  <si>
    <t>TOTAL</t>
  </si>
  <si>
    <t>Sable bac</t>
  </si>
  <si>
    <t>Terre battue</t>
  </si>
  <si>
    <t>Arbustes &lt;1,5m</t>
  </si>
  <si>
    <t>Arbustes &gt;1,5m</t>
  </si>
  <si>
    <t>Arbustes en bloc&gt;1,5m</t>
  </si>
  <si>
    <t>Arbustes isolé&lt;1,5m</t>
  </si>
  <si>
    <t>Haies&lt;1,5m</t>
  </si>
  <si>
    <t>Haie vive</t>
  </si>
  <si>
    <t>Jardinières en bêton</t>
  </si>
  <si>
    <t>Engrais</t>
  </si>
  <si>
    <t>Mix 2</t>
  </si>
  <si>
    <t>Nbre sacs</t>
  </si>
  <si>
    <t>Kg</t>
  </si>
  <si>
    <t>Vital Green</t>
  </si>
  <si>
    <t xml:space="preserve"> </t>
  </si>
  <si>
    <t>Temps total</t>
  </si>
  <si>
    <t>Pr/pl/30min</t>
  </si>
  <si>
    <t>Conversion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</si>
</sst>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2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2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0" fillId="7" borderId="1" xfId="0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164" fontId="0" fillId="8" borderId="0" xfId="0" applyNumberForma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2" fillId="11" borderId="0" xfId="0" applyFont="1" applyFill="1"/>
    <xf numFmtId="2" fontId="0" fillId="0" borderId="0" xfId="0" applyNumberFormat="1" applyAlignment="1">
      <alignment wrapText="1"/>
    </xf>
    <xf numFmtId="2" fontId="0" fillId="0" borderId="0" xfId="0" applyNumberFormat="1"/>
    <xf numFmtId="0" fontId="3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1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1356</xdr:colOff>
      <xdr:row>275</xdr:row>
      <xdr:rowOff>152846</xdr:rowOff>
    </xdr:from>
    <xdr:to>
      <xdr:col>8</xdr:col>
      <xdr:colOff>54868</xdr:colOff>
      <xdr:row>279</xdr:row>
      <xdr:rowOff>7838</xdr:rowOff>
    </xdr:to>
    <xdr:sp macro="[0]!Zero" textlink="">
      <xdr:nvSpPr>
        <xdr:cNvPr id="2" name="Rectangle à coins arrondis 1"/>
        <xdr:cNvSpPr/>
      </xdr:nvSpPr>
      <xdr:spPr>
        <a:xfrm>
          <a:off x="5287731" y="22098446"/>
          <a:ext cx="1577512" cy="616992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600">
              <a:latin typeface="Arial" panose="020B0604020202020204" pitchFamily="34" charset="0"/>
              <a:cs typeface="Arial" panose="020B0604020202020204" pitchFamily="34" charset="0"/>
            </a:rPr>
            <a:t>R.A.Z</a:t>
          </a:r>
          <a:r>
            <a:rPr lang="fr-FR" sz="1100"/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80"/>
  <sheetViews>
    <sheetView tabSelected="1" topLeftCell="A262" zoomScale="91" zoomScaleNormal="40" workbookViewId="0">
      <selection activeCell="A272" sqref="A272"/>
    </sheetView>
  </sheetViews>
  <sheetFormatPr baseColWidth="10" defaultRowHeight="15" x14ac:dyDescent="0.25"/>
  <cols>
    <col min="1" max="1" width="14" customWidth="1"/>
    <col min="2" max="2" width="16.5703125" customWidth="1"/>
    <col min="3" max="3" width="14.42578125" customWidth="1"/>
    <col min="11" max="11" width="12.7109375" bestFit="1" customWidth="1"/>
  </cols>
  <sheetData>
    <row r="1" spans="1:5" x14ac:dyDescent="0.25">
      <c r="A1" s="1" t="s">
        <v>0</v>
      </c>
      <c r="B1" s="2"/>
      <c r="C1" s="2"/>
    </row>
    <row r="2" spans="1:5" x14ac:dyDescent="0.25">
      <c r="C2" s="3" t="s">
        <v>2</v>
      </c>
      <c r="E2" t="s">
        <v>3</v>
      </c>
    </row>
    <row r="3" spans="1:5" x14ac:dyDescent="0.25">
      <c r="C3" s="4">
        <f>K277</f>
        <v>30</v>
      </c>
    </row>
    <row r="4" spans="1:5" ht="15.75" thickBot="1" x14ac:dyDescent="0.3">
      <c r="A4" s="7" t="s">
        <v>8</v>
      </c>
      <c r="B4" s="7" t="s">
        <v>9</v>
      </c>
      <c r="C4" s="8" t="s">
        <v>10</v>
      </c>
    </row>
    <row r="5" spans="1:5" ht="15.75" thickBot="1" x14ac:dyDescent="0.3">
      <c r="A5" s="9"/>
      <c r="B5" s="4">
        <f>(60/30)*A5</f>
        <v>0</v>
      </c>
      <c r="C5" s="4">
        <f>(C3/60)*B5</f>
        <v>0</v>
      </c>
    </row>
    <row r="6" spans="1:5" x14ac:dyDescent="0.25">
      <c r="B6" s="10">
        <f>B5/1440</f>
        <v>0</v>
      </c>
      <c r="C6" s="4"/>
    </row>
    <row r="7" spans="1:5" x14ac:dyDescent="0.25">
      <c r="B7" s="10"/>
      <c r="C7" s="4"/>
    </row>
    <row r="8" spans="1:5" x14ac:dyDescent="0.25">
      <c r="A8" s="1" t="s">
        <v>19</v>
      </c>
      <c r="B8" s="2"/>
      <c r="C8" s="2"/>
      <c r="D8" s="2"/>
    </row>
    <row r="9" spans="1:5" x14ac:dyDescent="0.25">
      <c r="D9" s="11" t="s">
        <v>12</v>
      </c>
    </row>
    <row r="10" spans="1:5" x14ac:dyDescent="0.25">
      <c r="C10" s="12" t="s">
        <v>22</v>
      </c>
      <c r="D10" s="13"/>
    </row>
    <row r="11" spans="1:5" x14ac:dyDescent="0.25">
      <c r="A11" t="s">
        <v>23</v>
      </c>
      <c r="B11">
        <v>150</v>
      </c>
      <c r="C11" s="13"/>
      <c r="D11">
        <f>C11*B11</f>
        <v>0</v>
      </c>
    </row>
    <row r="12" spans="1:5" x14ac:dyDescent="0.25">
      <c r="C12" s="14" t="s">
        <v>24</v>
      </c>
    </row>
    <row r="13" spans="1:5" x14ac:dyDescent="0.25">
      <c r="A13" t="s">
        <v>25</v>
      </c>
      <c r="B13" s="6">
        <f>((60/266)*D10)/24</f>
        <v>0</v>
      </c>
      <c r="C13" s="15">
        <f>B13/60</f>
        <v>0</v>
      </c>
      <c r="D13">
        <f>(60/266)*D10</f>
        <v>0</v>
      </c>
    </row>
    <row r="14" spans="1:5" x14ac:dyDescent="0.25">
      <c r="B14" s="6"/>
      <c r="C14" s="6"/>
      <c r="D14" s="16" t="s">
        <v>2</v>
      </c>
    </row>
    <row r="15" spans="1:5" x14ac:dyDescent="0.25">
      <c r="A15" t="s">
        <v>27</v>
      </c>
      <c r="B15">
        <f>K277</f>
        <v>30</v>
      </c>
      <c r="D15" s="17">
        <f>(D13*B15)/60</f>
        <v>0</v>
      </c>
    </row>
    <row r="16" spans="1:5" x14ac:dyDescent="0.25">
      <c r="D16" s="18" t="s">
        <v>29</v>
      </c>
    </row>
    <row r="17" spans="1:4" x14ac:dyDescent="0.25">
      <c r="A17" t="s">
        <v>30</v>
      </c>
      <c r="B17">
        <v>1.2</v>
      </c>
      <c r="D17" s="19">
        <f>(D13/60)*B17</f>
        <v>0</v>
      </c>
    </row>
    <row r="20" spans="1:4" x14ac:dyDescent="0.25">
      <c r="C20" s="20" t="s">
        <v>10</v>
      </c>
      <c r="D20" s="20">
        <f>(D11+D15+D17)</f>
        <v>0</v>
      </c>
    </row>
    <row r="21" spans="1:4" x14ac:dyDescent="0.25">
      <c r="B21" s="10"/>
      <c r="C21" s="4"/>
    </row>
    <row r="22" spans="1:4" x14ac:dyDescent="0.25">
      <c r="A22" s="2" t="s">
        <v>68</v>
      </c>
      <c r="B22" s="2"/>
      <c r="C22" s="2"/>
    </row>
    <row r="23" spans="1:4" x14ac:dyDescent="0.25">
      <c r="B23" s="10"/>
      <c r="C23" s="4"/>
    </row>
    <row r="24" spans="1:4" x14ac:dyDescent="0.25">
      <c r="B24" s="10"/>
      <c r="C24" s="4"/>
    </row>
    <row r="25" spans="1:4" x14ac:dyDescent="0.25">
      <c r="B25" s="10"/>
      <c r="C25" s="4"/>
    </row>
    <row r="26" spans="1:4" x14ac:dyDescent="0.25">
      <c r="B26" s="10"/>
      <c r="C26" s="4"/>
    </row>
    <row r="27" spans="1:4" x14ac:dyDescent="0.25">
      <c r="B27" s="10"/>
      <c r="C27" s="4"/>
    </row>
    <row r="28" spans="1:4" x14ac:dyDescent="0.25">
      <c r="B28" s="10"/>
      <c r="C28" s="4"/>
    </row>
    <row r="29" spans="1:4" x14ac:dyDescent="0.25">
      <c r="A29" s="2" t="s">
        <v>69</v>
      </c>
      <c r="B29" s="2"/>
      <c r="C29" s="2"/>
    </row>
    <row r="36" spans="1:4" x14ac:dyDescent="0.25">
      <c r="A36" s="1" t="s">
        <v>45</v>
      </c>
      <c r="B36" s="1"/>
      <c r="C36" s="1"/>
      <c r="D36" s="1"/>
    </row>
    <row r="37" spans="1:4" x14ac:dyDescent="0.25">
      <c r="A37" s="4" t="s">
        <v>28</v>
      </c>
      <c r="B37" s="4" t="s">
        <v>5</v>
      </c>
      <c r="C37" s="4" t="s">
        <v>6</v>
      </c>
      <c r="D37" s="4" t="s">
        <v>7</v>
      </c>
    </row>
    <row r="38" spans="1:4" x14ac:dyDescent="0.25">
      <c r="A38" s="5"/>
      <c r="B38" s="6">
        <v>1.3888888888888889E-3</v>
      </c>
      <c r="C38" s="4">
        <f>K277</f>
        <v>30</v>
      </c>
      <c r="D38">
        <f>C38*B40</f>
        <v>0</v>
      </c>
    </row>
    <row r="39" spans="1:4" x14ac:dyDescent="0.25">
      <c r="B39" s="6">
        <f>B38*A38</f>
        <v>0</v>
      </c>
    </row>
    <row r="40" spans="1:4" x14ac:dyDescent="0.25">
      <c r="B40">
        <f>(B39-INT(B39))*24</f>
        <v>0</v>
      </c>
    </row>
    <row r="42" spans="1:4" x14ac:dyDescent="0.25">
      <c r="A42" s="1" t="s">
        <v>32</v>
      </c>
      <c r="B42" s="1"/>
      <c r="C42" s="1"/>
      <c r="D42" s="1"/>
    </row>
    <row r="43" spans="1:4" x14ac:dyDescent="0.25">
      <c r="A43" s="4" t="s">
        <v>28</v>
      </c>
      <c r="B43" s="4" t="s">
        <v>5</v>
      </c>
      <c r="C43" s="4" t="s">
        <v>6</v>
      </c>
      <c r="D43" s="4" t="s">
        <v>7</v>
      </c>
    </row>
    <row r="44" spans="1:4" x14ac:dyDescent="0.25">
      <c r="A44" s="5"/>
      <c r="B44" s="6">
        <v>4.1666666666666664E-2</v>
      </c>
      <c r="C44" s="4">
        <f>K277</f>
        <v>30</v>
      </c>
      <c r="D44">
        <f>C44*B46</f>
        <v>0</v>
      </c>
    </row>
    <row r="45" spans="1:4" x14ac:dyDescent="0.25">
      <c r="B45" s="6">
        <f>B44*A44</f>
        <v>0</v>
      </c>
    </row>
    <row r="46" spans="1:4" x14ac:dyDescent="0.25">
      <c r="B46">
        <f>(B45-INT(B45))*24</f>
        <v>0</v>
      </c>
    </row>
    <row r="48" spans="1:4" x14ac:dyDescent="0.25">
      <c r="A48" s="1" t="s">
        <v>15</v>
      </c>
      <c r="B48" s="2"/>
      <c r="C48" s="2"/>
    </row>
    <row r="49" spans="1:4" x14ac:dyDescent="0.25">
      <c r="A49" s="7" t="s">
        <v>17</v>
      </c>
      <c r="B49" s="7" t="s">
        <v>18</v>
      </c>
      <c r="C49" s="8" t="s">
        <v>7</v>
      </c>
    </row>
    <row r="50" spans="1:4" x14ac:dyDescent="0.25">
      <c r="A50" s="5"/>
      <c r="B50">
        <v>1</v>
      </c>
      <c r="C50">
        <f>K277*B51</f>
        <v>0</v>
      </c>
    </row>
    <row r="51" spans="1:4" x14ac:dyDescent="0.25">
      <c r="B51">
        <f>(B50*A50)</f>
        <v>0</v>
      </c>
    </row>
    <row r="53" spans="1:4" x14ac:dyDescent="0.25">
      <c r="A53" s="1" t="s">
        <v>34</v>
      </c>
      <c r="B53" s="1"/>
      <c r="C53" s="1"/>
      <c r="D53" s="1"/>
    </row>
    <row r="54" spans="1:4" x14ac:dyDescent="0.25">
      <c r="A54" s="8" t="s">
        <v>28</v>
      </c>
      <c r="B54" s="4" t="s">
        <v>5</v>
      </c>
      <c r="C54" s="4" t="s">
        <v>6</v>
      </c>
      <c r="D54" s="4" t="s">
        <v>7</v>
      </c>
    </row>
    <row r="55" spans="1:4" x14ac:dyDescent="0.25">
      <c r="A55" s="5"/>
      <c r="B55" s="6">
        <v>8.3333333333333329E-2</v>
      </c>
      <c r="C55" s="4">
        <f>K277</f>
        <v>30</v>
      </c>
      <c r="D55">
        <f>C55*B57</f>
        <v>0</v>
      </c>
    </row>
    <row r="56" spans="1:4" x14ac:dyDescent="0.25">
      <c r="B56" s="6">
        <f>B55*A55</f>
        <v>0</v>
      </c>
    </row>
    <row r="57" spans="1:4" x14ac:dyDescent="0.25">
      <c r="B57" s="22">
        <f>B56*24</f>
        <v>0</v>
      </c>
    </row>
    <row r="59" spans="1:4" x14ac:dyDescent="0.25">
      <c r="A59" s="2" t="s">
        <v>70</v>
      </c>
      <c r="B59" s="2"/>
      <c r="C59" s="2"/>
    </row>
    <row r="60" spans="1:4" x14ac:dyDescent="0.25">
      <c r="A60" s="4" t="s">
        <v>4</v>
      </c>
      <c r="B60" s="4" t="s">
        <v>5</v>
      </c>
      <c r="C60" s="4" t="s">
        <v>6</v>
      </c>
      <c r="D60" s="4" t="s">
        <v>7</v>
      </c>
    </row>
    <row r="61" spans="1:4" x14ac:dyDescent="0.25">
      <c r="A61" s="5"/>
      <c r="B61" s="6">
        <v>1.7708333333333332E-3</v>
      </c>
      <c r="C61" s="4">
        <f>K277</f>
        <v>30</v>
      </c>
      <c r="D61">
        <f>C61*B63</f>
        <v>0</v>
      </c>
    </row>
    <row r="62" spans="1:4" x14ac:dyDescent="0.25">
      <c r="B62" s="6">
        <f>B61*A61</f>
        <v>0</v>
      </c>
    </row>
    <row r="63" spans="1:4" x14ac:dyDescent="0.25">
      <c r="B63">
        <f>(B62-INT(B62))*24</f>
        <v>0</v>
      </c>
    </row>
    <row r="66" spans="1:10" x14ac:dyDescent="0.25">
      <c r="A66" s="2" t="s">
        <v>71</v>
      </c>
      <c r="B66" s="2"/>
      <c r="C66" s="2"/>
      <c r="G66" s="28" t="s">
        <v>57</v>
      </c>
      <c r="H66" s="28"/>
      <c r="I66" s="28"/>
      <c r="J66" s="28"/>
    </row>
    <row r="67" spans="1:10" x14ac:dyDescent="0.25">
      <c r="A67" s="4" t="s">
        <v>4</v>
      </c>
      <c r="B67" s="4" t="s">
        <v>5</v>
      </c>
      <c r="C67" s="4" t="s">
        <v>6</v>
      </c>
      <c r="D67" s="4" t="s">
        <v>7</v>
      </c>
      <c r="G67" t="s">
        <v>83</v>
      </c>
      <c r="H67" t="s">
        <v>85</v>
      </c>
      <c r="I67" t="s">
        <v>84</v>
      </c>
      <c r="J67" t="s">
        <v>10</v>
      </c>
    </row>
    <row r="68" spans="1:10" x14ac:dyDescent="0.25">
      <c r="A68" s="5"/>
      <c r="B68" s="6">
        <v>2.4652777777777776E-3</v>
      </c>
      <c r="C68" s="4">
        <f>K277</f>
        <v>30</v>
      </c>
      <c r="D68">
        <f>C68*B70</f>
        <v>0</v>
      </c>
      <c r="G68" s="6">
        <f>SUM(B45,B56,B62,B69,B76,B82,B88,B95,B102,B109,B115,B143,B156,B162,B174,B181,B187,B199,B205,B211,B217,B223,B229,B235,B248,B260,B273)</f>
        <v>0</v>
      </c>
      <c r="H68" s="22">
        <f>G68*24</f>
        <v>0</v>
      </c>
      <c r="I68">
        <v>1</v>
      </c>
      <c r="J68">
        <f>(I68*H68)*2</f>
        <v>0</v>
      </c>
    </row>
    <row r="69" spans="1:10" x14ac:dyDescent="0.25">
      <c r="B69" s="6">
        <f>B68*A68</f>
        <v>0</v>
      </c>
    </row>
    <row r="70" spans="1:10" x14ac:dyDescent="0.25">
      <c r="B70">
        <f>(B69-INT(B69))*24</f>
        <v>0</v>
      </c>
    </row>
    <row r="73" spans="1:10" x14ac:dyDescent="0.25">
      <c r="A73" s="1" t="s">
        <v>33</v>
      </c>
      <c r="B73" s="2"/>
      <c r="C73" s="2"/>
      <c r="D73" s="2"/>
    </row>
    <row r="74" spans="1:10" x14ac:dyDescent="0.25">
      <c r="A74" s="4" t="s">
        <v>4</v>
      </c>
      <c r="B74" s="4" t="s">
        <v>5</v>
      </c>
      <c r="C74" s="4" t="s">
        <v>6</v>
      </c>
      <c r="D74" s="4" t="s">
        <v>7</v>
      </c>
    </row>
    <row r="75" spans="1:10" x14ac:dyDescent="0.25">
      <c r="A75" s="5"/>
      <c r="B75" s="6">
        <v>1.7708333333333332E-3</v>
      </c>
      <c r="C75" s="4">
        <f>K277</f>
        <v>30</v>
      </c>
      <c r="D75">
        <f>C75*B77</f>
        <v>0</v>
      </c>
    </row>
    <row r="76" spans="1:10" x14ac:dyDescent="0.25">
      <c r="B76" s="6">
        <f>B75*A75</f>
        <v>0</v>
      </c>
    </row>
    <row r="77" spans="1:10" x14ac:dyDescent="0.25">
      <c r="B77">
        <f>(B76-INT(B76))*24</f>
        <v>0</v>
      </c>
    </row>
    <row r="79" spans="1:10" x14ac:dyDescent="0.25">
      <c r="A79" s="1" t="s">
        <v>1</v>
      </c>
      <c r="B79" s="2"/>
      <c r="C79" s="2"/>
      <c r="D79" s="2"/>
    </row>
    <row r="80" spans="1:10" x14ac:dyDescent="0.25">
      <c r="A80" s="4" t="s">
        <v>4</v>
      </c>
      <c r="B80" s="4" t="s">
        <v>5</v>
      </c>
      <c r="C80" s="4" t="s">
        <v>6</v>
      </c>
      <c r="D80" s="4" t="s">
        <v>7</v>
      </c>
    </row>
    <row r="81" spans="1:4" x14ac:dyDescent="0.25">
      <c r="A81" s="5"/>
      <c r="B81" s="6">
        <v>2.4652777777777776E-3</v>
      </c>
      <c r="C81" s="4">
        <f>K277</f>
        <v>30</v>
      </c>
      <c r="D81">
        <f>C81*B83</f>
        <v>0</v>
      </c>
    </row>
    <row r="82" spans="1:4" x14ac:dyDescent="0.25">
      <c r="B82" s="6">
        <f>B81*A81</f>
        <v>0</v>
      </c>
    </row>
    <row r="83" spans="1:4" x14ac:dyDescent="0.25">
      <c r="B83">
        <f>(B82-INT(B82))*24</f>
        <v>0</v>
      </c>
    </row>
    <row r="85" spans="1:4" x14ac:dyDescent="0.25">
      <c r="A85" s="1" t="s">
        <v>11</v>
      </c>
      <c r="B85" s="1"/>
      <c r="C85" s="1"/>
      <c r="D85" s="1"/>
    </row>
    <row r="86" spans="1:4" x14ac:dyDescent="0.25">
      <c r="A86" s="4" t="s">
        <v>4</v>
      </c>
      <c r="B86" s="4" t="s">
        <v>5</v>
      </c>
      <c r="C86" s="4" t="s">
        <v>6</v>
      </c>
      <c r="D86" s="4" t="s">
        <v>7</v>
      </c>
    </row>
    <row r="87" spans="1:4" x14ac:dyDescent="0.25">
      <c r="A87" s="5"/>
      <c r="B87" s="6">
        <v>1.7708333333333332E-3</v>
      </c>
      <c r="C87" s="4">
        <f>K277</f>
        <v>30</v>
      </c>
      <c r="D87">
        <f>C87*B89</f>
        <v>0</v>
      </c>
    </row>
    <row r="88" spans="1:4" x14ac:dyDescent="0.25">
      <c r="B88" s="6">
        <f>B87*A87</f>
        <v>0</v>
      </c>
    </row>
    <row r="89" spans="1:4" x14ac:dyDescent="0.25">
      <c r="B89">
        <f>(B88-INT(B88))*24</f>
        <v>0</v>
      </c>
    </row>
    <row r="91" spans="1:4" x14ac:dyDescent="0.25">
      <c r="A91" s="1" t="s">
        <v>72</v>
      </c>
      <c r="B91" s="1"/>
      <c r="C91" s="1"/>
    </row>
    <row r="92" spans="1:4" x14ac:dyDescent="0.25">
      <c r="A92" s="7" t="s">
        <v>12</v>
      </c>
      <c r="B92" s="7" t="s">
        <v>13</v>
      </c>
      <c r="C92" s="8" t="s">
        <v>14</v>
      </c>
    </row>
    <row r="93" spans="1:4" x14ac:dyDescent="0.25">
      <c r="A93" s="4"/>
      <c r="B93" s="4" t="s">
        <v>5</v>
      </c>
      <c r="C93" s="4" t="s">
        <v>6</v>
      </c>
      <c r="D93" s="4" t="s">
        <v>7</v>
      </c>
    </row>
    <row r="94" spans="1:4" x14ac:dyDescent="0.25">
      <c r="A94" s="5"/>
      <c r="B94" s="6">
        <v>2.4652777777777776E-3</v>
      </c>
      <c r="C94" s="4">
        <f>K277</f>
        <v>30</v>
      </c>
      <c r="D94">
        <f>C94*B96</f>
        <v>0</v>
      </c>
    </row>
    <row r="95" spans="1:4" x14ac:dyDescent="0.25">
      <c r="B95" s="6">
        <f>B94*A94</f>
        <v>0</v>
      </c>
    </row>
    <row r="96" spans="1:4" x14ac:dyDescent="0.25">
      <c r="B96">
        <f>(B95-INT(B95))*24</f>
        <v>0</v>
      </c>
    </row>
    <row r="97" spans="1:4" x14ac:dyDescent="0.25">
      <c r="B97" s="10"/>
    </row>
    <row r="99" spans="1:4" x14ac:dyDescent="0.25">
      <c r="A99" s="2" t="s">
        <v>73</v>
      </c>
      <c r="B99" s="2"/>
      <c r="C99" s="2"/>
    </row>
    <row r="100" spans="1:4" x14ac:dyDescent="0.25">
      <c r="A100" s="4" t="s">
        <v>4</v>
      </c>
      <c r="B100" s="4" t="s">
        <v>5</v>
      </c>
      <c r="C100" s="4" t="s">
        <v>6</v>
      </c>
      <c r="D100" s="4" t="s">
        <v>7</v>
      </c>
    </row>
    <row r="101" spans="1:4" x14ac:dyDescent="0.25">
      <c r="A101" s="5"/>
      <c r="B101" s="6">
        <v>1.7708333333333332E-3</v>
      </c>
      <c r="C101" s="4">
        <f>K277</f>
        <v>30</v>
      </c>
      <c r="D101">
        <f>C101*B103</f>
        <v>0</v>
      </c>
    </row>
    <row r="102" spans="1:4" x14ac:dyDescent="0.25">
      <c r="B102" s="6">
        <f>B101*A101</f>
        <v>0</v>
      </c>
    </row>
    <row r="103" spans="1:4" x14ac:dyDescent="0.25">
      <c r="B103">
        <f>(B102-INT(B102))*24</f>
        <v>0</v>
      </c>
    </row>
    <row r="104" spans="1:4" x14ac:dyDescent="0.25">
      <c r="D104" s="4"/>
    </row>
    <row r="106" spans="1:4" x14ac:dyDescent="0.25">
      <c r="A106" s="1" t="s">
        <v>64</v>
      </c>
      <c r="B106" s="1"/>
      <c r="C106" s="1"/>
      <c r="D106" s="1"/>
    </row>
    <row r="107" spans="1:4" x14ac:dyDescent="0.25">
      <c r="A107" s="4" t="s">
        <v>28</v>
      </c>
      <c r="B107" s="4" t="s">
        <v>5</v>
      </c>
      <c r="C107" s="4" t="s">
        <v>6</v>
      </c>
      <c r="D107" s="4" t="s">
        <v>7</v>
      </c>
    </row>
    <row r="108" spans="1:4" x14ac:dyDescent="0.25">
      <c r="A108" s="5"/>
      <c r="B108" s="6">
        <v>2.7777777777777779E-3</v>
      </c>
      <c r="C108" s="4">
        <f>K277</f>
        <v>30</v>
      </c>
      <c r="D108">
        <f>C108*B110</f>
        <v>0</v>
      </c>
    </row>
    <row r="109" spans="1:4" x14ac:dyDescent="0.25">
      <c r="B109" s="6">
        <f>B108*A108</f>
        <v>0</v>
      </c>
    </row>
    <row r="110" spans="1:4" x14ac:dyDescent="0.25">
      <c r="B110">
        <f>(B109-INT(B109))*24</f>
        <v>0</v>
      </c>
    </row>
    <row r="112" spans="1:4" x14ac:dyDescent="0.25">
      <c r="A112" s="1" t="s">
        <v>37</v>
      </c>
      <c r="B112" s="2"/>
      <c r="C112" s="2"/>
      <c r="D112" s="2"/>
    </row>
    <row r="113" spans="1:10" x14ac:dyDescent="0.25">
      <c r="A113" s="4" t="s">
        <v>4</v>
      </c>
      <c r="B113" s="4" t="s">
        <v>5</v>
      </c>
      <c r="C113" s="4" t="s">
        <v>6</v>
      </c>
      <c r="D113" s="4" t="s">
        <v>7</v>
      </c>
    </row>
    <row r="114" spans="1:10" x14ac:dyDescent="0.25">
      <c r="A114" s="5"/>
      <c r="B114" s="6">
        <v>1.0416666666666667E-3</v>
      </c>
      <c r="C114" s="4">
        <f>K277</f>
        <v>30</v>
      </c>
      <c r="D114">
        <f>C114*B116</f>
        <v>0</v>
      </c>
    </row>
    <row r="115" spans="1:10" x14ac:dyDescent="0.25">
      <c r="B115" s="6">
        <f>B114*A114</f>
        <v>0</v>
      </c>
    </row>
    <row r="116" spans="1:10" x14ac:dyDescent="0.25">
      <c r="B116">
        <f>(B115-INT(B115))*24</f>
        <v>0</v>
      </c>
    </row>
    <row r="118" spans="1:10" x14ac:dyDescent="0.25">
      <c r="A118" s="1" t="s">
        <v>41</v>
      </c>
      <c r="B118" s="1"/>
      <c r="C118" s="1"/>
      <c r="D118" s="1"/>
    </row>
    <row r="119" spans="1:10" x14ac:dyDescent="0.25">
      <c r="A119" s="4" t="s">
        <v>12</v>
      </c>
      <c r="B119" s="4" t="s">
        <v>5</v>
      </c>
      <c r="C119" s="4" t="s">
        <v>6</v>
      </c>
      <c r="D119" s="4" t="s">
        <v>7</v>
      </c>
    </row>
    <row r="120" spans="1:10" x14ac:dyDescent="0.25">
      <c r="A120" s="5"/>
      <c r="B120" s="6">
        <v>1.0416666666666667E-3</v>
      </c>
      <c r="C120" s="4">
        <f>K277</f>
        <v>30</v>
      </c>
      <c r="D120">
        <f>C120*B122</f>
        <v>0</v>
      </c>
    </row>
    <row r="121" spans="1:10" x14ac:dyDescent="0.25">
      <c r="B121" s="6">
        <f>B120*A120</f>
        <v>0</v>
      </c>
    </row>
    <row r="122" spans="1:10" x14ac:dyDescent="0.25">
      <c r="B122">
        <f>(B121-INT(B121))*24</f>
        <v>0</v>
      </c>
    </row>
    <row r="124" spans="1:10" x14ac:dyDescent="0.25">
      <c r="A124" s="1" t="s">
        <v>39</v>
      </c>
      <c r="B124" s="1"/>
      <c r="C124" s="1"/>
      <c r="D124" s="1"/>
      <c r="G124" s="28" t="s">
        <v>77</v>
      </c>
      <c r="H124" s="28"/>
      <c r="I124" s="28"/>
      <c r="J124" s="28"/>
    </row>
    <row r="125" spans="1:10" ht="15.75" thickBot="1" x14ac:dyDescent="0.3">
      <c r="A125" s="4" t="s">
        <v>12</v>
      </c>
      <c r="B125" s="4" t="s">
        <v>5</v>
      </c>
      <c r="C125" s="4" t="s">
        <v>40</v>
      </c>
      <c r="D125" s="4" t="s">
        <v>7</v>
      </c>
      <c r="G125" s="29"/>
      <c r="H125" s="30" t="s">
        <v>80</v>
      </c>
      <c r="I125" s="30" t="s">
        <v>7</v>
      </c>
      <c r="J125" s="30" t="s">
        <v>79</v>
      </c>
    </row>
    <row r="126" spans="1:10" ht="15.75" thickBot="1" x14ac:dyDescent="0.3">
      <c r="A126" s="5"/>
      <c r="B126" s="6"/>
      <c r="C126" s="4">
        <v>0.17</v>
      </c>
      <c r="D126">
        <f>C126*A126</f>
        <v>0</v>
      </c>
      <c r="G126" s="31" t="s">
        <v>81</v>
      </c>
      <c r="H126" s="29">
        <f>0.06*A126</f>
        <v>0</v>
      </c>
      <c r="I126" s="29">
        <f>(0.3208*J126)*100</f>
        <v>0</v>
      </c>
      <c r="J126" s="29">
        <f>(0.01*A126)/5</f>
        <v>0</v>
      </c>
    </row>
    <row r="127" spans="1:10" ht="15.75" thickBot="1" x14ac:dyDescent="0.3">
      <c r="G127" s="29"/>
      <c r="H127" s="29"/>
      <c r="I127" s="31">
        <f>CEILING(I126,32.08)</f>
        <v>0</v>
      </c>
      <c r="J127" s="31">
        <f>CEILING(J126,1)</f>
        <v>0</v>
      </c>
    </row>
    <row r="128" spans="1:10" x14ac:dyDescent="0.25">
      <c r="A128" s="1" t="s">
        <v>42</v>
      </c>
      <c r="B128" s="1"/>
      <c r="C128" s="1"/>
      <c r="D128" s="1"/>
    </row>
    <row r="129" spans="1:4" x14ac:dyDescent="0.25">
      <c r="A129" s="4" t="s">
        <v>12</v>
      </c>
      <c r="B129" s="4" t="s">
        <v>5</v>
      </c>
      <c r="C129" s="4" t="s">
        <v>40</v>
      </c>
      <c r="D129" s="4" t="s">
        <v>7</v>
      </c>
    </row>
    <row r="130" spans="1:4" x14ac:dyDescent="0.25">
      <c r="A130" s="5"/>
      <c r="B130" s="6"/>
      <c r="C130" s="4">
        <v>0.05</v>
      </c>
      <c r="D130">
        <f>C130*A130</f>
        <v>0</v>
      </c>
    </row>
    <row r="132" spans="1:4" x14ac:dyDescent="0.25">
      <c r="A132" s="2" t="s">
        <v>74</v>
      </c>
      <c r="B132" s="2"/>
      <c r="C132" s="2"/>
    </row>
    <row r="140" spans="1:4" x14ac:dyDescent="0.25">
      <c r="A140" s="1" t="s">
        <v>20</v>
      </c>
      <c r="B140" s="1"/>
      <c r="C140" s="1"/>
      <c r="D140" s="1"/>
    </row>
    <row r="141" spans="1:4" x14ac:dyDescent="0.25">
      <c r="A141" s="4" t="s">
        <v>21</v>
      </c>
      <c r="B141" s="4" t="s">
        <v>5</v>
      </c>
      <c r="C141" s="4" t="s">
        <v>6</v>
      </c>
      <c r="D141" s="4" t="s">
        <v>7</v>
      </c>
    </row>
    <row r="142" spans="1:4" x14ac:dyDescent="0.25">
      <c r="A142" s="5"/>
      <c r="B142" s="6">
        <v>2.4652777777777776E-3</v>
      </c>
      <c r="C142" s="4">
        <f>K277</f>
        <v>30</v>
      </c>
      <c r="D142">
        <f>C142*B144</f>
        <v>0</v>
      </c>
    </row>
    <row r="143" spans="1:4" x14ac:dyDescent="0.25">
      <c r="B143" s="6">
        <f>B142*A142</f>
        <v>0</v>
      </c>
    </row>
    <row r="144" spans="1:4" x14ac:dyDescent="0.25">
      <c r="B144">
        <f>(B143-INT(B143))*24</f>
        <v>0</v>
      </c>
    </row>
    <row r="146" spans="1:4" x14ac:dyDescent="0.25">
      <c r="A146" s="2" t="s">
        <v>75</v>
      </c>
      <c r="B146" s="2"/>
      <c r="C146" s="2"/>
    </row>
    <row r="153" spans="1:4" x14ac:dyDescent="0.25">
      <c r="A153" s="1" t="s">
        <v>16</v>
      </c>
      <c r="B153" s="1"/>
      <c r="C153" s="1"/>
      <c r="D153" s="1"/>
    </row>
    <row r="154" spans="1:4" x14ac:dyDescent="0.25">
      <c r="A154" s="4" t="s">
        <v>4</v>
      </c>
      <c r="B154" s="4" t="s">
        <v>5</v>
      </c>
      <c r="C154" s="4" t="s">
        <v>6</v>
      </c>
      <c r="D154" s="4" t="s">
        <v>7</v>
      </c>
    </row>
    <row r="155" spans="1:4" x14ac:dyDescent="0.25">
      <c r="A155" s="5"/>
      <c r="B155" s="6">
        <v>2.4652777777777776E-3</v>
      </c>
      <c r="C155" s="4">
        <f>K277</f>
        <v>30</v>
      </c>
      <c r="D155">
        <f>C155*B157</f>
        <v>0</v>
      </c>
    </row>
    <row r="156" spans="1:4" x14ac:dyDescent="0.25">
      <c r="B156" s="6">
        <f>B155*A155</f>
        <v>0</v>
      </c>
    </row>
    <row r="157" spans="1:4" x14ac:dyDescent="0.25">
      <c r="B157">
        <f>(B156-INT(B156))*24</f>
        <v>0</v>
      </c>
    </row>
    <row r="159" spans="1:4" x14ac:dyDescent="0.25">
      <c r="A159" s="1" t="s">
        <v>35</v>
      </c>
      <c r="B159" s="1"/>
      <c r="C159" s="1"/>
      <c r="D159" s="1"/>
    </row>
    <row r="160" spans="1:4" x14ac:dyDescent="0.25">
      <c r="A160" s="4" t="s">
        <v>4</v>
      </c>
      <c r="B160" s="4" t="s">
        <v>5</v>
      </c>
      <c r="C160" s="4" t="s">
        <v>6</v>
      </c>
      <c r="D160" s="4" t="s">
        <v>7</v>
      </c>
    </row>
    <row r="161" spans="1:4" x14ac:dyDescent="0.25">
      <c r="A161" s="5"/>
      <c r="B161" s="6">
        <v>1.0416666666666667E-3</v>
      </c>
      <c r="C161" s="4">
        <f>K277</f>
        <v>30</v>
      </c>
      <c r="D161">
        <f>C161*B163</f>
        <v>0</v>
      </c>
    </row>
    <row r="162" spans="1:4" x14ac:dyDescent="0.25">
      <c r="B162" s="6">
        <f>B161*A161</f>
        <v>0</v>
      </c>
    </row>
    <row r="163" spans="1:4" x14ac:dyDescent="0.25">
      <c r="B163">
        <f>(B162-INT(B162))*24</f>
        <v>0</v>
      </c>
    </row>
    <row r="165" spans="1:4" x14ac:dyDescent="0.25">
      <c r="A165" s="1" t="s">
        <v>65</v>
      </c>
      <c r="B165" s="1"/>
      <c r="C165" s="1"/>
      <c r="D165" s="1"/>
    </row>
    <row r="166" spans="1:4" x14ac:dyDescent="0.25">
      <c r="A166" s="4" t="s">
        <v>28</v>
      </c>
      <c r="B166" s="4" t="s">
        <v>5</v>
      </c>
      <c r="C166" s="4" t="s">
        <v>6</v>
      </c>
      <c r="D166" s="4" t="s">
        <v>7</v>
      </c>
    </row>
    <row r="167" spans="1:4" x14ac:dyDescent="0.25">
      <c r="A167" s="5"/>
      <c r="B167" s="6">
        <v>4.1666666666666664E-2</v>
      </c>
      <c r="C167" s="4">
        <f>K277</f>
        <v>30</v>
      </c>
      <c r="D167">
        <f>C167*B169</f>
        <v>0</v>
      </c>
    </row>
    <row r="168" spans="1:4" x14ac:dyDescent="0.25">
      <c r="B168" s="6">
        <f>B167*A167</f>
        <v>0</v>
      </c>
    </row>
    <row r="169" spans="1:4" x14ac:dyDescent="0.25">
      <c r="B169">
        <f>(B168-INT(B168))*24</f>
        <v>0</v>
      </c>
    </row>
    <row r="171" spans="1:4" x14ac:dyDescent="0.25">
      <c r="A171" s="1" t="s">
        <v>26</v>
      </c>
      <c r="B171" s="1"/>
      <c r="C171" s="1"/>
      <c r="D171" s="1"/>
    </row>
    <row r="172" spans="1:4" x14ac:dyDescent="0.25">
      <c r="A172" s="4" t="s">
        <v>28</v>
      </c>
      <c r="B172" s="4" t="s">
        <v>5</v>
      </c>
      <c r="C172" s="4" t="s">
        <v>6</v>
      </c>
      <c r="D172" s="4" t="s">
        <v>7</v>
      </c>
    </row>
    <row r="173" spans="1:4" x14ac:dyDescent="0.25">
      <c r="A173" s="5"/>
      <c r="B173" s="6">
        <v>3.472222222222222E-3</v>
      </c>
      <c r="C173" s="4">
        <f>K277</f>
        <v>30</v>
      </c>
      <c r="D173">
        <f>C173*B175</f>
        <v>0</v>
      </c>
    </row>
    <row r="174" spans="1:4" x14ac:dyDescent="0.25">
      <c r="B174" s="6">
        <f>B173*A173</f>
        <v>0</v>
      </c>
    </row>
    <row r="175" spans="1:4" x14ac:dyDescent="0.25">
      <c r="B175">
        <f>(B174-INT(B174))*24</f>
        <v>0</v>
      </c>
    </row>
    <row r="178" spans="1:10" x14ac:dyDescent="0.25">
      <c r="A178" s="1" t="s">
        <v>44</v>
      </c>
      <c r="B178" s="1"/>
      <c r="C178" s="1"/>
      <c r="D178" s="1"/>
    </row>
    <row r="179" spans="1:10" x14ac:dyDescent="0.25">
      <c r="A179" s="4" t="s">
        <v>28</v>
      </c>
      <c r="B179" s="4" t="s">
        <v>5</v>
      </c>
      <c r="C179" s="4" t="s">
        <v>6</v>
      </c>
      <c r="D179" s="4" t="s">
        <v>7</v>
      </c>
    </row>
    <row r="180" spans="1:10" x14ac:dyDescent="0.25">
      <c r="A180" s="5"/>
      <c r="B180" s="6">
        <v>1.3888888888888889E-3</v>
      </c>
      <c r="C180" s="4">
        <f>K277</f>
        <v>30</v>
      </c>
      <c r="D180">
        <f>C180*B182</f>
        <v>0</v>
      </c>
    </row>
    <row r="181" spans="1:10" x14ac:dyDescent="0.25">
      <c r="B181" s="6">
        <f>B180*A180</f>
        <v>0</v>
      </c>
    </row>
    <row r="182" spans="1:10" x14ac:dyDescent="0.25">
      <c r="B182">
        <f>(B181-INT(B181))*24</f>
        <v>0</v>
      </c>
    </row>
    <row r="184" spans="1:10" x14ac:dyDescent="0.25">
      <c r="A184" s="1" t="s">
        <v>61</v>
      </c>
      <c r="B184" s="1"/>
      <c r="C184" s="1"/>
      <c r="D184" s="1"/>
    </row>
    <row r="185" spans="1:10" x14ac:dyDescent="0.25">
      <c r="A185" s="4" t="s">
        <v>28</v>
      </c>
      <c r="B185" s="4" t="s">
        <v>5</v>
      </c>
      <c r="C185" s="4" t="s">
        <v>6</v>
      </c>
      <c r="D185" s="4" t="s">
        <v>7</v>
      </c>
    </row>
    <row r="186" spans="1:10" x14ac:dyDescent="0.25">
      <c r="A186" s="5"/>
      <c r="B186" s="6">
        <v>4.1666666666666664E-2</v>
      </c>
      <c r="C186" s="4">
        <f>K277</f>
        <v>30</v>
      </c>
      <c r="D186">
        <f>C186*B188</f>
        <v>0</v>
      </c>
    </row>
    <row r="187" spans="1:10" x14ac:dyDescent="0.25">
      <c r="B187" s="6">
        <f>B186*A186</f>
        <v>0</v>
      </c>
    </row>
    <row r="188" spans="1:10" x14ac:dyDescent="0.25">
      <c r="B188">
        <f>(B187-INT(B187))*24</f>
        <v>0</v>
      </c>
    </row>
    <row r="190" spans="1:10" x14ac:dyDescent="0.25">
      <c r="A190" s="1" t="s">
        <v>66</v>
      </c>
      <c r="B190" s="1"/>
      <c r="C190" s="1"/>
      <c r="D190" s="1"/>
      <c r="G190" s="28" t="s">
        <v>77</v>
      </c>
      <c r="H190" s="28"/>
      <c r="I190" s="28"/>
      <c r="J190" s="28"/>
    </row>
    <row r="191" spans="1:10" ht="15.75" thickBot="1" x14ac:dyDescent="0.3">
      <c r="A191" s="4" t="s">
        <v>12</v>
      </c>
      <c r="B191" s="4" t="s">
        <v>5</v>
      </c>
      <c r="C191" s="4" t="s">
        <v>6</v>
      </c>
      <c r="D191" s="4" t="s">
        <v>7</v>
      </c>
      <c r="G191" s="29"/>
      <c r="H191" s="30" t="s">
        <v>80</v>
      </c>
      <c r="I191" s="30" t="s">
        <v>7</v>
      </c>
      <c r="J191" s="30" t="s">
        <v>79</v>
      </c>
    </row>
    <row r="192" spans="1:10" ht="15.75" thickBot="1" x14ac:dyDescent="0.3">
      <c r="A192" s="5"/>
      <c r="B192" s="6">
        <v>1.3888888888888889E-3</v>
      </c>
      <c r="C192" s="4">
        <f>K277</f>
        <v>30</v>
      </c>
      <c r="D192">
        <f>C192*B194</f>
        <v>0</v>
      </c>
      <c r="G192" s="31" t="s">
        <v>78</v>
      </c>
      <c r="H192" s="29">
        <f>0.05*A192</f>
        <v>0</v>
      </c>
      <c r="I192" s="29">
        <f>(0.2854*J192)*100</f>
        <v>0</v>
      </c>
      <c r="J192" s="29">
        <f>(0.01*A192)/5</f>
        <v>0</v>
      </c>
    </row>
    <row r="193" spans="1:10" ht="15.75" thickBot="1" x14ac:dyDescent="0.3">
      <c r="B193" s="6">
        <f>B192*A192</f>
        <v>0</v>
      </c>
      <c r="G193" s="29"/>
      <c r="H193" s="29"/>
      <c r="I193" s="31">
        <f>CEILING(I192,28.54)</f>
        <v>0</v>
      </c>
      <c r="J193" s="31">
        <f>CEILING(J192,1)</f>
        <v>0</v>
      </c>
    </row>
    <row r="194" spans="1:10" x14ac:dyDescent="0.25">
      <c r="B194">
        <f>(B193-INT(B193))*24</f>
        <v>0</v>
      </c>
      <c r="G194" s="29"/>
      <c r="H194" s="29"/>
      <c r="I194" s="29">
        <f>I193*J193</f>
        <v>0</v>
      </c>
      <c r="J194" s="29"/>
    </row>
    <row r="196" spans="1:10" x14ac:dyDescent="0.25">
      <c r="A196" s="1" t="s">
        <v>31</v>
      </c>
      <c r="B196" s="1"/>
      <c r="C196" s="1"/>
      <c r="D196" s="1"/>
    </row>
    <row r="197" spans="1:10" x14ac:dyDescent="0.25">
      <c r="A197" s="7" t="s">
        <v>4</v>
      </c>
      <c r="B197" s="7" t="s">
        <v>5</v>
      </c>
      <c r="C197" s="7" t="s">
        <v>6</v>
      </c>
      <c r="D197" s="8" t="s">
        <v>7</v>
      </c>
    </row>
    <row r="198" spans="1:10" x14ac:dyDescent="0.25">
      <c r="A198" s="5"/>
      <c r="B198" s="6">
        <v>1.3888888888888889E-3</v>
      </c>
      <c r="C198" s="4">
        <f>K277</f>
        <v>30</v>
      </c>
      <c r="D198" s="4">
        <f>C198*B200</f>
        <v>0</v>
      </c>
    </row>
    <row r="199" spans="1:10" x14ac:dyDescent="0.25">
      <c r="B199" s="6">
        <f>B198*A198</f>
        <v>0</v>
      </c>
    </row>
    <row r="200" spans="1:10" x14ac:dyDescent="0.25">
      <c r="B200" s="21">
        <f>(B199-INT(B199))*24</f>
        <v>0</v>
      </c>
    </row>
    <row r="202" spans="1:10" x14ac:dyDescent="0.25">
      <c r="A202" s="1" t="s">
        <v>38</v>
      </c>
      <c r="B202" s="1"/>
      <c r="C202" s="1"/>
      <c r="D202" s="1"/>
    </row>
    <row r="203" spans="1:10" x14ac:dyDescent="0.25">
      <c r="A203" s="4" t="s">
        <v>28</v>
      </c>
      <c r="B203" s="4" t="s">
        <v>5</v>
      </c>
      <c r="C203" s="4" t="s">
        <v>6</v>
      </c>
      <c r="D203" s="4" t="s">
        <v>7</v>
      </c>
    </row>
    <row r="204" spans="1:10" x14ac:dyDescent="0.25">
      <c r="A204" s="5"/>
      <c r="B204" s="6">
        <v>3.472222222222222E-3</v>
      </c>
      <c r="C204" s="4">
        <f>K277</f>
        <v>30</v>
      </c>
      <c r="D204">
        <f>C204*B206</f>
        <v>0</v>
      </c>
    </row>
    <row r="205" spans="1:10" x14ac:dyDescent="0.25">
      <c r="B205" s="6">
        <f>B204*A204</f>
        <v>0</v>
      </c>
    </row>
    <row r="206" spans="1:10" x14ac:dyDescent="0.25">
      <c r="B206">
        <f>(B205-INT(B205))*24</f>
        <v>0</v>
      </c>
    </row>
    <row r="208" spans="1:10" x14ac:dyDescent="0.25">
      <c r="A208" s="1" t="s">
        <v>49</v>
      </c>
      <c r="B208" s="1"/>
      <c r="C208" s="1"/>
      <c r="D208" s="1"/>
    </row>
    <row r="209" spans="1:4" x14ac:dyDescent="0.25">
      <c r="A209" s="4" t="s">
        <v>28</v>
      </c>
      <c r="B209" s="4" t="s">
        <v>5</v>
      </c>
      <c r="C209" s="4" t="s">
        <v>6</v>
      </c>
      <c r="D209" s="4" t="s">
        <v>7</v>
      </c>
    </row>
    <row r="210" spans="1:4" x14ac:dyDescent="0.25">
      <c r="A210" s="5"/>
      <c r="B210" s="6">
        <v>1.0416666666666666E-2</v>
      </c>
      <c r="C210" s="4">
        <f>K277</f>
        <v>30</v>
      </c>
      <c r="D210">
        <f>C210*B212</f>
        <v>0</v>
      </c>
    </row>
    <row r="211" spans="1:4" x14ac:dyDescent="0.25">
      <c r="B211" s="6">
        <f>B210*A210</f>
        <v>0</v>
      </c>
    </row>
    <row r="212" spans="1:4" x14ac:dyDescent="0.25">
      <c r="B212">
        <f>(B211-INT(B211))*24</f>
        <v>0</v>
      </c>
    </row>
    <row r="214" spans="1:4" x14ac:dyDescent="0.25">
      <c r="A214" s="1" t="s">
        <v>47</v>
      </c>
      <c r="B214" s="1"/>
      <c r="C214" s="1"/>
      <c r="D214" s="1"/>
    </row>
    <row r="215" spans="1:4" x14ac:dyDescent="0.25">
      <c r="A215" s="4" t="s">
        <v>28</v>
      </c>
      <c r="B215" s="4" t="s">
        <v>5</v>
      </c>
      <c r="C215" s="4" t="s">
        <v>6</v>
      </c>
      <c r="D215" s="4" t="s">
        <v>7</v>
      </c>
    </row>
    <row r="216" spans="1:4" x14ac:dyDescent="0.25">
      <c r="A216" s="5"/>
      <c r="B216" s="6">
        <v>1.0416666666666666E-2</v>
      </c>
      <c r="C216" s="4">
        <f>K277</f>
        <v>30</v>
      </c>
      <c r="D216">
        <f>C216*B218</f>
        <v>0</v>
      </c>
    </row>
    <row r="217" spans="1:4" x14ac:dyDescent="0.25">
      <c r="B217" s="6">
        <f>B216*A216</f>
        <v>0</v>
      </c>
    </row>
    <row r="218" spans="1:4" x14ac:dyDescent="0.25">
      <c r="B218">
        <f>(B217-INT(B217))*24</f>
        <v>0</v>
      </c>
    </row>
    <row r="220" spans="1:4" x14ac:dyDescent="0.25">
      <c r="A220" s="1" t="s">
        <v>43</v>
      </c>
      <c r="B220" s="1"/>
      <c r="C220" s="1"/>
      <c r="D220" s="1"/>
    </row>
    <row r="221" spans="1:4" x14ac:dyDescent="0.25">
      <c r="A221" s="4" t="s">
        <v>28</v>
      </c>
      <c r="B221" s="4" t="s">
        <v>5</v>
      </c>
      <c r="C221" s="4" t="s">
        <v>6</v>
      </c>
      <c r="D221" s="4" t="s">
        <v>7</v>
      </c>
    </row>
    <row r="222" spans="1:4" x14ac:dyDescent="0.25">
      <c r="A222" s="5"/>
      <c r="B222" s="6">
        <v>1.0416666666666666E-2</v>
      </c>
      <c r="C222" s="4">
        <f>K277</f>
        <v>30</v>
      </c>
      <c r="D222">
        <f>C222*B224</f>
        <v>0</v>
      </c>
    </row>
    <row r="223" spans="1:4" x14ac:dyDescent="0.25">
      <c r="B223" s="6">
        <f>B222*A222</f>
        <v>0</v>
      </c>
    </row>
    <row r="224" spans="1:4" x14ac:dyDescent="0.25">
      <c r="B224">
        <f>(B223-INT(B223))*24</f>
        <v>0</v>
      </c>
    </row>
    <row r="226" spans="1:4" x14ac:dyDescent="0.25">
      <c r="A226" s="1" t="s">
        <v>46</v>
      </c>
      <c r="B226" s="1"/>
      <c r="C226" s="1"/>
      <c r="D226" s="1"/>
    </row>
    <row r="227" spans="1:4" x14ac:dyDescent="0.25">
      <c r="A227" s="4" t="s">
        <v>28</v>
      </c>
      <c r="B227" s="4" t="s">
        <v>5</v>
      </c>
      <c r="C227" s="4" t="s">
        <v>6</v>
      </c>
      <c r="D227" s="4" t="s">
        <v>7</v>
      </c>
    </row>
    <row r="228" spans="1:4" x14ac:dyDescent="0.25">
      <c r="A228" s="5"/>
      <c r="B228" s="6">
        <v>1.0416666666666666E-2</v>
      </c>
      <c r="C228" s="4">
        <f>K277</f>
        <v>30</v>
      </c>
      <c r="D228">
        <f>C228*B230</f>
        <v>0</v>
      </c>
    </row>
    <row r="229" spans="1:4" x14ac:dyDescent="0.25">
      <c r="B229" s="6">
        <f>B228*A228</f>
        <v>0</v>
      </c>
    </row>
    <row r="230" spans="1:4" x14ac:dyDescent="0.25">
      <c r="B230">
        <f>(B229-INT(B229))*24</f>
        <v>0</v>
      </c>
    </row>
    <row r="232" spans="1:4" x14ac:dyDescent="0.25">
      <c r="A232" s="1" t="s">
        <v>48</v>
      </c>
      <c r="B232" s="1"/>
      <c r="C232" s="1"/>
      <c r="D232" s="1"/>
    </row>
    <row r="233" spans="1:4" x14ac:dyDescent="0.25">
      <c r="A233" s="4" t="s">
        <v>28</v>
      </c>
      <c r="B233" s="4" t="s">
        <v>5</v>
      </c>
      <c r="C233" s="4" t="s">
        <v>6</v>
      </c>
      <c r="D233" s="4" t="s">
        <v>7</v>
      </c>
    </row>
    <row r="234" spans="1:4" x14ac:dyDescent="0.25">
      <c r="A234" s="5"/>
      <c r="B234" s="6">
        <v>1.0416666666666666E-2</v>
      </c>
      <c r="C234" s="4">
        <f>K277</f>
        <v>30</v>
      </c>
      <c r="D234">
        <f>C234*B236</f>
        <v>0</v>
      </c>
    </row>
    <row r="235" spans="1:4" x14ac:dyDescent="0.25">
      <c r="B235" s="6">
        <f>B234*A234</f>
        <v>0</v>
      </c>
    </row>
    <row r="236" spans="1:4" x14ac:dyDescent="0.25">
      <c r="B236">
        <f>(B235-INT(B235))*24</f>
        <v>0</v>
      </c>
    </row>
    <row r="238" spans="1:4" x14ac:dyDescent="0.25">
      <c r="A238" s="2" t="s">
        <v>76</v>
      </c>
      <c r="B238" s="2"/>
      <c r="C238" s="2"/>
      <c r="D238" s="2"/>
    </row>
    <row r="245" spans="1:16" x14ac:dyDescent="0.25">
      <c r="A245" s="1" t="s">
        <v>36</v>
      </c>
      <c r="B245" s="1"/>
      <c r="C245" s="1"/>
      <c r="D245" s="1"/>
    </row>
    <row r="246" spans="1:16" x14ac:dyDescent="0.25">
      <c r="A246" s="4" t="s">
        <v>28</v>
      </c>
      <c r="B246" s="4" t="s">
        <v>5</v>
      </c>
      <c r="C246" s="4" t="s">
        <v>6</v>
      </c>
      <c r="D246" s="4" t="s">
        <v>7</v>
      </c>
    </row>
    <row r="247" spans="1:16" x14ac:dyDescent="0.25">
      <c r="A247" s="5"/>
      <c r="B247" s="6">
        <v>6.9444444444444441E-3</v>
      </c>
      <c r="C247" s="4">
        <f>K277</f>
        <v>30</v>
      </c>
      <c r="D247">
        <f>C247*B249</f>
        <v>0</v>
      </c>
    </row>
    <row r="248" spans="1:16" x14ac:dyDescent="0.25">
      <c r="B248" s="6">
        <f>B247*A247</f>
        <v>0</v>
      </c>
    </row>
    <row r="249" spans="1:16" x14ac:dyDescent="0.25">
      <c r="B249">
        <f>(B248-INT(B248))*24</f>
        <v>0</v>
      </c>
    </row>
    <row r="251" spans="1:16" x14ac:dyDescent="0.25">
      <c r="A251" s="1" t="s">
        <v>60</v>
      </c>
      <c r="B251" s="1"/>
      <c r="C251" s="1"/>
      <c r="D251" s="1"/>
    </row>
    <row r="252" spans="1:16" x14ac:dyDescent="0.25">
      <c r="A252" s="4" t="s">
        <v>28</v>
      </c>
      <c r="B252" s="4" t="s">
        <v>5</v>
      </c>
      <c r="C252" s="4" t="s">
        <v>6</v>
      </c>
      <c r="D252" s="4" t="s">
        <v>7</v>
      </c>
      <c r="M252" s="1" t="s">
        <v>52</v>
      </c>
      <c r="N252" s="2"/>
      <c r="O252" s="2"/>
      <c r="P252" s="2"/>
    </row>
    <row r="253" spans="1:16" x14ac:dyDescent="0.25">
      <c r="A253" s="5"/>
      <c r="B253" s="6">
        <v>1.7361111111111112E-2</v>
      </c>
      <c r="C253" s="4">
        <f>K277</f>
        <v>30</v>
      </c>
      <c r="D253">
        <f>C253*B255</f>
        <v>0</v>
      </c>
      <c r="M253" s="4" t="s">
        <v>55</v>
      </c>
    </row>
    <row r="254" spans="1:16" x14ac:dyDescent="0.25">
      <c r="B254" s="6">
        <f>B253*A253</f>
        <v>0</v>
      </c>
      <c r="M254" s="4" t="s">
        <v>56</v>
      </c>
    </row>
    <row r="255" spans="1:16" x14ac:dyDescent="0.25">
      <c r="B255">
        <f>(B254-INT(B254))*24</f>
        <v>0</v>
      </c>
      <c r="M255" s="4" t="s">
        <v>57</v>
      </c>
    </row>
    <row r="256" spans="1:16" x14ac:dyDescent="0.25">
      <c r="M256" s="4" t="s">
        <v>58</v>
      </c>
    </row>
    <row r="257" spans="1:13" x14ac:dyDescent="0.25">
      <c r="A257" s="1" t="s">
        <v>50</v>
      </c>
      <c r="B257" s="1"/>
      <c r="C257" s="1"/>
      <c r="D257" s="1"/>
      <c r="M257" s="4" t="s">
        <v>59</v>
      </c>
    </row>
    <row r="258" spans="1:13" x14ac:dyDescent="0.25">
      <c r="A258" s="4" t="s">
        <v>53</v>
      </c>
      <c r="B258" s="4" t="s">
        <v>54</v>
      </c>
      <c r="C258" s="4" t="s">
        <v>6</v>
      </c>
      <c r="D258" s="4" t="s">
        <v>7</v>
      </c>
      <c r="M258" s="4" t="s">
        <v>62</v>
      </c>
    </row>
    <row r="259" spans="1:13" x14ac:dyDescent="0.25">
      <c r="A259" s="5"/>
      <c r="B259" s="6">
        <v>4.1666666666666666E-3</v>
      </c>
      <c r="C259" s="4">
        <f>K277</f>
        <v>30</v>
      </c>
      <c r="D259">
        <f>C259*B261</f>
        <v>0</v>
      </c>
      <c r="M259" s="4" t="s">
        <v>63</v>
      </c>
    </row>
    <row r="260" spans="1:13" x14ac:dyDescent="0.25">
      <c r="B260" s="6">
        <f>B259*A259</f>
        <v>0</v>
      </c>
    </row>
    <row r="261" spans="1:13" x14ac:dyDescent="0.25">
      <c r="B261">
        <f>(B260-INT(B260))*24</f>
        <v>0</v>
      </c>
    </row>
    <row r="263" spans="1:13" x14ac:dyDescent="0.25">
      <c r="A263" s="2" t="s">
        <v>55</v>
      </c>
      <c r="B263" s="2"/>
      <c r="C263" s="2"/>
      <c r="D263" s="2"/>
    </row>
    <row r="270" spans="1:13" x14ac:dyDescent="0.25">
      <c r="A270" s="1" t="s">
        <v>51</v>
      </c>
      <c r="B270" s="1"/>
      <c r="C270" s="1"/>
      <c r="D270" s="1"/>
    </row>
    <row r="271" spans="1:13" x14ac:dyDescent="0.25">
      <c r="A271" s="4" t="s">
        <v>28</v>
      </c>
      <c r="B271" s="4" t="s">
        <v>5</v>
      </c>
      <c r="C271" s="4" t="s">
        <v>6</v>
      </c>
      <c r="D271" s="4" t="s">
        <v>7</v>
      </c>
    </row>
    <row r="272" spans="1:13" x14ac:dyDescent="0.25">
      <c r="A272" s="5"/>
      <c r="B272" s="6">
        <v>1.7361111111111112E-2</v>
      </c>
      <c r="C272" s="4">
        <f>K277</f>
        <v>30</v>
      </c>
      <c r="D272">
        <f>C272*B274</f>
        <v>0</v>
      </c>
    </row>
    <row r="273" spans="1:11" x14ac:dyDescent="0.25">
      <c r="B273" s="6">
        <f>B272*A272</f>
        <v>0</v>
      </c>
    </row>
    <row r="274" spans="1:11" x14ac:dyDescent="0.25">
      <c r="B274">
        <f>(B273-INT(B273))*24</f>
        <v>0</v>
      </c>
    </row>
    <row r="277" spans="1:11" x14ac:dyDescent="0.25">
      <c r="A277" s="23" t="s">
        <v>67</v>
      </c>
      <c r="B277" s="24"/>
      <c r="C277" s="25">
        <f>SUM(C5,C93,C50,D81,D87,D155,D142,D20,D173,D44,D68,D198,D75,D61,D55,D161,D204,D126,D114,D120,D130,D222,D247,D38,D216,D180,D228,D234,D240,D259,D253,D210,D272,D186,D108,D167,D192,D94,D101,I194,I127)</f>
        <v>0</v>
      </c>
      <c r="D277" s="25"/>
      <c r="J277" s="26" t="s">
        <v>27</v>
      </c>
      <c r="K277" s="26">
        <v>30</v>
      </c>
    </row>
    <row r="278" spans="1:11" x14ac:dyDescent="0.25">
      <c r="A278" s="24"/>
      <c r="B278" s="24"/>
      <c r="C278" s="25"/>
      <c r="D278" s="25"/>
      <c r="J278" s="27"/>
      <c r="K278" s="26"/>
    </row>
    <row r="279" spans="1:11" x14ac:dyDescent="0.25">
      <c r="A279" s="24"/>
      <c r="B279" s="24"/>
      <c r="C279" s="25"/>
      <c r="D279" s="25"/>
      <c r="J279" s="27"/>
      <c r="K279" s="26"/>
    </row>
    <row r="280" spans="1:11" x14ac:dyDescent="0.25">
      <c r="C280" t="s">
        <v>82</v>
      </c>
    </row>
  </sheetData>
  <mergeCells count="51">
    <mergeCell ref="G66:J66"/>
    <mergeCell ref="K277:K279"/>
    <mergeCell ref="A22:C22"/>
    <mergeCell ref="A29:C29"/>
    <mergeCell ref="A59:C59"/>
    <mergeCell ref="A66:C66"/>
    <mergeCell ref="A99:C99"/>
    <mergeCell ref="A132:C132"/>
    <mergeCell ref="A146:C146"/>
    <mergeCell ref="A159:D159"/>
    <mergeCell ref="A106:D106"/>
    <mergeCell ref="A165:D165"/>
    <mergeCell ref="A190:D190"/>
    <mergeCell ref="A277:B279"/>
    <mergeCell ref="C277:D279"/>
    <mergeCell ref="J277:J279"/>
    <mergeCell ref="A238:D238"/>
    <mergeCell ref="A263:D263"/>
    <mergeCell ref="G190:J190"/>
    <mergeCell ref="A232:D232"/>
    <mergeCell ref="A208:D208"/>
    <mergeCell ref="A257:D257"/>
    <mergeCell ref="A270:D270"/>
    <mergeCell ref="M252:P252"/>
    <mergeCell ref="A251:D251"/>
    <mergeCell ref="A184:D184"/>
    <mergeCell ref="A128:D128"/>
    <mergeCell ref="A220:D220"/>
    <mergeCell ref="A245:D245"/>
    <mergeCell ref="A178:D178"/>
    <mergeCell ref="A36:D36"/>
    <mergeCell ref="A226:D226"/>
    <mergeCell ref="A214:D214"/>
    <mergeCell ref="A112:D112"/>
    <mergeCell ref="A202:D202"/>
    <mergeCell ref="A124:D124"/>
    <mergeCell ref="A118:D118"/>
    <mergeCell ref="G124:J124"/>
    <mergeCell ref="A8:D8"/>
    <mergeCell ref="A140:D140"/>
    <mergeCell ref="A171:D171"/>
    <mergeCell ref="A196:D196"/>
    <mergeCell ref="A42:D42"/>
    <mergeCell ref="A73:D73"/>
    <mergeCell ref="A53:D53"/>
    <mergeCell ref="A1:C1"/>
    <mergeCell ref="A79:D79"/>
    <mergeCell ref="A91:C91"/>
    <mergeCell ref="A85:D85"/>
    <mergeCell ref="A48:C48"/>
    <mergeCell ref="A153:D153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F95"/>
  <sheetViews>
    <sheetView topLeftCell="A88" workbookViewId="0">
      <selection activeCell="F94" sqref="F94:F95"/>
    </sheetView>
  </sheetViews>
  <sheetFormatPr baseColWidth="10" defaultRowHeight="15" x14ac:dyDescent="0.25"/>
  <sheetData>
    <row r="6" spans="1:6" x14ac:dyDescent="0.25">
      <c r="A6" s="1" t="s">
        <v>0</v>
      </c>
      <c r="B6" s="1"/>
      <c r="C6" s="1"/>
      <c r="D6" s="1"/>
      <c r="F6">
        <f>Feuil1!C5</f>
        <v>0</v>
      </c>
    </row>
    <row r="7" spans="1:6" x14ac:dyDescent="0.25">
      <c r="B7" s="10"/>
      <c r="C7" s="4"/>
    </row>
    <row r="8" spans="1:6" x14ac:dyDescent="0.25">
      <c r="A8" s="1" t="s">
        <v>19</v>
      </c>
      <c r="B8" s="2"/>
      <c r="C8" s="2"/>
      <c r="D8" s="2"/>
      <c r="F8">
        <f>Feuil1!D20</f>
        <v>0</v>
      </c>
    </row>
    <row r="9" spans="1:6" x14ac:dyDescent="0.25">
      <c r="B9" s="10"/>
      <c r="C9" s="4"/>
    </row>
    <row r="10" spans="1:6" x14ac:dyDescent="0.25">
      <c r="A10" s="2" t="s">
        <v>68</v>
      </c>
      <c r="B10" s="2"/>
      <c r="C10" s="2"/>
      <c r="D10" s="2"/>
    </row>
    <row r="11" spans="1:6" x14ac:dyDescent="0.25">
      <c r="B11" s="10"/>
      <c r="C11" s="4"/>
    </row>
    <row r="12" spans="1:6" x14ac:dyDescent="0.25">
      <c r="A12" s="2" t="s">
        <v>69</v>
      </c>
      <c r="B12" s="2"/>
      <c r="C12" s="2"/>
      <c r="D12" s="2"/>
    </row>
    <row r="14" spans="1:6" x14ac:dyDescent="0.25">
      <c r="A14" s="1" t="s">
        <v>45</v>
      </c>
      <c r="B14" s="1"/>
      <c r="C14" s="1"/>
      <c r="D14" s="1"/>
      <c r="F14">
        <f>Feuil1!D38</f>
        <v>0</v>
      </c>
    </row>
    <row r="16" spans="1:6" x14ac:dyDescent="0.25">
      <c r="A16" s="1" t="s">
        <v>32</v>
      </c>
      <c r="B16" s="1"/>
      <c r="C16" s="1"/>
      <c r="D16" s="1"/>
      <c r="F16">
        <f>Feuil1!D44</f>
        <v>0</v>
      </c>
    </row>
    <row r="18" spans="1:6" x14ac:dyDescent="0.25">
      <c r="A18" s="1" t="s">
        <v>15</v>
      </c>
      <c r="B18" s="1"/>
      <c r="C18" s="1"/>
      <c r="D18" s="1"/>
      <c r="F18">
        <f>Feuil1!C50</f>
        <v>0</v>
      </c>
    </row>
    <row r="20" spans="1:6" x14ac:dyDescent="0.25">
      <c r="A20" s="1" t="s">
        <v>34</v>
      </c>
      <c r="B20" s="1"/>
      <c r="C20" s="1"/>
      <c r="D20" s="1"/>
      <c r="F20">
        <f>Feuil1!D55</f>
        <v>0</v>
      </c>
    </row>
    <row r="22" spans="1:6" x14ac:dyDescent="0.25">
      <c r="A22" s="2" t="s">
        <v>70</v>
      </c>
      <c r="B22" s="2"/>
      <c r="C22" s="2"/>
      <c r="D22" s="2"/>
      <c r="F22">
        <f>Feuil1!D61</f>
        <v>0</v>
      </c>
    </row>
    <row r="24" spans="1:6" x14ac:dyDescent="0.25">
      <c r="A24" s="2" t="s">
        <v>71</v>
      </c>
      <c r="B24" s="2"/>
      <c r="C24" s="2"/>
      <c r="D24" s="2"/>
      <c r="F24">
        <f>Feuil1!D68</f>
        <v>0</v>
      </c>
    </row>
    <row r="26" spans="1:6" x14ac:dyDescent="0.25">
      <c r="A26" s="1" t="s">
        <v>33</v>
      </c>
      <c r="B26" s="2"/>
      <c r="C26" s="2"/>
      <c r="D26" s="2"/>
      <c r="F26">
        <f>Feuil1!D75</f>
        <v>0</v>
      </c>
    </row>
    <row r="28" spans="1:6" x14ac:dyDescent="0.25">
      <c r="A28" s="1" t="s">
        <v>1</v>
      </c>
      <c r="B28" s="2"/>
      <c r="C28" s="2"/>
      <c r="D28" s="2"/>
      <c r="F28">
        <f>Feuil1!D81</f>
        <v>0</v>
      </c>
    </row>
    <row r="30" spans="1:6" x14ac:dyDescent="0.25">
      <c r="A30" s="1" t="s">
        <v>11</v>
      </c>
      <c r="B30" s="1"/>
      <c r="C30" s="1"/>
      <c r="D30" s="1"/>
      <c r="F30">
        <f>Feuil1!D87</f>
        <v>0</v>
      </c>
    </row>
    <row r="32" spans="1:6" x14ac:dyDescent="0.25">
      <c r="A32" s="1" t="s">
        <v>72</v>
      </c>
      <c r="B32" s="1"/>
      <c r="C32" s="1"/>
      <c r="D32" s="1"/>
      <c r="F32">
        <f>Feuil1!D94</f>
        <v>0</v>
      </c>
    </row>
    <row r="34" spans="1:6" x14ac:dyDescent="0.25">
      <c r="A34" s="2" t="s">
        <v>73</v>
      </c>
      <c r="B34" s="2"/>
      <c r="C34" s="2"/>
      <c r="D34" s="2"/>
      <c r="F34">
        <f>Feuil1!D101</f>
        <v>0</v>
      </c>
    </row>
    <row r="36" spans="1:6" x14ac:dyDescent="0.25">
      <c r="A36" s="1" t="s">
        <v>64</v>
      </c>
      <c r="B36" s="1"/>
      <c r="C36" s="1"/>
      <c r="D36" s="1"/>
      <c r="F36">
        <f>Feuil1!D108</f>
        <v>0</v>
      </c>
    </row>
    <row r="38" spans="1:6" x14ac:dyDescent="0.25">
      <c r="A38" s="1" t="s">
        <v>37</v>
      </c>
      <c r="B38" s="2"/>
      <c r="C38" s="2"/>
      <c r="D38" s="2"/>
      <c r="F38">
        <f>Feuil1!D114</f>
        <v>0</v>
      </c>
    </row>
    <row r="40" spans="1:6" x14ac:dyDescent="0.25">
      <c r="A40" s="1" t="s">
        <v>41</v>
      </c>
      <c r="B40" s="1"/>
      <c r="C40" s="1"/>
      <c r="D40" s="1"/>
      <c r="F40">
        <f>Feuil1!D120</f>
        <v>0</v>
      </c>
    </row>
    <row r="42" spans="1:6" x14ac:dyDescent="0.25">
      <c r="A42" s="1" t="s">
        <v>39</v>
      </c>
      <c r="B42" s="1"/>
      <c r="C42" s="1"/>
      <c r="D42" s="1"/>
      <c r="F42">
        <f>Feuil1!D126</f>
        <v>0</v>
      </c>
    </row>
    <row r="43" spans="1:6" x14ac:dyDescent="0.25">
      <c r="A43" s="4"/>
      <c r="B43" s="4"/>
      <c r="C43" s="4"/>
      <c r="D43" s="4"/>
    </row>
    <row r="44" spans="1:6" x14ac:dyDescent="0.25">
      <c r="A44" s="1" t="s">
        <v>42</v>
      </c>
      <c r="B44" s="1"/>
      <c r="C44" s="1"/>
      <c r="D44" s="1"/>
      <c r="F44">
        <f>+Feuil1!D130</f>
        <v>0</v>
      </c>
    </row>
    <row r="46" spans="1:6" x14ac:dyDescent="0.25">
      <c r="A46" s="2" t="s">
        <v>74</v>
      </c>
      <c r="B46" s="2"/>
      <c r="C46" s="2"/>
      <c r="D46" s="2"/>
    </row>
    <row r="48" spans="1:6" x14ac:dyDescent="0.25">
      <c r="A48" s="1" t="s">
        <v>20</v>
      </c>
      <c r="B48" s="1"/>
      <c r="C48" s="1"/>
      <c r="D48" s="1"/>
      <c r="F48">
        <f>Feuil1!D142</f>
        <v>0</v>
      </c>
    </row>
    <row r="50" spans="1:6" x14ac:dyDescent="0.25">
      <c r="A50" s="2" t="s">
        <v>75</v>
      </c>
      <c r="B50" s="2"/>
      <c r="C50" s="2"/>
      <c r="D50" s="2"/>
    </row>
    <row r="52" spans="1:6" x14ac:dyDescent="0.25">
      <c r="A52" s="1" t="s">
        <v>16</v>
      </c>
      <c r="B52" s="1"/>
      <c r="C52" s="1"/>
      <c r="D52" s="1"/>
      <c r="F52">
        <f>Feuil1!D155</f>
        <v>0</v>
      </c>
    </row>
    <row r="54" spans="1:6" x14ac:dyDescent="0.25">
      <c r="A54" s="1" t="s">
        <v>35</v>
      </c>
      <c r="B54" s="1"/>
      <c r="C54" s="1"/>
      <c r="D54" s="1"/>
      <c r="F54">
        <f>Feuil1!D161</f>
        <v>0</v>
      </c>
    </row>
    <row r="56" spans="1:6" x14ac:dyDescent="0.25">
      <c r="A56" s="1" t="s">
        <v>65</v>
      </c>
      <c r="B56" s="1"/>
      <c r="C56" s="1"/>
      <c r="D56" s="1"/>
    </row>
    <row r="58" spans="1:6" x14ac:dyDescent="0.25">
      <c r="A58" s="1" t="s">
        <v>26</v>
      </c>
      <c r="B58" s="1"/>
      <c r="C58" s="1"/>
      <c r="D58" s="1"/>
      <c r="F58">
        <f>Feuil1!D173</f>
        <v>0</v>
      </c>
    </row>
    <row r="60" spans="1:6" x14ac:dyDescent="0.25">
      <c r="A60" s="1" t="s">
        <v>44</v>
      </c>
      <c r="B60" s="1"/>
      <c r="C60" s="1"/>
      <c r="D60" s="1"/>
      <c r="F60">
        <f>Feuil1!D180</f>
        <v>0</v>
      </c>
    </row>
    <row r="62" spans="1:6" x14ac:dyDescent="0.25">
      <c r="A62" s="1" t="s">
        <v>61</v>
      </c>
      <c r="B62" s="1"/>
      <c r="C62" s="1"/>
      <c r="D62" s="1"/>
      <c r="F62">
        <f>Feuil1!D186</f>
        <v>0</v>
      </c>
    </row>
    <row r="64" spans="1:6" x14ac:dyDescent="0.25">
      <c r="A64" s="1" t="s">
        <v>66</v>
      </c>
      <c r="B64" s="1"/>
      <c r="C64" s="1"/>
      <c r="D64" s="1"/>
      <c r="F64">
        <f>Feuil1!D192</f>
        <v>0</v>
      </c>
    </row>
    <row r="66" spans="1:6" x14ac:dyDescent="0.25">
      <c r="A66" s="1" t="s">
        <v>31</v>
      </c>
      <c r="B66" s="1"/>
      <c r="C66" s="1"/>
      <c r="D66" s="1"/>
      <c r="F66">
        <f>Feuil1!D198</f>
        <v>0</v>
      </c>
    </row>
    <row r="68" spans="1:6" x14ac:dyDescent="0.25">
      <c r="A68" s="1" t="s">
        <v>38</v>
      </c>
      <c r="B68" s="1"/>
      <c r="C68" s="1"/>
      <c r="D68" s="1"/>
      <c r="F68">
        <f>Feuil1!D204</f>
        <v>0</v>
      </c>
    </row>
    <row r="70" spans="1:6" x14ac:dyDescent="0.25">
      <c r="A70" s="1" t="s">
        <v>49</v>
      </c>
      <c r="B70" s="1"/>
      <c r="C70" s="1"/>
      <c r="D70" s="1"/>
      <c r="F70">
        <f>Feuil1!D210</f>
        <v>0</v>
      </c>
    </row>
    <row r="72" spans="1:6" x14ac:dyDescent="0.25">
      <c r="A72" s="1" t="s">
        <v>47</v>
      </c>
      <c r="B72" s="1"/>
      <c r="C72" s="1"/>
      <c r="D72" s="1"/>
      <c r="F72">
        <f>Feuil1!D216</f>
        <v>0</v>
      </c>
    </row>
    <row r="74" spans="1:6" x14ac:dyDescent="0.25">
      <c r="A74" s="1" t="s">
        <v>43</v>
      </c>
      <c r="B74" s="1"/>
      <c r="C74" s="1"/>
      <c r="D74" s="1"/>
      <c r="F74">
        <f>Feuil1!D222</f>
        <v>0</v>
      </c>
    </row>
    <row r="76" spans="1:6" x14ac:dyDescent="0.25">
      <c r="A76" s="1" t="s">
        <v>46</v>
      </c>
      <c r="B76" s="1"/>
      <c r="C76" s="1"/>
      <c r="D76" s="1"/>
      <c r="F76">
        <f>Feuil1!D228</f>
        <v>0</v>
      </c>
    </row>
    <row r="78" spans="1:6" x14ac:dyDescent="0.25">
      <c r="A78" s="1" t="s">
        <v>48</v>
      </c>
      <c r="B78" s="1"/>
      <c r="C78" s="1"/>
      <c r="D78" s="1"/>
    </row>
    <row r="80" spans="1:6" x14ac:dyDescent="0.25">
      <c r="A80" s="2" t="s">
        <v>76</v>
      </c>
      <c r="B80" s="2"/>
      <c r="C80" s="2"/>
      <c r="D80" s="2"/>
    </row>
    <row r="82" spans="1:6" x14ac:dyDescent="0.25">
      <c r="A82" s="1" t="s">
        <v>36</v>
      </c>
      <c r="B82" s="1"/>
      <c r="C82" s="1"/>
      <c r="D82" s="1"/>
      <c r="F82">
        <f>Feuil1!D247</f>
        <v>0</v>
      </c>
    </row>
    <row r="84" spans="1:6" x14ac:dyDescent="0.25">
      <c r="A84" s="1" t="s">
        <v>60</v>
      </c>
      <c r="B84" s="1"/>
      <c r="C84" s="1"/>
      <c r="D84" s="1"/>
    </row>
    <row r="86" spans="1:6" x14ac:dyDescent="0.25">
      <c r="A86" s="1" t="s">
        <v>50</v>
      </c>
      <c r="B86" s="1"/>
      <c r="C86" s="1"/>
      <c r="D86" s="1"/>
      <c r="F86">
        <f>Feuil1!D259</f>
        <v>0</v>
      </c>
    </row>
    <row r="88" spans="1:6" x14ac:dyDescent="0.25">
      <c r="A88" s="2" t="s">
        <v>55</v>
      </c>
      <c r="B88" s="2"/>
      <c r="C88" s="2"/>
      <c r="D88" s="2"/>
    </row>
    <row r="90" spans="1:6" x14ac:dyDescent="0.25">
      <c r="A90" s="1" t="s">
        <v>51</v>
      </c>
      <c r="B90" s="1"/>
      <c r="C90" s="1"/>
      <c r="D90" s="1"/>
      <c r="F90">
        <f>Feuil1!D272</f>
        <v>0</v>
      </c>
    </row>
    <row r="93" spans="1:6" ht="15.75" thickBot="1" x14ac:dyDescent="0.3"/>
    <row r="94" spans="1:6" x14ac:dyDescent="0.25">
      <c r="C94" s="32" t="s">
        <v>67</v>
      </c>
      <c r="D94" s="24"/>
      <c r="F94" s="33">
        <f>SUM(F6:F90)</f>
        <v>0</v>
      </c>
    </row>
    <row r="95" spans="1:6" ht="15.75" thickBot="1" x14ac:dyDescent="0.3">
      <c r="C95" s="24"/>
      <c r="D95" s="24"/>
      <c r="F95" s="34"/>
    </row>
  </sheetData>
  <mergeCells count="45">
    <mergeCell ref="C94:D95"/>
    <mergeCell ref="F94:F95"/>
    <mergeCell ref="A86:D86"/>
    <mergeCell ref="A88:D88"/>
    <mergeCell ref="A90:D90"/>
    <mergeCell ref="A10:D10"/>
    <mergeCell ref="A12:D12"/>
    <mergeCell ref="A6:D6"/>
    <mergeCell ref="A18:D18"/>
    <mergeCell ref="A22:D22"/>
    <mergeCell ref="A32:D32"/>
    <mergeCell ref="A34:D34"/>
    <mergeCell ref="A74:D74"/>
    <mergeCell ref="A76:D76"/>
    <mergeCell ref="A78:D78"/>
    <mergeCell ref="A80:D80"/>
    <mergeCell ref="A82:D82"/>
    <mergeCell ref="A84:D84"/>
    <mergeCell ref="A64:D64"/>
    <mergeCell ref="A66:D66"/>
    <mergeCell ref="A68:D68"/>
    <mergeCell ref="A70:D70"/>
    <mergeCell ref="A72:D72"/>
    <mergeCell ref="A52:D52"/>
    <mergeCell ref="A54:D54"/>
    <mergeCell ref="A56:D56"/>
    <mergeCell ref="A58:D58"/>
    <mergeCell ref="A60:D60"/>
    <mergeCell ref="A62:D62"/>
    <mergeCell ref="A42:D42"/>
    <mergeCell ref="A44:D44"/>
    <mergeCell ref="A48:D48"/>
    <mergeCell ref="A46:D46"/>
    <mergeCell ref="A50:D50"/>
    <mergeCell ref="A30:D30"/>
    <mergeCell ref="A36:D36"/>
    <mergeCell ref="A38:D38"/>
    <mergeCell ref="A40:D40"/>
    <mergeCell ref="A20:D20"/>
    <mergeCell ref="A26:D26"/>
    <mergeCell ref="A28:D28"/>
    <mergeCell ref="A24:D24"/>
    <mergeCell ref="A8:D8"/>
    <mergeCell ref="A14:D14"/>
    <mergeCell ref="A16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TOUSSAINT</dc:creator>
  <cp:lastModifiedBy>Ronald TOUSSAINT</cp:lastModifiedBy>
  <dcterms:created xsi:type="dcterms:W3CDTF">2014-12-23T12:51:46Z</dcterms:created>
  <dcterms:modified xsi:type="dcterms:W3CDTF">2014-12-24T14:39:13Z</dcterms:modified>
</cp:coreProperties>
</file>