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/>
  <xr:revisionPtr revIDLastSave="0" documentId="8_{2566921F-3923-486E-B26B-84FD0494D8C0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INPUT_LEAN_DNA" sheetId="2" r:id="rId1"/>
    <sheet name="DATA_SUMMARY" sheetId="4" r:id="rId2"/>
  </sheets>
  <definedNames>
    <definedName name="Segment_Item_Type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4" l="1"/>
  <c r="D4" i="4" s="1" a="1"/>
  <c r="D4" i="4" s="1"/>
  <c r="B5" i="4" l="1"/>
  <c r="D5" i="4" s="1" a="1"/>
  <c r="D5" i="4" s="1"/>
  <c r="A5" i="4" l="1"/>
  <c r="C5" i="4" s="1"/>
  <c r="A4" i="4" l="1"/>
  <c r="C4" i="4" s="1"/>
  <c r="BM1" i="2" l="1"/>
  <c r="BN1" i="2"/>
  <c r="BO1" i="2"/>
  <c r="BP1" i="2"/>
  <c r="BQ1" i="2"/>
  <c r="BR1" i="2"/>
  <c r="BS1" i="2"/>
  <c r="BT1" i="2"/>
  <c r="BU1" i="2"/>
  <c r="BV1" i="2"/>
  <c r="BW1" i="2"/>
  <c r="BX1" i="2"/>
  <c r="BY1" i="2"/>
  <c r="BZ1" i="2"/>
  <c r="CA1" i="2"/>
  <c r="CB1" i="2"/>
  <c r="CC1" i="2"/>
  <c r="CD1" i="2"/>
  <c r="CE1" i="2"/>
  <c r="CF1" i="2"/>
  <c r="CG1" i="2"/>
  <c r="CH1" i="2"/>
  <c r="CI1" i="2"/>
  <c r="CJ1" i="2"/>
  <c r="CK1" i="2"/>
  <c r="CL1" i="2"/>
  <c r="CM1" i="2"/>
  <c r="CN1" i="2"/>
  <c r="CO1" i="2"/>
  <c r="CP1" i="2"/>
  <c r="CQ1" i="2"/>
  <c r="CR1" i="2"/>
  <c r="CS1" i="2"/>
  <c r="CT1" i="2"/>
  <c r="CU1" i="2"/>
  <c r="CV1" i="2"/>
  <c r="CW1" i="2"/>
  <c r="CX1" i="2"/>
  <c r="CY1" i="2"/>
  <c r="BL1" i="2"/>
  <c r="BK1" i="2"/>
  <c r="A7" i="2" l="1"/>
  <c r="B7" i="2" l="1"/>
</calcChain>
</file>

<file path=xl/sharedStrings.xml><?xml version="1.0" encoding="utf-8"?>
<sst xmlns="http://schemas.openxmlformats.org/spreadsheetml/2006/main" count="158" uniqueCount="138">
  <si>
    <t>DL3</t>
  </si>
  <si>
    <t>Item Code</t>
  </si>
  <si>
    <t>Description</t>
  </si>
  <si>
    <t>Item Alias</t>
  </si>
  <si>
    <t>Item Type</t>
  </si>
  <si>
    <t>Site</t>
  </si>
  <si>
    <t>Program</t>
  </si>
  <si>
    <t>Days In Shortage</t>
  </si>
  <si>
    <t>Buyer</t>
  </si>
  <si>
    <t>Planner</t>
  </si>
  <si>
    <t>Supplier</t>
  </si>
  <si>
    <t>Material Type</t>
  </si>
  <si>
    <t>Commodity Code</t>
  </si>
  <si>
    <t>Criticality Level</t>
  </si>
  <si>
    <t>First Purchase Order</t>
  </si>
  <si>
    <t>First PO Supplier</t>
  </si>
  <si>
    <t>First PO Requested Date</t>
  </si>
  <si>
    <t>First Purchase Order Qty</t>
  </si>
  <si>
    <t>First PO Status</t>
  </si>
  <si>
    <t>First PO Tracking Number</t>
  </si>
  <si>
    <t>First PO ERP Status</t>
  </si>
  <si>
    <t>First PO Exception Message</t>
  </si>
  <si>
    <t>First PO Reschedule Date</t>
  </si>
  <si>
    <t>First PO Status Commenter</t>
  </si>
  <si>
    <t>First PO Status Comment Date</t>
  </si>
  <si>
    <t>First PO Status Category</t>
  </si>
  <si>
    <t>First PO Commit Date</t>
  </si>
  <si>
    <t>First PO ERP Notes</t>
  </si>
  <si>
    <t>First Impacted Order</t>
  </si>
  <si>
    <t>First Impacted Order Date</t>
  </si>
  <si>
    <t>First Impacted Order Quantity</t>
  </si>
  <si>
    <t>First Impacted Location</t>
  </si>
  <si>
    <t>First Impacted Sales Order</t>
  </si>
  <si>
    <t>First Impacted Sales Order Date</t>
  </si>
  <si>
    <t>Qty Needed for First Impacted Sales Order</t>
  </si>
  <si>
    <t>ERP Order Policy</t>
  </si>
  <si>
    <t>Special Procurement Type</t>
  </si>
  <si>
    <t>Replenishment Method</t>
  </si>
  <si>
    <t>Lead Time</t>
  </si>
  <si>
    <t>UOM</t>
  </si>
  <si>
    <t>Average Daily Demand</t>
  </si>
  <si>
    <t>Annual Requirement</t>
  </si>
  <si>
    <t>On Hand</t>
  </si>
  <si>
    <t>On Hand Blocked</t>
  </si>
  <si>
    <t>Safety Stock</t>
  </si>
  <si>
    <t>Min Level</t>
  </si>
  <si>
    <t>Max Level</t>
  </si>
  <si>
    <t>Future On Order Quantity</t>
  </si>
  <si>
    <t>Planned On Order Quantity</t>
  </si>
  <si>
    <t>Firmed On Order Quantity</t>
  </si>
  <si>
    <t>Past Due On Order Quantity</t>
  </si>
  <si>
    <t>Past Due Requirements</t>
  </si>
  <si>
    <t>Total Demand</t>
  </si>
  <si>
    <t>Qty in Clear to Build Window</t>
  </si>
  <si>
    <t>Reorder Qty</t>
  </si>
  <si>
    <t>Recommended Reorder Qty</t>
  </si>
  <si>
    <t>Reorder Point</t>
  </si>
  <si>
    <t>Recommended Reorder Point</t>
  </si>
  <si>
    <t>Excess at Other Sites</t>
  </si>
  <si>
    <t>First Critical Shortage Week</t>
  </si>
  <si>
    <t>Current Shortage</t>
  </si>
  <si>
    <t>Task Status</t>
  </si>
  <si>
    <t>Task Subject</t>
  </si>
  <si>
    <t>Task Description</t>
  </si>
  <si>
    <t>Task Category</t>
  </si>
  <si>
    <t>Task Responsible</t>
  </si>
  <si>
    <t>Task Due Date</t>
  </si>
  <si>
    <t>Last Comment</t>
  </si>
  <si>
    <t>Last Commenter</t>
  </si>
  <si>
    <t>Last Comment Date</t>
  </si>
  <si>
    <t>Purchased</t>
  </si>
  <si>
    <t/>
  </si>
  <si>
    <t>-</t>
  </si>
  <si>
    <t>None</t>
  </si>
  <si>
    <t>251 - 35</t>
  </si>
  <si>
    <t>B1 - Reschedule in</t>
  </si>
  <si>
    <t>1-MRP</t>
  </si>
  <si>
    <t>12-Man run-out tm</t>
  </si>
  <si>
    <t>Current</t>
  </si>
  <si>
    <t>UN</t>
  </si>
  <si>
    <t>Index</t>
  </si>
  <si>
    <t>MPSTART</t>
  </si>
  <si>
    <t>Concatener ITEM + Index</t>
  </si>
  <si>
    <t>22 déc. 2021</t>
  </si>
  <si>
    <t>29 déc. 2021</t>
  </si>
  <si>
    <t>5 janv. 2022</t>
  </si>
  <si>
    <t>12 janv. 2022</t>
  </si>
  <si>
    <t>19 janv. 2022</t>
  </si>
  <si>
    <t>26 janv. 2022</t>
  </si>
  <si>
    <t>2 févr. 2022</t>
  </si>
  <si>
    <t>9 févr. 2022</t>
  </si>
  <si>
    <t>16 févr. 2022</t>
  </si>
  <si>
    <t>23 févr. 2022</t>
  </si>
  <si>
    <t>2 mars 2022</t>
  </si>
  <si>
    <t>9 mars 2022</t>
  </si>
  <si>
    <t>16 mars 2022</t>
  </si>
  <si>
    <t>23 mars 2022</t>
  </si>
  <si>
    <t>30 mars 2022</t>
  </si>
  <si>
    <t>6 avr. 2022</t>
  </si>
  <si>
    <t>13 avr. 2022</t>
  </si>
  <si>
    <t>20 avr. 2022</t>
  </si>
  <si>
    <t>27 avr. 2022</t>
  </si>
  <si>
    <t>4 mai 2022</t>
  </si>
  <si>
    <t>11 mai 2022</t>
  </si>
  <si>
    <t>18 mai 2022</t>
  </si>
  <si>
    <t>25 mai 2022</t>
  </si>
  <si>
    <t>1 juin 2022</t>
  </si>
  <si>
    <t>8 juin 2022</t>
  </si>
  <si>
    <t>15 juin 2022</t>
  </si>
  <si>
    <t>22 juin 2022</t>
  </si>
  <si>
    <t>29 juin 2022</t>
  </si>
  <si>
    <t>6 juil. 2022</t>
  </si>
  <si>
    <t>13 juil. 2022</t>
  </si>
  <si>
    <t>20 juil. 2022</t>
  </si>
  <si>
    <t>27 juil. 2022</t>
  </si>
  <si>
    <t>Seats FR OEM 36P</t>
  </si>
  <si>
    <t>F5C03 - AIR FRANCE B777-300</t>
  </si>
  <si>
    <t>BFE APPROS</t>
  </si>
  <si>
    <t>711900</t>
  </si>
  <si>
    <t>AIR FRANCE INDUSTRIES</t>
  </si>
  <si>
    <t>G9C - IFE SYSTEM</t>
  </si>
  <si>
    <t>2465667:180:0</t>
  </si>
  <si>
    <t>SAFRAN PASSENGER INNOVATIONS</t>
  </si>
  <si>
    <t>PN: 08-8000-06</t>
  </si>
  <si>
    <t xml:space="preserve">111 - 2636951 - 272 - 360150 -  -  - </t>
  </si>
  <si>
    <t>100 Work Days</t>
  </si>
  <si>
    <t xml:space="preserve">DATE D'EXTRACTION </t>
  </si>
  <si>
    <t>HEURE D'EXTRACTION</t>
  </si>
  <si>
    <t>YEAR</t>
  </si>
  <si>
    <t>DATE</t>
  </si>
  <si>
    <t>WEEK</t>
  </si>
  <si>
    <t>EARLIEST DATE</t>
  </si>
  <si>
    <t>QTY - SHORTAGE ITEM</t>
  </si>
  <si>
    <t>BURNDOWN 1</t>
  </si>
  <si>
    <t>RECEIVED REFERRAL RATE</t>
  </si>
  <si>
    <t>XXXXXXX</t>
  </si>
  <si>
    <t>YYYYYYYY</t>
  </si>
  <si>
    <t>XX-XXX-XX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</si>
</sst>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 mmm\ yyyy;@"/>
    <numFmt numFmtId="165" formatCode="#,##0.00;\(#,##0.00\)"/>
    <numFmt numFmtId="166" formatCode="d/m;@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Arial"/>
      <family val="2"/>
    </font>
    <font>
      <b/>
      <sz val="14"/>
      <color rgb="FF00B050"/>
      <name val="Arial"/>
      <family val="2"/>
    </font>
    <font>
      <b/>
      <sz val="14"/>
      <color rgb="FFFF0000"/>
      <name val="Arial"/>
      <family val="2"/>
    </font>
    <font>
      <sz val="14"/>
      <color theme="1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4"/>
      <color rgb="FF0070C4"/>
      <name val="Calibri"/>
      <family val="2"/>
      <scheme val="minor"/>
    </font>
    <font>
      <sz val="14"/>
      <color theme="0"/>
      <name val="Arial"/>
      <family val="2"/>
    </font>
    <font>
      <b/>
      <sz val="14"/>
      <color theme="4" tint="-0.249977111117893"/>
      <name val="Arial"/>
      <family val="2"/>
    </font>
    <font>
      <sz val="14"/>
      <color theme="1"/>
      <name val="Arial"/>
      <family val="2"/>
    </font>
    <font>
      <sz val="14"/>
      <color theme="0"/>
      <name val="Calibri"/>
      <family val="2"/>
      <scheme val="minor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26"/>
      <color theme="0"/>
      <name val="Arial"/>
      <family val="2"/>
    </font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sz val="16"/>
      <color theme="1"/>
      <name val="Calibri"/>
      <family val="2"/>
      <scheme val="minor"/>
    </font>
    <font>
      <b/>
      <sz val="24"/>
      <color theme="1"/>
      <name val="Arial"/>
      <family val="2"/>
    </font>
    <font>
      <sz val="22"/>
      <color rgb="FF0070C0"/>
      <name val="Arial"/>
      <family val="2"/>
    </font>
    <font>
      <sz val="20"/>
      <color theme="1"/>
      <name val="Arial"/>
      <family val="2"/>
    </font>
    <font>
      <sz val="20"/>
      <color indexed="8"/>
      <name val="Arial"/>
      <family val="2"/>
    </font>
    <font>
      <sz val="16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10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rgb="FF00B0F0"/>
      </bottom>
      <diagonal/>
    </border>
  </borders>
  <cellStyleXfs count="3">
    <xf numFmtId="0" fontId="0" fillId="0" borderId="0"/>
    <xf numFmtId="0" fontId="1" fillId="0" borderId="0"/>
    <xf numFmtId="9" fontId="17" fillId="0" borderId="0" applyFont="0" applyFill="0" applyBorder="0" applyAlignment="0" applyProtection="0"/>
  </cellStyleXfs>
  <cellXfs count="69">
    <xf numFmtId="0" fontId="0" fillId="0" borderId="0" xfId="0"/>
    <xf numFmtId="1" fontId="3" fillId="0" borderId="4" xfId="0" applyNumberFormat="1" applyFont="1" applyBorder="1"/>
    <xf numFmtId="3" fontId="3" fillId="0" borderId="4" xfId="0" applyNumberFormat="1" applyFont="1" applyBorder="1" applyAlignment="1">
      <alignment horizontal="right"/>
    </xf>
    <xf numFmtId="164" fontId="3" fillId="0" borderId="4" xfId="0" applyNumberFormat="1" applyFont="1" applyBorder="1" applyAlignment="1">
      <alignment horizontal="right"/>
    </xf>
    <xf numFmtId="165" fontId="3" fillId="0" borderId="4" xfId="0" applyNumberFormat="1" applyFont="1" applyBorder="1" applyAlignment="1">
      <alignment horizontal="right"/>
    </xf>
    <xf numFmtId="3" fontId="3" fillId="8" borderId="4" xfId="0" applyNumberFormat="1" applyFont="1" applyFill="1" applyBorder="1" applyAlignment="1">
      <alignment horizontal="right"/>
    </xf>
    <xf numFmtId="0" fontId="2" fillId="7" borderId="4" xfId="0" applyFont="1" applyFill="1" applyBorder="1"/>
    <xf numFmtId="164" fontId="2" fillId="7" borderId="5" xfId="0" applyNumberFormat="1" applyFont="1" applyFill="1" applyBorder="1"/>
    <xf numFmtId="0" fontId="4" fillId="10" borderId="2" xfId="0" applyFont="1" applyFill="1" applyBorder="1" applyAlignment="1">
      <alignment horizontal="center" vertical="center"/>
    </xf>
    <xf numFmtId="14" fontId="5" fillId="10" borderId="2" xfId="0" applyNumberFormat="1" applyFont="1" applyFill="1" applyBorder="1" applyAlignment="1">
      <alignment horizontal="center" vertical="center"/>
    </xf>
    <xf numFmtId="14" fontId="6" fillId="10" borderId="2" xfId="0" applyNumberFormat="1" applyFont="1" applyFill="1" applyBorder="1" applyAlignment="1">
      <alignment horizontal="center" vertical="center"/>
    </xf>
    <xf numFmtId="0" fontId="7" fillId="3" borderId="1" xfId="0" applyFont="1" applyFill="1" applyBorder="1"/>
    <xf numFmtId="0" fontId="8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/>
    <xf numFmtId="0" fontId="9" fillId="3" borderId="1" xfId="0" applyFont="1" applyFill="1" applyBorder="1" applyAlignment="1">
      <alignment horizontal="left" vertical="center"/>
    </xf>
    <xf numFmtId="0" fontId="7" fillId="5" borderId="0" xfId="0" applyFont="1" applyFill="1"/>
    <xf numFmtId="0" fontId="10" fillId="2" borderId="1" xfId="1" applyFont="1" applyFill="1" applyBorder="1" applyAlignment="1">
      <alignment horizontal="center" vertical="center" wrapText="1"/>
    </xf>
    <xf numFmtId="14" fontId="11" fillId="6" borderId="2" xfId="1" applyNumberFormat="1" applyFont="1" applyFill="1" applyBorder="1" applyAlignment="1">
      <alignment horizontal="center" vertical="center"/>
    </xf>
    <xf numFmtId="14" fontId="11" fillId="0" borderId="0" xfId="1" applyNumberFormat="1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Fill="1"/>
    <xf numFmtId="0" fontId="5" fillId="0" borderId="2" xfId="0" applyFont="1" applyFill="1" applyBorder="1" applyAlignment="1">
      <alignment horizontal="center" vertical="center"/>
    </xf>
    <xf numFmtId="0" fontId="13" fillId="4" borderId="2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2" fillId="0" borderId="0" xfId="0" applyFont="1" applyFill="1"/>
    <xf numFmtId="0" fontId="12" fillId="0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4" fillId="7" borderId="2" xfId="0" applyFont="1" applyFill="1" applyBorder="1"/>
    <xf numFmtId="0" fontId="7" fillId="0" borderId="0" xfId="0" applyFont="1" applyFill="1" applyAlignment="1">
      <alignment horizontal="left" vertical="center"/>
    </xf>
    <xf numFmtId="0" fontId="7" fillId="0" borderId="8" xfId="0" applyFont="1" applyBorder="1"/>
    <xf numFmtId="19" fontId="11" fillId="12" borderId="2" xfId="1" applyNumberFormat="1" applyFont="1" applyFill="1" applyBorder="1" applyAlignment="1">
      <alignment horizontal="center" vertical="center"/>
    </xf>
    <xf numFmtId="0" fontId="10" fillId="14" borderId="1" xfId="1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7" fillId="0" borderId="5" xfId="0" applyFont="1" applyFill="1" applyBorder="1"/>
    <xf numFmtId="0" fontId="16" fillId="0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5" fillId="0" borderId="9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14" fontId="6" fillId="0" borderId="9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0" fontId="19" fillId="0" borderId="0" xfId="0" applyFont="1" applyFill="1" applyBorder="1"/>
    <xf numFmtId="0" fontId="20" fillId="0" borderId="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9" fontId="18" fillId="2" borderId="9" xfId="2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166" fontId="22" fillId="0" borderId="0" xfId="0" applyNumberFormat="1" applyFont="1" applyFill="1" applyBorder="1" applyAlignment="1">
      <alignment horizontal="center" vertical="center"/>
    </xf>
    <xf numFmtId="1" fontId="15" fillId="9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16" fillId="1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4" fontId="22" fillId="0" borderId="0" xfId="0" applyNumberFormat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166" fontId="22" fillId="0" borderId="11" xfId="0" applyNumberFormat="1" applyFont="1" applyFill="1" applyBorder="1" applyAlignment="1">
      <alignment horizontal="center" vertical="center"/>
    </xf>
    <xf numFmtId="14" fontId="22" fillId="0" borderId="11" xfId="0" applyNumberFormat="1" applyFont="1" applyFill="1" applyBorder="1" applyAlignment="1">
      <alignment horizontal="center" vertical="center"/>
    </xf>
    <xf numFmtId="0" fontId="24" fillId="2" borderId="10" xfId="0" applyFont="1" applyFill="1" applyBorder="1" applyAlignment="1">
      <alignment horizontal="center" vertical="center" wrapText="1"/>
    </xf>
    <xf numFmtId="14" fontId="22" fillId="11" borderId="1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4" xfId="1" xr:uid="{00000000-0005-0000-0000-000001000000}"/>
    <cellStyle name="Pourcentage" xfId="2" builtinId="5"/>
  </cellStyles>
  <dxfs count="1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numFmt numFmtId="166" formatCode="d/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4" formatCode="[$-40C]d\ mmm\ yyyy;@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4" formatCode="[$-40C]d\ mmm\ yyyy;@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10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10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10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10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10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5" formatCode="#,##0.00;\(#,##0.00\)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5" formatCode="#,##0.00;\(#,##0.00\)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5" formatCode="#,##0.00;\(#,##0.00\)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5" formatCode="#,##0.00;\(#,##0.00\)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4" formatCode="[$-40C]d\ mmm\ yyyy;@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5" formatCode="#,##0.00;\(#,##0.00\)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4" formatCode="[$-40C]d\ mmm\ yyyy;@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4" formatCode="[$-40C]d\ mmm\ yyyy;@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4" formatCode="[$-40C]d\ mmm\ yyyy;@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4" formatCode="[$-40C]d\ mmm\ yyyy;@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5" formatCode="#,##0.00;\(#,##0.00\)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64" formatCode="[$-40C]d\ mmm\ yyyy;@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3" formatCode="#,##0"/>
      <fill>
        <patternFill patternType="solid">
          <fgColor indexed="64"/>
          <bgColor indexed="22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border diagonalUp="0" diagonalDown="0">
        <left/>
        <right style="thin">
          <color indexed="8"/>
        </right>
        <top/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numFmt numFmtId="1" formatCode="0"/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fill>
        <patternFill patternType="solid">
          <fgColor indexed="64"/>
          <bgColor indexed="22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fill>
        <patternFill patternType="solid">
          <fgColor indexed="42"/>
          <bgColor rgb="FF0070C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70C4"/>
      <color rgb="FF0996FF"/>
      <color rgb="FFFFC5C5"/>
      <color rgb="FFFF9999"/>
      <color rgb="FF008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3</xdr:row>
      <xdr:rowOff>8708</xdr:rowOff>
    </xdr:from>
    <xdr:to>
      <xdr:col>4</xdr:col>
      <xdr:colOff>0</xdr:colOff>
      <xdr:row>4</xdr:row>
      <xdr:rowOff>570410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Item Type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tem 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761308"/>
              <a:ext cx="5573486" cy="113864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tem_Type" xr10:uid="{00000000-0013-0000-FFFF-FFFF01000000}" sourceName="Item Type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tem Type" xr10:uid="{00000000-0014-0000-FFFF-FFFF01000000}" cache="Segment_Item_Type" caption="Item Type" style="SlicerStyleDark5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_leandna_shortage" displayName="tbl_leandna_shortage" ref="A6:CY7" totalsRowShown="0" headerRowDxfId="117" dataDxfId="115" headerRowBorderDxfId="116">
  <autoFilter ref="A6:CY7" xr:uid="{00000000-0009-0000-0100-000001000000}"/>
  <tableColumns count="103">
    <tableColumn id="204" xr3:uid="{00000000-0010-0000-0000-0000CC000000}" name="Index" dataDxfId="114">
      <calculatedColumnFormula>ROW(A7)-6</calculatedColumnFormula>
    </tableColumn>
    <tableColumn id="203" xr3:uid="{00000000-0010-0000-0000-0000CB000000}" name="Concatener ITEM + Index" dataDxfId="113">
      <calculatedColumnFormula>tbl_leandna_shortage[[#This Row],[Item Code]]&amp;"_"&amp;tbl_leandna_shortage[[#This Row],[Index]]</calculatedColumnFormula>
    </tableColumn>
    <tableColumn id="1" xr3:uid="{00000000-0010-0000-0000-000001000000}" name="Item Code" dataDxfId="112"/>
    <tableColumn id="2" xr3:uid="{00000000-0010-0000-0000-000002000000}" name="Description" dataDxfId="111"/>
    <tableColumn id="3" xr3:uid="{00000000-0010-0000-0000-000003000000}" name="Item Alias" dataDxfId="110"/>
    <tableColumn id="4" xr3:uid="{00000000-0010-0000-0000-000004000000}" name="Item Type" dataDxfId="109"/>
    <tableColumn id="5" xr3:uid="{00000000-0010-0000-0000-000005000000}" name="Site" dataDxfId="108"/>
    <tableColumn id="6" xr3:uid="{00000000-0010-0000-0000-000006000000}" name="Program" dataDxfId="107"/>
    <tableColumn id="7" xr3:uid="{00000000-0010-0000-0000-000007000000}" name="Days In Shortage" dataDxfId="106"/>
    <tableColumn id="8" xr3:uid="{00000000-0010-0000-0000-000008000000}" name="Buyer" dataDxfId="105"/>
    <tableColumn id="9" xr3:uid="{00000000-0010-0000-0000-000009000000}" name="Planner" dataDxfId="104"/>
    <tableColumn id="10" xr3:uid="{00000000-0010-0000-0000-00000A000000}" name="Supplier" dataDxfId="103"/>
    <tableColumn id="11" xr3:uid="{00000000-0010-0000-0000-00000B000000}" name="Material Type" dataDxfId="102"/>
    <tableColumn id="12" xr3:uid="{00000000-0010-0000-0000-00000C000000}" name="Commodity Code" dataDxfId="101"/>
    <tableColumn id="13" xr3:uid="{00000000-0010-0000-0000-00000D000000}" name="Criticality Level" dataDxfId="100"/>
    <tableColumn id="14" xr3:uid="{00000000-0010-0000-0000-00000E000000}" name="First Purchase Order" dataDxfId="99"/>
    <tableColumn id="15" xr3:uid="{00000000-0010-0000-0000-00000F000000}" name="First PO Supplier" dataDxfId="98"/>
    <tableColumn id="16" xr3:uid="{00000000-0010-0000-0000-000010000000}" name="First PO Requested Date" dataDxfId="97"/>
    <tableColumn id="17" xr3:uid="{00000000-0010-0000-0000-000011000000}" name="First Purchase Order Qty" dataDxfId="96"/>
    <tableColumn id="18" xr3:uid="{00000000-0010-0000-0000-000012000000}" name="First PO Status" dataDxfId="95"/>
    <tableColumn id="19" xr3:uid="{00000000-0010-0000-0000-000013000000}" name="First PO Tracking Number" dataDxfId="94"/>
    <tableColumn id="20" xr3:uid="{00000000-0010-0000-0000-000014000000}" name="First PO ERP Status" dataDxfId="93"/>
    <tableColumn id="21" xr3:uid="{00000000-0010-0000-0000-000015000000}" name="First PO Exception Message" dataDxfId="92"/>
    <tableColumn id="22" xr3:uid="{00000000-0010-0000-0000-000016000000}" name="First PO Reschedule Date" dataDxfId="91"/>
    <tableColumn id="23" xr3:uid="{00000000-0010-0000-0000-000017000000}" name="First PO Status Commenter" dataDxfId="90"/>
    <tableColumn id="24" xr3:uid="{00000000-0010-0000-0000-000018000000}" name="First PO Status Comment Date" dataDxfId="89"/>
    <tableColumn id="25" xr3:uid="{00000000-0010-0000-0000-000019000000}" name="First PO Status Category" dataDxfId="88"/>
    <tableColumn id="26" xr3:uid="{00000000-0010-0000-0000-00001A000000}" name="First PO Commit Date" dataDxfId="87"/>
    <tableColumn id="27" xr3:uid="{00000000-0010-0000-0000-00001B000000}" name="First PO ERP Notes" dataDxfId="86"/>
    <tableColumn id="28" xr3:uid="{00000000-0010-0000-0000-00001C000000}" name="First Impacted Order" dataDxfId="85"/>
    <tableColumn id="29" xr3:uid="{00000000-0010-0000-0000-00001D000000}" name="First Impacted Order Date" dataDxfId="84"/>
    <tableColumn id="30" xr3:uid="{00000000-0010-0000-0000-00001E000000}" name="First Impacted Order Quantity" dataDxfId="83"/>
    <tableColumn id="31" xr3:uid="{00000000-0010-0000-0000-00001F000000}" name="First Impacted Location" dataDxfId="82"/>
    <tableColumn id="32" xr3:uid="{00000000-0010-0000-0000-000020000000}" name="First Impacted Sales Order" dataDxfId="81"/>
    <tableColumn id="33" xr3:uid="{00000000-0010-0000-0000-000021000000}" name="First Impacted Sales Order Date" dataDxfId="80"/>
    <tableColumn id="34" xr3:uid="{00000000-0010-0000-0000-000022000000}" name="Qty Needed for First Impacted Sales Order" dataDxfId="79"/>
    <tableColumn id="35" xr3:uid="{00000000-0010-0000-0000-000023000000}" name="ERP Order Policy" dataDxfId="78"/>
    <tableColumn id="36" xr3:uid="{00000000-0010-0000-0000-000024000000}" name="Special Procurement Type" dataDxfId="77"/>
    <tableColumn id="37" xr3:uid="{00000000-0010-0000-0000-000025000000}" name="Replenishment Method" dataDxfId="76"/>
    <tableColumn id="38" xr3:uid="{00000000-0010-0000-0000-000026000000}" name="Lead Time" dataDxfId="75"/>
    <tableColumn id="39" xr3:uid="{00000000-0010-0000-0000-000027000000}" name="UOM" dataDxfId="74"/>
    <tableColumn id="40" xr3:uid="{00000000-0010-0000-0000-000028000000}" name="Average Daily Demand" dataDxfId="73"/>
    <tableColumn id="41" xr3:uid="{00000000-0010-0000-0000-000029000000}" name="Annual Requirement" dataDxfId="72"/>
    <tableColumn id="42" xr3:uid="{00000000-0010-0000-0000-00002A000000}" name="On Hand" dataDxfId="71"/>
    <tableColumn id="43" xr3:uid="{00000000-0010-0000-0000-00002B000000}" name="On Hand Blocked" dataDxfId="70"/>
    <tableColumn id="44" xr3:uid="{00000000-0010-0000-0000-00002C000000}" name="Safety Stock" dataDxfId="69"/>
    <tableColumn id="45" xr3:uid="{00000000-0010-0000-0000-00002D000000}" name="Min Level" dataDxfId="68"/>
    <tableColumn id="46" xr3:uid="{00000000-0010-0000-0000-00002E000000}" name="Max Level" dataDxfId="67"/>
    <tableColumn id="47" xr3:uid="{00000000-0010-0000-0000-00002F000000}" name="Future On Order Quantity" dataDxfId="66"/>
    <tableColumn id="48" xr3:uid="{00000000-0010-0000-0000-000030000000}" name="Planned On Order Quantity" dataDxfId="65"/>
    <tableColumn id="49" xr3:uid="{00000000-0010-0000-0000-000031000000}" name="Firmed On Order Quantity" dataDxfId="64"/>
    <tableColumn id="50" xr3:uid="{00000000-0010-0000-0000-000032000000}" name="Past Due On Order Quantity" dataDxfId="63"/>
    <tableColumn id="51" xr3:uid="{00000000-0010-0000-0000-000033000000}" name="Past Due Requirements" dataDxfId="62"/>
    <tableColumn id="52" xr3:uid="{00000000-0010-0000-0000-000034000000}" name="Total Demand" dataDxfId="61"/>
    <tableColumn id="53" xr3:uid="{00000000-0010-0000-0000-000035000000}" name="Qty in Clear to Build Window" dataDxfId="60"/>
    <tableColumn id="54" xr3:uid="{00000000-0010-0000-0000-000036000000}" name="Reorder Qty" dataDxfId="59"/>
    <tableColumn id="55" xr3:uid="{00000000-0010-0000-0000-000037000000}" name="Recommended Reorder Qty" dataDxfId="58"/>
    <tableColumn id="56" xr3:uid="{00000000-0010-0000-0000-000038000000}" name="Reorder Point" dataDxfId="57"/>
    <tableColumn id="57" xr3:uid="{00000000-0010-0000-0000-000039000000}" name="Recommended Reorder Point" dataDxfId="56"/>
    <tableColumn id="58" xr3:uid="{00000000-0010-0000-0000-00003A000000}" name="Excess at Other Sites" dataDxfId="55"/>
    <tableColumn id="59" xr3:uid="{00000000-0010-0000-0000-00003B000000}" name="First Critical Shortage Week" dataDxfId="54"/>
    <tableColumn id="60" xr3:uid="{00000000-0010-0000-0000-00003C000000}" name="Current Shortage" dataDxfId="53"/>
    <tableColumn id="61" xr3:uid="{00000000-0010-0000-0000-00003D000000}" name="22 déc. 2021" dataDxfId="52"/>
    <tableColumn id="62" xr3:uid="{00000000-0010-0000-0000-00003E000000}" name="29 déc. 2021" dataDxfId="51"/>
    <tableColumn id="63" xr3:uid="{00000000-0010-0000-0000-00003F000000}" name="5 janv. 2022" dataDxfId="50"/>
    <tableColumn id="64" xr3:uid="{00000000-0010-0000-0000-000040000000}" name="12 janv. 2022" dataDxfId="49"/>
    <tableColumn id="65" xr3:uid="{00000000-0010-0000-0000-000041000000}" name="19 janv. 2022" dataDxfId="48"/>
    <tableColumn id="66" xr3:uid="{00000000-0010-0000-0000-000042000000}" name="26 janv. 2022" dataDxfId="47"/>
    <tableColumn id="67" xr3:uid="{00000000-0010-0000-0000-000043000000}" name="2 févr. 2022" dataDxfId="46"/>
    <tableColumn id="68" xr3:uid="{00000000-0010-0000-0000-000044000000}" name="9 févr. 2022" dataDxfId="45"/>
    <tableColumn id="69" xr3:uid="{00000000-0010-0000-0000-000045000000}" name="16 févr. 2022" dataDxfId="44"/>
    <tableColumn id="70" xr3:uid="{00000000-0010-0000-0000-000046000000}" name="23 févr. 2022" dataDxfId="43"/>
    <tableColumn id="71" xr3:uid="{00000000-0010-0000-0000-000047000000}" name="2 mars 2022" dataDxfId="42"/>
    <tableColumn id="72" xr3:uid="{00000000-0010-0000-0000-000048000000}" name="9 mars 2022" dataDxfId="41"/>
    <tableColumn id="73" xr3:uid="{00000000-0010-0000-0000-000049000000}" name="16 mars 2022" dataDxfId="40"/>
    <tableColumn id="74" xr3:uid="{00000000-0010-0000-0000-00004A000000}" name="23 mars 2022" dataDxfId="39"/>
    <tableColumn id="75" xr3:uid="{00000000-0010-0000-0000-00004B000000}" name="30 mars 2022" dataDxfId="38"/>
    <tableColumn id="76" xr3:uid="{00000000-0010-0000-0000-00004C000000}" name="6 avr. 2022" dataDxfId="37"/>
    <tableColumn id="77" xr3:uid="{00000000-0010-0000-0000-00004D000000}" name="13 avr. 2022" dataDxfId="36"/>
    <tableColumn id="78" xr3:uid="{00000000-0010-0000-0000-00004E000000}" name="20 avr. 2022" dataDxfId="35"/>
    <tableColumn id="79" xr3:uid="{00000000-0010-0000-0000-00004F000000}" name="27 avr. 2022" dataDxfId="34"/>
    <tableColumn id="80" xr3:uid="{00000000-0010-0000-0000-000050000000}" name="4 mai 2022" dataDxfId="33"/>
    <tableColumn id="81" xr3:uid="{00000000-0010-0000-0000-000051000000}" name="11 mai 2022" dataDxfId="32"/>
    <tableColumn id="82" xr3:uid="{00000000-0010-0000-0000-000052000000}" name="18 mai 2022" dataDxfId="31"/>
    <tableColumn id="83" xr3:uid="{00000000-0010-0000-0000-000053000000}" name="25 mai 2022" dataDxfId="30"/>
    <tableColumn id="84" xr3:uid="{00000000-0010-0000-0000-000054000000}" name="1 juin 2022" dataDxfId="29"/>
    <tableColumn id="85" xr3:uid="{00000000-0010-0000-0000-000055000000}" name="8 juin 2022" dataDxfId="28"/>
    <tableColumn id="86" xr3:uid="{00000000-0010-0000-0000-000056000000}" name="15 juin 2022" dataDxfId="27"/>
    <tableColumn id="87" xr3:uid="{00000000-0010-0000-0000-000057000000}" name="22 juin 2022" dataDxfId="26"/>
    <tableColumn id="88" xr3:uid="{00000000-0010-0000-0000-000058000000}" name="29 juin 2022" dataDxfId="25"/>
    <tableColumn id="89" xr3:uid="{00000000-0010-0000-0000-000059000000}" name="6 juil. 2022" dataDxfId="24"/>
    <tableColumn id="90" xr3:uid="{00000000-0010-0000-0000-00005A000000}" name="13 juil. 2022" dataDxfId="23"/>
    <tableColumn id="91" xr3:uid="{00000000-0010-0000-0000-00005B000000}" name="20 juil. 2022" dataDxfId="22"/>
    <tableColumn id="92" xr3:uid="{00000000-0010-0000-0000-00005C000000}" name="27 juil. 2022" dataDxfId="21"/>
    <tableColumn id="93" xr3:uid="{00000000-0010-0000-0000-00005D000000}" name="Task Status" dataDxfId="20"/>
    <tableColumn id="94" xr3:uid="{00000000-0010-0000-0000-00005E000000}" name="Task Subject" dataDxfId="19"/>
    <tableColumn id="95" xr3:uid="{00000000-0010-0000-0000-00005F000000}" name="Task Description" dataDxfId="18"/>
    <tableColumn id="96" xr3:uid="{00000000-0010-0000-0000-000060000000}" name="Task Category" dataDxfId="17"/>
    <tableColumn id="97" xr3:uid="{00000000-0010-0000-0000-000061000000}" name="Task Responsible" dataDxfId="16"/>
    <tableColumn id="98" xr3:uid="{00000000-0010-0000-0000-000062000000}" name="Task Due Date" dataDxfId="15"/>
    <tableColumn id="99" xr3:uid="{00000000-0010-0000-0000-000063000000}" name="Last Comment" dataDxfId="14"/>
    <tableColumn id="100" xr3:uid="{00000000-0010-0000-0000-000064000000}" name="Last Commenter" dataDxfId="13"/>
    <tableColumn id="101" xr3:uid="{00000000-0010-0000-0000-000065000000}" name="Last Comment Date" dataDxfId="1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bl_datasummary" displayName="tbl_datasummary" ref="A3:I5" totalsRowShown="0" headerRowDxfId="11" dataDxfId="10" tableBorderDxfId="9">
  <autoFilter ref="A3:I5" xr:uid="{00000000-0009-0000-0100-000003000000}"/>
  <tableColumns count="9">
    <tableColumn id="1" xr3:uid="{00000000-0010-0000-0300-000001000000}" name="YEAR" dataDxfId="8">
      <calculatedColumnFormula>CONCATENATE("A",RIGHT(YEAR(B4),2))</calculatedColumnFormula>
    </tableColumn>
    <tableColumn id="2" xr3:uid="{00000000-0010-0000-0300-000002000000}" name="DATE" dataDxfId="7">
      <calculatedColumnFormula>+INPUT_LEAN_DNA!D2</calculatedColumnFormula>
    </tableColumn>
    <tableColumn id="3" xr3:uid="{00000000-0010-0000-0300-000003000000}" name="WEEK" dataDxfId="6">
      <calculatedColumnFormula>CONCATENATE(A4,"-","W",IF(LEN(WEEKNUM(B4))=2,WEEKNUM(B4),CONCATENATE("0",WEEKNUM(B4))))</calculatedColumnFormula>
    </tableColumn>
    <tableColumn id="4" xr3:uid="{00000000-0010-0000-0300-000004000000}" name="EARLIEST DATE" dataDxfId="5">
      <calculatedColumnFormula array="1">MINA(IF(DATEVALUE(tbl_leandna_shortage[[#Headers],[22 déc. 2021]:[27 juil. 2022]])&gt;=tbl_datasummary[[#This Row],[DATE]],DATEVALUE(tbl_leandna_shortage[[#Headers],[22 déc. 2021]:[27 juil. 2022]])))</calculatedColumnFormula>
    </tableColumn>
    <tableColumn id="5" xr3:uid="{00000000-0010-0000-0300-000005000000}" name="MPSTART" dataDxfId="4"/>
    <tableColumn id="6" xr3:uid="{00000000-0010-0000-0300-000006000000}" name="DL3" dataDxfId="3"/>
    <tableColumn id="7" xr3:uid="{00000000-0010-0000-0300-000007000000}" name="QTY - SHORTAGE ITEM" dataDxfId="2"/>
    <tableColumn id="8" xr3:uid="{00000000-0010-0000-0300-000008000000}" name="BURNDOWN 1" dataDxfId="1"/>
    <tableColumn id="9" xr3:uid="{00000000-0010-0000-0300-000009000000}" name="RECEIVED REFERRAL RATE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4"/>
  </sheetPr>
  <dimension ref="A1:CY96"/>
  <sheetViews>
    <sheetView showGridLines="0" zoomScale="60" zoomScaleNormal="60" workbookViewId="0">
      <pane xSplit="6" ySplit="6" topLeftCell="CM7" activePane="bottomRight" state="frozen"/>
      <selection pane="topRight" activeCell="G1" sqref="G1"/>
      <selection pane="bottomLeft" activeCell="A7" sqref="A7"/>
      <selection pane="bottomRight" activeCell="BK6" sqref="BK6"/>
    </sheetView>
  </sheetViews>
  <sheetFormatPr baseColWidth="10" defaultColWidth="0" defaultRowHeight="21" customHeight="1" outlineLevelCol="1" x14ac:dyDescent="0.3"/>
  <cols>
    <col min="1" max="1" width="11.5703125" style="15" hidden="1" customWidth="1" outlineLevel="1"/>
    <col min="2" max="2" width="30.5703125" style="15" hidden="1" customWidth="1" outlineLevel="1"/>
    <col min="3" max="3" width="26.140625" style="22" customWidth="1" collapsed="1"/>
    <col min="4" max="4" width="55.140625" style="22" bestFit="1" customWidth="1"/>
    <col min="5" max="5" width="17.28515625" style="22" bestFit="1" customWidth="1"/>
    <col min="6" max="6" width="22.85546875" style="33" customWidth="1"/>
    <col min="7" max="62" width="24" style="22" hidden="1" customWidth="1" outlineLevel="1"/>
    <col min="63" max="63" width="23.140625" style="22" customWidth="1" collapsed="1"/>
    <col min="64" max="94" width="23.140625" style="22" customWidth="1"/>
    <col min="95" max="103" width="24" style="22" customWidth="1"/>
    <col min="104" max="16384" width="11.5703125" style="22" hidden="1"/>
  </cols>
  <sheetData>
    <row r="1" spans="1:103" s="11" customFormat="1" ht="46.9" customHeight="1" x14ac:dyDescent="0.3">
      <c r="A1" s="36"/>
      <c r="B1" s="36"/>
      <c r="D1" s="62"/>
      <c r="E1" s="12"/>
      <c r="F1" s="13"/>
      <c r="G1" s="13"/>
      <c r="P1" s="14"/>
      <c r="BK1" s="61" t="str">
        <f>IF(BK5="","",COUNTIFS($C$5:BK$5,"&lt;&gt;",$C$5:BK$5,"&lt;&gt;"&amp;$F$5))</f>
        <v/>
      </c>
      <c r="BL1" s="61" t="str">
        <f>IF(BL5="","",COUNTIFS($C$5:BL$5,"&lt;&gt;",$C$5:BL$5,"&lt;&gt;"&amp;$F$5))</f>
        <v/>
      </c>
      <c r="BM1" s="61" t="str">
        <f>IF(BM5="","",COUNTIFS($C$5:BM$5,"&lt;&gt;",$C$5:BM$5,"&lt;&gt;"&amp;$F$5))</f>
        <v/>
      </c>
      <c r="BN1" s="61" t="str">
        <f>IF(BN5="","",COUNTIFS($C$5:BN$5,"&lt;&gt;",$C$5:BN$5,"&lt;&gt;"&amp;$F$5))</f>
        <v/>
      </c>
      <c r="BO1" s="61" t="str">
        <f>IF(BO5="","",COUNTIFS($C$5:BO$5,"&lt;&gt;",$C$5:BO$5,"&lt;&gt;"&amp;$F$5))</f>
        <v/>
      </c>
      <c r="BP1" s="61" t="str">
        <f>IF(BP5="","",COUNTIFS($C$5:BP$5,"&lt;&gt;",$C$5:BP$5,"&lt;&gt;"&amp;$F$5))</f>
        <v/>
      </c>
      <c r="BQ1" s="61" t="str">
        <f>IF(BQ5="","",COUNTIFS($C$5:BQ$5,"&lt;&gt;",$C$5:BQ$5,"&lt;&gt;"&amp;$F$5))</f>
        <v/>
      </c>
      <c r="BR1" s="61" t="str">
        <f>IF(BR5="","",COUNTIFS($C$5:BR$5,"&lt;&gt;",$C$5:BR$5,"&lt;&gt;"&amp;$F$5))</f>
        <v/>
      </c>
      <c r="BS1" s="61" t="str">
        <f>IF(BS5="","",COUNTIFS($C$5:BS$5,"&lt;&gt;",$C$5:BS$5,"&lt;&gt;"&amp;$F$5))</f>
        <v/>
      </c>
      <c r="BT1" s="61" t="str">
        <f>IF(BT5="","",COUNTIFS($C$5:BT$5,"&lt;&gt;",$C$5:BT$5,"&lt;&gt;"&amp;$F$5))</f>
        <v/>
      </c>
      <c r="BU1" s="61" t="str">
        <f>IF(BU5="","",COUNTIFS($C$5:BU$5,"&lt;&gt;",$C$5:BU$5,"&lt;&gt;"&amp;$F$5))</f>
        <v/>
      </c>
      <c r="BV1" s="61" t="str">
        <f>IF(BV5="","",COUNTIFS($C$5:BV$5,"&lt;&gt;",$C$5:BV$5,"&lt;&gt;"&amp;$F$5))</f>
        <v/>
      </c>
      <c r="BW1" s="61" t="str">
        <f>IF(BW5="","",COUNTIFS($C$5:BW$5,"&lt;&gt;",$C$5:BW$5,"&lt;&gt;"&amp;$F$5))</f>
        <v/>
      </c>
      <c r="BX1" s="61" t="str">
        <f>IF(BX5="","",COUNTIFS($C$5:BX$5,"&lt;&gt;",$C$5:BX$5,"&lt;&gt;"&amp;$F$5))</f>
        <v/>
      </c>
      <c r="BY1" s="61" t="str">
        <f>IF(BY5="","",COUNTIFS($C$5:BY$5,"&lt;&gt;",$C$5:BY$5,"&lt;&gt;"&amp;$F$5))</f>
        <v/>
      </c>
      <c r="BZ1" s="61" t="str">
        <f>IF(BZ5="","",COUNTIFS($C$5:BZ$5,"&lt;&gt;",$C$5:BZ$5,"&lt;&gt;"&amp;$F$5))</f>
        <v/>
      </c>
      <c r="CA1" s="61" t="str">
        <f>IF(CA5="","",COUNTIFS($C$5:CA$5,"&lt;&gt;",$C$5:CA$5,"&lt;&gt;"&amp;$F$5))</f>
        <v/>
      </c>
      <c r="CB1" s="61" t="str">
        <f>IF(CB5="","",COUNTIFS($C$5:CB$5,"&lt;&gt;",$C$5:CB$5,"&lt;&gt;"&amp;$F$5))</f>
        <v/>
      </c>
      <c r="CC1" s="61" t="str">
        <f>IF(CC5="","",COUNTIFS($C$5:CC$5,"&lt;&gt;",$C$5:CC$5,"&lt;&gt;"&amp;$F$5))</f>
        <v/>
      </c>
      <c r="CD1" s="61" t="str">
        <f>IF(CD5="","",COUNTIFS($C$5:CD$5,"&lt;&gt;",$C$5:CD$5,"&lt;&gt;"&amp;$F$5))</f>
        <v/>
      </c>
      <c r="CE1" s="61" t="str">
        <f>IF(CE5="","",COUNTIFS($C$5:CE$5,"&lt;&gt;",$C$5:CE$5,"&lt;&gt;"&amp;$F$5))</f>
        <v/>
      </c>
      <c r="CF1" s="61" t="str">
        <f>IF(CF5="","",COUNTIFS($C$5:CF$5,"&lt;&gt;",$C$5:CF$5,"&lt;&gt;"&amp;$F$5))</f>
        <v/>
      </c>
      <c r="CG1" s="61" t="str">
        <f>IF(CG5="","",COUNTIFS($C$5:CG$5,"&lt;&gt;",$C$5:CG$5,"&lt;&gt;"&amp;$F$5))</f>
        <v/>
      </c>
      <c r="CH1" s="61" t="str">
        <f>IF(CH5="","",COUNTIFS($C$5:CH$5,"&lt;&gt;",$C$5:CH$5,"&lt;&gt;"&amp;$F$5))</f>
        <v/>
      </c>
      <c r="CI1" s="61" t="str">
        <f>IF(CI5="","",COUNTIFS($C$5:CI$5,"&lt;&gt;",$C$5:CI$5,"&lt;&gt;"&amp;$F$5))</f>
        <v/>
      </c>
      <c r="CJ1" s="61" t="str">
        <f>IF(CJ5="","",COUNTIFS($C$5:CJ$5,"&lt;&gt;",$C$5:CJ$5,"&lt;&gt;"&amp;$F$5))</f>
        <v/>
      </c>
      <c r="CK1" s="61" t="str">
        <f>IF(CK5="","",COUNTIFS($C$5:CK$5,"&lt;&gt;",$C$5:CK$5,"&lt;&gt;"&amp;$F$5))</f>
        <v/>
      </c>
      <c r="CL1" s="61" t="str">
        <f>IF(CL5="","",COUNTIFS($C$5:CL$5,"&lt;&gt;",$C$5:CL$5,"&lt;&gt;"&amp;$F$5))</f>
        <v/>
      </c>
      <c r="CM1" s="61" t="str">
        <f>IF(CM5="","",COUNTIFS($C$5:CM$5,"&lt;&gt;",$C$5:CM$5,"&lt;&gt;"&amp;$F$5))</f>
        <v/>
      </c>
      <c r="CN1" s="61" t="str">
        <f>IF(CN5="","",COUNTIFS($C$5:CN$5,"&lt;&gt;",$C$5:CN$5,"&lt;&gt;"&amp;$F$5))</f>
        <v/>
      </c>
      <c r="CO1" s="61" t="str">
        <f>IF(CO5="","",COUNTIFS($C$5:CO$5,"&lt;&gt;",$C$5:CO$5,"&lt;&gt;"&amp;$F$5))</f>
        <v/>
      </c>
      <c r="CP1" s="61" t="str">
        <f>IF(CP5="","",COUNTIFS($C$5:CP$5,"&lt;&gt;",$C$5:CP$5,"&lt;&gt;"&amp;$F$5))</f>
        <v/>
      </c>
      <c r="CQ1" s="38" t="str">
        <f>IF(CQ5="","",COUNTIFS($C$5:CQ$5,"&lt;&gt;",$C$5:CQ$5,"&lt;&gt;"&amp;$F$5))</f>
        <v/>
      </c>
      <c r="CR1" s="38" t="str">
        <f>IF(CR5="","",COUNTIFS($C$5:CR$5,"&lt;&gt;",$C$5:CR$5,"&lt;&gt;"&amp;$F$5))</f>
        <v/>
      </c>
      <c r="CS1" s="38" t="str">
        <f>IF(CS5="","",COUNTIFS($C$5:CS$5,"&lt;&gt;",$C$5:CS$5,"&lt;&gt;"&amp;$F$5))</f>
        <v/>
      </c>
      <c r="CT1" s="38" t="str">
        <f>IF(CT5="","",COUNTIFS($C$5:CT$5,"&lt;&gt;",$C$5:CT$5,"&lt;&gt;"&amp;$F$5))</f>
        <v/>
      </c>
      <c r="CU1" s="38" t="str">
        <f>IF(CU5="","",COUNTIFS($C$5:CU$5,"&lt;&gt;",$C$5:CU$5,"&lt;&gt;"&amp;$F$5))</f>
        <v/>
      </c>
      <c r="CV1" s="38" t="str">
        <f>IF(CV5="","",COUNTIFS($C$5:CV$5,"&lt;&gt;",$C$5:CV$5,"&lt;&gt;"&amp;$F$5))</f>
        <v/>
      </c>
      <c r="CW1" s="38" t="str">
        <f>IF(CW5="","",COUNTIFS($C$5:CW$5,"&lt;&gt;",$C$5:CW$5,"&lt;&gt;"&amp;$F$5))</f>
        <v/>
      </c>
      <c r="CX1" s="38" t="str">
        <f>IF(CX5="","",COUNTIFS($C$5:CX$5,"&lt;&gt;",$C$5:CX$5,"&lt;&gt;"&amp;$F$5))</f>
        <v/>
      </c>
      <c r="CY1" s="38" t="str">
        <f>IF(CY5="","",COUNTIFS($C$5:CY$5,"&lt;&gt;",$C$5:CY$5,"&lt;&gt;"&amp;$F$5))</f>
        <v/>
      </c>
    </row>
    <row r="2" spans="1:103" ht="45.6" customHeight="1" x14ac:dyDescent="0.3">
      <c r="A2" s="23"/>
      <c r="B2" s="23"/>
      <c r="C2" s="16" t="s">
        <v>126</v>
      </c>
      <c r="D2" s="17">
        <v>44564</v>
      </c>
      <c r="E2" s="18"/>
      <c r="F2" s="19"/>
      <c r="G2" s="20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41"/>
      <c r="CR2" s="42"/>
      <c r="CS2" s="42"/>
      <c r="CT2" s="42"/>
      <c r="CU2" s="42"/>
      <c r="CV2" s="42"/>
      <c r="CW2" s="42"/>
      <c r="CX2" s="42"/>
      <c r="CY2" s="42"/>
    </row>
    <row r="3" spans="1:103" s="23" customFormat="1" ht="45.6" customHeight="1" x14ac:dyDescent="0.3">
      <c r="C3" s="35" t="s">
        <v>127</v>
      </c>
      <c r="D3" s="34">
        <v>0.66475694444444444</v>
      </c>
      <c r="F3" s="24"/>
      <c r="G3" s="20"/>
      <c r="H3" s="21"/>
      <c r="I3" s="25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43"/>
      <c r="CR3" s="44"/>
      <c r="CS3" s="44"/>
      <c r="CT3" s="44"/>
      <c r="CU3" s="44"/>
      <c r="CV3" s="44"/>
      <c r="CW3" s="44"/>
      <c r="CX3" s="44"/>
      <c r="CY3" s="44"/>
    </row>
    <row r="4" spans="1:103" s="23" customFormat="1" ht="45.6" customHeight="1" x14ac:dyDescent="0.3">
      <c r="A4" s="15"/>
      <c r="B4" s="15"/>
      <c r="F4" s="26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45"/>
      <c r="CR4" s="46"/>
      <c r="CS4" s="46"/>
      <c r="CT4" s="46"/>
      <c r="CU4" s="46"/>
      <c r="CV4" s="46"/>
      <c r="CW4" s="46"/>
      <c r="CX4" s="46"/>
      <c r="CY4" s="46"/>
    </row>
    <row r="5" spans="1:103" s="23" customFormat="1" ht="45.6" customHeight="1" x14ac:dyDescent="0.3">
      <c r="A5" s="15"/>
      <c r="B5" s="15"/>
      <c r="C5" s="27"/>
      <c r="F5" s="28"/>
      <c r="G5" s="29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41"/>
      <c r="CR5" s="42"/>
      <c r="CS5" s="42"/>
      <c r="CT5" s="42"/>
      <c r="CU5" s="42"/>
      <c r="CV5" s="42"/>
      <c r="CW5" s="42"/>
      <c r="CX5" s="42"/>
      <c r="CY5" s="42"/>
    </row>
    <row r="6" spans="1:103" s="32" customFormat="1" ht="31.9" customHeight="1" x14ac:dyDescent="0.3">
      <c r="A6" s="31" t="s">
        <v>80</v>
      </c>
      <c r="B6" s="31" t="s">
        <v>82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  <c r="Q6" s="6" t="s">
        <v>15</v>
      </c>
      <c r="R6" s="6" t="s">
        <v>16</v>
      </c>
      <c r="S6" s="6" t="s">
        <v>17</v>
      </c>
      <c r="T6" s="6" t="s">
        <v>18</v>
      </c>
      <c r="U6" s="6" t="s">
        <v>19</v>
      </c>
      <c r="V6" s="6" t="s">
        <v>20</v>
      </c>
      <c r="W6" s="6" t="s">
        <v>21</v>
      </c>
      <c r="X6" s="6" t="s">
        <v>22</v>
      </c>
      <c r="Y6" s="6" t="s">
        <v>23</v>
      </c>
      <c r="Z6" s="6" t="s">
        <v>24</v>
      </c>
      <c r="AA6" s="6" t="s">
        <v>25</v>
      </c>
      <c r="AB6" s="6" t="s">
        <v>26</v>
      </c>
      <c r="AC6" s="6" t="s">
        <v>27</v>
      </c>
      <c r="AD6" s="6" t="s">
        <v>28</v>
      </c>
      <c r="AE6" s="6" t="s">
        <v>29</v>
      </c>
      <c r="AF6" s="6" t="s">
        <v>30</v>
      </c>
      <c r="AG6" s="6" t="s">
        <v>31</v>
      </c>
      <c r="AH6" s="6" t="s">
        <v>32</v>
      </c>
      <c r="AI6" s="6" t="s">
        <v>33</v>
      </c>
      <c r="AJ6" s="6" t="s">
        <v>34</v>
      </c>
      <c r="AK6" s="6" t="s">
        <v>35</v>
      </c>
      <c r="AL6" s="6" t="s">
        <v>36</v>
      </c>
      <c r="AM6" s="6" t="s">
        <v>37</v>
      </c>
      <c r="AN6" s="6" t="s">
        <v>38</v>
      </c>
      <c r="AO6" s="6" t="s">
        <v>39</v>
      </c>
      <c r="AP6" s="6" t="s">
        <v>40</v>
      </c>
      <c r="AQ6" s="6" t="s">
        <v>41</v>
      </c>
      <c r="AR6" s="6" t="s">
        <v>42</v>
      </c>
      <c r="AS6" s="6" t="s">
        <v>43</v>
      </c>
      <c r="AT6" s="6" t="s">
        <v>44</v>
      </c>
      <c r="AU6" s="6" t="s">
        <v>45</v>
      </c>
      <c r="AV6" s="6" t="s">
        <v>46</v>
      </c>
      <c r="AW6" s="6" t="s">
        <v>47</v>
      </c>
      <c r="AX6" s="6" t="s">
        <v>48</v>
      </c>
      <c r="AY6" s="6" t="s">
        <v>49</v>
      </c>
      <c r="AZ6" s="6" t="s">
        <v>50</v>
      </c>
      <c r="BA6" s="6" t="s">
        <v>51</v>
      </c>
      <c r="BB6" s="6" t="s">
        <v>52</v>
      </c>
      <c r="BC6" s="6" t="s">
        <v>53</v>
      </c>
      <c r="BD6" s="6" t="s">
        <v>54</v>
      </c>
      <c r="BE6" s="6" t="s">
        <v>55</v>
      </c>
      <c r="BF6" s="6" t="s">
        <v>56</v>
      </c>
      <c r="BG6" s="6" t="s">
        <v>57</v>
      </c>
      <c r="BH6" s="6" t="s">
        <v>58</v>
      </c>
      <c r="BI6" s="6" t="s">
        <v>59</v>
      </c>
      <c r="BJ6" s="6" t="s">
        <v>60</v>
      </c>
      <c r="BK6" s="7" t="s">
        <v>83</v>
      </c>
      <c r="BL6" s="7" t="s">
        <v>84</v>
      </c>
      <c r="BM6" s="7" t="s">
        <v>85</v>
      </c>
      <c r="BN6" s="7" t="s">
        <v>86</v>
      </c>
      <c r="BO6" s="7" t="s">
        <v>87</v>
      </c>
      <c r="BP6" s="7" t="s">
        <v>88</v>
      </c>
      <c r="BQ6" s="7" t="s">
        <v>89</v>
      </c>
      <c r="BR6" s="7" t="s">
        <v>90</v>
      </c>
      <c r="BS6" s="7" t="s">
        <v>91</v>
      </c>
      <c r="BT6" s="7" t="s">
        <v>92</v>
      </c>
      <c r="BU6" s="7" t="s">
        <v>93</v>
      </c>
      <c r="BV6" s="7" t="s">
        <v>94</v>
      </c>
      <c r="BW6" s="7" t="s">
        <v>95</v>
      </c>
      <c r="BX6" s="7" t="s">
        <v>96</v>
      </c>
      <c r="BY6" s="7" t="s">
        <v>97</v>
      </c>
      <c r="BZ6" s="7" t="s">
        <v>98</v>
      </c>
      <c r="CA6" s="7" t="s">
        <v>99</v>
      </c>
      <c r="CB6" s="7" t="s">
        <v>100</v>
      </c>
      <c r="CC6" s="7" t="s">
        <v>101</v>
      </c>
      <c r="CD6" s="7" t="s">
        <v>102</v>
      </c>
      <c r="CE6" s="7" t="s">
        <v>103</v>
      </c>
      <c r="CF6" s="7" t="s">
        <v>104</v>
      </c>
      <c r="CG6" s="7" t="s">
        <v>105</v>
      </c>
      <c r="CH6" s="7" t="s">
        <v>106</v>
      </c>
      <c r="CI6" s="7" t="s">
        <v>107</v>
      </c>
      <c r="CJ6" s="7" t="s">
        <v>108</v>
      </c>
      <c r="CK6" s="7" t="s">
        <v>109</v>
      </c>
      <c r="CL6" s="7" t="s">
        <v>110</v>
      </c>
      <c r="CM6" s="7" t="s">
        <v>111</v>
      </c>
      <c r="CN6" s="7" t="s">
        <v>112</v>
      </c>
      <c r="CO6" s="7" t="s">
        <v>113</v>
      </c>
      <c r="CP6" s="7" t="s">
        <v>114</v>
      </c>
      <c r="CQ6" s="6" t="s">
        <v>61</v>
      </c>
      <c r="CR6" s="6" t="s">
        <v>62</v>
      </c>
      <c r="CS6" s="6" t="s">
        <v>63</v>
      </c>
      <c r="CT6" s="6" t="s">
        <v>64</v>
      </c>
      <c r="CU6" s="6" t="s">
        <v>65</v>
      </c>
      <c r="CV6" s="6" t="s">
        <v>66</v>
      </c>
      <c r="CW6" s="6" t="s">
        <v>67</v>
      </c>
      <c r="CX6" s="6" t="s">
        <v>68</v>
      </c>
      <c r="CY6" s="6" t="s">
        <v>69</v>
      </c>
    </row>
    <row r="7" spans="1:103" s="58" customFormat="1" ht="21" customHeight="1" x14ac:dyDescent="0.25">
      <c r="A7" s="57">
        <f t="shared" ref="A7" si="0">ROW(A7)-6</f>
        <v>1</v>
      </c>
      <c r="B7" s="57" t="str">
        <f>tbl_leandna_shortage[[#This Row],[Item Code]]&amp;"_"&amp;tbl_leandna_shortage[[#This Row],[Index]]</f>
        <v>XXXXXXX_1</v>
      </c>
      <c r="C7" s="1" t="s">
        <v>135</v>
      </c>
      <c r="D7" s="1" t="s">
        <v>136</v>
      </c>
      <c r="E7" s="1" t="s">
        <v>137</v>
      </c>
      <c r="F7" s="1" t="s">
        <v>70</v>
      </c>
      <c r="G7" s="1" t="s">
        <v>115</v>
      </c>
      <c r="H7" s="1" t="s">
        <v>116</v>
      </c>
      <c r="I7" s="2">
        <v>2</v>
      </c>
      <c r="J7" s="1" t="s">
        <v>117</v>
      </c>
      <c r="K7" s="1" t="s">
        <v>118</v>
      </c>
      <c r="L7" s="1" t="s">
        <v>119</v>
      </c>
      <c r="M7" s="1" t="s">
        <v>72</v>
      </c>
      <c r="N7" s="1" t="s">
        <v>120</v>
      </c>
      <c r="O7" s="1" t="s">
        <v>73</v>
      </c>
      <c r="P7" s="1" t="s">
        <v>121</v>
      </c>
      <c r="Q7" s="1" t="s">
        <v>122</v>
      </c>
      <c r="R7" s="3">
        <v>44571</v>
      </c>
      <c r="S7" s="4">
        <v>20</v>
      </c>
      <c r="T7" s="1" t="s">
        <v>71</v>
      </c>
      <c r="U7" s="1" t="s">
        <v>71</v>
      </c>
      <c r="V7" s="1" t="s">
        <v>74</v>
      </c>
      <c r="W7" s="1" t="s">
        <v>75</v>
      </c>
      <c r="X7" s="3">
        <v>44279</v>
      </c>
      <c r="Y7" s="1" t="s">
        <v>71</v>
      </c>
      <c r="Z7" s="3" t="s">
        <v>71</v>
      </c>
      <c r="AA7" s="1" t="s">
        <v>71</v>
      </c>
      <c r="AB7" s="3" t="s">
        <v>71</v>
      </c>
      <c r="AC7" s="1" t="s">
        <v>123</v>
      </c>
      <c r="AD7" s="1" t="s">
        <v>124</v>
      </c>
      <c r="AE7" s="3">
        <v>44286</v>
      </c>
      <c r="AF7" s="4">
        <v>1</v>
      </c>
      <c r="AG7" s="1" t="s">
        <v>72</v>
      </c>
      <c r="AH7" s="1" t="s">
        <v>124</v>
      </c>
      <c r="AI7" s="3" t="s">
        <v>71</v>
      </c>
      <c r="AJ7" s="4">
        <v>1</v>
      </c>
      <c r="AK7" s="1" t="s">
        <v>76</v>
      </c>
      <c r="AL7" s="1" t="s">
        <v>71</v>
      </c>
      <c r="AM7" s="1" t="s">
        <v>77</v>
      </c>
      <c r="AN7" s="2" t="s">
        <v>125</v>
      </c>
      <c r="AO7" s="1" t="s">
        <v>79</v>
      </c>
      <c r="AP7" s="4">
        <v>0.62307692000000003</v>
      </c>
      <c r="AQ7" s="4">
        <v>141</v>
      </c>
      <c r="AR7" s="2">
        <v>0</v>
      </c>
      <c r="AS7" s="2">
        <v>0</v>
      </c>
      <c r="AT7" s="2">
        <v>0</v>
      </c>
      <c r="AU7" s="2">
        <v>0</v>
      </c>
      <c r="AV7" s="2">
        <v>1</v>
      </c>
      <c r="AW7" s="2">
        <v>100</v>
      </c>
      <c r="AX7" s="2">
        <v>202</v>
      </c>
      <c r="AY7" s="2">
        <v>100</v>
      </c>
      <c r="AZ7" s="2">
        <v>0</v>
      </c>
      <c r="BA7" s="2">
        <v>1</v>
      </c>
      <c r="BB7" s="2">
        <v>302</v>
      </c>
      <c r="BC7" s="2">
        <v>-1</v>
      </c>
      <c r="BD7" s="2" t="s">
        <v>71</v>
      </c>
      <c r="BE7" s="2">
        <v>62.30769231</v>
      </c>
      <c r="BF7" s="2" t="s">
        <v>71</v>
      </c>
      <c r="BG7" s="2">
        <v>78</v>
      </c>
      <c r="BH7" s="4">
        <v>0</v>
      </c>
      <c r="BI7" s="1" t="s">
        <v>78</v>
      </c>
      <c r="BJ7" s="5">
        <v>-1</v>
      </c>
      <c r="BK7" s="5">
        <v>-1</v>
      </c>
      <c r="BL7" s="5">
        <v>-1</v>
      </c>
      <c r="BM7" s="5">
        <v>-1</v>
      </c>
      <c r="BN7" s="5">
        <v>19</v>
      </c>
      <c r="BO7" s="2">
        <v>19</v>
      </c>
      <c r="BP7" s="2">
        <v>19</v>
      </c>
      <c r="BQ7" s="2">
        <v>18</v>
      </c>
      <c r="BR7" s="2">
        <v>38</v>
      </c>
      <c r="BS7" s="2">
        <v>38</v>
      </c>
      <c r="BT7" s="2">
        <v>18</v>
      </c>
      <c r="BU7" s="2">
        <v>18</v>
      </c>
      <c r="BV7" s="2">
        <v>18</v>
      </c>
      <c r="BW7" s="2">
        <v>38</v>
      </c>
      <c r="BX7" s="2">
        <v>18</v>
      </c>
      <c r="BY7" s="2">
        <v>18</v>
      </c>
      <c r="BZ7" s="2">
        <v>18</v>
      </c>
      <c r="CA7" s="2">
        <v>38</v>
      </c>
      <c r="CB7" s="2">
        <v>38</v>
      </c>
      <c r="CC7" s="2">
        <v>38</v>
      </c>
      <c r="CD7" s="2">
        <v>18</v>
      </c>
      <c r="CE7" s="2">
        <v>38</v>
      </c>
      <c r="CF7" s="2">
        <v>38</v>
      </c>
      <c r="CG7" s="2">
        <v>18</v>
      </c>
      <c r="CH7" s="2">
        <v>18</v>
      </c>
      <c r="CI7" s="2">
        <v>18</v>
      </c>
      <c r="CJ7" s="2">
        <v>18</v>
      </c>
      <c r="CK7" s="2">
        <v>18</v>
      </c>
      <c r="CL7" s="2">
        <v>18</v>
      </c>
      <c r="CM7" s="2">
        <v>-2</v>
      </c>
      <c r="CN7" s="2">
        <v>-2</v>
      </c>
      <c r="CO7" s="2">
        <v>-2</v>
      </c>
      <c r="CP7" s="2">
        <v>-2</v>
      </c>
      <c r="CQ7" s="1" t="s">
        <v>73</v>
      </c>
      <c r="CR7" s="1" t="s">
        <v>71</v>
      </c>
      <c r="CS7" s="1" t="s">
        <v>71</v>
      </c>
      <c r="CT7" s="1" t="s">
        <v>73</v>
      </c>
      <c r="CU7" s="1" t="s">
        <v>71</v>
      </c>
      <c r="CV7" s="3" t="s">
        <v>71</v>
      </c>
      <c r="CW7" s="1" t="s">
        <v>71</v>
      </c>
      <c r="CX7" s="1" t="s">
        <v>71</v>
      </c>
      <c r="CY7" s="3" t="s">
        <v>71</v>
      </c>
    </row>
    <row r="8" spans="1:103" s="59" customFormat="1" ht="21" customHeight="1" x14ac:dyDescent="0.3">
      <c r="A8" s="15"/>
      <c r="B8" s="15"/>
      <c r="C8" s="22"/>
      <c r="D8" s="22"/>
      <c r="E8" s="22"/>
      <c r="F8" s="33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</row>
    <row r="9" spans="1:103" s="59" customFormat="1" ht="21" customHeight="1" x14ac:dyDescent="0.3">
      <c r="A9" s="15"/>
      <c r="B9" s="15"/>
      <c r="C9" s="22"/>
      <c r="D9" s="22"/>
      <c r="E9" s="22"/>
      <c r="F9" s="33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</row>
    <row r="10" spans="1:103" s="59" customFormat="1" ht="21" customHeight="1" x14ac:dyDescent="0.3">
      <c r="A10" s="15"/>
      <c r="B10" s="15"/>
      <c r="C10" s="22"/>
      <c r="D10" s="22"/>
      <c r="E10" s="22"/>
      <c r="F10" s="33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</row>
    <row r="11" spans="1:103" s="59" customFormat="1" ht="21" customHeight="1" x14ac:dyDescent="0.3">
      <c r="A11" s="15"/>
      <c r="B11" s="15"/>
      <c r="C11" s="22"/>
      <c r="D11" s="22"/>
      <c r="E11" s="22"/>
      <c r="F11" s="33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</row>
    <row r="12" spans="1:103" s="59" customFormat="1" ht="21" customHeight="1" x14ac:dyDescent="0.3">
      <c r="A12" s="15"/>
      <c r="B12" s="15"/>
      <c r="C12" s="22"/>
      <c r="D12" s="22"/>
      <c r="E12" s="22"/>
      <c r="F12" s="33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</row>
    <row r="13" spans="1:103" s="59" customFormat="1" ht="21" customHeight="1" x14ac:dyDescent="0.3">
      <c r="A13" s="15"/>
      <c r="B13" s="15"/>
      <c r="C13" s="22"/>
      <c r="D13" s="22"/>
      <c r="E13" s="22"/>
      <c r="F13" s="33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</row>
    <row r="14" spans="1:103" s="59" customFormat="1" ht="21" customHeight="1" x14ac:dyDescent="0.3">
      <c r="A14" s="15"/>
      <c r="B14" s="15"/>
      <c r="C14" s="22"/>
      <c r="D14" s="22"/>
      <c r="E14" s="22"/>
      <c r="F14" s="33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</row>
    <row r="15" spans="1:103" s="59" customFormat="1" ht="21" customHeight="1" x14ac:dyDescent="0.3">
      <c r="A15" s="15"/>
      <c r="B15" s="15"/>
      <c r="C15" s="22"/>
      <c r="D15" s="22"/>
      <c r="E15" s="22"/>
      <c r="F15" s="33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</row>
    <row r="16" spans="1:103" s="59" customFormat="1" ht="21" customHeight="1" x14ac:dyDescent="0.3">
      <c r="A16" s="15"/>
      <c r="B16" s="15"/>
      <c r="C16" s="22"/>
      <c r="D16" s="22"/>
      <c r="E16" s="22"/>
      <c r="F16" s="33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</row>
    <row r="17" spans="1:103" s="59" customFormat="1" ht="21" customHeight="1" x14ac:dyDescent="0.3">
      <c r="A17" s="15"/>
      <c r="B17" s="15"/>
      <c r="C17" s="22"/>
      <c r="D17" s="22"/>
      <c r="E17" s="22"/>
      <c r="F17" s="33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</row>
    <row r="18" spans="1:103" s="59" customFormat="1" ht="21" customHeight="1" x14ac:dyDescent="0.3">
      <c r="A18" s="15"/>
      <c r="B18" s="15"/>
      <c r="C18" s="22"/>
      <c r="D18" s="22"/>
      <c r="E18" s="22"/>
      <c r="F18" s="33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</row>
    <row r="19" spans="1:103" s="59" customFormat="1" ht="21" customHeight="1" x14ac:dyDescent="0.3">
      <c r="A19" s="15"/>
      <c r="B19" s="15"/>
      <c r="C19" s="22"/>
      <c r="D19" s="22"/>
      <c r="E19" s="22"/>
      <c r="F19" s="33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</row>
    <row r="20" spans="1:103" s="59" customFormat="1" ht="21" customHeight="1" x14ac:dyDescent="0.3">
      <c r="A20" s="15"/>
      <c r="B20" s="15"/>
      <c r="C20" s="22"/>
      <c r="D20" s="22"/>
      <c r="E20" s="22"/>
      <c r="F20" s="33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</row>
    <row r="21" spans="1:103" s="59" customFormat="1" ht="21" customHeight="1" x14ac:dyDescent="0.3">
      <c r="A21" s="15"/>
      <c r="B21" s="15"/>
      <c r="C21" s="22"/>
      <c r="D21" s="22"/>
      <c r="E21" s="22"/>
      <c r="F21" s="33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</row>
    <row r="22" spans="1:103" s="59" customFormat="1" ht="21" customHeight="1" x14ac:dyDescent="0.3">
      <c r="A22" s="15"/>
      <c r="B22" s="15"/>
      <c r="C22" s="22"/>
      <c r="D22" s="22"/>
      <c r="E22" s="22"/>
      <c r="F22" s="33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</row>
    <row r="23" spans="1:103" s="59" customFormat="1" ht="21" customHeight="1" x14ac:dyDescent="0.3">
      <c r="A23" s="15"/>
      <c r="B23" s="15"/>
      <c r="C23" s="22"/>
      <c r="D23" s="22"/>
      <c r="E23" s="22"/>
      <c r="F23" s="33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</row>
    <row r="24" spans="1:103" s="59" customFormat="1" ht="21" customHeight="1" x14ac:dyDescent="0.3">
      <c r="A24" s="15"/>
      <c r="B24" s="15"/>
      <c r="C24" s="22"/>
      <c r="D24" s="22"/>
      <c r="E24" s="22"/>
      <c r="F24" s="33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</row>
    <row r="25" spans="1:103" s="59" customFormat="1" ht="21" customHeight="1" x14ac:dyDescent="0.3">
      <c r="A25" s="15"/>
      <c r="B25" s="15"/>
      <c r="C25" s="22"/>
      <c r="D25" s="22"/>
      <c r="E25" s="22"/>
      <c r="F25" s="33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</row>
    <row r="26" spans="1:103" s="59" customFormat="1" ht="21" customHeight="1" x14ac:dyDescent="0.3">
      <c r="A26" s="15"/>
      <c r="B26" s="15"/>
      <c r="C26" s="22"/>
      <c r="D26" s="22"/>
      <c r="E26" s="22"/>
      <c r="F26" s="33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</row>
    <row r="27" spans="1:103" s="59" customFormat="1" ht="21" customHeight="1" x14ac:dyDescent="0.3">
      <c r="A27" s="15"/>
      <c r="B27" s="15"/>
      <c r="C27" s="22"/>
      <c r="D27" s="22"/>
      <c r="E27" s="22"/>
      <c r="F27" s="33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</row>
    <row r="28" spans="1:103" s="59" customFormat="1" ht="21" customHeight="1" x14ac:dyDescent="0.3">
      <c r="A28" s="15"/>
      <c r="B28" s="15"/>
      <c r="C28" s="22"/>
      <c r="D28" s="22"/>
      <c r="E28" s="22"/>
      <c r="F28" s="33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</row>
    <row r="29" spans="1:103" s="59" customFormat="1" ht="21" customHeight="1" x14ac:dyDescent="0.3">
      <c r="A29" s="15"/>
      <c r="B29" s="15"/>
      <c r="C29" s="22"/>
      <c r="D29" s="22"/>
      <c r="E29" s="22"/>
      <c r="F29" s="33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</row>
    <row r="30" spans="1:103" s="59" customFormat="1" ht="21" customHeight="1" x14ac:dyDescent="0.3">
      <c r="A30" s="15"/>
      <c r="B30" s="15"/>
      <c r="C30" s="22"/>
      <c r="D30" s="22"/>
      <c r="E30" s="22"/>
      <c r="F30" s="3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</row>
    <row r="31" spans="1:103" s="59" customFormat="1" ht="21" customHeight="1" x14ac:dyDescent="0.3">
      <c r="A31" s="15"/>
      <c r="B31" s="15"/>
      <c r="C31" s="22"/>
      <c r="D31" s="22"/>
      <c r="E31" s="22"/>
      <c r="F31" s="33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</row>
    <row r="32" spans="1:103" s="59" customFormat="1" ht="21" customHeight="1" x14ac:dyDescent="0.3">
      <c r="A32" s="15"/>
      <c r="B32" s="15"/>
      <c r="C32" s="22"/>
      <c r="D32" s="22"/>
      <c r="E32" s="22"/>
      <c r="F32" s="33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</row>
    <row r="33" spans="1:103" s="59" customFormat="1" ht="21" customHeight="1" x14ac:dyDescent="0.3">
      <c r="A33" s="15"/>
      <c r="B33" s="15"/>
      <c r="C33" s="22"/>
      <c r="D33" s="22"/>
      <c r="E33" s="22"/>
      <c r="F33" s="33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</row>
    <row r="34" spans="1:103" s="59" customFormat="1" ht="21" customHeight="1" x14ac:dyDescent="0.3">
      <c r="A34" s="15"/>
      <c r="B34" s="15"/>
      <c r="C34" s="22"/>
      <c r="D34" s="22"/>
      <c r="E34" s="22"/>
      <c r="F34" s="33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</row>
    <row r="35" spans="1:103" s="59" customFormat="1" ht="21" customHeight="1" x14ac:dyDescent="0.3">
      <c r="A35" s="15"/>
      <c r="B35" s="15"/>
      <c r="C35" s="22"/>
      <c r="D35" s="22"/>
      <c r="E35" s="22"/>
      <c r="F35" s="33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</row>
    <row r="36" spans="1:103" s="59" customFormat="1" ht="21" customHeight="1" x14ac:dyDescent="0.3">
      <c r="A36" s="15"/>
      <c r="B36" s="15"/>
      <c r="C36" s="22"/>
      <c r="D36" s="22"/>
      <c r="E36" s="22"/>
      <c r="F36" s="33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</row>
    <row r="37" spans="1:103" s="59" customFormat="1" ht="21" customHeight="1" x14ac:dyDescent="0.3">
      <c r="A37" s="15"/>
      <c r="B37" s="15"/>
      <c r="C37" s="22"/>
      <c r="D37" s="22"/>
      <c r="E37" s="22"/>
      <c r="F37" s="33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</row>
    <row r="38" spans="1:103" s="59" customFormat="1" ht="21" customHeight="1" x14ac:dyDescent="0.3">
      <c r="A38" s="15"/>
      <c r="B38" s="15"/>
      <c r="C38" s="22"/>
      <c r="D38" s="22"/>
      <c r="E38" s="22"/>
      <c r="F38" s="33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</row>
    <row r="39" spans="1:103" s="59" customFormat="1" ht="21" customHeight="1" x14ac:dyDescent="0.3">
      <c r="A39" s="15"/>
      <c r="B39" s="15"/>
      <c r="C39" s="22"/>
      <c r="D39" s="22"/>
      <c r="E39" s="22"/>
      <c r="F39" s="33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</row>
    <row r="40" spans="1:103" s="59" customFormat="1" ht="21" customHeight="1" x14ac:dyDescent="0.3">
      <c r="A40" s="15"/>
      <c r="B40" s="15"/>
      <c r="C40" s="22"/>
      <c r="D40" s="22"/>
      <c r="E40" s="22"/>
      <c r="F40" s="33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</row>
    <row r="41" spans="1:103" s="59" customFormat="1" ht="21" customHeight="1" x14ac:dyDescent="0.3">
      <c r="A41" s="15"/>
      <c r="B41" s="15"/>
      <c r="C41" s="22"/>
      <c r="D41" s="22"/>
      <c r="E41" s="22"/>
      <c r="F41" s="33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</row>
    <row r="42" spans="1:103" s="59" customFormat="1" ht="21" customHeight="1" x14ac:dyDescent="0.3">
      <c r="A42" s="15"/>
      <c r="B42" s="15"/>
      <c r="C42" s="22"/>
      <c r="D42" s="22"/>
      <c r="E42" s="22"/>
      <c r="F42" s="33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</row>
    <row r="43" spans="1:103" s="59" customFormat="1" ht="21" customHeight="1" x14ac:dyDescent="0.3">
      <c r="A43" s="15"/>
      <c r="B43" s="15"/>
      <c r="C43" s="22"/>
      <c r="D43" s="22"/>
      <c r="E43" s="22"/>
      <c r="F43" s="33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</row>
    <row r="44" spans="1:103" s="59" customFormat="1" ht="21" customHeight="1" x14ac:dyDescent="0.3">
      <c r="A44" s="15"/>
      <c r="B44" s="15"/>
      <c r="C44" s="22"/>
      <c r="D44" s="22"/>
      <c r="E44" s="22"/>
      <c r="F44" s="33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</row>
    <row r="45" spans="1:103" s="59" customFormat="1" ht="21" customHeight="1" x14ac:dyDescent="0.3">
      <c r="A45" s="15"/>
      <c r="B45" s="15"/>
      <c r="C45" s="22"/>
      <c r="D45" s="22"/>
      <c r="E45" s="22"/>
      <c r="F45" s="33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</row>
    <row r="46" spans="1:103" s="59" customFormat="1" ht="21" customHeight="1" x14ac:dyDescent="0.3">
      <c r="A46" s="15"/>
      <c r="B46" s="15"/>
      <c r="C46" s="22"/>
      <c r="D46" s="22"/>
      <c r="E46" s="22"/>
      <c r="F46" s="33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</row>
    <row r="47" spans="1:103" s="59" customFormat="1" ht="21" customHeight="1" x14ac:dyDescent="0.3">
      <c r="A47" s="15"/>
      <c r="B47" s="15"/>
      <c r="C47" s="22"/>
      <c r="D47" s="22"/>
      <c r="E47" s="22"/>
      <c r="F47" s="33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</row>
    <row r="48" spans="1:103" s="59" customFormat="1" ht="21" customHeight="1" x14ac:dyDescent="0.3">
      <c r="A48" s="15"/>
      <c r="B48" s="15"/>
      <c r="C48" s="22"/>
      <c r="D48" s="22"/>
      <c r="E48" s="22"/>
      <c r="F48" s="33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</row>
    <row r="49" spans="1:103" s="59" customFormat="1" ht="21" customHeight="1" x14ac:dyDescent="0.3">
      <c r="A49" s="15"/>
      <c r="B49" s="15"/>
      <c r="C49" s="22"/>
      <c r="D49" s="22"/>
      <c r="E49" s="22"/>
      <c r="F49" s="33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</row>
    <row r="50" spans="1:103" s="59" customFormat="1" ht="21" customHeight="1" x14ac:dyDescent="0.3">
      <c r="A50" s="15"/>
      <c r="B50" s="15"/>
      <c r="C50" s="22"/>
      <c r="D50" s="22"/>
      <c r="E50" s="22"/>
      <c r="F50" s="33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</row>
    <row r="51" spans="1:103" s="59" customFormat="1" ht="21" customHeight="1" x14ac:dyDescent="0.3">
      <c r="A51" s="15"/>
      <c r="B51" s="15"/>
      <c r="C51" s="22"/>
      <c r="D51" s="22"/>
      <c r="E51" s="22"/>
      <c r="F51" s="33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</row>
    <row r="52" spans="1:103" s="59" customFormat="1" ht="21" customHeight="1" x14ac:dyDescent="0.3">
      <c r="A52" s="15"/>
      <c r="B52" s="15"/>
      <c r="C52" s="22"/>
      <c r="D52" s="22"/>
      <c r="E52" s="22"/>
      <c r="F52" s="33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</row>
    <row r="53" spans="1:103" s="59" customFormat="1" ht="21" customHeight="1" x14ac:dyDescent="0.3">
      <c r="A53" s="15"/>
      <c r="B53" s="15"/>
      <c r="C53" s="22"/>
      <c r="D53" s="22"/>
      <c r="E53" s="22"/>
      <c r="F53" s="33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</row>
    <row r="54" spans="1:103" s="59" customFormat="1" ht="21" customHeight="1" x14ac:dyDescent="0.3">
      <c r="A54" s="15"/>
      <c r="B54" s="15"/>
      <c r="C54" s="22"/>
      <c r="D54" s="22"/>
      <c r="E54" s="22"/>
      <c r="F54" s="33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</row>
    <row r="55" spans="1:103" s="59" customFormat="1" ht="21" customHeight="1" x14ac:dyDescent="0.3">
      <c r="A55" s="15"/>
      <c r="B55" s="15"/>
      <c r="C55" s="22"/>
      <c r="D55" s="22"/>
      <c r="E55" s="22"/>
      <c r="F55" s="33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</row>
    <row r="56" spans="1:103" s="59" customFormat="1" ht="21" customHeight="1" x14ac:dyDescent="0.3">
      <c r="A56" s="15"/>
      <c r="B56" s="15"/>
      <c r="C56" s="22"/>
      <c r="D56" s="22"/>
      <c r="E56" s="22"/>
      <c r="F56" s="33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</row>
    <row r="57" spans="1:103" s="59" customFormat="1" ht="21" customHeight="1" x14ac:dyDescent="0.3">
      <c r="A57" s="15"/>
      <c r="B57" s="15"/>
      <c r="C57" s="22"/>
      <c r="D57" s="22"/>
      <c r="E57" s="22"/>
      <c r="F57" s="33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</row>
    <row r="58" spans="1:103" s="59" customFormat="1" ht="21" customHeight="1" x14ac:dyDescent="0.3">
      <c r="A58" s="15"/>
      <c r="B58" s="15"/>
      <c r="C58" s="22"/>
      <c r="D58" s="22"/>
      <c r="E58" s="22"/>
      <c r="F58" s="33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</row>
    <row r="59" spans="1:103" s="59" customFormat="1" ht="21" customHeight="1" x14ac:dyDescent="0.3">
      <c r="A59" s="15"/>
      <c r="B59" s="15"/>
      <c r="C59" s="22"/>
      <c r="D59" s="22"/>
      <c r="E59" s="22"/>
      <c r="F59" s="33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</row>
    <row r="60" spans="1:103" s="59" customFormat="1" ht="21" customHeight="1" x14ac:dyDescent="0.3">
      <c r="A60" s="15"/>
      <c r="B60" s="15"/>
      <c r="C60" s="22"/>
      <c r="D60" s="22"/>
      <c r="E60" s="22"/>
      <c r="F60" s="33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</row>
    <row r="61" spans="1:103" s="59" customFormat="1" ht="21" customHeight="1" x14ac:dyDescent="0.3">
      <c r="A61" s="15"/>
      <c r="B61" s="15"/>
      <c r="C61" s="22"/>
      <c r="D61" s="22"/>
      <c r="E61" s="22"/>
      <c r="F61" s="33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</row>
    <row r="62" spans="1:103" s="59" customFormat="1" ht="21" customHeight="1" x14ac:dyDescent="0.3">
      <c r="A62" s="15"/>
      <c r="B62" s="15"/>
      <c r="C62" s="22"/>
      <c r="D62" s="22"/>
      <c r="E62" s="22"/>
      <c r="F62" s="33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</row>
    <row r="63" spans="1:103" s="59" customFormat="1" ht="21" customHeight="1" x14ac:dyDescent="0.3">
      <c r="A63" s="15"/>
      <c r="B63" s="15"/>
      <c r="C63" s="22"/>
      <c r="D63" s="22"/>
      <c r="E63" s="22"/>
      <c r="F63" s="33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</row>
    <row r="64" spans="1:103" s="59" customFormat="1" ht="21" customHeight="1" x14ac:dyDescent="0.3">
      <c r="A64" s="15"/>
      <c r="B64" s="15"/>
      <c r="C64" s="22"/>
      <c r="D64" s="22"/>
      <c r="E64" s="22"/>
      <c r="F64" s="33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</row>
    <row r="65" spans="1:103" s="59" customFormat="1" ht="21" customHeight="1" x14ac:dyDescent="0.3">
      <c r="A65" s="15"/>
      <c r="B65" s="15"/>
      <c r="C65" s="22"/>
      <c r="D65" s="22"/>
      <c r="E65" s="22"/>
      <c r="F65" s="33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</row>
    <row r="66" spans="1:103" s="59" customFormat="1" ht="21" customHeight="1" x14ac:dyDescent="0.3">
      <c r="A66" s="15"/>
      <c r="B66" s="15"/>
      <c r="C66" s="22"/>
      <c r="D66" s="22"/>
      <c r="E66" s="22"/>
      <c r="F66" s="33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  <c r="CP66" s="22"/>
      <c r="CQ66" s="22"/>
      <c r="CR66" s="22"/>
      <c r="CS66" s="22"/>
      <c r="CT66" s="22"/>
      <c r="CU66" s="22"/>
      <c r="CV66" s="22"/>
      <c r="CW66" s="22"/>
      <c r="CX66" s="22"/>
      <c r="CY66" s="22"/>
    </row>
    <row r="67" spans="1:103" s="59" customFormat="1" ht="21" customHeight="1" x14ac:dyDescent="0.3">
      <c r="A67" s="15"/>
      <c r="B67" s="15"/>
      <c r="C67" s="22"/>
      <c r="D67" s="22"/>
      <c r="E67" s="22"/>
      <c r="F67" s="33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</row>
    <row r="68" spans="1:103" s="59" customFormat="1" ht="21" customHeight="1" x14ac:dyDescent="0.3">
      <c r="A68" s="15"/>
      <c r="B68" s="15"/>
      <c r="C68" s="22"/>
      <c r="D68" s="22"/>
      <c r="E68" s="22"/>
      <c r="F68" s="33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</row>
    <row r="69" spans="1:103" s="59" customFormat="1" ht="21" customHeight="1" x14ac:dyDescent="0.3">
      <c r="A69" s="15"/>
      <c r="B69" s="15"/>
      <c r="C69" s="22"/>
      <c r="D69" s="22"/>
      <c r="E69" s="22"/>
      <c r="F69" s="33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  <c r="CQ69" s="22"/>
      <c r="CR69" s="22"/>
      <c r="CS69" s="22"/>
      <c r="CT69" s="22"/>
      <c r="CU69" s="22"/>
      <c r="CV69" s="22"/>
      <c r="CW69" s="22"/>
      <c r="CX69" s="22"/>
      <c r="CY69" s="22"/>
    </row>
    <row r="70" spans="1:103" s="59" customFormat="1" ht="21" customHeight="1" x14ac:dyDescent="0.3">
      <c r="A70" s="15"/>
      <c r="B70" s="15"/>
      <c r="C70" s="22"/>
      <c r="D70" s="22"/>
      <c r="E70" s="22"/>
      <c r="F70" s="33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</row>
    <row r="71" spans="1:103" s="59" customFormat="1" ht="21" customHeight="1" x14ac:dyDescent="0.3">
      <c r="A71" s="15"/>
      <c r="B71" s="15"/>
      <c r="C71" s="22"/>
      <c r="D71" s="22"/>
      <c r="E71" s="22"/>
      <c r="F71" s="33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</row>
    <row r="72" spans="1:103" s="59" customFormat="1" ht="21" customHeight="1" x14ac:dyDescent="0.3">
      <c r="A72" s="15"/>
      <c r="B72" s="15"/>
      <c r="C72" s="22"/>
      <c r="D72" s="22"/>
      <c r="E72" s="22"/>
      <c r="F72" s="33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2"/>
      <c r="CQ72" s="22"/>
      <c r="CR72" s="22"/>
      <c r="CS72" s="22"/>
      <c r="CT72" s="22"/>
      <c r="CU72" s="22"/>
      <c r="CV72" s="22"/>
      <c r="CW72" s="22"/>
      <c r="CX72" s="22"/>
      <c r="CY72" s="22"/>
    </row>
    <row r="73" spans="1:103" s="59" customFormat="1" ht="21" customHeight="1" x14ac:dyDescent="0.3">
      <c r="A73" s="15"/>
      <c r="B73" s="15"/>
      <c r="C73" s="22"/>
      <c r="D73" s="22"/>
      <c r="E73" s="22"/>
      <c r="F73" s="33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</row>
    <row r="74" spans="1:103" s="59" customFormat="1" ht="21" customHeight="1" x14ac:dyDescent="0.3">
      <c r="A74" s="15"/>
      <c r="B74" s="15"/>
      <c r="C74" s="22"/>
      <c r="D74" s="22"/>
      <c r="E74" s="22"/>
      <c r="F74" s="33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  <c r="CQ74" s="22"/>
      <c r="CR74" s="22"/>
      <c r="CS74" s="22"/>
      <c r="CT74" s="22"/>
      <c r="CU74" s="22"/>
      <c r="CV74" s="22"/>
      <c r="CW74" s="22"/>
      <c r="CX74" s="22"/>
      <c r="CY74" s="22"/>
    </row>
    <row r="75" spans="1:103" s="59" customFormat="1" ht="21" customHeight="1" x14ac:dyDescent="0.3">
      <c r="A75" s="15"/>
      <c r="B75" s="15"/>
      <c r="C75" s="22"/>
      <c r="D75" s="22"/>
      <c r="E75" s="22"/>
      <c r="F75" s="33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22"/>
      <c r="CQ75" s="22"/>
      <c r="CR75" s="22"/>
      <c r="CS75" s="22"/>
      <c r="CT75" s="22"/>
      <c r="CU75" s="22"/>
      <c r="CV75" s="22"/>
      <c r="CW75" s="22"/>
      <c r="CX75" s="22"/>
      <c r="CY75" s="22"/>
    </row>
    <row r="76" spans="1:103" s="59" customFormat="1" ht="21" customHeight="1" x14ac:dyDescent="0.3">
      <c r="A76" s="15"/>
      <c r="B76" s="15"/>
      <c r="C76" s="22"/>
      <c r="D76" s="22"/>
      <c r="E76" s="22"/>
      <c r="F76" s="33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</row>
    <row r="77" spans="1:103" s="59" customFormat="1" ht="21" customHeight="1" x14ac:dyDescent="0.3">
      <c r="A77" s="15"/>
      <c r="B77" s="15"/>
      <c r="C77" s="22"/>
      <c r="D77" s="22"/>
      <c r="E77" s="22"/>
      <c r="F77" s="33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22"/>
      <c r="CW77" s="22"/>
      <c r="CX77" s="22"/>
      <c r="CY77" s="22"/>
    </row>
    <row r="78" spans="1:103" s="59" customFormat="1" ht="21" customHeight="1" x14ac:dyDescent="0.3">
      <c r="A78" s="15"/>
      <c r="B78" s="15"/>
      <c r="C78" s="22"/>
      <c r="D78" s="22"/>
      <c r="E78" s="22"/>
      <c r="F78" s="33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  <c r="CQ78" s="22"/>
      <c r="CR78" s="22"/>
      <c r="CS78" s="22"/>
      <c r="CT78" s="22"/>
      <c r="CU78" s="22"/>
      <c r="CV78" s="22"/>
      <c r="CW78" s="22"/>
      <c r="CX78" s="22"/>
      <c r="CY78" s="22"/>
    </row>
    <row r="79" spans="1:103" s="59" customFormat="1" ht="21" customHeight="1" x14ac:dyDescent="0.3">
      <c r="A79" s="15"/>
      <c r="B79" s="15"/>
      <c r="C79" s="22"/>
      <c r="D79" s="22"/>
      <c r="E79" s="22"/>
      <c r="F79" s="33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</row>
    <row r="80" spans="1:103" s="59" customFormat="1" ht="21" customHeight="1" x14ac:dyDescent="0.3">
      <c r="A80" s="15"/>
      <c r="B80" s="15"/>
      <c r="C80" s="22"/>
      <c r="D80" s="22"/>
      <c r="E80" s="22"/>
      <c r="F80" s="33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</row>
    <row r="81" spans="1:103" s="59" customFormat="1" ht="21" customHeight="1" x14ac:dyDescent="0.3">
      <c r="A81" s="15"/>
      <c r="B81" s="15"/>
      <c r="C81" s="22"/>
      <c r="D81" s="22"/>
      <c r="E81" s="22"/>
      <c r="F81" s="33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</row>
    <row r="82" spans="1:103" s="59" customFormat="1" ht="21" customHeight="1" x14ac:dyDescent="0.3">
      <c r="A82" s="15"/>
      <c r="B82" s="15"/>
      <c r="C82" s="22"/>
      <c r="D82" s="22"/>
      <c r="E82" s="22"/>
      <c r="F82" s="33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</row>
    <row r="83" spans="1:103" s="59" customFormat="1" ht="21" customHeight="1" x14ac:dyDescent="0.3">
      <c r="A83" s="15"/>
      <c r="B83" s="15"/>
      <c r="C83" s="22"/>
      <c r="D83" s="22"/>
      <c r="E83" s="22"/>
      <c r="F83" s="33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</row>
    <row r="84" spans="1:103" s="59" customFormat="1" ht="21" customHeight="1" x14ac:dyDescent="0.3">
      <c r="A84" s="15"/>
      <c r="B84" s="15"/>
      <c r="C84" s="22"/>
      <c r="D84" s="22"/>
      <c r="E84" s="22"/>
      <c r="F84" s="33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  <c r="CP84" s="22"/>
      <c r="CQ84" s="22"/>
      <c r="CR84" s="22"/>
      <c r="CS84" s="22"/>
      <c r="CT84" s="22"/>
      <c r="CU84" s="22"/>
      <c r="CV84" s="22"/>
      <c r="CW84" s="22"/>
      <c r="CX84" s="22"/>
      <c r="CY84" s="22"/>
    </row>
    <row r="85" spans="1:103" s="59" customFormat="1" ht="21" customHeight="1" x14ac:dyDescent="0.3">
      <c r="A85" s="15"/>
      <c r="B85" s="15"/>
      <c r="C85" s="22"/>
      <c r="D85" s="22"/>
      <c r="E85" s="22"/>
      <c r="F85" s="33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  <c r="CP85" s="22"/>
      <c r="CQ85" s="22"/>
      <c r="CR85" s="22"/>
      <c r="CS85" s="22"/>
      <c r="CT85" s="22"/>
      <c r="CU85" s="22"/>
      <c r="CV85" s="22"/>
      <c r="CW85" s="22"/>
      <c r="CX85" s="22"/>
      <c r="CY85" s="22"/>
    </row>
    <row r="86" spans="1:103" s="59" customFormat="1" ht="21" customHeight="1" x14ac:dyDescent="0.3">
      <c r="A86" s="15"/>
      <c r="B86" s="15"/>
      <c r="C86" s="22"/>
      <c r="D86" s="22"/>
      <c r="E86" s="22"/>
      <c r="F86" s="33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  <c r="CP86" s="22"/>
      <c r="CQ86" s="22"/>
      <c r="CR86" s="22"/>
      <c r="CS86" s="22"/>
      <c r="CT86" s="22"/>
      <c r="CU86" s="22"/>
      <c r="CV86" s="22"/>
      <c r="CW86" s="22"/>
      <c r="CX86" s="22"/>
      <c r="CY86" s="22"/>
    </row>
    <row r="87" spans="1:103" s="59" customFormat="1" ht="21" customHeight="1" x14ac:dyDescent="0.3">
      <c r="A87" s="15"/>
      <c r="B87" s="15"/>
      <c r="C87" s="22"/>
      <c r="D87" s="22"/>
      <c r="E87" s="22"/>
      <c r="F87" s="33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2"/>
      <c r="CV87" s="22"/>
      <c r="CW87" s="22"/>
      <c r="CX87" s="22"/>
      <c r="CY87" s="22"/>
    </row>
    <row r="88" spans="1:103" s="59" customFormat="1" ht="21" customHeight="1" x14ac:dyDescent="0.3">
      <c r="A88" s="15"/>
      <c r="B88" s="15"/>
      <c r="C88" s="22"/>
      <c r="D88" s="22"/>
      <c r="E88" s="22"/>
      <c r="F88" s="33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22"/>
      <c r="CW88" s="22"/>
      <c r="CX88" s="22"/>
      <c r="CY88" s="22"/>
    </row>
    <row r="89" spans="1:103" s="59" customFormat="1" ht="21" customHeight="1" x14ac:dyDescent="0.3">
      <c r="A89" s="15"/>
      <c r="B89" s="15"/>
      <c r="C89" s="22"/>
      <c r="D89" s="22"/>
      <c r="E89" s="22"/>
      <c r="F89" s="33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</row>
    <row r="90" spans="1:103" s="59" customFormat="1" ht="21" customHeight="1" x14ac:dyDescent="0.3">
      <c r="A90" s="15"/>
      <c r="B90" s="15"/>
      <c r="C90" s="22"/>
      <c r="D90" s="22"/>
      <c r="E90" s="22"/>
      <c r="F90" s="33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</row>
    <row r="91" spans="1:103" s="59" customFormat="1" ht="21" customHeight="1" x14ac:dyDescent="0.3">
      <c r="A91" s="15"/>
      <c r="B91" s="15"/>
      <c r="C91" s="22"/>
      <c r="D91" s="22"/>
      <c r="E91" s="22"/>
      <c r="F91" s="33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</row>
    <row r="92" spans="1:103" s="59" customFormat="1" ht="21" customHeight="1" x14ac:dyDescent="0.3">
      <c r="A92" s="15"/>
      <c r="B92" s="15"/>
      <c r="C92" s="22"/>
      <c r="D92" s="22"/>
      <c r="E92" s="22"/>
      <c r="F92" s="33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</row>
    <row r="93" spans="1:103" s="59" customFormat="1" ht="21" customHeight="1" x14ac:dyDescent="0.3">
      <c r="A93" s="15"/>
      <c r="B93" s="15"/>
      <c r="C93" s="22"/>
      <c r="D93" s="22"/>
      <c r="E93" s="22"/>
      <c r="F93" s="33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</row>
    <row r="94" spans="1:103" s="59" customFormat="1" ht="21" customHeight="1" x14ac:dyDescent="0.3">
      <c r="A94" s="15"/>
      <c r="B94" s="15"/>
      <c r="C94" s="22"/>
      <c r="D94" s="22"/>
      <c r="E94" s="22"/>
      <c r="F94" s="33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</row>
    <row r="95" spans="1:103" s="59" customFormat="1" ht="21" customHeight="1" x14ac:dyDescent="0.3">
      <c r="A95" s="15"/>
      <c r="B95" s="15"/>
      <c r="C95" s="22"/>
      <c r="D95" s="22"/>
      <c r="E95" s="22"/>
      <c r="F95" s="33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</row>
    <row r="96" spans="1:103" s="59" customFormat="1" ht="21" customHeight="1" x14ac:dyDescent="0.3">
      <c r="A96" s="15"/>
      <c r="B96" s="15"/>
      <c r="C96" s="22"/>
      <c r="D96" s="22"/>
      <c r="E96" s="22"/>
      <c r="F96" s="33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2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</row>
  </sheetData>
  <protectedRanges>
    <protectedRange sqref="A6:B7" name="Plage1_2"/>
    <protectedRange sqref="C6:CY7" name="Plage1"/>
  </protectedRange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FF0000"/>
  </sheetPr>
  <dimension ref="A1:CY282"/>
  <sheetViews>
    <sheetView showGridLines="0" tabSelected="1" zoomScale="50" zoomScaleNormal="50" workbookViewId="0">
      <pane ySplit="3" topLeftCell="A4" activePane="bottomLeft" state="frozen"/>
      <selection pane="bottomLeft" activeCell="D4" sqref="D4"/>
    </sheetView>
  </sheetViews>
  <sheetFormatPr baseColWidth="10" defaultColWidth="0" defaultRowHeight="0" customHeight="1" zeroHeight="1" x14ac:dyDescent="0.3"/>
  <cols>
    <col min="1" max="1" width="36.42578125" style="47" customWidth="1"/>
    <col min="2" max="2" width="65" style="47" customWidth="1"/>
    <col min="3" max="8" width="67.7109375" style="47" customWidth="1"/>
    <col min="9" max="9" width="74.85546875" style="47" customWidth="1"/>
    <col min="10" max="103" width="18" style="47" hidden="1" customWidth="1"/>
    <col min="104" max="16384" width="11.5703125" style="47" hidden="1"/>
  </cols>
  <sheetData>
    <row r="1" spans="1:103" s="37" customFormat="1" ht="46.9" customHeight="1" thickBot="1" x14ac:dyDescent="0.35">
      <c r="B1" s="49"/>
      <c r="C1" s="50"/>
      <c r="E1" s="68"/>
      <c r="P1" s="39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</row>
    <row r="2" spans="1:103" ht="52.15" customHeight="1" thickTop="1" x14ac:dyDescent="0.3"/>
    <row r="3" spans="1:103" s="48" customFormat="1" ht="34.15" customHeight="1" x14ac:dyDescent="0.35">
      <c r="A3" s="51" t="s">
        <v>128</v>
      </c>
      <c r="B3" s="52" t="s">
        <v>129</v>
      </c>
      <c r="C3" s="67" t="s">
        <v>130</v>
      </c>
      <c r="D3" s="53" t="s">
        <v>131</v>
      </c>
      <c r="E3" s="53" t="s">
        <v>81</v>
      </c>
      <c r="F3" s="53" t="s">
        <v>0</v>
      </c>
      <c r="G3" s="53" t="s">
        <v>132</v>
      </c>
      <c r="H3" s="53" t="s">
        <v>133</v>
      </c>
      <c r="I3" s="54" t="s">
        <v>134</v>
      </c>
    </row>
    <row r="4" spans="1:103" s="55" customFormat="1" ht="34.15" customHeight="1" thickBot="1" x14ac:dyDescent="0.3">
      <c r="A4" s="64" t="str">
        <f>CONCATENATE("A",RIGHT(YEAR(B4),2))</f>
        <v>A22</v>
      </c>
      <c r="B4" s="65">
        <f>+INPUT_LEAN_DNA!D2</f>
        <v>44564</v>
      </c>
      <c r="C4" s="64" t="str">
        <f t="shared" ref="C4" si="0">CONCATENATE(A4,"-","W",IF(LEN(WEEKNUM(B4))=2,WEEKNUM(B4),CONCATENATE("0",WEEKNUM(B4))))</f>
        <v>A22-W02</v>
      </c>
      <c r="D4" s="66" t="e">
        <f t="array" ref="D4">MIN(IF(DATEVALUE(tbl_leandna_shortage[[#Headers],[22 déc. 2021]:[27 juil. 2022]])&gt;=tbl_datasummary[[#This Row],[DATE]],DATEVALUE(tbl_leandna_shortage[[#Headers],[22 déc. 2021]:[27 juil. 2022]])))</f>
        <v>#VALUE!</v>
      </c>
      <c r="E4" s="64"/>
      <c r="F4" s="64"/>
      <c r="G4" s="64"/>
      <c r="H4" s="64"/>
      <c r="I4" s="64"/>
    </row>
    <row r="5" spans="1:103" ht="34.15" customHeight="1" thickTop="1" x14ac:dyDescent="0.3">
      <c r="A5" s="55" t="str">
        <f>CONCATENATE("A",RIGHT(YEAR(B5),2))</f>
        <v>A22</v>
      </c>
      <c r="B5" s="56">
        <f>WORKDAY.INTL(B4,1)</f>
        <v>44565</v>
      </c>
      <c r="C5" s="60" t="str">
        <f>CONCATENATE(A5,"-","W",IF(LEN(WEEKNUM(B5))=2,WEEKNUM(B5),CONCATENATE("0",WEEKNUM(B5))))</f>
        <v>A22-W02</v>
      </c>
      <c r="D5" s="63" t="e">
        <f t="array" ref="D5">MINA(IF(DATEVALUE(tbl_leandna_shortage[[#Headers],[22 déc. 2021]:[27 juil. 2022]])&gt;=tbl_datasummary[[#This Row],[DATE]],DATEVALUE(tbl_leandna_shortage[[#Headers],[22 déc. 2021]:[27 juil. 2022]])))</f>
        <v>#VALUE!</v>
      </c>
      <c r="E5" s="55"/>
      <c r="F5" s="55"/>
      <c r="G5" s="55"/>
      <c r="H5" s="55"/>
      <c r="I5" s="55"/>
    </row>
    <row r="6" spans="1:103" ht="34.15" customHeight="1" x14ac:dyDescent="0.3"/>
    <row r="7" spans="1:103" ht="34.15" customHeight="1" x14ac:dyDescent="0.3"/>
    <row r="8" spans="1:103" ht="34.15" customHeight="1" x14ac:dyDescent="0.3"/>
    <row r="9" spans="1:103" ht="34.15" customHeight="1" x14ac:dyDescent="0.3"/>
    <row r="10" spans="1:103" ht="34.15" customHeight="1" x14ac:dyDescent="0.3"/>
    <row r="11" spans="1:103" ht="34.15" customHeight="1" x14ac:dyDescent="0.3"/>
    <row r="12" spans="1:103" ht="34.15" customHeight="1" x14ac:dyDescent="0.3"/>
    <row r="13" spans="1:103" ht="34.15" customHeight="1" x14ac:dyDescent="0.3"/>
    <row r="14" spans="1:103" ht="34.15" customHeight="1" x14ac:dyDescent="0.3"/>
    <row r="15" spans="1:103" ht="34.15" customHeight="1" x14ac:dyDescent="0.3"/>
    <row r="16" spans="1:103" ht="34.15" customHeight="1" x14ac:dyDescent="0.3"/>
    <row r="17" ht="34.15" customHeight="1" x14ac:dyDescent="0.3"/>
    <row r="18" ht="34.15" customHeight="1" x14ac:dyDescent="0.3"/>
    <row r="19" ht="34.15" customHeight="1" x14ac:dyDescent="0.3"/>
    <row r="20" ht="34.15" customHeight="1" x14ac:dyDescent="0.3"/>
    <row r="21" ht="34.15" customHeight="1" x14ac:dyDescent="0.3"/>
    <row r="22" ht="34.15" customHeight="1" x14ac:dyDescent="0.3"/>
    <row r="23" ht="34.15" customHeight="1" x14ac:dyDescent="0.3"/>
    <row r="24" ht="34.15" customHeight="1" x14ac:dyDescent="0.3"/>
    <row r="25" ht="34.15" customHeight="1" x14ac:dyDescent="0.3"/>
    <row r="26" ht="34.15" customHeight="1" x14ac:dyDescent="0.3"/>
    <row r="27" ht="34.15" customHeight="1" x14ac:dyDescent="0.3"/>
    <row r="28" ht="34.15" customHeight="1" x14ac:dyDescent="0.3"/>
    <row r="29" ht="34.15" customHeight="1" x14ac:dyDescent="0.3"/>
    <row r="30" ht="34.15" customHeight="1" x14ac:dyDescent="0.3"/>
    <row r="31" ht="34.15" customHeight="1" x14ac:dyDescent="0.3"/>
    <row r="32" ht="34.15" customHeight="1" x14ac:dyDescent="0.3"/>
    <row r="33" ht="34.15" customHeight="1" x14ac:dyDescent="0.3"/>
    <row r="34" ht="34.15" customHeight="1" x14ac:dyDescent="0.3"/>
    <row r="35" ht="34.15" customHeight="1" x14ac:dyDescent="0.3"/>
    <row r="36" ht="34.15" customHeight="1" x14ac:dyDescent="0.3"/>
    <row r="37" ht="34.15" customHeight="1" x14ac:dyDescent="0.3"/>
    <row r="38" ht="34.15" customHeight="1" x14ac:dyDescent="0.3"/>
    <row r="39" ht="34.15" customHeight="1" x14ac:dyDescent="0.3"/>
    <row r="40" ht="34.15" customHeight="1" x14ac:dyDescent="0.3"/>
    <row r="41" ht="34.15" customHeight="1" x14ac:dyDescent="0.3"/>
    <row r="42" ht="34.15" customHeight="1" x14ac:dyDescent="0.3"/>
    <row r="43" ht="34.15" customHeight="1" x14ac:dyDescent="0.3"/>
    <row r="44" ht="34.15" customHeight="1" x14ac:dyDescent="0.3"/>
    <row r="45" ht="34.15" customHeight="1" x14ac:dyDescent="0.3"/>
    <row r="46" ht="34.15" customHeight="1" x14ac:dyDescent="0.3"/>
    <row r="47" ht="34.15" customHeight="1" x14ac:dyDescent="0.3"/>
    <row r="48" ht="34.15" customHeight="1" x14ac:dyDescent="0.3"/>
    <row r="49" ht="34.15" customHeight="1" x14ac:dyDescent="0.3"/>
    <row r="50" ht="34.15" customHeight="1" x14ac:dyDescent="0.3"/>
    <row r="51" ht="34.15" customHeight="1" x14ac:dyDescent="0.3"/>
    <row r="52" ht="34.15" customHeight="1" x14ac:dyDescent="0.3"/>
    <row r="53" ht="34.15" customHeight="1" x14ac:dyDescent="0.3"/>
    <row r="54" ht="34.15" customHeight="1" x14ac:dyDescent="0.3"/>
    <row r="55" ht="34.15" customHeight="1" x14ac:dyDescent="0.3"/>
    <row r="56" ht="34.15" customHeight="1" x14ac:dyDescent="0.3"/>
    <row r="57" ht="34.15" customHeight="1" x14ac:dyDescent="0.3"/>
    <row r="58" ht="34.15" customHeight="1" x14ac:dyDescent="0.3"/>
    <row r="59" ht="34.15" customHeight="1" x14ac:dyDescent="0.3"/>
    <row r="60" ht="34.15" customHeight="1" x14ac:dyDescent="0.3"/>
    <row r="61" ht="34.15" customHeight="1" x14ac:dyDescent="0.3"/>
    <row r="62" ht="34.15" customHeight="1" x14ac:dyDescent="0.3"/>
    <row r="63" ht="34.15" customHeight="1" x14ac:dyDescent="0.3"/>
    <row r="64" ht="34.15" customHeight="1" x14ac:dyDescent="0.3"/>
    <row r="65" ht="34.15" customHeight="1" x14ac:dyDescent="0.3"/>
    <row r="66" ht="34.15" customHeight="1" x14ac:dyDescent="0.3"/>
    <row r="67" ht="34.15" customHeight="1" x14ac:dyDescent="0.3"/>
    <row r="68" ht="34.15" customHeight="1" x14ac:dyDescent="0.3"/>
    <row r="69" ht="34.15" customHeight="1" x14ac:dyDescent="0.3"/>
    <row r="70" ht="34.15" customHeight="1" x14ac:dyDescent="0.3"/>
    <row r="71" ht="34.15" customHeight="1" x14ac:dyDescent="0.3"/>
    <row r="72" ht="34.15" customHeight="1" x14ac:dyDescent="0.3"/>
    <row r="73" ht="34.15" customHeight="1" x14ac:dyDescent="0.3"/>
    <row r="74" ht="34.15" customHeight="1" x14ac:dyDescent="0.3"/>
    <row r="75" ht="34.15" customHeight="1" x14ac:dyDescent="0.3"/>
    <row r="76" ht="34.15" customHeight="1" x14ac:dyDescent="0.3"/>
    <row r="77" ht="34.15" customHeight="1" x14ac:dyDescent="0.3"/>
    <row r="78" ht="34.15" customHeight="1" x14ac:dyDescent="0.3"/>
    <row r="79" ht="34.15" customHeight="1" x14ac:dyDescent="0.3"/>
    <row r="80" ht="34.15" customHeight="1" x14ac:dyDescent="0.3"/>
    <row r="81" ht="34.15" customHeight="1" x14ac:dyDescent="0.3"/>
    <row r="82" ht="34.15" customHeight="1" x14ac:dyDescent="0.3"/>
    <row r="83" ht="34.15" customHeight="1" x14ac:dyDescent="0.3"/>
    <row r="84" ht="34.15" customHeight="1" x14ac:dyDescent="0.3"/>
    <row r="85" ht="34.15" customHeight="1" x14ac:dyDescent="0.3"/>
    <row r="86" ht="34.15" customHeight="1" x14ac:dyDescent="0.3"/>
    <row r="87" ht="34.15" customHeight="1" x14ac:dyDescent="0.3"/>
    <row r="88" ht="34.15" customHeight="1" x14ac:dyDescent="0.3"/>
    <row r="89" ht="34.15" customHeight="1" x14ac:dyDescent="0.3"/>
    <row r="90" ht="34.15" customHeight="1" x14ac:dyDescent="0.3"/>
    <row r="91" ht="34.15" customHeight="1" x14ac:dyDescent="0.3"/>
    <row r="92" ht="34.15" customHeight="1" x14ac:dyDescent="0.3"/>
    <row r="93" ht="34.15" customHeight="1" x14ac:dyDescent="0.3"/>
    <row r="94" ht="34.15" customHeight="1" x14ac:dyDescent="0.3"/>
    <row r="95" ht="34.15" customHeight="1" x14ac:dyDescent="0.3"/>
    <row r="96" ht="34.15" customHeight="1" x14ac:dyDescent="0.3"/>
    <row r="97" ht="34.15" customHeight="1" x14ac:dyDescent="0.3"/>
    <row r="98" ht="34.15" customHeight="1" x14ac:dyDescent="0.3"/>
    <row r="99" ht="34.15" customHeight="1" x14ac:dyDescent="0.3"/>
    <row r="100" ht="34.15" customHeight="1" x14ac:dyDescent="0.3"/>
    <row r="101" ht="34.15" customHeight="1" x14ac:dyDescent="0.3"/>
    <row r="102" ht="34.15" customHeight="1" x14ac:dyDescent="0.3"/>
    <row r="103" ht="34.15" customHeight="1" x14ac:dyDescent="0.3"/>
    <row r="104" ht="34.15" customHeight="1" x14ac:dyDescent="0.3"/>
    <row r="105" ht="34.15" customHeight="1" x14ac:dyDescent="0.3"/>
    <row r="106" ht="34.15" customHeight="1" x14ac:dyDescent="0.3"/>
    <row r="107" ht="34.15" customHeight="1" x14ac:dyDescent="0.3"/>
    <row r="108" ht="34.15" customHeight="1" x14ac:dyDescent="0.3"/>
    <row r="109" ht="34.15" customHeight="1" x14ac:dyDescent="0.3"/>
    <row r="110" ht="34.15" customHeight="1" x14ac:dyDescent="0.3"/>
    <row r="111" ht="34.15" customHeight="1" x14ac:dyDescent="0.3"/>
    <row r="112" ht="34.15" customHeight="1" x14ac:dyDescent="0.3"/>
    <row r="113" ht="34.15" customHeight="1" x14ac:dyDescent="0.3"/>
    <row r="114" ht="34.15" customHeight="1" x14ac:dyDescent="0.3"/>
    <row r="115" ht="34.15" customHeight="1" x14ac:dyDescent="0.3"/>
    <row r="116" ht="34.15" customHeight="1" x14ac:dyDescent="0.3"/>
    <row r="117" ht="34.15" customHeight="1" x14ac:dyDescent="0.3"/>
    <row r="118" ht="34.15" customHeight="1" x14ac:dyDescent="0.3"/>
    <row r="119" ht="34.15" customHeight="1" x14ac:dyDescent="0.3"/>
    <row r="120" ht="34.15" customHeight="1" x14ac:dyDescent="0.3"/>
    <row r="121" ht="34.15" customHeight="1" x14ac:dyDescent="0.3"/>
    <row r="122" ht="34.15" customHeight="1" x14ac:dyDescent="0.3"/>
    <row r="123" ht="34.15" customHeight="1" x14ac:dyDescent="0.3"/>
    <row r="124" ht="34.15" customHeight="1" x14ac:dyDescent="0.3"/>
    <row r="125" ht="34.15" customHeight="1" x14ac:dyDescent="0.3"/>
    <row r="126" ht="34.15" customHeight="1" x14ac:dyDescent="0.3"/>
    <row r="127" ht="34.15" customHeight="1" x14ac:dyDescent="0.3"/>
    <row r="128" ht="34.15" customHeight="1" x14ac:dyDescent="0.3"/>
    <row r="129" ht="34.15" customHeight="1" x14ac:dyDescent="0.3"/>
    <row r="130" ht="34.15" customHeight="1" x14ac:dyDescent="0.3"/>
    <row r="131" ht="34.15" customHeight="1" x14ac:dyDescent="0.3"/>
    <row r="132" ht="34.15" customHeight="1" x14ac:dyDescent="0.3"/>
    <row r="133" ht="34.15" customHeight="1" x14ac:dyDescent="0.3"/>
    <row r="134" ht="34.15" customHeight="1" x14ac:dyDescent="0.3"/>
    <row r="135" ht="34.15" customHeight="1" x14ac:dyDescent="0.3"/>
    <row r="136" ht="34.15" customHeight="1" x14ac:dyDescent="0.3"/>
    <row r="137" ht="34.15" customHeight="1" x14ac:dyDescent="0.3"/>
    <row r="138" ht="34.15" customHeight="1" x14ac:dyDescent="0.3"/>
    <row r="139" ht="34.15" customHeight="1" x14ac:dyDescent="0.3"/>
    <row r="140" ht="34.15" customHeight="1" x14ac:dyDescent="0.3"/>
    <row r="141" ht="34.15" customHeight="1" x14ac:dyDescent="0.3"/>
    <row r="142" ht="34.15" customHeight="1" x14ac:dyDescent="0.3"/>
    <row r="143" ht="34.15" customHeight="1" x14ac:dyDescent="0.3"/>
    <row r="144" ht="34.15" customHeight="1" x14ac:dyDescent="0.3"/>
    <row r="145" ht="34.15" customHeight="1" x14ac:dyDescent="0.3"/>
    <row r="146" ht="34.15" customHeight="1" x14ac:dyDescent="0.3"/>
    <row r="147" ht="34.15" customHeight="1" x14ac:dyDescent="0.3"/>
    <row r="148" ht="34.15" customHeight="1" x14ac:dyDescent="0.3"/>
    <row r="149" ht="34.15" customHeight="1" x14ac:dyDescent="0.3"/>
    <row r="150" ht="34.15" customHeight="1" x14ac:dyDescent="0.3"/>
    <row r="151" ht="34.15" customHeight="1" x14ac:dyDescent="0.3"/>
    <row r="152" ht="34.15" customHeight="1" x14ac:dyDescent="0.3"/>
    <row r="153" ht="34.15" customHeight="1" x14ac:dyDescent="0.3"/>
    <row r="154" ht="34.15" customHeight="1" x14ac:dyDescent="0.3"/>
    <row r="155" ht="34.15" customHeight="1" x14ac:dyDescent="0.3"/>
    <row r="156" ht="34.15" customHeight="1" x14ac:dyDescent="0.3"/>
    <row r="157" ht="34.15" customHeight="1" x14ac:dyDescent="0.3"/>
    <row r="158" ht="34.15" customHeight="1" x14ac:dyDescent="0.3"/>
    <row r="159" ht="34.15" customHeight="1" x14ac:dyDescent="0.3"/>
    <row r="160" ht="34.15" customHeight="1" x14ac:dyDescent="0.3"/>
    <row r="161" ht="34.15" customHeight="1" x14ac:dyDescent="0.3"/>
    <row r="162" ht="34.15" customHeight="1" x14ac:dyDescent="0.3"/>
    <row r="163" ht="34.15" customHeight="1" x14ac:dyDescent="0.3"/>
    <row r="164" ht="34.15" customHeight="1" x14ac:dyDescent="0.3"/>
    <row r="165" ht="34.15" customHeight="1" x14ac:dyDescent="0.3"/>
    <row r="166" ht="34.15" customHeight="1" x14ac:dyDescent="0.3"/>
    <row r="167" ht="34.15" customHeight="1" x14ac:dyDescent="0.3"/>
    <row r="168" ht="34.15" customHeight="1" x14ac:dyDescent="0.3"/>
    <row r="169" ht="34.15" customHeight="1" x14ac:dyDescent="0.3"/>
    <row r="170" ht="34.15" customHeight="1" x14ac:dyDescent="0.3"/>
    <row r="171" ht="34.15" customHeight="1" x14ac:dyDescent="0.3"/>
    <row r="172" ht="34.15" customHeight="1" x14ac:dyDescent="0.3"/>
    <row r="173" ht="34.15" customHeight="1" x14ac:dyDescent="0.3"/>
    <row r="174" ht="34.15" customHeight="1" x14ac:dyDescent="0.3"/>
    <row r="175" ht="34.15" customHeight="1" x14ac:dyDescent="0.3"/>
    <row r="176" ht="34.15" customHeight="1" x14ac:dyDescent="0.3"/>
    <row r="177" ht="34.15" customHeight="1" x14ac:dyDescent="0.3"/>
    <row r="178" ht="34.15" customHeight="1" x14ac:dyDescent="0.3"/>
    <row r="179" ht="34.15" customHeight="1" x14ac:dyDescent="0.3"/>
    <row r="180" ht="34.15" customHeight="1" x14ac:dyDescent="0.3"/>
    <row r="181" ht="34.15" customHeight="1" x14ac:dyDescent="0.3"/>
    <row r="182" ht="34.15" customHeight="1" x14ac:dyDescent="0.3"/>
    <row r="183" ht="34.15" customHeight="1" x14ac:dyDescent="0.3"/>
    <row r="184" ht="34.15" customHeight="1" x14ac:dyDescent="0.3"/>
    <row r="185" ht="34.15" customHeight="1" x14ac:dyDescent="0.3"/>
    <row r="186" ht="34.15" customHeight="1" x14ac:dyDescent="0.3"/>
    <row r="187" ht="34.15" customHeight="1" x14ac:dyDescent="0.3"/>
    <row r="188" ht="34.15" customHeight="1" x14ac:dyDescent="0.3"/>
    <row r="189" ht="34.15" customHeight="1" x14ac:dyDescent="0.3"/>
    <row r="190" ht="34.15" customHeight="1" x14ac:dyDescent="0.3"/>
    <row r="191" ht="34.15" customHeight="1" x14ac:dyDescent="0.3"/>
    <row r="192" ht="34.15" customHeight="1" x14ac:dyDescent="0.3"/>
    <row r="193" ht="34.15" customHeight="1" x14ac:dyDescent="0.3"/>
    <row r="194" ht="34.15" customHeight="1" x14ac:dyDescent="0.3"/>
    <row r="195" ht="34.15" customHeight="1" x14ac:dyDescent="0.3"/>
    <row r="196" ht="34.15" customHeight="1" x14ac:dyDescent="0.3"/>
    <row r="197" ht="34.15" customHeight="1" x14ac:dyDescent="0.3"/>
    <row r="198" ht="34.15" customHeight="1" x14ac:dyDescent="0.3"/>
    <row r="199" ht="34.15" customHeight="1" x14ac:dyDescent="0.3"/>
    <row r="200" ht="34.15" customHeight="1" x14ac:dyDescent="0.3"/>
    <row r="201" ht="34.15" customHeight="1" x14ac:dyDescent="0.3"/>
    <row r="202" ht="34.15" customHeight="1" x14ac:dyDescent="0.3"/>
    <row r="203" ht="34.15" customHeight="1" x14ac:dyDescent="0.3"/>
    <row r="204" ht="34.15" customHeight="1" x14ac:dyDescent="0.3"/>
    <row r="205" ht="34.15" customHeight="1" x14ac:dyDescent="0.3"/>
    <row r="206" ht="34.15" customHeight="1" x14ac:dyDescent="0.3"/>
    <row r="207" ht="34.15" customHeight="1" x14ac:dyDescent="0.3"/>
    <row r="208" ht="34.15" customHeight="1" x14ac:dyDescent="0.3"/>
    <row r="209" ht="34.15" customHeight="1" x14ac:dyDescent="0.3"/>
    <row r="210" ht="34.15" customHeight="1" x14ac:dyDescent="0.3"/>
    <row r="211" ht="34.15" customHeight="1" x14ac:dyDescent="0.3"/>
    <row r="212" ht="34.15" customHeight="1" x14ac:dyDescent="0.3"/>
    <row r="213" ht="34.15" customHeight="1" x14ac:dyDescent="0.3"/>
    <row r="214" ht="34.15" customHeight="1" x14ac:dyDescent="0.3"/>
    <row r="215" ht="34.15" customHeight="1" x14ac:dyDescent="0.3"/>
    <row r="216" ht="34.15" customHeight="1" x14ac:dyDescent="0.3"/>
    <row r="217" ht="34.15" customHeight="1" x14ac:dyDescent="0.3"/>
    <row r="218" ht="34.15" customHeight="1" x14ac:dyDescent="0.3"/>
    <row r="219" ht="34.15" customHeight="1" x14ac:dyDescent="0.3"/>
    <row r="220" ht="34.15" customHeight="1" x14ac:dyDescent="0.3"/>
    <row r="221" ht="34.15" customHeight="1" x14ac:dyDescent="0.3"/>
    <row r="222" ht="34.15" customHeight="1" x14ac:dyDescent="0.3"/>
    <row r="223" ht="34.15" customHeight="1" x14ac:dyDescent="0.3"/>
    <row r="224" ht="34.15" customHeight="1" x14ac:dyDescent="0.3"/>
    <row r="225" ht="34.15" customHeight="1" x14ac:dyDescent="0.3"/>
    <row r="226" ht="34.15" customHeight="1" x14ac:dyDescent="0.3"/>
    <row r="227" ht="34.15" customHeight="1" x14ac:dyDescent="0.3"/>
    <row r="228" ht="34.15" customHeight="1" x14ac:dyDescent="0.3"/>
    <row r="229" ht="34.15" customHeight="1" x14ac:dyDescent="0.3"/>
    <row r="230" ht="34.15" customHeight="1" x14ac:dyDescent="0.3"/>
    <row r="231" ht="34.15" customHeight="1" x14ac:dyDescent="0.3"/>
    <row r="232" ht="34.15" customHeight="1" x14ac:dyDescent="0.3"/>
    <row r="233" ht="34.15" customHeight="1" x14ac:dyDescent="0.3"/>
    <row r="234" ht="34.15" customHeight="1" x14ac:dyDescent="0.3"/>
    <row r="235" ht="34.15" customHeight="1" x14ac:dyDescent="0.3"/>
    <row r="236" ht="34.15" customHeight="1" x14ac:dyDescent="0.3"/>
    <row r="237" ht="34.15" customHeight="1" x14ac:dyDescent="0.3"/>
    <row r="238" ht="34.15" customHeight="1" x14ac:dyDescent="0.3"/>
    <row r="239" ht="34.15" customHeight="1" x14ac:dyDescent="0.3"/>
    <row r="240" ht="34.15" customHeight="1" x14ac:dyDescent="0.3"/>
    <row r="241" ht="34.15" customHeight="1" x14ac:dyDescent="0.3"/>
    <row r="242" ht="34.15" customHeight="1" x14ac:dyDescent="0.3"/>
    <row r="243" ht="34.15" customHeight="1" x14ac:dyDescent="0.3"/>
    <row r="244" ht="34.15" customHeight="1" x14ac:dyDescent="0.3"/>
    <row r="245" ht="34.15" customHeight="1" x14ac:dyDescent="0.3"/>
    <row r="246" ht="34.15" customHeight="1" x14ac:dyDescent="0.3"/>
    <row r="247" ht="34.15" customHeight="1" x14ac:dyDescent="0.3"/>
    <row r="248" ht="34.15" customHeight="1" x14ac:dyDescent="0.3"/>
    <row r="249" ht="34.15" customHeight="1" x14ac:dyDescent="0.3"/>
    <row r="250" ht="34.15" customHeight="1" x14ac:dyDescent="0.3"/>
    <row r="251" ht="34.15" customHeight="1" x14ac:dyDescent="0.3"/>
    <row r="252" ht="34.15" customHeight="1" x14ac:dyDescent="0.3"/>
    <row r="253" ht="34.15" customHeight="1" x14ac:dyDescent="0.3"/>
    <row r="254" ht="34.15" customHeight="1" x14ac:dyDescent="0.3"/>
    <row r="255" ht="34.15" customHeight="1" x14ac:dyDescent="0.3"/>
    <row r="256" ht="34.15" customHeight="1" x14ac:dyDescent="0.3"/>
    <row r="257" ht="34.15" customHeight="1" x14ac:dyDescent="0.3"/>
    <row r="258" ht="34.15" customHeight="1" x14ac:dyDescent="0.3"/>
    <row r="259" ht="34.15" customHeight="1" x14ac:dyDescent="0.3"/>
    <row r="260" ht="34.15" customHeight="1" x14ac:dyDescent="0.3"/>
    <row r="261" ht="34.15" customHeight="1" x14ac:dyDescent="0.3"/>
    <row r="262" ht="34.15" customHeight="1" x14ac:dyDescent="0.3"/>
    <row r="263" ht="34.15" customHeight="1" x14ac:dyDescent="0.3"/>
    <row r="264" ht="34.15" customHeight="1" x14ac:dyDescent="0.3"/>
    <row r="265" ht="34.15" customHeight="1" x14ac:dyDescent="0.3"/>
    <row r="266" ht="34.15" customHeight="1" x14ac:dyDescent="0.3"/>
    <row r="267" ht="34.15" customHeight="1" x14ac:dyDescent="0.3"/>
    <row r="268" ht="34.15" customHeight="1" x14ac:dyDescent="0.3"/>
    <row r="269" ht="34.15" customHeight="1" x14ac:dyDescent="0.3"/>
    <row r="270" ht="34.15" customHeight="1" x14ac:dyDescent="0.3"/>
    <row r="271" ht="34.15" customHeight="1" x14ac:dyDescent="0.3"/>
    <row r="272" ht="34.15" customHeight="1" x14ac:dyDescent="0.3"/>
    <row r="273" ht="34.15" customHeight="1" x14ac:dyDescent="0.3"/>
    <row r="274" ht="34.15" customHeight="1" x14ac:dyDescent="0.3"/>
    <row r="275" ht="34.15" customHeight="1" x14ac:dyDescent="0.3"/>
    <row r="276" ht="34.15" customHeight="1" x14ac:dyDescent="0.3"/>
    <row r="277" ht="34.15" customHeight="1" x14ac:dyDescent="0.3"/>
    <row r="278" ht="34.15" customHeight="1" x14ac:dyDescent="0.3"/>
    <row r="279" ht="34.15" customHeight="1" x14ac:dyDescent="0.3"/>
    <row r="280" ht="34.15" customHeight="1" x14ac:dyDescent="0.3"/>
    <row r="281" ht="34.15" customHeight="1" x14ac:dyDescent="0.3"/>
    <row r="282" ht="34.15" customHeight="1" x14ac:dyDescent="0.3"/>
  </sheetData>
  <protectedRanges>
    <protectedRange sqref="J6:CY7" name="Plage1"/>
  </protectedRanges>
  <pageMargins left="0.7" right="0.7" top="0.75" bottom="0.75" header="0.3" footer="0.3"/>
  <pageSetup paperSize="9" orientation="portrait" r:id="rId1"/>
  <ignoredErrors>
    <ignoredError sqref="B5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INPUT_LEAN_DNA</vt:lpstr>
      <vt:lpstr>DATA_SUMMARY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2022-01-17T09:49:37Z</dcterms:modified>
</cp:coreProperties>
</file>