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Dropbox\Mes Documents\WORK\LES RAZMOKETS\TARIFS\"/>
    </mc:Choice>
  </mc:AlternateContent>
  <bookViews>
    <workbookView xWindow="0" yWindow="0" windowWidth="28800" windowHeight="12435" activeTab="1"/>
  </bookViews>
  <sheets>
    <sheet name="Jour fériés" sheetId="4" r:id="rId1"/>
    <sheet name="2017-2018" sheetId="2" r:id="rId2"/>
  </sheets>
  <functionGroups builtInGroupCount="18"/>
  <definedNames>
    <definedName name="An">'Jour fériés'!$B$3</definedName>
    <definedName name="FERIES">'Jour fériés'!$B$4:$G$15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8" i="4"/>
  <c r="B15" i="4"/>
  <c r="C5" i="4"/>
  <c r="D5" i="4"/>
  <c r="E5" i="4"/>
  <c r="F5" i="4"/>
  <c r="G5" i="4"/>
  <c r="B5" i="4"/>
  <c r="C39" i="2"/>
  <c r="U39" i="2"/>
  <c r="AA39" i="2"/>
  <c r="F39" i="2"/>
  <c r="L39" i="2"/>
  <c r="X39" i="2"/>
  <c r="AJ39" i="2"/>
  <c r="I39" i="2"/>
  <c r="AG39" i="2"/>
  <c r="O39" i="2"/>
  <c r="AD39" i="2"/>
  <c r="R39" i="2"/>
  <c r="AL39" i="2" l="1"/>
  <c r="D4" i="4"/>
  <c r="E4" i="4"/>
  <c r="F4" i="4"/>
  <c r="G4" i="4"/>
  <c r="D15" i="4"/>
  <c r="E15" i="4"/>
  <c r="F15" i="4"/>
  <c r="G15" i="4"/>
  <c r="D6" i="4"/>
  <c r="E6" i="4"/>
  <c r="F6" i="4"/>
  <c r="G6" i="4"/>
  <c r="D7" i="4"/>
  <c r="E7" i="4"/>
  <c r="F7" i="4"/>
  <c r="G7" i="4"/>
  <c r="D10" i="4"/>
  <c r="E10" i="4"/>
  <c r="F10" i="4"/>
  <c r="G10" i="4"/>
  <c r="D11" i="4"/>
  <c r="E11" i="4"/>
  <c r="F11" i="4"/>
  <c r="G11" i="4"/>
  <c r="D12" i="4"/>
  <c r="E12" i="4"/>
  <c r="F12" i="4"/>
  <c r="G12" i="4"/>
  <c r="D13" i="4"/>
  <c r="E13" i="4"/>
  <c r="F13" i="4"/>
  <c r="G13" i="4"/>
  <c r="D14" i="4"/>
  <c r="E14" i="4"/>
  <c r="F14" i="4"/>
  <c r="G14" i="4"/>
  <c r="C14" i="4"/>
  <c r="C13" i="4"/>
  <c r="C12" i="4"/>
  <c r="C11" i="4"/>
  <c r="C10" i="4"/>
  <c r="C7" i="4"/>
  <c r="C6" i="4"/>
  <c r="C15" i="4"/>
  <c r="B4" i="4"/>
  <c r="C4" i="4"/>
  <c r="B6" i="4"/>
  <c r="B7" i="4"/>
  <c r="B10" i="4"/>
  <c r="B11" i="4"/>
  <c r="B12" i="4"/>
  <c r="B13" i="4"/>
  <c r="B14" i="4"/>
  <c r="G9" i="4" l="1"/>
  <c r="G8" i="4"/>
  <c r="E9" i="4"/>
  <c r="E8" i="4"/>
  <c r="D9" i="4"/>
  <c r="D8" i="4"/>
  <c r="F9" i="4"/>
  <c r="F8" i="4"/>
  <c r="C9" i="4"/>
  <c r="B8" i="4"/>
  <c r="B9" i="4"/>
  <c r="N1" i="2" l="1"/>
  <c r="R17" i="2" s="1"/>
  <c r="L35" i="2"/>
  <c r="F35" i="2"/>
  <c r="L34" i="2"/>
  <c r="I34" i="2"/>
  <c r="F34" i="2"/>
  <c r="L33" i="2"/>
  <c r="I33" i="2"/>
  <c r="F33" i="2"/>
  <c r="L32" i="2"/>
  <c r="I32" i="2"/>
  <c r="F32" i="2"/>
  <c r="L31" i="2"/>
  <c r="I31" i="2"/>
  <c r="F31" i="2"/>
  <c r="L30" i="2"/>
  <c r="I30" i="2"/>
  <c r="F30" i="2"/>
  <c r="L29" i="2"/>
  <c r="I29" i="2"/>
  <c r="F29" i="2"/>
  <c r="L28" i="2"/>
  <c r="I28" i="2"/>
  <c r="F28" i="2"/>
  <c r="L27" i="2"/>
  <c r="I27" i="2"/>
  <c r="F27" i="2"/>
  <c r="L26" i="2"/>
  <c r="I26" i="2"/>
  <c r="F26" i="2"/>
  <c r="L25" i="2"/>
  <c r="I25" i="2"/>
  <c r="F25" i="2"/>
  <c r="L24" i="2"/>
  <c r="I24" i="2"/>
  <c r="F24" i="2"/>
  <c r="L23" i="2"/>
  <c r="I23" i="2"/>
  <c r="F23" i="2"/>
  <c r="AJ22" i="2"/>
  <c r="L22" i="2"/>
  <c r="I22" i="2"/>
  <c r="F22" i="2"/>
  <c r="L21" i="2"/>
  <c r="I21" i="2"/>
  <c r="F21" i="2"/>
  <c r="AA20" i="2"/>
  <c r="L20" i="2"/>
  <c r="I20" i="2"/>
  <c r="F20" i="2"/>
  <c r="L19" i="2"/>
  <c r="I19" i="2"/>
  <c r="F19" i="2"/>
  <c r="L18" i="2"/>
  <c r="I18" i="2"/>
  <c r="F18" i="2"/>
  <c r="L17" i="2"/>
  <c r="I17" i="2"/>
  <c r="F17" i="2"/>
  <c r="R16" i="2"/>
  <c r="L16" i="2"/>
  <c r="I16" i="2"/>
  <c r="F16" i="2"/>
  <c r="O15" i="2"/>
  <c r="L15" i="2"/>
  <c r="I15" i="2"/>
  <c r="F15" i="2"/>
  <c r="AG14" i="2"/>
  <c r="U14" i="2"/>
  <c r="L14" i="2"/>
  <c r="I14" i="2"/>
  <c r="F14" i="2"/>
  <c r="AJ13" i="2"/>
  <c r="AA13" i="2"/>
  <c r="L13" i="2"/>
  <c r="I13" i="2"/>
  <c r="F13" i="2"/>
  <c r="AA12" i="2"/>
  <c r="X12" i="2"/>
  <c r="L12" i="2"/>
  <c r="I12" i="2"/>
  <c r="F12" i="2"/>
  <c r="X11" i="2"/>
  <c r="L11" i="2"/>
  <c r="I11" i="2"/>
  <c r="F11" i="2"/>
  <c r="AJ10" i="2"/>
  <c r="R10" i="2"/>
  <c r="L10" i="2"/>
  <c r="I10" i="2"/>
  <c r="F10" i="2"/>
  <c r="AJ9" i="2"/>
  <c r="AA9" i="2"/>
  <c r="U9" i="2"/>
  <c r="R9" i="2"/>
  <c r="L9" i="2"/>
  <c r="I9" i="2"/>
  <c r="F9" i="2"/>
  <c r="AG8" i="2"/>
  <c r="R8" i="2"/>
  <c r="L8" i="2"/>
  <c r="I8" i="2"/>
  <c r="F8" i="2"/>
  <c r="AA7" i="2"/>
  <c r="U7" i="2"/>
  <c r="L7" i="2"/>
  <c r="I7" i="2"/>
  <c r="F7" i="2"/>
  <c r="AJ6" i="2"/>
  <c r="AA6" i="2"/>
  <c r="R6" i="2"/>
  <c r="O6" i="2"/>
  <c r="L6" i="2"/>
  <c r="I6" i="2"/>
  <c r="F6" i="2"/>
  <c r="AJ5" i="2"/>
  <c r="AA5" i="2"/>
  <c r="R5" i="2"/>
  <c r="O5" i="2"/>
  <c r="L5" i="2"/>
  <c r="L37" i="2" s="1"/>
  <c r="I5" i="2"/>
  <c r="I37" i="2" s="1"/>
  <c r="F5" i="2"/>
  <c r="F37" i="2" s="1"/>
  <c r="C5" i="2"/>
  <c r="C37" i="2" s="1"/>
  <c r="X30" i="2"/>
  <c r="AJ31" i="2" l="1"/>
  <c r="AG15" i="2"/>
  <c r="AD8" i="2"/>
  <c r="AD16" i="2"/>
  <c r="AD24" i="2"/>
  <c r="AD32" i="2"/>
  <c r="AD22" i="2"/>
  <c r="AD31" i="2"/>
  <c r="AD9" i="2"/>
  <c r="AD17" i="2"/>
  <c r="AD25" i="2"/>
  <c r="AD33" i="2"/>
  <c r="AD6" i="2"/>
  <c r="AD10" i="2"/>
  <c r="AD18" i="2"/>
  <c r="AD26" i="2"/>
  <c r="AD34" i="2"/>
  <c r="AD23" i="2"/>
  <c r="AD11" i="2"/>
  <c r="AD19" i="2"/>
  <c r="AD27" i="2"/>
  <c r="AD5" i="2"/>
  <c r="AD14" i="2"/>
  <c r="AD12" i="2"/>
  <c r="AD20" i="2"/>
  <c r="AD28" i="2"/>
  <c r="AD7" i="2"/>
  <c r="AD13" i="2"/>
  <c r="AD21" i="2"/>
  <c r="AD29" i="2"/>
  <c r="AD30" i="2"/>
  <c r="AD15" i="2"/>
  <c r="X7" i="2"/>
  <c r="AJ8" i="2"/>
  <c r="X9" i="2"/>
  <c r="AG11" i="2"/>
  <c r="O16" i="2"/>
  <c r="U25" i="2"/>
  <c r="AG26" i="2"/>
  <c r="X6" i="2"/>
  <c r="O8" i="2"/>
  <c r="U10" i="2"/>
  <c r="X16" i="2"/>
  <c r="U17" i="2"/>
  <c r="AG24" i="2"/>
  <c r="AA17" i="2"/>
  <c r="U18" i="2"/>
  <c r="X19" i="2"/>
  <c r="X5" i="2"/>
  <c r="AG7" i="2"/>
  <c r="X8" i="2"/>
  <c r="AA10" i="2"/>
  <c r="U11" i="2"/>
  <c r="AJ16" i="2"/>
  <c r="R7" i="2"/>
  <c r="O9" i="2"/>
  <c r="O12" i="2"/>
  <c r="AJ17" i="2"/>
  <c r="R13" i="2"/>
  <c r="U27" i="2"/>
  <c r="AG28" i="2"/>
  <c r="U5" i="2"/>
  <c r="AG5" i="2"/>
  <c r="U6" i="2"/>
  <c r="AG6" i="2"/>
  <c r="AJ7" i="2"/>
  <c r="U8" i="2"/>
  <c r="X10" i="2"/>
  <c r="AA11" i="2"/>
  <c r="AG13" i="2"/>
  <c r="O14" i="2"/>
  <c r="R15" i="2"/>
  <c r="AJ15" i="2"/>
  <c r="U16" i="2"/>
  <c r="X18" i="2"/>
  <c r="AA19" i="2"/>
  <c r="AG21" i="2"/>
  <c r="R22" i="2"/>
  <c r="X23" i="2"/>
  <c r="X29" i="2"/>
  <c r="AA33" i="2"/>
  <c r="O34" i="2"/>
  <c r="AG12" i="2"/>
  <c r="O13" i="2"/>
  <c r="R14" i="2"/>
  <c r="AJ14" i="2"/>
  <c r="U15" i="2"/>
  <c r="X17" i="2"/>
  <c r="AA18" i="2"/>
  <c r="AG20" i="2"/>
  <c r="O21" i="2"/>
  <c r="U22" i="2"/>
  <c r="AJ24" i="2"/>
  <c r="X25" i="2"/>
  <c r="AJ26" i="2"/>
  <c r="X27" i="2"/>
  <c r="AJ28" i="2"/>
  <c r="AJ32" i="2"/>
  <c r="AG19" i="2"/>
  <c r="O20" i="2"/>
  <c r="R21" i="2"/>
  <c r="AJ21" i="2"/>
  <c r="AG23" i="2"/>
  <c r="R24" i="2"/>
  <c r="AJ35" i="2"/>
  <c r="O35" i="2"/>
  <c r="AG34" i="2"/>
  <c r="U34" i="2"/>
  <c r="O33" i="2"/>
  <c r="AA32" i="2"/>
  <c r="O32" i="2"/>
  <c r="AA31" i="2"/>
  <c r="O31" i="2"/>
  <c r="AA30" i="2"/>
  <c r="O30" i="2"/>
  <c r="AA29" i="2"/>
  <c r="O29" i="2"/>
  <c r="AA28" i="2"/>
  <c r="O28" i="2"/>
  <c r="AA27" i="2"/>
  <c r="O27" i="2"/>
  <c r="AA26" i="2"/>
  <c r="O26" i="2"/>
  <c r="AA25" i="2"/>
  <c r="O25" i="2"/>
  <c r="AA24" i="2"/>
  <c r="O24" i="2"/>
  <c r="AA23" i="2"/>
  <c r="O23" i="2"/>
  <c r="AA22" i="2"/>
  <c r="O22" i="2"/>
  <c r="AA35" i="2"/>
  <c r="AA34" i="2"/>
  <c r="AJ33" i="2"/>
  <c r="X33" i="2"/>
  <c r="AG32" i="2"/>
  <c r="U32" i="2"/>
  <c r="AG31" i="2"/>
  <c r="U31" i="2"/>
  <c r="AG30" i="2"/>
  <c r="U30" i="2"/>
  <c r="AG29" i="2"/>
  <c r="U29" i="2"/>
  <c r="U35" i="2"/>
  <c r="AJ34" i="2"/>
  <c r="X34" i="2"/>
  <c r="AG33" i="2"/>
  <c r="U33" i="2"/>
  <c r="R32" i="2"/>
  <c r="R31" i="2"/>
  <c r="R30" i="2"/>
  <c r="R29" i="2"/>
  <c r="R28" i="2"/>
  <c r="R27" i="2"/>
  <c r="R26" i="2"/>
  <c r="R25" i="2"/>
  <c r="O7" i="2"/>
  <c r="AA8" i="2"/>
  <c r="AG10" i="2"/>
  <c r="O11" i="2"/>
  <c r="R12" i="2"/>
  <c r="AJ12" i="2"/>
  <c r="U13" i="2"/>
  <c r="X15" i="2"/>
  <c r="AA16" i="2"/>
  <c r="AG18" i="2"/>
  <c r="O19" i="2"/>
  <c r="R20" i="2"/>
  <c r="AJ20" i="2"/>
  <c r="U21" i="2"/>
  <c r="X22" i="2"/>
  <c r="U24" i="2"/>
  <c r="AG25" i="2"/>
  <c r="U26" i="2"/>
  <c r="AG27" i="2"/>
  <c r="U28" i="2"/>
  <c r="AJ29" i="2"/>
  <c r="AG9" i="2"/>
  <c r="O10" i="2"/>
  <c r="R11" i="2"/>
  <c r="AJ11" i="2"/>
  <c r="U12" i="2"/>
  <c r="X14" i="2"/>
  <c r="AA15" i="2"/>
  <c r="AG17" i="2"/>
  <c r="O18" i="2"/>
  <c r="R19" i="2"/>
  <c r="AJ19" i="2"/>
  <c r="U20" i="2"/>
  <c r="AJ23" i="2"/>
  <c r="X31" i="2"/>
  <c r="X13" i="2"/>
  <c r="AA14" i="2"/>
  <c r="AG16" i="2"/>
  <c r="O17" i="2"/>
  <c r="R18" i="2"/>
  <c r="AJ18" i="2"/>
  <c r="U19" i="2"/>
  <c r="X21" i="2"/>
  <c r="AG22" i="2"/>
  <c r="R23" i="2"/>
  <c r="X24" i="2"/>
  <c r="AJ25" i="2"/>
  <c r="X26" i="2"/>
  <c r="AJ27" i="2"/>
  <c r="X28" i="2"/>
  <c r="AJ30" i="2"/>
  <c r="X20" i="2"/>
  <c r="AA21" i="2"/>
  <c r="U23" i="2"/>
  <c r="X32" i="2"/>
  <c r="AG35" i="2"/>
  <c r="X37" i="2" l="1"/>
  <c r="AG37" i="2"/>
  <c r="AJ37" i="2"/>
  <c r="U37" i="2"/>
  <c r="AD37" i="2"/>
  <c r="O37" i="2"/>
  <c r="AA37" i="2"/>
  <c r="R37" i="2"/>
  <c r="AL37" i="2" l="1"/>
  <c r="AL41" i="2" s="1"/>
</calcChain>
</file>

<file path=xl/sharedStrings.xml><?xml version="1.0" encoding="utf-8"?>
<sst xmlns="http://schemas.openxmlformats.org/spreadsheetml/2006/main" count="28" uniqueCount="28">
  <si>
    <t>JANVIER</t>
  </si>
  <si>
    <t>FEVRIER</t>
  </si>
  <si>
    <t>MARS</t>
  </si>
  <si>
    <t>AVRIL</t>
  </si>
  <si>
    <t>SEPTEMBRE</t>
  </si>
  <si>
    <t>OCTOBRE</t>
  </si>
  <si>
    <t>NOVEMBRE</t>
  </si>
  <si>
    <t>DECEMBRE</t>
  </si>
  <si>
    <t>MAI</t>
  </si>
  <si>
    <t>JUIN</t>
  </si>
  <si>
    <t>AOUT</t>
  </si>
  <si>
    <t>JUILLET</t>
  </si>
  <si>
    <t>Noël</t>
  </si>
  <si>
    <t>Armistice</t>
  </si>
  <si>
    <t>La Toussaint</t>
  </si>
  <si>
    <t>Assomption</t>
  </si>
  <si>
    <t>Fête Nationale</t>
  </si>
  <si>
    <t>Lundi de Pentecôte</t>
  </si>
  <si>
    <t>Jeudi de l'Ascension</t>
  </si>
  <si>
    <t>Fête du Travail</t>
  </si>
  <si>
    <t>Lundi de Pâques</t>
  </si>
  <si>
    <t>Jour de l'an</t>
  </si>
  <si>
    <t>France</t>
  </si>
  <si>
    <t>JOURS FERIES</t>
  </si>
  <si>
    <t>Jours Ouvrés</t>
  </si>
  <si>
    <t>Congès</t>
  </si>
  <si>
    <t>TOTAL</t>
  </si>
  <si>
    <t>Nbre jours de garde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</si>
</sst>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 &quot;dddd\ * dd\-mm\-yy;;"/>
    <numFmt numFmtId="165" formatCode="ddd"/>
    <numFmt numFmtId="166" formatCode="dd/mm/yy;@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4" fontId="2" fillId="0" borderId="1" xfId="0" quotePrefix="1" applyNumberFormat="1" applyFont="1" applyFill="1" applyBorder="1" applyAlignment="1">
      <alignment vertical="center"/>
    </xf>
    <xf numFmtId="0" fontId="0" fillId="0" borderId="1" xfId="0" applyBorder="1" applyAlignment="1">
      <alignment horizontal="left" vertical="center" indent="1"/>
    </xf>
    <xf numFmtId="15" fontId="0" fillId="0" borderId="1" xfId="0" applyNumberFormat="1" applyBorder="1" applyAlignment="1">
      <alignment horizontal="left" vertical="center" indent="1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left" vertical="center" indent="1"/>
    </xf>
    <xf numFmtId="0" fontId="0" fillId="0" borderId="0" xfId="0" applyFill="1"/>
    <xf numFmtId="0" fontId="1" fillId="0" borderId="0" xfId="0" applyFont="1" applyFill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165" fontId="0" fillId="0" borderId="2" xfId="0" applyNumberForma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6" fontId="2" fillId="0" borderId="1" xfId="0" quotePrefix="1" applyNumberFormat="1" applyFont="1" applyFill="1" applyBorder="1" applyAlignment="1">
      <alignment vertical="center"/>
    </xf>
    <xf numFmtId="166" fontId="2" fillId="2" borderId="1" xfId="0" quotePrefix="1" applyNumberFormat="1" applyFont="1" applyFill="1" applyBorder="1" applyAlignment="1">
      <alignment vertical="center"/>
    </xf>
    <xf numFmtId="165" fontId="0" fillId="3" borderId="2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3" borderId="3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515471</xdr:colOff>
      <xdr:row>0</xdr:row>
      <xdr:rowOff>156883</xdr:rowOff>
    </xdr:from>
    <xdr:to>
      <xdr:col>38</xdr:col>
      <xdr:colOff>179295</xdr:colOff>
      <xdr:row>2</xdr:row>
      <xdr:rowOff>212912</xdr:rowOff>
    </xdr:to>
    <xdr:sp macro="[0]!Validation" textlink="">
      <xdr:nvSpPr>
        <xdr:cNvPr id="5" name="Ellipse 4"/>
        <xdr:cNvSpPr/>
      </xdr:nvSpPr>
      <xdr:spPr>
        <a:xfrm>
          <a:off x="15340853" y="156883"/>
          <a:ext cx="425824" cy="437029"/>
        </a:xfrm>
        <a:prstGeom prst="ellipse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workbookViewId="0">
      <selection activeCell="I22" sqref="I22"/>
    </sheetView>
  </sheetViews>
  <sheetFormatPr baseColWidth="10" defaultRowHeight="15" x14ac:dyDescent="0.25"/>
  <cols>
    <col min="1" max="1" width="27" style="2" customWidth="1"/>
    <col min="2" max="7" width="20" customWidth="1"/>
  </cols>
  <sheetData>
    <row r="1" spans="1:7" ht="37.5" customHeight="1" x14ac:dyDescent="0.25">
      <c r="A1" s="32" t="s">
        <v>23</v>
      </c>
      <c r="B1" s="33"/>
      <c r="C1" s="33"/>
      <c r="D1" s="33"/>
      <c r="E1" s="33"/>
      <c r="F1" s="33"/>
      <c r="G1" s="34"/>
    </row>
    <row r="2" spans="1:7" ht="22.5" customHeight="1" x14ac:dyDescent="0.25"/>
    <row r="3" spans="1:7" s="1" customFormat="1" ht="26.25" customHeight="1" x14ac:dyDescent="0.25">
      <c r="A3" s="4" t="s">
        <v>22</v>
      </c>
      <c r="B3" s="6">
        <v>2017</v>
      </c>
      <c r="C3" s="7">
        <v>2018</v>
      </c>
      <c r="D3" s="7">
        <v>2019</v>
      </c>
      <c r="E3" s="7">
        <v>2020</v>
      </c>
      <c r="F3" s="7">
        <v>2021</v>
      </c>
      <c r="G3" s="7">
        <v>2022</v>
      </c>
    </row>
    <row r="4" spans="1:7" s="1" customFormat="1" ht="22.5" customHeight="1" x14ac:dyDescent="0.25">
      <c r="A4" s="4" t="s">
        <v>21</v>
      </c>
      <c r="B4" s="23">
        <f>DATE(An,1,1)</f>
        <v>42736</v>
      </c>
      <c r="C4" s="23">
        <f>DATE(C3,1,1)</f>
        <v>43101</v>
      </c>
      <c r="D4" s="23">
        <f t="shared" ref="D4:G4" si="0">DATE(D3,1,1)</f>
        <v>43466</v>
      </c>
      <c r="E4" s="23">
        <f t="shared" si="0"/>
        <v>43831</v>
      </c>
      <c r="F4" s="23">
        <f t="shared" si="0"/>
        <v>44197</v>
      </c>
      <c r="G4" s="23">
        <f t="shared" si="0"/>
        <v>44562</v>
      </c>
    </row>
    <row r="5" spans="1:7" s="1" customFormat="1" ht="22.5" customHeight="1" x14ac:dyDescent="0.25">
      <c r="A5" s="8" t="s">
        <v>20</v>
      </c>
      <c r="B5" s="24">
        <f>DATE(An,3,29.56+0.979*MOD(204-11*MOD(An,19),30)-WEEKDAY(DATE(An,3,28.56+0.979*MOD(204-11*MOD(An,19),30))))+1</f>
        <v>42842</v>
      </c>
      <c r="C5" s="24">
        <f>C15+1</f>
        <v>43192</v>
      </c>
      <c r="D5" s="24">
        <f>D15+1</f>
        <v>43577</v>
      </c>
      <c r="E5" s="24">
        <f>E15+1</f>
        <v>43934</v>
      </c>
      <c r="F5" s="24">
        <f>F15+1</f>
        <v>44291</v>
      </c>
      <c r="G5" s="24">
        <f>G15+1</f>
        <v>44669</v>
      </c>
    </row>
    <row r="6" spans="1:7" s="1" customFormat="1" ht="22.5" customHeight="1" x14ac:dyDescent="0.25">
      <c r="A6" s="4" t="s">
        <v>19</v>
      </c>
      <c r="B6" s="23">
        <f>DATE(An,5,1)</f>
        <v>42856</v>
      </c>
      <c r="C6" s="23">
        <f>DATE(C3,5,1)</f>
        <v>43221</v>
      </c>
      <c r="D6" s="23">
        <f>DATE(D3,5,1)</f>
        <v>43586</v>
      </c>
      <c r="E6" s="23">
        <f>DATE(E3,5,1)</f>
        <v>43952</v>
      </c>
      <c r="F6" s="23">
        <f>DATE(F3,5,1)</f>
        <v>44317</v>
      </c>
      <c r="G6" s="23">
        <f>DATE(G3,5,1)</f>
        <v>44682</v>
      </c>
    </row>
    <row r="7" spans="1:7" s="1" customFormat="1" ht="22.5" customHeight="1" x14ac:dyDescent="0.25">
      <c r="A7" s="5">
        <v>16565</v>
      </c>
      <c r="B7" s="23">
        <f>DATE(An,5,8)</f>
        <v>42863</v>
      </c>
      <c r="C7" s="23">
        <f>DATE(C3,5,8)</f>
        <v>43228</v>
      </c>
      <c r="D7" s="23">
        <f>DATE(D3,5,8)</f>
        <v>43593</v>
      </c>
      <c r="E7" s="23">
        <f>DATE(E3,5,8)</f>
        <v>43959</v>
      </c>
      <c r="F7" s="23">
        <f>DATE(F3,5,8)</f>
        <v>44324</v>
      </c>
      <c r="G7" s="23">
        <f>DATE(G3,5,8)</f>
        <v>44689</v>
      </c>
    </row>
    <row r="8" spans="1:7" s="1" customFormat="1" ht="22.5" customHeight="1" x14ac:dyDescent="0.25">
      <c r="A8" s="8" t="s">
        <v>18</v>
      </c>
      <c r="B8" s="24">
        <f>IF(B5+38=B6,0,B5+38)</f>
        <v>42880</v>
      </c>
      <c r="C8" s="24">
        <f>IF(C5+38=C6,0,C5+38)</f>
        <v>43230</v>
      </c>
      <c r="D8" s="24">
        <f t="shared" ref="D8:G8" si="1">IF(D5+38=D6,0,D5+38)</f>
        <v>43615</v>
      </c>
      <c r="E8" s="24">
        <f t="shared" si="1"/>
        <v>43972</v>
      </c>
      <c r="F8" s="24">
        <f t="shared" si="1"/>
        <v>44329</v>
      </c>
      <c r="G8" s="24">
        <f t="shared" si="1"/>
        <v>44707</v>
      </c>
    </row>
    <row r="9" spans="1:7" s="1" customFormat="1" ht="22.5" customHeight="1" x14ac:dyDescent="0.25">
      <c r="A9" s="8" t="s">
        <v>17</v>
      </c>
      <c r="B9" s="24">
        <f>B5+49</f>
        <v>42891</v>
      </c>
      <c r="C9" s="24">
        <f t="shared" ref="C9" si="2">C5+49</f>
        <v>43241</v>
      </c>
      <c r="D9" s="24">
        <f t="shared" ref="D9:G9" si="3">D5+49</f>
        <v>43626</v>
      </c>
      <c r="E9" s="24">
        <f t="shared" si="3"/>
        <v>43983</v>
      </c>
      <c r="F9" s="24">
        <f t="shared" si="3"/>
        <v>44340</v>
      </c>
      <c r="G9" s="24">
        <f t="shared" si="3"/>
        <v>44718</v>
      </c>
    </row>
    <row r="10" spans="1:7" s="1" customFormat="1" ht="22.5" customHeight="1" x14ac:dyDescent="0.25">
      <c r="A10" s="4" t="s">
        <v>16</v>
      </c>
      <c r="B10" s="23">
        <f>DATE(An,7,14)</f>
        <v>42930</v>
      </c>
      <c r="C10" s="23">
        <f>DATE(C3,7,14)</f>
        <v>43295</v>
      </c>
      <c r="D10" s="23">
        <f t="shared" ref="D10:G10" si="4">DATE(D3,7,14)</f>
        <v>43660</v>
      </c>
      <c r="E10" s="23">
        <f t="shared" si="4"/>
        <v>44026</v>
      </c>
      <c r="F10" s="23">
        <f t="shared" si="4"/>
        <v>44391</v>
      </c>
      <c r="G10" s="23">
        <f t="shared" si="4"/>
        <v>44756</v>
      </c>
    </row>
    <row r="11" spans="1:7" s="1" customFormat="1" ht="22.5" customHeight="1" x14ac:dyDescent="0.25">
      <c r="A11" s="4" t="s">
        <v>15</v>
      </c>
      <c r="B11" s="23">
        <f>DATE(An,8,15)</f>
        <v>42962</v>
      </c>
      <c r="C11" s="23">
        <f>DATE(C3,8,15)</f>
        <v>43327</v>
      </c>
      <c r="D11" s="23">
        <f t="shared" ref="D11:G11" si="5">DATE(D3,8,15)</f>
        <v>43692</v>
      </c>
      <c r="E11" s="23">
        <f t="shared" si="5"/>
        <v>44058</v>
      </c>
      <c r="F11" s="23">
        <f t="shared" si="5"/>
        <v>44423</v>
      </c>
      <c r="G11" s="23">
        <f t="shared" si="5"/>
        <v>44788</v>
      </c>
    </row>
    <row r="12" spans="1:7" s="1" customFormat="1" ht="22.5" customHeight="1" x14ac:dyDescent="0.25">
      <c r="A12" s="4" t="s">
        <v>14</v>
      </c>
      <c r="B12" s="23">
        <f>DATE(An,11,1)</f>
        <v>43040</v>
      </c>
      <c r="C12" s="23">
        <f>DATE(C3,11,1)</f>
        <v>43405</v>
      </c>
      <c r="D12" s="23">
        <f t="shared" ref="D12:G12" si="6">DATE(D3,11,1)</f>
        <v>43770</v>
      </c>
      <c r="E12" s="23">
        <f t="shared" si="6"/>
        <v>44136</v>
      </c>
      <c r="F12" s="23">
        <f t="shared" si="6"/>
        <v>44501</v>
      </c>
      <c r="G12" s="23">
        <f t="shared" si="6"/>
        <v>44866</v>
      </c>
    </row>
    <row r="13" spans="1:7" ht="22.5" customHeight="1" x14ac:dyDescent="0.25">
      <c r="A13" s="4" t="s">
        <v>13</v>
      </c>
      <c r="B13" s="23">
        <f>DATE(An,11,11)</f>
        <v>43050</v>
      </c>
      <c r="C13" s="23">
        <f>DATE(C3,11,11)</f>
        <v>43415</v>
      </c>
      <c r="D13" s="23">
        <f t="shared" ref="D13:G13" si="7">DATE(D3,11,11)</f>
        <v>43780</v>
      </c>
      <c r="E13" s="23">
        <f t="shared" si="7"/>
        <v>44146</v>
      </c>
      <c r="F13" s="23">
        <f t="shared" si="7"/>
        <v>44511</v>
      </c>
      <c r="G13" s="23">
        <f t="shared" si="7"/>
        <v>44876</v>
      </c>
    </row>
    <row r="14" spans="1:7" ht="22.5" customHeight="1" x14ac:dyDescent="0.25">
      <c r="A14" s="4" t="s">
        <v>12</v>
      </c>
      <c r="B14" s="23">
        <f>DATE(An,12,25)</f>
        <v>43094</v>
      </c>
      <c r="C14" s="23">
        <f>DATE(C3,12,25)</f>
        <v>43459</v>
      </c>
      <c r="D14" s="23">
        <f t="shared" ref="D14:G14" si="8">DATE(D3,12,25)</f>
        <v>43824</v>
      </c>
      <c r="E14" s="23">
        <f t="shared" si="8"/>
        <v>44190</v>
      </c>
      <c r="F14" s="23">
        <f t="shared" si="8"/>
        <v>44555</v>
      </c>
      <c r="G14" s="23">
        <f t="shared" si="8"/>
        <v>44920</v>
      </c>
    </row>
    <row r="15" spans="1:7" s="1" customFormat="1" ht="22.5" hidden="1" customHeight="1" x14ac:dyDescent="0.25">
      <c r="A15" s="4"/>
      <c r="B15" s="3">
        <f>DATE(An,3,29.56+0.979*MOD(204-11*MOD(An,19),30)-WEEKDAY(DATE(An,3,28.56+0.979*MOD(204-11*MOD(An,19),30))))+1</f>
        <v>42842</v>
      </c>
      <c r="C15" s="3">
        <f>DATE(C3,3,29.56+0.979*MOD(204-11*MOD(C3,19),30)-WEEKDAY(DATE(C3,3,28.56+0.979*MOD(204-11*MOD(C3,19),30))))</f>
        <v>43191</v>
      </c>
      <c r="D15" s="3">
        <f>DATE(D3,3,29.56+0.979*MOD(204-11*MOD(D3,19),30)-WEEKDAY(DATE(D3,3,28.56+0.979*MOD(204-11*MOD(D3,19),30))))</f>
        <v>43576</v>
      </c>
      <c r="E15" s="3">
        <f>DATE(E3,3,29.56+0.979*MOD(204-11*MOD(E3,19),30)-WEEKDAY(DATE(E3,3,28.56+0.979*MOD(204-11*MOD(E3,19),30))))</f>
        <v>43933</v>
      </c>
      <c r="F15" s="3">
        <f>DATE(F3,3,29.56+0.979*MOD(204-11*MOD(F3,19),30)-WEEKDAY(DATE(F3,3,28.56+0.979*MOD(204-11*MOD(F3,19),30))))</f>
        <v>44290</v>
      </c>
      <c r="G15" s="3">
        <f>DATE(G3,3,29.56+0.979*MOD(204-11*MOD(G3,19),30)-WEEKDAY(DATE(G3,3,28.56+0.979*MOD(204-11*MOD(G3,19),30))))</f>
        <v>44668</v>
      </c>
    </row>
  </sheetData>
  <sheetProtection selectLockedCells="1"/>
  <mergeCells count="1">
    <mergeCell ref="A1:G1"/>
  </mergeCells>
  <printOptions horizontalCentered="1"/>
  <pageMargins left="0.39370078740157483" right="0.39370078740157483" top="1.9685039370078741" bottom="0.39370078740157483" header="0.39370078740157483" footer="0.39370078740157483"/>
  <pageSetup paperSize="9" orientation="portrait" horizontalDpi="1200" verticalDpi="1200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L41"/>
  <sheetViews>
    <sheetView tabSelected="1" zoomScale="85" zoomScaleNormal="85" workbookViewId="0">
      <selection activeCell="AQ14" sqref="AQ14"/>
    </sheetView>
  </sheetViews>
  <sheetFormatPr baseColWidth="10" defaultRowHeight="15" x14ac:dyDescent="0.25"/>
  <cols>
    <col min="1" max="1" width="13.5703125" style="9" customWidth="1"/>
    <col min="2" max="2" width="5.28515625" style="9" customWidth="1"/>
    <col min="3" max="3" width="10.7109375" style="9" bestFit="1" customWidth="1"/>
    <col min="4" max="4" width="0.7109375" style="9" customWidth="1"/>
    <col min="5" max="5" width="5.7109375" style="9" customWidth="1"/>
    <col min="6" max="6" width="10.7109375" style="9" bestFit="1" customWidth="1"/>
    <col min="7" max="7" width="0.7109375" style="9" customWidth="1"/>
    <col min="8" max="8" width="5.7109375" style="9" customWidth="1"/>
    <col min="9" max="9" width="10.7109375" style="9" bestFit="1" customWidth="1"/>
    <col min="10" max="10" width="0.7109375" style="9" customWidth="1"/>
    <col min="11" max="11" width="5.7109375" style="9" customWidth="1"/>
    <col min="12" max="12" width="10.7109375" style="9" bestFit="1" customWidth="1"/>
    <col min="13" max="13" width="2.140625" style="9" customWidth="1"/>
    <col min="14" max="14" width="5.7109375" style="9" customWidth="1"/>
    <col min="15" max="15" width="10.7109375" style="9" bestFit="1" customWidth="1"/>
    <col min="16" max="16" width="0.7109375" style="9" customWidth="1"/>
    <col min="17" max="17" width="5.7109375" style="9" customWidth="1"/>
    <col min="18" max="18" width="10.7109375" style="9" bestFit="1" customWidth="1"/>
    <col min="19" max="19" width="0.7109375" style="9" customWidth="1"/>
    <col min="20" max="20" width="5.7109375" style="9" customWidth="1"/>
    <col min="21" max="21" width="10.7109375" style="9" bestFit="1" customWidth="1"/>
    <col min="22" max="22" width="0.7109375" style="9" customWidth="1"/>
    <col min="23" max="23" width="5.7109375" style="9" customWidth="1"/>
    <col min="24" max="24" width="10.7109375" style="9" bestFit="1" customWidth="1"/>
    <col min="25" max="25" width="0.7109375" style="9" customWidth="1"/>
    <col min="26" max="26" width="5.7109375" style="9" customWidth="1"/>
    <col min="27" max="27" width="10.7109375" style="9" bestFit="1" customWidth="1"/>
    <col min="28" max="28" width="0.7109375" style="9" customWidth="1"/>
    <col min="29" max="29" width="5.5703125" style="9" customWidth="1"/>
    <col min="30" max="30" width="10.7109375" style="9" bestFit="1" customWidth="1"/>
    <col min="31" max="31" width="0.7109375" style="9" customWidth="1"/>
    <col min="32" max="32" width="5.7109375" style="9" customWidth="1"/>
    <col min="33" max="33" width="10.7109375" style="9" bestFit="1" customWidth="1"/>
    <col min="34" max="34" width="0.7109375" style="9" customWidth="1"/>
    <col min="35" max="35" width="5.7109375" style="9" customWidth="1"/>
    <col min="36" max="36" width="10.7109375" style="9" bestFit="1" customWidth="1"/>
    <col min="37" max="37" width="2.85546875" style="9" customWidth="1"/>
    <col min="38" max="16384" width="11.42578125" style="9"/>
  </cols>
  <sheetData>
    <row r="1" spans="2:36" ht="26.25" customHeight="1" x14ac:dyDescent="0.25">
      <c r="B1" s="39">
        <v>2017</v>
      </c>
      <c r="C1" s="40"/>
      <c r="D1" s="40"/>
      <c r="E1" s="40"/>
      <c r="F1" s="40"/>
      <c r="G1" s="40"/>
      <c r="H1" s="40"/>
      <c r="I1" s="40"/>
      <c r="J1" s="40"/>
      <c r="K1" s="40"/>
      <c r="L1" s="41"/>
      <c r="M1" s="10"/>
      <c r="N1" s="39">
        <f>B1+1</f>
        <v>2018</v>
      </c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1"/>
    </row>
    <row r="2" spans="2:36" ht="3.75" customHeight="1" x14ac:dyDescent="0.25">
      <c r="B2" s="11"/>
      <c r="C2" s="11"/>
      <c r="D2" s="12"/>
      <c r="E2" s="11"/>
      <c r="F2" s="11"/>
      <c r="G2" s="12"/>
      <c r="H2" s="11"/>
      <c r="I2" s="11"/>
      <c r="J2" s="12"/>
      <c r="K2" s="11"/>
      <c r="L2" s="11"/>
      <c r="M2" s="13"/>
      <c r="N2" s="11"/>
      <c r="O2" s="11"/>
      <c r="P2" s="12"/>
      <c r="Q2" s="11"/>
      <c r="R2" s="11"/>
      <c r="S2" s="12"/>
      <c r="T2" s="11"/>
      <c r="U2" s="11"/>
      <c r="V2" s="12"/>
      <c r="W2" s="11"/>
      <c r="X2" s="11"/>
      <c r="Y2" s="12"/>
      <c r="Z2" s="11"/>
      <c r="AA2" s="11"/>
      <c r="AB2" s="12"/>
      <c r="AC2" s="11"/>
      <c r="AD2" s="11"/>
      <c r="AE2" s="12"/>
      <c r="AF2" s="11"/>
      <c r="AG2" s="11"/>
      <c r="AH2" s="12"/>
      <c r="AI2" s="11"/>
      <c r="AJ2" s="11"/>
    </row>
    <row r="3" spans="2:36" s="14" customFormat="1" ht="22.5" customHeight="1" x14ac:dyDescent="0.25">
      <c r="B3" s="38" t="s">
        <v>4</v>
      </c>
      <c r="C3" s="38"/>
      <c r="E3" s="38" t="s">
        <v>5</v>
      </c>
      <c r="F3" s="38"/>
      <c r="H3" s="38" t="s">
        <v>6</v>
      </c>
      <c r="I3" s="38"/>
      <c r="K3" s="38" t="s">
        <v>7</v>
      </c>
      <c r="L3" s="38"/>
      <c r="N3" s="38" t="s">
        <v>0</v>
      </c>
      <c r="O3" s="38"/>
      <c r="Q3" s="38" t="s">
        <v>1</v>
      </c>
      <c r="R3" s="38"/>
      <c r="T3" s="38" t="s">
        <v>2</v>
      </c>
      <c r="U3" s="38"/>
      <c r="W3" s="38" t="s">
        <v>3</v>
      </c>
      <c r="X3" s="38"/>
      <c r="Z3" s="38" t="s">
        <v>8</v>
      </c>
      <c r="AA3" s="38"/>
      <c r="AC3" s="38" t="s">
        <v>9</v>
      </c>
      <c r="AD3" s="38"/>
      <c r="AF3" s="38" t="s">
        <v>11</v>
      </c>
      <c r="AG3" s="38"/>
      <c r="AI3" s="38" t="s">
        <v>10</v>
      </c>
      <c r="AJ3" s="38"/>
    </row>
    <row r="4" spans="2:36" s="14" customFormat="1" ht="16.5" hidden="1" customHeight="1" x14ac:dyDescent="0.25">
      <c r="B4" s="15"/>
      <c r="C4" s="15">
        <v>9</v>
      </c>
      <c r="E4" s="15"/>
      <c r="F4" s="15">
        <v>10</v>
      </c>
      <c r="H4" s="15"/>
      <c r="I4" s="15">
        <v>11</v>
      </c>
      <c r="K4" s="15"/>
      <c r="L4" s="15">
        <v>12</v>
      </c>
      <c r="N4" s="15"/>
      <c r="O4" s="15">
        <v>1</v>
      </c>
      <c r="Q4" s="15"/>
      <c r="R4" s="15">
        <v>2</v>
      </c>
      <c r="T4" s="15"/>
      <c r="U4" s="15">
        <v>3</v>
      </c>
      <c r="W4" s="15"/>
      <c r="X4" s="15">
        <v>4</v>
      </c>
      <c r="Z4" s="15"/>
      <c r="AA4" s="15">
        <v>5</v>
      </c>
      <c r="AC4" s="15"/>
      <c r="AD4" s="15">
        <v>6</v>
      </c>
      <c r="AF4" s="15"/>
      <c r="AG4" s="15">
        <v>7</v>
      </c>
      <c r="AI4" s="15"/>
      <c r="AJ4" s="15">
        <v>8</v>
      </c>
    </row>
    <row r="5" spans="2:36" s="14" customFormat="1" ht="16.5" customHeight="1" x14ac:dyDescent="0.25">
      <c r="B5" s="16">
        <v>1</v>
      </c>
      <c r="C5" s="21">
        <f t="shared" ref="C5:C34" si="0">DATE($B$1,$C$4,B5)</f>
        <v>42979</v>
      </c>
      <c r="E5" s="16">
        <v>1</v>
      </c>
      <c r="F5" s="21">
        <f t="shared" ref="F5:F35" si="1">DATE($B$1,$F$4,E5)</f>
        <v>43009</v>
      </c>
      <c r="H5" s="16">
        <v>1</v>
      </c>
      <c r="I5" s="21">
        <f t="shared" ref="I5:I34" si="2">DATE($B$1,$I$4,H5)</f>
        <v>43040</v>
      </c>
      <c r="K5" s="16">
        <v>1</v>
      </c>
      <c r="L5" s="21">
        <f t="shared" ref="L5:L35" si="3">DATE($B$1,$L$4,K5)</f>
        <v>43070</v>
      </c>
      <c r="N5" s="16">
        <v>1</v>
      </c>
      <c r="O5" s="21">
        <f>DATE($N$1,$O$4,N5)</f>
        <v>43101</v>
      </c>
      <c r="Q5" s="16">
        <v>1</v>
      </c>
      <c r="R5" s="21">
        <f t="shared" ref="R5:R32" si="4">DATE($N$1,$R$4,Q5)</f>
        <v>43132</v>
      </c>
      <c r="T5" s="16">
        <v>1</v>
      </c>
      <c r="U5" s="21">
        <f t="shared" ref="U5:U35" si="5">DATE($N$1,$U$4,T5)</f>
        <v>43160</v>
      </c>
      <c r="W5" s="16">
        <v>1</v>
      </c>
      <c r="X5" s="21">
        <f t="shared" ref="X5:X34" si="6">DATE($N$1,$X$4,W5)</f>
        <v>43191</v>
      </c>
      <c r="Z5" s="16">
        <v>1</v>
      </c>
      <c r="AA5" s="21">
        <f t="shared" ref="AA5:AA35" si="7">DATE($N$1,$AA$4,Z5)</f>
        <v>43221</v>
      </c>
      <c r="AC5" s="16">
        <v>1</v>
      </c>
      <c r="AD5" s="21">
        <f t="shared" ref="AD5:AD34" si="8">DATE($N$1,$AD$4,AC5)</f>
        <v>43252</v>
      </c>
      <c r="AF5" s="16">
        <v>1</v>
      </c>
      <c r="AG5" s="21">
        <f t="shared" ref="AG5:AG35" si="9">DATE($N$1,$AG$4,AF5)</f>
        <v>43282</v>
      </c>
      <c r="AI5" s="16">
        <v>1</v>
      </c>
      <c r="AJ5" s="25">
        <f t="shared" ref="AJ5:AJ35" si="10">DATE($N$1,$AJ$4,AI5)</f>
        <v>43313</v>
      </c>
    </row>
    <row r="6" spans="2:36" s="14" customFormat="1" ht="16.5" customHeight="1" x14ac:dyDescent="0.25">
      <c r="B6" s="16">
        <v>2</v>
      </c>
      <c r="C6" s="21">
        <f t="shared" si="0"/>
        <v>42980</v>
      </c>
      <c r="E6" s="16">
        <v>2</v>
      </c>
      <c r="F6" s="21">
        <f t="shared" si="1"/>
        <v>43010</v>
      </c>
      <c r="H6" s="16">
        <v>2</v>
      </c>
      <c r="I6" s="21">
        <f t="shared" si="2"/>
        <v>43041</v>
      </c>
      <c r="K6" s="16">
        <v>2</v>
      </c>
      <c r="L6" s="21">
        <f t="shared" si="3"/>
        <v>43071</v>
      </c>
      <c r="N6" s="16">
        <v>2</v>
      </c>
      <c r="O6" s="21">
        <f t="shared" ref="O6:O35" si="11">DATE($N$1,$O$4,N6)</f>
        <v>43102</v>
      </c>
      <c r="Q6" s="16">
        <v>2</v>
      </c>
      <c r="R6" s="21">
        <f t="shared" si="4"/>
        <v>43133</v>
      </c>
      <c r="T6" s="16">
        <v>2</v>
      </c>
      <c r="U6" s="21">
        <f t="shared" si="5"/>
        <v>43161</v>
      </c>
      <c r="W6" s="16">
        <v>2</v>
      </c>
      <c r="X6" s="21">
        <f t="shared" si="6"/>
        <v>43192</v>
      </c>
      <c r="Z6" s="16">
        <v>2</v>
      </c>
      <c r="AA6" s="21">
        <f t="shared" si="7"/>
        <v>43222</v>
      </c>
      <c r="AC6" s="16">
        <v>2</v>
      </c>
      <c r="AD6" s="21">
        <f t="shared" si="8"/>
        <v>43253</v>
      </c>
      <c r="AF6" s="16">
        <v>2</v>
      </c>
      <c r="AG6" s="21">
        <f t="shared" si="9"/>
        <v>43283</v>
      </c>
      <c r="AI6" s="16">
        <v>2</v>
      </c>
      <c r="AJ6" s="25">
        <f t="shared" si="10"/>
        <v>43314</v>
      </c>
    </row>
    <row r="7" spans="2:36" s="14" customFormat="1" ht="16.5" customHeight="1" x14ac:dyDescent="0.25">
      <c r="B7" s="16">
        <v>3</v>
      </c>
      <c r="C7" s="21">
        <f t="shared" si="0"/>
        <v>42981</v>
      </c>
      <c r="E7" s="16">
        <v>3</v>
      </c>
      <c r="F7" s="21">
        <f t="shared" si="1"/>
        <v>43011</v>
      </c>
      <c r="H7" s="16">
        <v>3</v>
      </c>
      <c r="I7" s="21">
        <f t="shared" si="2"/>
        <v>43042</v>
      </c>
      <c r="K7" s="16">
        <v>3</v>
      </c>
      <c r="L7" s="21">
        <f t="shared" si="3"/>
        <v>43072</v>
      </c>
      <c r="N7" s="16">
        <v>3</v>
      </c>
      <c r="O7" s="21">
        <f t="shared" si="11"/>
        <v>43103</v>
      </c>
      <c r="Q7" s="16">
        <v>3</v>
      </c>
      <c r="R7" s="21">
        <f t="shared" si="4"/>
        <v>43134</v>
      </c>
      <c r="T7" s="16">
        <v>3</v>
      </c>
      <c r="U7" s="21">
        <f t="shared" si="5"/>
        <v>43162</v>
      </c>
      <c r="W7" s="16">
        <v>3</v>
      </c>
      <c r="X7" s="21">
        <f t="shared" si="6"/>
        <v>43193</v>
      </c>
      <c r="Z7" s="16">
        <v>3</v>
      </c>
      <c r="AA7" s="21">
        <f t="shared" si="7"/>
        <v>43223</v>
      </c>
      <c r="AC7" s="16">
        <v>3</v>
      </c>
      <c r="AD7" s="21">
        <f t="shared" si="8"/>
        <v>43254</v>
      </c>
      <c r="AF7" s="16">
        <v>3</v>
      </c>
      <c r="AG7" s="21">
        <f t="shared" si="9"/>
        <v>43284</v>
      </c>
      <c r="AI7" s="16">
        <v>3</v>
      </c>
      <c r="AJ7" s="25">
        <f t="shared" si="10"/>
        <v>43315</v>
      </c>
    </row>
    <row r="8" spans="2:36" s="14" customFormat="1" ht="16.5" customHeight="1" x14ac:dyDescent="0.25">
      <c r="B8" s="16">
        <v>4</v>
      </c>
      <c r="C8" s="21">
        <f t="shared" si="0"/>
        <v>42982</v>
      </c>
      <c r="E8" s="16">
        <v>4</v>
      </c>
      <c r="F8" s="21">
        <f t="shared" si="1"/>
        <v>43012</v>
      </c>
      <c r="H8" s="16">
        <v>4</v>
      </c>
      <c r="I8" s="21">
        <f t="shared" si="2"/>
        <v>43043</v>
      </c>
      <c r="K8" s="16">
        <v>4</v>
      </c>
      <c r="L8" s="21">
        <f t="shared" si="3"/>
        <v>43073</v>
      </c>
      <c r="N8" s="16">
        <v>4</v>
      </c>
      <c r="O8" s="21">
        <f t="shared" si="11"/>
        <v>43104</v>
      </c>
      <c r="Q8" s="16">
        <v>4</v>
      </c>
      <c r="R8" s="21">
        <f t="shared" si="4"/>
        <v>43135</v>
      </c>
      <c r="T8" s="16">
        <v>4</v>
      </c>
      <c r="U8" s="21">
        <f t="shared" si="5"/>
        <v>43163</v>
      </c>
      <c r="W8" s="16">
        <v>4</v>
      </c>
      <c r="X8" s="21">
        <f t="shared" si="6"/>
        <v>43194</v>
      </c>
      <c r="Z8" s="16">
        <v>4</v>
      </c>
      <c r="AA8" s="21">
        <f t="shared" si="7"/>
        <v>43224</v>
      </c>
      <c r="AC8" s="16">
        <v>4</v>
      </c>
      <c r="AD8" s="21">
        <f t="shared" si="8"/>
        <v>43255</v>
      </c>
      <c r="AF8" s="16">
        <v>4</v>
      </c>
      <c r="AG8" s="21">
        <f t="shared" si="9"/>
        <v>43285</v>
      </c>
      <c r="AI8" s="16">
        <v>4</v>
      </c>
      <c r="AJ8" s="21">
        <f t="shared" si="10"/>
        <v>43316</v>
      </c>
    </row>
    <row r="9" spans="2:36" s="14" customFormat="1" ht="16.5" customHeight="1" x14ac:dyDescent="0.25">
      <c r="B9" s="16">
        <v>5</v>
      </c>
      <c r="C9" s="21">
        <f t="shared" si="0"/>
        <v>42983</v>
      </c>
      <c r="E9" s="16">
        <v>5</v>
      </c>
      <c r="F9" s="21">
        <f t="shared" si="1"/>
        <v>43013</v>
      </c>
      <c r="H9" s="16">
        <v>5</v>
      </c>
      <c r="I9" s="21">
        <f t="shared" si="2"/>
        <v>43044</v>
      </c>
      <c r="K9" s="16">
        <v>5</v>
      </c>
      <c r="L9" s="21">
        <f t="shared" si="3"/>
        <v>43074</v>
      </c>
      <c r="N9" s="16">
        <v>5</v>
      </c>
      <c r="O9" s="21">
        <f t="shared" si="11"/>
        <v>43105</v>
      </c>
      <c r="Q9" s="16">
        <v>5</v>
      </c>
      <c r="R9" s="21">
        <f t="shared" si="4"/>
        <v>43136</v>
      </c>
      <c r="T9" s="16">
        <v>5</v>
      </c>
      <c r="U9" s="21">
        <f t="shared" si="5"/>
        <v>43164</v>
      </c>
      <c r="W9" s="16">
        <v>5</v>
      </c>
      <c r="X9" s="21">
        <f t="shared" si="6"/>
        <v>43195</v>
      </c>
      <c r="Z9" s="16">
        <v>5</v>
      </c>
      <c r="AA9" s="21">
        <f t="shared" si="7"/>
        <v>43225</v>
      </c>
      <c r="AC9" s="16">
        <v>5</v>
      </c>
      <c r="AD9" s="21">
        <f t="shared" si="8"/>
        <v>43256</v>
      </c>
      <c r="AF9" s="16">
        <v>5</v>
      </c>
      <c r="AG9" s="21">
        <f t="shared" si="9"/>
        <v>43286</v>
      </c>
      <c r="AI9" s="16">
        <v>5</v>
      </c>
      <c r="AJ9" s="21">
        <f t="shared" si="10"/>
        <v>43317</v>
      </c>
    </row>
    <row r="10" spans="2:36" s="14" customFormat="1" ht="16.5" customHeight="1" x14ac:dyDescent="0.25">
      <c r="B10" s="16">
        <v>6</v>
      </c>
      <c r="C10" s="21">
        <f t="shared" si="0"/>
        <v>42984</v>
      </c>
      <c r="E10" s="16">
        <v>6</v>
      </c>
      <c r="F10" s="21">
        <f t="shared" si="1"/>
        <v>43014</v>
      </c>
      <c r="H10" s="16">
        <v>6</v>
      </c>
      <c r="I10" s="21">
        <f t="shared" si="2"/>
        <v>43045</v>
      </c>
      <c r="K10" s="16">
        <v>6</v>
      </c>
      <c r="L10" s="21">
        <f t="shared" si="3"/>
        <v>43075</v>
      </c>
      <c r="N10" s="16">
        <v>6</v>
      </c>
      <c r="O10" s="21">
        <f t="shared" si="11"/>
        <v>43106</v>
      </c>
      <c r="Q10" s="16">
        <v>6</v>
      </c>
      <c r="R10" s="21">
        <f t="shared" si="4"/>
        <v>43137</v>
      </c>
      <c r="T10" s="16">
        <v>6</v>
      </c>
      <c r="U10" s="21">
        <f t="shared" si="5"/>
        <v>43165</v>
      </c>
      <c r="W10" s="16">
        <v>6</v>
      </c>
      <c r="X10" s="21">
        <f t="shared" si="6"/>
        <v>43196</v>
      </c>
      <c r="Z10" s="16">
        <v>6</v>
      </c>
      <c r="AA10" s="21">
        <f t="shared" si="7"/>
        <v>43226</v>
      </c>
      <c r="AC10" s="16">
        <v>6</v>
      </c>
      <c r="AD10" s="21">
        <f t="shared" si="8"/>
        <v>43257</v>
      </c>
      <c r="AF10" s="16">
        <v>6</v>
      </c>
      <c r="AG10" s="21">
        <f t="shared" si="9"/>
        <v>43287</v>
      </c>
      <c r="AI10" s="16">
        <v>6</v>
      </c>
      <c r="AJ10" s="25">
        <f t="shared" si="10"/>
        <v>43318</v>
      </c>
    </row>
    <row r="11" spans="2:36" s="14" customFormat="1" ht="16.5" customHeight="1" x14ac:dyDescent="0.25">
      <c r="B11" s="16">
        <v>7</v>
      </c>
      <c r="C11" s="21">
        <f t="shared" si="0"/>
        <v>42985</v>
      </c>
      <c r="E11" s="16">
        <v>7</v>
      </c>
      <c r="F11" s="21">
        <f t="shared" si="1"/>
        <v>43015</v>
      </c>
      <c r="H11" s="16">
        <v>7</v>
      </c>
      <c r="I11" s="21">
        <f t="shared" si="2"/>
        <v>43046</v>
      </c>
      <c r="K11" s="16">
        <v>7</v>
      </c>
      <c r="L11" s="21">
        <f t="shared" si="3"/>
        <v>43076</v>
      </c>
      <c r="N11" s="16">
        <v>7</v>
      </c>
      <c r="O11" s="21">
        <f t="shared" si="11"/>
        <v>43107</v>
      </c>
      <c r="Q11" s="16">
        <v>7</v>
      </c>
      <c r="R11" s="21">
        <f t="shared" si="4"/>
        <v>43138</v>
      </c>
      <c r="T11" s="16">
        <v>7</v>
      </c>
      <c r="U11" s="21">
        <f t="shared" si="5"/>
        <v>43166</v>
      </c>
      <c r="W11" s="16">
        <v>7</v>
      </c>
      <c r="X11" s="21">
        <f t="shared" si="6"/>
        <v>43197</v>
      </c>
      <c r="Z11" s="16">
        <v>7</v>
      </c>
      <c r="AA11" s="21">
        <f t="shared" si="7"/>
        <v>43227</v>
      </c>
      <c r="AC11" s="16">
        <v>7</v>
      </c>
      <c r="AD11" s="21">
        <f t="shared" si="8"/>
        <v>43258</v>
      </c>
      <c r="AF11" s="16">
        <v>7</v>
      </c>
      <c r="AG11" s="21">
        <f t="shared" si="9"/>
        <v>43288</v>
      </c>
      <c r="AI11" s="16">
        <v>7</v>
      </c>
      <c r="AJ11" s="25">
        <f t="shared" si="10"/>
        <v>43319</v>
      </c>
    </row>
    <row r="12" spans="2:36" s="14" customFormat="1" ht="16.5" customHeight="1" x14ac:dyDescent="0.25">
      <c r="B12" s="16">
        <v>8</v>
      </c>
      <c r="C12" s="21">
        <f t="shared" si="0"/>
        <v>42986</v>
      </c>
      <c r="E12" s="16">
        <v>8</v>
      </c>
      <c r="F12" s="21">
        <f t="shared" si="1"/>
        <v>43016</v>
      </c>
      <c r="H12" s="16">
        <v>8</v>
      </c>
      <c r="I12" s="21">
        <f t="shared" si="2"/>
        <v>43047</v>
      </c>
      <c r="K12" s="16">
        <v>8</v>
      </c>
      <c r="L12" s="21">
        <f t="shared" si="3"/>
        <v>43077</v>
      </c>
      <c r="N12" s="16">
        <v>8</v>
      </c>
      <c r="O12" s="21">
        <f t="shared" si="11"/>
        <v>43108</v>
      </c>
      <c r="Q12" s="16">
        <v>8</v>
      </c>
      <c r="R12" s="21">
        <f t="shared" si="4"/>
        <v>43139</v>
      </c>
      <c r="T12" s="16">
        <v>8</v>
      </c>
      <c r="U12" s="21">
        <f t="shared" si="5"/>
        <v>43167</v>
      </c>
      <c r="W12" s="16">
        <v>8</v>
      </c>
      <c r="X12" s="21">
        <f t="shared" si="6"/>
        <v>43198</v>
      </c>
      <c r="Z12" s="16">
        <v>8</v>
      </c>
      <c r="AA12" s="21">
        <f t="shared" si="7"/>
        <v>43228</v>
      </c>
      <c r="AC12" s="16">
        <v>8</v>
      </c>
      <c r="AD12" s="21">
        <f t="shared" si="8"/>
        <v>43259</v>
      </c>
      <c r="AF12" s="16">
        <v>8</v>
      </c>
      <c r="AG12" s="21">
        <f t="shared" si="9"/>
        <v>43289</v>
      </c>
      <c r="AI12" s="16">
        <v>8</v>
      </c>
      <c r="AJ12" s="25">
        <f t="shared" si="10"/>
        <v>43320</v>
      </c>
    </row>
    <row r="13" spans="2:36" s="14" customFormat="1" ht="16.5" customHeight="1" x14ac:dyDescent="0.25">
      <c r="B13" s="16">
        <v>9</v>
      </c>
      <c r="C13" s="21">
        <f t="shared" si="0"/>
        <v>42987</v>
      </c>
      <c r="E13" s="16">
        <v>9</v>
      </c>
      <c r="F13" s="21">
        <f t="shared" si="1"/>
        <v>43017</v>
      </c>
      <c r="H13" s="16">
        <v>9</v>
      </c>
      <c r="I13" s="21">
        <f t="shared" si="2"/>
        <v>43048</v>
      </c>
      <c r="K13" s="16">
        <v>9</v>
      </c>
      <c r="L13" s="21">
        <f t="shared" si="3"/>
        <v>43078</v>
      </c>
      <c r="N13" s="16">
        <v>9</v>
      </c>
      <c r="O13" s="21">
        <f t="shared" si="11"/>
        <v>43109</v>
      </c>
      <c r="Q13" s="16">
        <v>9</v>
      </c>
      <c r="R13" s="21">
        <f t="shared" si="4"/>
        <v>43140</v>
      </c>
      <c r="T13" s="16">
        <v>9</v>
      </c>
      <c r="U13" s="21">
        <f t="shared" si="5"/>
        <v>43168</v>
      </c>
      <c r="W13" s="16">
        <v>9</v>
      </c>
      <c r="X13" s="21">
        <f t="shared" si="6"/>
        <v>43199</v>
      </c>
      <c r="Z13" s="16">
        <v>9</v>
      </c>
      <c r="AA13" s="25">
        <f t="shared" si="7"/>
        <v>43229</v>
      </c>
      <c r="AC13" s="16">
        <v>9</v>
      </c>
      <c r="AD13" s="21">
        <f t="shared" si="8"/>
        <v>43260</v>
      </c>
      <c r="AF13" s="16">
        <v>9</v>
      </c>
      <c r="AG13" s="21">
        <f t="shared" si="9"/>
        <v>43290</v>
      </c>
      <c r="AI13" s="16">
        <v>9</v>
      </c>
      <c r="AJ13" s="25">
        <f t="shared" si="10"/>
        <v>43321</v>
      </c>
    </row>
    <row r="14" spans="2:36" s="14" customFormat="1" ht="16.5" customHeight="1" x14ac:dyDescent="0.25">
      <c r="B14" s="16">
        <v>10</v>
      </c>
      <c r="C14" s="21">
        <f t="shared" si="0"/>
        <v>42988</v>
      </c>
      <c r="E14" s="16">
        <v>10</v>
      </c>
      <c r="F14" s="21">
        <f t="shared" si="1"/>
        <v>43018</v>
      </c>
      <c r="H14" s="16">
        <v>10</v>
      </c>
      <c r="I14" s="21">
        <f t="shared" si="2"/>
        <v>43049</v>
      </c>
      <c r="K14" s="16">
        <v>10</v>
      </c>
      <c r="L14" s="21">
        <f t="shared" si="3"/>
        <v>43079</v>
      </c>
      <c r="N14" s="16">
        <v>10</v>
      </c>
      <c r="O14" s="21">
        <f t="shared" si="11"/>
        <v>43110</v>
      </c>
      <c r="Q14" s="16">
        <v>10</v>
      </c>
      <c r="R14" s="21">
        <f t="shared" si="4"/>
        <v>43141</v>
      </c>
      <c r="T14" s="16">
        <v>10</v>
      </c>
      <c r="U14" s="21">
        <f t="shared" si="5"/>
        <v>43169</v>
      </c>
      <c r="W14" s="16">
        <v>10</v>
      </c>
      <c r="X14" s="21">
        <f t="shared" si="6"/>
        <v>43200</v>
      </c>
      <c r="Z14" s="16">
        <v>10</v>
      </c>
      <c r="AA14" s="21">
        <f t="shared" si="7"/>
        <v>43230</v>
      </c>
      <c r="AC14" s="16">
        <v>10</v>
      </c>
      <c r="AD14" s="21">
        <f t="shared" si="8"/>
        <v>43261</v>
      </c>
      <c r="AF14" s="16">
        <v>10</v>
      </c>
      <c r="AG14" s="21">
        <f t="shared" si="9"/>
        <v>43291</v>
      </c>
      <c r="AI14" s="16">
        <v>10</v>
      </c>
      <c r="AJ14" s="25">
        <f t="shared" si="10"/>
        <v>43322</v>
      </c>
    </row>
    <row r="15" spans="2:36" s="14" customFormat="1" ht="16.5" customHeight="1" x14ac:dyDescent="0.25">
      <c r="B15" s="16">
        <v>11</v>
      </c>
      <c r="C15" s="21">
        <f t="shared" si="0"/>
        <v>42989</v>
      </c>
      <c r="E15" s="16">
        <v>11</v>
      </c>
      <c r="F15" s="21">
        <f t="shared" si="1"/>
        <v>43019</v>
      </c>
      <c r="H15" s="16">
        <v>11</v>
      </c>
      <c r="I15" s="21">
        <f t="shared" si="2"/>
        <v>43050</v>
      </c>
      <c r="K15" s="16">
        <v>11</v>
      </c>
      <c r="L15" s="21">
        <f t="shared" si="3"/>
        <v>43080</v>
      </c>
      <c r="N15" s="16">
        <v>11</v>
      </c>
      <c r="O15" s="21">
        <f t="shared" si="11"/>
        <v>43111</v>
      </c>
      <c r="Q15" s="16">
        <v>11</v>
      </c>
      <c r="R15" s="21">
        <f t="shared" si="4"/>
        <v>43142</v>
      </c>
      <c r="T15" s="16">
        <v>11</v>
      </c>
      <c r="U15" s="21">
        <f t="shared" si="5"/>
        <v>43170</v>
      </c>
      <c r="W15" s="16">
        <v>11</v>
      </c>
      <c r="X15" s="21">
        <f t="shared" si="6"/>
        <v>43201</v>
      </c>
      <c r="Z15" s="16">
        <v>11</v>
      </c>
      <c r="AA15" s="25">
        <f t="shared" si="7"/>
        <v>43231</v>
      </c>
      <c r="AC15" s="16">
        <v>11</v>
      </c>
      <c r="AD15" s="21">
        <f t="shared" si="8"/>
        <v>43262</v>
      </c>
      <c r="AF15" s="16">
        <v>11</v>
      </c>
      <c r="AG15" s="21">
        <f t="shared" si="9"/>
        <v>43292</v>
      </c>
      <c r="AI15" s="16">
        <v>11</v>
      </c>
      <c r="AJ15" s="21">
        <f t="shared" si="10"/>
        <v>43323</v>
      </c>
    </row>
    <row r="16" spans="2:36" s="14" customFormat="1" ht="16.5" customHeight="1" x14ac:dyDescent="0.25">
      <c r="B16" s="16">
        <v>12</v>
      </c>
      <c r="C16" s="21">
        <f t="shared" si="0"/>
        <v>42990</v>
      </c>
      <c r="E16" s="16">
        <v>12</v>
      </c>
      <c r="F16" s="21">
        <f t="shared" si="1"/>
        <v>43020</v>
      </c>
      <c r="H16" s="16">
        <v>12</v>
      </c>
      <c r="I16" s="21">
        <f t="shared" si="2"/>
        <v>43051</v>
      </c>
      <c r="K16" s="16">
        <v>12</v>
      </c>
      <c r="L16" s="21">
        <f t="shared" si="3"/>
        <v>43081</v>
      </c>
      <c r="N16" s="16">
        <v>12</v>
      </c>
      <c r="O16" s="21">
        <f t="shared" si="11"/>
        <v>43112</v>
      </c>
      <c r="Q16" s="16">
        <v>12</v>
      </c>
      <c r="R16" s="21">
        <f t="shared" si="4"/>
        <v>43143</v>
      </c>
      <c r="T16" s="16">
        <v>12</v>
      </c>
      <c r="U16" s="21">
        <f t="shared" si="5"/>
        <v>43171</v>
      </c>
      <c r="W16" s="16">
        <v>12</v>
      </c>
      <c r="X16" s="21">
        <f t="shared" si="6"/>
        <v>43202</v>
      </c>
      <c r="Z16" s="16">
        <v>12</v>
      </c>
      <c r="AA16" s="21">
        <f t="shared" si="7"/>
        <v>43232</v>
      </c>
      <c r="AC16" s="16">
        <v>12</v>
      </c>
      <c r="AD16" s="21">
        <f t="shared" si="8"/>
        <v>43263</v>
      </c>
      <c r="AF16" s="16">
        <v>12</v>
      </c>
      <c r="AG16" s="21">
        <f t="shared" si="9"/>
        <v>43293</v>
      </c>
      <c r="AI16" s="16">
        <v>12</v>
      </c>
      <c r="AJ16" s="21">
        <f t="shared" si="10"/>
        <v>43324</v>
      </c>
    </row>
    <row r="17" spans="2:36" s="14" customFormat="1" ht="16.5" customHeight="1" x14ac:dyDescent="0.25">
      <c r="B17" s="16">
        <v>13</v>
      </c>
      <c r="C17" s="21">
        <f t="shared" si="0"/>
        <v>42991</v>
      </c>
      <c r="E17" s="16">
        <v>13</v>
      </c>
      <c r="F17" s="21">
        <f t="shared" si="1"/>
        <v>43021</v>
      </c>
      <c r="H17" s="16">
        <v>13</v>
      </c>
      <c r="I17" s="21">
        <f t="shared" si="2"/>
        <v>43052</v>
      </c>
      <c r="K17" s="16">
        <v>13</v>
      </c>
      <c r="L17" s="21">
        <f t="shared" si="3"/>
        <v>43082</v>
      </c>
      <c r="N17" s="16">
        <v>13</v>
      </c>
      <c r="O17" s="21">
        <f t="shared" si="11"/>
        <v>43113</v>
      </c>
      <c r="Q17" s="16">
        <v>13</v>
      </c>
      <c r="R17" s="21">
        <f t="shared" si="4"/>
        <v>43144</v>
      </c>
      <c r="T17" s="16">
        <v>13</v>
      </c>
      <c r="U17" s="21">
        <f t="shared" si="5"/>
        <v>43172</v>
      </c>
      <c r="W17" s="16">
        <v>13</v>
      </c>
      <c r="X17" s="21">
        <f t="shared" si="6"/>
        <v>43203</v>
      </c>
      <c r="Z17" s="16">
        <v>13</v>
      </c>
      <c r="AA17" s="21">
        <f t="shared" si="7"/>
        <v>43233</v>
      </c>
      <c r="AC17" s="16">
        <v>13</v>
      </c>
      <c r="AD17" s="21">
        <f t="shared" si="8"/>
        <v>43264</v>
      </c>
      <c r="AF17" s="16">
        <v>13</v>
      </c>
      <c r="AG17" s="21">
        <f t="shared" si="9"/>
        <v>43294</v>
      </c>
      <c r="AI17" s="16">
        <v>13</v>
      </c>
      <c r="AJ17" s="25">
        <f t="shared" si="10"/>
        <v>43325</v>
      </c>
    </row>
    <row r="18" spans="2:36" s="14" customFormat="1" ht="16.5" customHeight="1" x14ac:dyDescent="0.25">
      <c r="B18" s="16">
        <v>14</v>
      </c>
      <c r="C18" s="21">
        <f t="shared" si="0"/>
        <v>42992</v>
      </c>
      <c r="E18" s="16">
        <v>14</v>
      </c>
      <c r="F18" s="21">
        <f t="shared" si="1"/>
        <v>43022</v>
      </c>
      <c r="H18" s="16">
        <v>14</v>
      </c>
      <c r="I18" s="21">
        <f t="shared" si="2"/>
        <v>43053</v>
      </c>
      <c r="K18" s="16">
        <v>14</v>
      </c>
      <c r="L18" s="21">
        <f t="shared" si="3"/>
        <v>43083</v>
      </c>
      <c r="N18" s="16">
        <v>14</v>
      </c>
      <c r="O18" s="21">
        <f t="shared" si="11"/>
        <v>43114</v>
      </c>
      <c r="Q18" s="16">
        <v>14</v>
      </c>
      <c r="R18" s="21">
        <f t="shared" si="4"/>
        <v>43145</v>
      </c>
      <c r="T18" s="16">
        <v>14</v>
      </c>
      <c r="U18" s="21">
        <f t="shared" si="5"/>
        <v>43173</v>
      </c>
      <c r="W18" s="16">
        <v>14</v>
      </c>
      <c r="X18" s="21">
        <f t="shared" si="6"/>
        <v>43204</v>
      </c>
      <c r="Z18" s="16">
        <v>14</v>
      </c>
      <c r="AA18" s="21">
        <f t="shared" si="7"/>
        <v>43234</v>
      </c>
      <c r="AC18" s="16">
        <v>14</v>
      </c>
      <c r="AD18" s="21">
        <f t="shared" si="8"/>
        <v>43265</v>
      </c>
      <c r="AF18" s="16">
        <v>14</v>
      </c>
      <c r="AG18" s="21">
        <f t="shared" si="9"/>
        <v>43295</v>
      </c>
      <c r="AI18" s="16">
        <v>14</v>
      </c>
      <c r="AJ18" s="25">
        <f t="shared" si="10"/>
        <v>43326</v>
      </c>
    </row>
    <row r="19" spans="2:36" s="14" customFormat="1" ht="16.5" customHeight="1" x14ac:dyDescent="0.25">
      <c r="B19" s="16">
        <v>15</v>
      </c>
      <c r="C19" s="21">
        <f t="shared" si="0"/>
        <v>42993</v>
      </c>
      <c r="E19" s="16">
        <v>15</v>
      </c>
      <c r="F19" s="21">
        <f t="shared" si="1"/>
        <v>43023</v>
      </c>
      <c r="H19" s="16">
        <v>15</v>
      </c>
      <c r="I19" s="21">
        <f t="shared" si="2"/>
        <v>43054</v>
      </c>
      <c r="K19" s="16">
        <v>15</v>
      </c>
      <c r="L19" s="21">
        <f t="shared" si="3"/>
        <v>43084</v>
      </c>
      <c r="N19" s="16">
        <v>15</v>
      </c>
      <c r="O19" s="21">
        <f t="shared" si="11"/>
        <v>43115</v>
      </c>
      <c r="Q19" s="16">
        <v>15</v>
      </c>
      <c r="R19" s="21">
        <f t="shared" si="4"/>
        <v>43146</v>
      </c>
      <c r="T19" s="16">
        <v>15</v>
      </c>
      <c r="U19" s="21">
        <f t="shared" si="5"/>
        <v>43174</v>
      </c>
      <c r="W19" s="16">
        <v>15</v>
      </c>
      <c r="X19" s="21">
        <f t="shared" si="6"/>
        <v>43205</v>
      </c>
      <c r="Z19" s="16">
        <v>15</v>
      </c>
      <c r="AA19" s="21">
        <f t="shared" si="7"/>
        <v>43235</v>
      </c>
      <c r="AC19" s="16">
        <v>15</v>
      </c>
      <c r="AD19" s="21">
        <f t="shared" si="8"/>
        <v>43266</v>
      </c>
      <c r="AF19" s="16">
        <v>15</v>
      </c>
      <c r="AG19" s="21">
        <f t="shared" si="9"/>
        <v>43296</v>
      </c>
      <c r="AI19" s="16">
        <v>15</v>
      </c>
      <c r="AJ19" s="21">
        <f t="shared" si="10"/>
        <v>43327</v>
      </c>
    </row>
    <row r="20" spans="2:36" s="14" customFormat="1" ht="16.5" customHeight="1" x14ac:dyDescent="0.25">
      <c r="B20" s="16">
        <v>16</v>
      </c>
      <c r="C20" s="21">
        <f t="shared" si="0"/>
        <v>42994</v>
      </c>
      <c r="E20" s="16">
        <v>16</v>
      </c>
      <c r="F20" s="21">
        <f t="shared" si="1"/>
        <v>43024</v>
      </c>
      <c r="H20" s="16">
        <v>16</v>
      </c>
      <c r="I20" s="21">
        <f t="shared" si="2"/>
        <v>43055</v>
      </c>
      <c r="K20" s="16">
        <v>16</v>
      </c>
      <c r="L20" s="21">
        <f t="shared" si="3"/>
        <v>43085</v>
      </c>
      <c r="N20" s="16">
        <v>16</v>
      </c>
      <c r="O20" s="21">
        <f t="shared" si="11"/>
        <v>43116</v>
      </c>
      <c r="Q20" s="16">
        <v>16</v>
      </c>
      <c r="R20" s="21">
        <f t="shared" si="4"/>
        <v>43147</v>
      </c>
      <c r="T20" s="16">
        <v>16</v>
      </c>
      <c r="U20" s="21">
        <f t="shared" si="5"/>
        <v>43175</v>
      </c>
      <c r="W20" s="16">
        <v>16</v>
      </c>
      <c r="X20" s="25">
        <f t="shared" si="6"/>
        <v>43206</v>
      </c>
      <c r="Z20" s="16">
        <v>16</v>
      </c>
      <c r="AA20" s="21">
        <f t="shared" si="7"/>
        <v>43236</v>
      </c>
      <c r="AC20" s="16">
        <v>16</v>
      </c>
      <c r="AD20" s="21">
        <f t="shared" si="8"/>
        <v>43267</v>
      </c>
      <c r="AF20" s="16">
        <v>16</v>
      </c>
      <c r="AG20" s="21">
        <f t="shared" si="9"/>
        <v>43297</v>
      </c>
      <c r="AI20" s="16">
        <v>16</v>
      </c>
      <c r="AJ20" s="25">
        <f t="shared" si="10"/>
        <v>43328</v>
      </c>
    </row>
    <row r="21" spans="2:36" s="14" customFormat="1" ht="16.5" customHeight="1" x14ac:dyDescent="0.25">
      <c r="B21" s="16">
        <v>17</v>
      </c>
      <c r="C21" s="21">
        <f t="shared" si="0"/>
        <v>42995</v>
      </c>
      <c r="E21" s="16">
        <v>17</v>
      </c>
      <c r="F21" s="21">
        <f t="shared" si="1"/>
        <v>43025</v>
      </c>
      <c r="H21" s="16">
        <v>17</v>
      </c>
      <c r="I21" s="21">
        <f t="shared" si="2"/>
        <v>43056</v>
      </c>
      <c r="K21" s="16">
        <v>17</v>
      </c>
      <c r="L21" s="21">
        <f t="shared" si="3"/>
        <v>43086</v>
      </c>
      <c r="N21" s="16">
        <v>17</v>
      </c>
      <c r="O21" s="21">
        <f t="shared" si="11"/>
        <v>43117</v>
      </c>
      <c r="Q21" s="16">
        <v>17</v>
      </c>
      <c r="R21" s="21">
        <f t="shared" si="4"/>
        <v>43148</v>
      </c>
      <c r="T21" s="16">
        <v>17</v>
      </c>
      <c r="U21" s="21">
        <f t="shared" si="5"/>
        <v>43176</v>
      </c>
      <c r="W21" s="16">
        <v>17</v>
      </c>
      <c r="X21" s="25">
        <f t="shared" si="6"/>
        <v>43207</v>
      </c>
      <c r="Z21" s="16">
        <v>17</v>
      </c>
      <c r="AA21" s="21">
        <f t="shared" si="7"/>
        <v>43237</v>
      </c>
      <c r="AC21" s="16">
        <v>17</v>
      </c>
      <c r="AD21" s="21">
        <f t="shared" si="8"/>
        <v>43268</v>
      </c>
      <c r="AF21" s="16">
        <v>17</v>
      </c>
      <c r="AG21" s="21">
        <f t="shared" si="9"/>
        <v>43298</v>
      </c>
      <c r="AI21" s="16">
        <v>17</v>
      </c>
      <c r="AJ21" s="25">
        <f t="shared" si="10"/>
        <v>43329</v>
      </c>
    </row>
    <row r="22" spans="2:36" s="14" customFormat="1" ht="16.5" customHeight="1" x14ac:dyDescent="0.25">
      <c r="B22" s="16">
        <v>18</v>
      </c>
      <c r="C22" s="21">
        <f t="shared" si="0"/>
        <v>42996</v>
      </c>
      <c r="E22" s="16">
        <v>18</v>
      </c>
      <c r="F22" s="21">
        <f t="shared" si="1"/>
        <v>43026</v>
      </c>
      <c r="H22" s="16">
        <v>18</v>
      </c>
      <c r="I22" s="21">
        <f t="shared" si="2"/>
        <v>43057</v>
      </c>
      <c r="K22" s="16">
        <v>18</v>
      </c>
      <c r="L22" s="21">
        <f t="shared" si="3"/>
        <v>43087</v>
      </c>
      <c r="N22" s="16">
        <v>18</v>
      </c>
      <c r="O22" s="21">
        <f t="shared" si="11"/>
        <v>43118</v>
      </c>
      <c r="Q22" s="16">
        <v>18</v>
      </c>
      <c r="R22" s="21">
        <f t="shared" si="4"/>
        <v>43149</v>
      </c>
      <c r="T22" s="16">
        <v>18</v>
      </c>
      <c r="U22" s="21">
        <f t="shared" si="5"/>
        <v>43177</v>
      </c>
      <c r="W22" s="16">
        <v>18</v>
      </c>
      <c r="X22" s="25">
        <f t="shared" si="6"/>
        <v>43208</v>
      </c>
      <c r="Z22" s="16">
        <v>18</v>
      </c>
      <c r="AA22" s="21">
        <f t="shared" si="7"/>
        <v>43238</v>
      </c>
      <c r="AC22" s="16">
        <v>18</v>
      </c>
      <c r="AD22" s="21">
        <f t="shared" si="8"/>
        <v>43269</v>
      </c>
      <c r="AF22" s="16">
        <v>18</v>
      </c>
      <c r="AG22" s="21">
        <f t="shared" si="9"/>
        <v>43299</v>
      </c>
      <c r="AI22" s="16">
        <v>18</v>
      </c>
      <c r="AJ22" s="21">
        <f t="shared" si="10"/>
        <v>43330</v>
      </c>
    </row>
    <row r="23" spans="2:36" s="14" customFormat="1" ht="16.5" customHeight="1" x14ac:dyDescent="0.25">
      <c r="B23" s="16">
        <v>19</v>
      </c>
      <c r="C23" s="21">
        <f t="shared" si="0"/>
        <v>42997</v>
      </c>
      <c r="E23" s="16">
        <v>19</v>
      </c>
      <c r="F23" s="21">
        <f t="shared" si="1"/>
        <v>43027</v>
      </c>
      <c r="H23" s="16">
        <v>19</v>
      </c>
      <c r="I23" s="21">
        <f t="shared" si="2"/>
        <v>43058</v>
      </c>
      <c r="K23" s="16">
        <v>19</v>
      </c>
      <c r="L23" s="21">
        <f t="shared" si="3"/>
        <v>43088</v>
      </c>
      <c r="N23" s="16">
        <v>19</v>
      </c>
      <c r="O23" s="21">
        <f t="shared" si="11"/>
        <v>43119</v>
      </c>
      <c r="Q23" s="16">
        <v>19</v>
      </c>
      <c r="R23" s="21">
        <f t="shared" si="4"/>
        <v>43150</v>
      </c>
      <c r="T23" s="16">
        <v>19</v>
      </c>
      <c r="U23" s="21">
        <f t="shared" si="5"/>
        <v>43178</v>
      </c>
      <c r="W23" s="16">
        <v>19</v>
      </c>
      <c r="X23" s="25">
        <f t="shared" si="6"/>
        <v>43209</v>
      </c>
      <c r="Z23" s="16">
        <v>19</v>
      </c>
      <c r="AA23" s="21">
        <f t="shared" si="7"/>
        <v>43239</v>
      </c>
      <c r="AC23" s="16">
        <v>19</v>
      </c>
      <c r="AD23" s="21">
        <f t="shared" si="8"/>
        <v>43270</v>
      </c>
      <c r="AF23" s="16">
        <v>19</v>
      </c>
      <c r="AG23" s="21">
        <f t="shared" si="9"/>
        <v>43300</v>
      </c>
      <c r="AI23" s="16">
        <v>19</v>
      </c>
      <c r="AJ23" s="21">
        <f t="shared" si="10"/>
        <v>43331</v>
      </c>
    </row>
    <row r="24" spans="2:36" s="14" customFormat="1" ht="16.5" customHeight="1" x14ac:dyDescent="0.25">
      <c r="B24" s="16">
        <v>20</v>
      </c>
      <c r="C24" s="21">
        <f t="shared" si="0"/>
        <v>42998</v>
      </c>
      <c r="E24" s="16">
        <v>20</v>
      </c>
      <c r="F24" s="21">
        <f t="shared" si="1"/>
        <v>43028</v>
      </c>
      <c r="H24" s="16">
        <v>20</v>
      </c>
      <c r="I24" s="21">
        <f t="shared" si="2"/>
        <v>43059</v>
      </c>
      <c r="K24" s="16">
        <v>20</v>
      </c>
      <c r="L24" s="21">
        <f t="shared" si="3"/>
        <v>43089</v>
      </c>
      <c r="N24" s="16">
        <v>20</v>
      </c>
      <c r="O24" s="21">
        <f t="shared" si="11"/>
        <v>43120</v>
      </c>
      <c r="Q24" s="16">
        <v>20</v>
      </c>
      <c r="R24" s="21">
        <f t="shared" si="4"/>
        <v>43151</v>
      </c>
      <c r="T24" s="16">
        <v>20</v>
      </c>
      <c r="U24" s="21">
        <f t="shared" si="5"/>
        <v>43179</v>
      </c>
      <c r="W24" s="16">
        <v>20</v>
      </c>
      <c r="X24" s="25">
        <f t="shared" si="6"/>
        <v>43210</v>
      </c>
      <c r="Z24" s="16">
        <v>20</v>
      </c>
      <c r="AA24" s="21">
        <f t="shared" si="7"/>
        <v>43240</v>
      </c>
      <c r="AC24" s="16">
        <v>20</v>
      </c>
      <c r="AD24" s="21">
        <f t="shared" si="8"/>
        <v>43271</v>
      </c>
      <c r="AF24" s="16">
        <v>20</v>
      </c>
      <c r="AG24" s="21">
        <f t="shared" si="9"/>
        <v>43301</v>
      </c>
      <c r="AI24" s="16">
        <v>20</v>
      </c>
      <c r="AJ24" s="21">
        <f t="shared" si="10"/>
        <v>43332</v>
      </c>
    </row>
    <row r="25" spans="2:36" s="14" customFormat="1" ht="16.5" customHeight="1" x14ac:dyDescent="0.25">
      <c r="B25" s="16">
        <v>21</v>
      </c>
      <c r="C25" s="21">
        <f t="shared" si="0"/>
        <v>42999</v>
      </c>
      <c r="E25" s="16">
        <v>21</v>
      </c>
      <c r="F25" s="21">
        <f t="shared" si="1"/>
        <v>43029</v>
      </c>
      <c r="H25" s="16">
        <v>21</v>
      </c>
      <c r="I25" s="21">
        <f t="shared" si="2"/>
        <v>43060</v>
      </c>
      <c r="K25" s="16">
        <v>21</v>
      </c>
      <c r="L25" s="21">
        <f t="shared" si="3"/>
        <v>43090</v>
      </c>
      <c r="N25" s="16">
        <v>21</v>
      </c>
      <c r="O25" s="21">
        <f t="shared" si="11"/>
        <v>43121</v>
      </c>
      <c r="Q25" s="16">
        <v>21</v>
      </c>
      <c r="R25" s="21">
        <f t="shared" si="4"/>
        <v>43152</v>
      </c>
      <c r="T25" s="16">
        <v>21</v>
      </c>
      <c r="U25" s="21">
        <f t="shared" si="5"/>
        <v>43180</v>
      </c>
      <c r="W25" s="16">
        <v>21</v>
      </c>
      <c r="X25" s="21">
        <f t="shared" si="6"/>
        <v>43211</v>
      </c>
      <c r="Z25" s="16">
        <v>21</v>
      </c>
      <c r="AA25" s="21">
        <f t="shared" si="7"/>
        <v>43241</v>
      </c>
      <c r="AC25" s="16">
        <v>21</v>
      </c>
      <c r="AD25" s="21">
        <f t="shared" si="8"/>
        <v>43272</v>
      </c>
      <c r="AF25" s="16">
        <v>21</v>
      </c>
      <c r="AG25" s="21">
        <f t="shared" si="9"/>
        <v>43302</v>
      </c>
      <c r="AI25" s="16">
        <v>21</v>
      </c>
      <c r="AJ25" s="21">
        <f t="shared" si="10"/>
        <v>43333</v>
      </c>
    </row>
    <row r="26" spans="2:36" s="14" customFormat="1" ht="16.5" customHeight="1" x14ac:dyDescent="0.25">
      <c r="B26" s="16">
        <v>22</v>
      </c>
      <c r="C26" s="21">
        <f t="shared" si="0"/>
        <v>43000</v>
      </c>
      <c r="E26" s="16">
        <v>22</v>
      </c>
      <c r="F26" s="21">
        <f t="shared" si="1"/>
        <v>43030</v>
      </c>
      <c r="H26" s="16">
        <v>22</v>
      </c>
      <c r="I26" s="21">
        <f t="shared" si="2"/>
        <v>43061</v>
      </c>
      <c r="K26" s="16">
        <v>22</v>
      </c>
      <c r="L26" s="21">
        <f t="shared" si="3"/>
        <v>43091</v>
      </c>
      <c r="N26" s="16">
        <v>22</v>
      </c>
      <c r="O26" s="21">
        <f t="shared" si="11"/>
        <v>43122</v>
      </c>
      <c r="Q26" s="16">
        <v>22</v>
      </c>
      <c r="R26" s="21">
        <f t="shared" si="4"/>
        <v>43153</v>
      </c>
      <c r="T26" s="16">
        <v>22</v>
      </c>
      <c r="U26" s="21">
        <f t="shared" si="5"/>
        <v>43181</v>
      </c>
      <c r="W26" s="16">
        <v>22</v>
      </c>
      <c r="X26" s="21">
        <f t="shared" si="6"/>
        <v>43212</v>
      </c>
      <c r="Z26" s="16">
        <v>22</v>
      </c>
      <c r="AA26" s="21">
        <f t="shared" si="7"/>
        <v>43242</v>
      </c>
      <c r="AC26" s="16">
        <v>22</v>
      </c>
      <c r="AD26" s="21">
        <f t="shared" si="8"/>
        <v>43273</v>
      </c>
      <c r="AF26" s="16">
        <v>22</v>
      </c>
      <c r="AG26" s="21">
        <f t="shared" si="9"/>
        <v>43303</v>
      </c>
      <c r="AI26" s="16">
        <v>22</v>
      </c>
      <c r="AJ26" s="21">
        <f t="shared" si="10"/>
        <v>43334</v>
      </c>
    </row>
    <row r="27" spans="2:36" s="14" customFormat="1" ht="16.5" customHeight="1" x14ac:dyDescent="0.25">
      <c r="B27" s="16">
        <v>23</v>
      </c>
      <c r="C27" s="21">
        <f t="shared" si="0"/>
        <v>43001</v>
      </c>
      <c r="E27" s="16">
        <v>23</v>
      </c>
      <c r="F27" s="21">
        <f t="shared" si="1"/>
        <v>43031</v>
      </c>
      <c r="H27" s="16">
        <v>23</v>
      </c>
      <c r="I27" s="21">
        <f t="shared" si="2"/>
        <v>43062</v>
      </c>
      <c r="K27" s="16">
        <v>23</v>
      </c>
      <c r="L27" s="21">
        <f t="shared" si="3"/>
        <v>43092</v>
      </c>
      <c r="N27" s="16">
        <v>23</v>
      </c>
      <c r="O27" s="21">
        <f t="shared" si="11"/>
        <v>43123</v>
      </c>
      <c r="Q27" s="16">
        <v>23</v>
      </c>
      <c r="R27" s="21">
        <f t="shared" si="4"/>
        <v>43154</v>
      </c>
      <c r="T27" s="16">
        <v>23</v>
      </c>
      <c r="U27" s="21">
        <f t="shared" si="5"/>
        <v>43182</v>
      </c>
      <c r="W27" s="16">
        <v>23</v>
      </c>
      <c r="X27" s="21">
        <f t="shared" si="6"/>
        <v>43213</v>
      </c>
      <c r="Z27" s="16">
        <v>23</v>
      </c>
      <c r="AA27" s="21">
        <f t="shared" si="7"/>
        <v>43243</v>
      </c>
      <c r="AC27" s="16">
        <v>23</v>
      </c>
      <c r="AD27" s="21">
        <f t="shared" si="8"/>
        <v>43274</v>
      </c>
      <c r="AF27" s="16">
        <v>23</v>
      </c>
      <c r="AG27" s="21">
        <f t="shared" si="9"/>
        <v>43304</v>
      </c>
      <c r="AI27" s="16">
        <v>23</v>
      </c>
      <c r="AJ27" s="21">
        <f t="shared" si="10"/>
        <v>43335</v>
      </c>
    </row>
    <row r="28" spans="2:36" s="14" customFormat="1" ht="16.5" customHeight="1" x14ac:dyDescent="0.25">
      <c r="B28" s="16">
        <v>24</v>
      </c>
      <c r="C28" s="21">
        <f t="shared" si="0"/>
        <v>43002</v>
      </c>
      <c r="E28" s="16">
        <v>24</v>
      </c>
      <c r="F28" s="21">
        <f t="shared" si="1"/>
        <v>43032</v>
      </c>
      <c r="H28" s="16">
        <v>24</v>
      </c>
      <c r="I28" s="21">
        <f t="shared" si="2"/>
        <v>43063</v>
      </c>
      <c r="K28" s="16">
        <v>24</v>
      </c>
      <c r="L28" s="21">
        <f t="shared" si="3"/>
        <v>43093</v>
      </c>
      <c r="N28" s="16">
        <v>24</v>
      </c>
      <c r="O28" s="21">
        <f t="shared" si="11"/>
        <v>43124</v>
      </c>
      <c r="Q28" s="16">
        <v>24</v>
      </c>
      <c r="R28" s="21">
        <f t="shared" si="4"/>
        <v>43155</v>
      </c>
      <c r="T28" s="16">
        <v>24</v>
      </c>
      <c r="U28" s="21">
        <f t="shared" si="5"/>
        <v>43183</v>
      </c>
      <c r="W28" s="16">
        <v>24</v>
      </c>
      <c r="X28" s="21">
        <f t="shared" si="6"/>
        <v>43214</v>
      </c>
      <c r="Z28" s="16">
        <v>24</v>
      </c>
      <c r="AA28" s="21">
        <f t="shared" si="7"/>
        <v>43244</v>
      </c>
      <c r="AC28" s="16">
        <v>24</v>
      </c>
      <c r="AD28" s="21">
        <f t="shared" si="8"/>
        <v>43275</v>
      </c>
      <c r="AF28" s="16">
        <v>24</v>
      </c>
      <c r="AG28" s="21">
        <f t="shared" si="9"/>
        <v>43305</v>
      </c>
      <c r="AI28" s="16">
        <v>24</v>
      </c>
      <c r="AJ28" s="21">
        <f t="shared" si="10"/>
        <v>43336</v>
      </c>
    </row>
    <row r="29" spans="2:36" s="14" customFormat="1" ht="16.5" customHeight="1" x14ac:dyDescent="0.25">
      <c r="B29" s="16">
        <v>25</v>
      </c>
      <c r="C29" s="21">
        <f t="shared" si="0"/>
        <v>43003</v>
      </c>
      <c r="E29" s="16">
        <v>25</v>
      </c>
      <c r="F29" s="21">
        <f t="shared" si="1"/>
        <v>43033</v>
      </c>
      <c r="H29" s="16">
        <v>25</v>
      </c>
      <c r="I29" s="21">
        <f t="shared" si="2"/>
        <v>43064</v>
      </c>
      <c r="K29" s="16">
        <v>25</v>
      </c>
      <c r="L29" s="21">
        <f t="shared" si="3"/>
        <v>43094</v>
      </c>
      <c r="N29" s="16">
        <v>25</v>
      </c>
      <c r="O29" s="21">
        <f t="shared" si="11"/>
        <v>43125</v>
      </c>
      <c r="Q29" s="16">
        <v>25</v>
      </c>
      <c r="R29" s="21">
        <f t="shared" si="4"/>
        <v>43156</v>
      </c>
      <c r="T29" s="16">
        <v>25</v>
      </c>
      <c r="U29" s="21">
        <f t="shared" si="5"/>
        <v>43184</v>
      </c>
      <c r="W29" s="16">
        <v>25</v>
      </c>
      <c r="X29" s="21">
        <f t="shared" si="6"/>
        <v>43215</v>
      </c>
      <c r="Z29" s="16">
        <v>25</v>
      </c>
      <c r="AA29" s="21">
        <f t="shared" si="7"/>
        <v>43245</v>
      </c>
      <c r="AC29" s="16">
        <v>25</v>
      </c>
      <c r="AD29" s="21">
        <f t="shared" si="8"/>
        <v>43276</v>
      </c>
      <c r="AF29" s="16">
        <v>25</v>
      </c>
      <c r="AG29" s="21">
        <f t="shared" si="9"/>
        <v>43306</v>
      </c>
      <c r="AI29" s="16">
        <v>25</v>
      </c>
      <c r="AJ29" s="21">
        <f t="shared" si="10"/>
        <v>43337</v>
      </c>
    </row>
    <row r="30" spans="2:36" s="14" customFormat="1" ht="16.5" customHeight="1" x14ac:dyDescent="0.25">
      <c r="B30" s="16">
        <v>26</v>
      </c>
      <c r="C30" s="21">
        <f t="shared" si="0"/>
        <v>43004</v>
      </c>
      <c r="E30" s="16">
        <v>26</v>
      </c>
      <c r="F30" s="21">
        <f t="shared" si="1"/>
        <v>43034</v>
      </c>
      <c r="H30" s="16">
        <v>26</v>
      </c>
      <c r="I30" s="21">
        <f t="shared" si="2"/>
        <v>43065</v>
      </c>
      <c r="K30" s="16">
        <v>26</v>
      </c>
      <c r="L30" s="25">
        <f t="shared" si="3"/>
        <v>43095</v>
      </c>
      <c r="N30" s="16">
        <v>26</v>
      </c>
      <c r="O30" s="21">
        <f t="shared" si="11"/>
        <v>43126</v>
      </c>
      <c r="Q30" s="16">
        <v>26</v>
      </c>
      <c r="R30" s="21">
        <f t="shared" si="4"/>
        <v>43157</v>
      </c>
      <c r="T30" s="16">
        <v>26</v>
      </c>
      <c r="U30" s="21">
        <f t="shared" si="5"/>
        <v>43185</v>
      </c>
      <c r="W30" s="16">
        <v>26</v>
      </c>
      <c r="X30" s="21">
        <f t="shared" si="6"/>
        <v>43216</v>
      </c>
      <c r="Z30" s="16">
        <v>26</v>
      </c>
      <c r="AA30" s="21">
        <f t="shared" si="7"/>
        <v>43246</v>
      </c>
      <c r="AC30" s="16">
        <v>26</v>
      </c>
      <c r="AD30" s="21">
        <f t="shared" si="8"/>
        <v>43277</v>
      </c>
      <c r="AF30" s="16">
        <v>26</v>
      </c>
      <c r="AG30" s="21">
        <f t="shared" si="9"/>
        <v>43307</v>
      </c>
      <c r="AI30" s="16">
        <v>26</v>
      </c>
      <c r="AJ30" s="21">
        <f t="shared" si="10"/>
        <v>43338</v>
      </c>
    </row>
    <row r="31" spans="2:36" s="14" customFormat="1" ht="16.5" customHeight="1" x14ac:dyDescent="0.25">
      <c r="B31" s="16">
        <v>27</v>
      </c>
      <c r="C31" s="21">
        <f t="shared" si="0"/>
        <v>43005</v>
      </c>
      <c r="E31" s="16">
        <v>27</v>
      </c>
      <c r="F31" s="21">
        <f t="shared" si="1"/>
        <v>43035</v>
      </c>
      <c r="H31" s="16">
        <v>27</v>
      </c>
      <c r="I31" s="21">
        <f t="shared" si="2"/>
        <v>43066</v>
      </c>
      <c r="K31" s="16">
        <v>27</v>
      </c>
      <c r="L31" s="25">
        <f t="shared" si="3"/>
        <v>43096</v>
      </c>
      <c r="N31" s="16">
        <v>27</v>
      </c>
      <c r="O31" s="21">
        <f t="shared" si="11"/>
        <v>43127</v>
      </c>
      <c r="Q31" s="16">
        <v>27</v>
      </c>
      <c r="R31" s="21">
        <f t="shared" si="4"/>
        <v>43158</v>
      </c>
      <c r="T31" s="16">
        <v>27</v>
      </c>
      <c r="U31" s="21">
        <f t="shared" si="5"/>
        <v>43186</v>
      </c>
      <c r="W31" s="16">
        <v>27</v>
      </c>
      <c r="X31" s="21">
        <f t="shared" si="6"/>
        <v>43217</v>
      </c>
      <c r="Z31" s="16">
        <v>27</v>
      </c>
      <c r="AA31" s="21">
        <f t="shared" si="7"/>
        <v>43247</v>
      </c>
      <c r="AC31" s="16">
        <v>27</v>
      </c>
      <c r="AD31" s="21">
        <f t="shared" si="8"/>
        <v>43278</v>
      </c>
      <c r="AF31" s="16">
        <v>27</v>
      </c>
      <c r="AG31" s="21">
        <f t="shared" si="9"/>
        <v>43308</v>
      </c>
      <c r="AI31" s="16">
        <v>27</v>
      </c>
      <c r="AJ31" s="21">
        <f t="shared" si="10"/>
        <v>43339</v>
      </c>
    </row>
    <row r="32" spans="2:36" s="14" customFormat="1" ht="16.5" customHeight="1" x14ac:dyDescent="0.25">
      <c r="B32" s="16">
        <v>28</v>
      </c>
      <c r="C32" s="21">
        <f t="shared" si="0"/>
        <v>43006</v>
      </c>
      <c r="E32" s="16">
        <v>28</v>
      </c>
      <c r="F32" s="21">
        <f t="shared" si="1"/>
        <v>43036</v>
      </c>
      <c r="H32" s="16">
        <v>28</v>
      </c>
      <c r="I32" s="21">
        <f t="shared" si="2"/>
        <v>43067</v>
      </c>
      <c r="K32" s="16">
        <v>28</v>
      </c>
      <c r="L32" s="25">
        <f t="shared" si="3"/>
        <v>43097</v>
      </c>
      <c r="N32" s="16">
        <v>28</v>
      </c>
      <c r="O32" s="21">
        <f t="shared" si="11"/>
        <v>43128</v>
      </c>
      <c r="Q32" s="17">
        <v>28</v>
      </c>
      <c r="R32" s="22">
        <f t="shared" si="4"/>
        <v>43159</v>
      </c>
      <c r="T32" s="16">
        <v>28</v>
      </c>
      <c r="U32" s="21">
        <f t="shared" si="5"/>
        <v>43187</v>
      </c>
      <c r="W32" s="16">
        <v>28</v>
      </c>
      <c r="X32" s="21">
        <f t="shared" si="6"/>
        <v>43218</v>
      </c>
      <c r="Z32" s="16">
        <v>28</v>
      </c>
      <c r="AA32" s="21">
        <f t="shared" si="7"/>
        <v>43248</v>
      </c>
      <c r="AC32" s="16">
        <v>28</v>
      </c>
      <c r="AD32" s="21">
        <f t="shared" si="8"/>
        <v>43279</v>
      </c>
      <c r="AF32" s="16">
        <v>28</v>
      </c>
      <c r="AG32" s="21">
        <f t="shared" si="9"/>
        <v>43309</v>
      </c>
      <c r="AI32" s="16">
        <v>28</v>
      </c>
      <c r="AJ32" s="21">
        <f t="shared" si="10"/>
        <v>43340</v>
      </c>
    </row>
    <row r="33" spans="1:38" s="14" customFormat="1" ht="16.5" customHeight="1" x14ac:dyDescent="0.25">
      <c r="B33" s="16">
        <v>29</v>
      </c>
      <c r="C33" s="21">
        <f t="shared" si="0"/>
        <v>43007</v>
      </c>
      <c r="E33" s="16">
        <v>29</v>
      </c>
      <c r="F33" s="21">
        <f t="shared" si="1"/>
        <v>43037</v>
      </c>
      <c r="H33" s="16">
        <v>29</v>
      </c>
      <c r="I33" s="21">
        <f t="shared" si="2"/>
        <v>43068</v>
      </c>
      <c r="K33" s="16">
        <v>29</v>
      </c>
      <c r="L33" s="25">
        <f t="shared" si="3"/>
        <v>43098</v>
      </c>
      <c r="N33" s="16">
        <v>29</v>
      </c>
      <c r="O33" s="21">
        <f t="shared" si="11"/>
        <v>43129</v>
      </c>
      <c r="R33" s="18"/>
      <c r="T33" s="16">
        <v>29</v>
      </c>
      <c r="U33" s="21">
        <f t="shared" si="5"/>
        <v>43188</v>
      </c>
      <c r="W33" s="16">
        <v>29</v>
      </c>
      <c r="X33" s="21">
        <f t="shared" si="6"/>
        <v>43219</v>
      </c>
      <c r="Z33" s="16">
        <v>29</v>
      </c>
      <c r="AA33" s="21">
        <f t="shared" si="7"/>
        <v>43249</v>
      </c>
      <c r="AC33" s="16">
        <v>29</v>
      </c>
      <c r="AD33" s="21">
        <f t="shared" si="8"/>
        <v>43280</v>
      </c>
      <c r="AF33" s="16">
        <v>29</v>
      </c>
      <c r="AG33" s="21">
        <f t="shared" si="9"/>
        <v>43310</v>
      </c>
      <c r="AI33" s="16">
        <v>29</v>
      </c>
      <c r="AJ33" s="21">
        <f t="shared" si="10"/>
        <v>43341</v>
      </c>
    </row>
    <row r="34" spans="1:38" s="14" customFormat="1" ht="16.5" customHeight="1" x14ac:dyDescent="0.25">
      <c r="B34" s="17">
        <v>30</v>
      </c>
      <c r="C34" s="22">
        <f t="shared" si="0"/>
        <v>43008</v>
      </c>
      <c r="E34" s="16">
        <v>30</v>
      </c>
      <c r="F34" s="21">
        <f t="shared" si="1"/>
        <v>43038</v>
      </c>
      <c r="H34" s="17">
        <v>30</v>
      </c>
      <c r="I34" s="22">
        <f t="shared" si="2"/>
        <v>43069</v>
      </c>
      <c r="K34" s="16">
        <v>30</v>
      </c>
      <c r="L34" s="21">
        <f t="shared" si="3"/>
        <v>43099</v>
      </c>
      <c r="N34" s="16">
        <v>30</v>
      </c>
      <c r="O34" s="21">
        <f t="shared" si="11"/>
        <v>43130</v>
      </c>
      <c r="R34" s="18"/>
      <c r="T34" s="16">
        <v>30</v>
      </c>
      <c r="U34" s="21">
        <f t="shared" si="5"/>
        <v>43189</v>
      </c>
      <c r="W34" s="17">
        <v>30</v>
      </c>
      <c r="X34" s="22">
        <f t="shared" si="6"/>
        <v>43220</v>
      </c>
      <c r="Z34" s="16">
        <v>30</v>
      </c>
      <c r="AA34" s="21">
        <f t="shared" si="7"/>
        <v>43250</v>
      </c>
      <c r="AC34" s="17">
        <v>30</v>
      </c>
      <c r="AD34" s="22">
        <f t="shared" si="8"/>
        <v>43281</v>
      </c>
      <c r="AF34" s="16">
        <v>30</v>
      </c>
      <c r="AG34" s="25">
        <f t="shared" si="9"/>
        <v>43311</v>
      </c>
      <c r="AI34" s="16">
        <v>30</v>
      </c>
      <c r="AJ34" s="21">
        <f t="shared" si="10"/>
        <v>43342</v>
      </c>
    </row>
    <row r="35" spans="1:38" s="14" customFormat="1" ht="16.5" customHeight="1" x14ac:dyDescent="0.25">
      <c r="C35" s="18"/>
      <c r="E35" s="17">
        <v>31</v>
      </c>
      <c r="F35" s="22">
        <f t="shared" si="1"/>
        <v>43039</v>
      </c>
      <c r="K35" s="17">
        <v>31</v>
      </c>
      <c r="L35" s="22">
        <f t="shared" si="3"/>
        <v>43100</v>
      </c>
      <c r="N35" s="17">
        <v>31</v>
      </c>
      <c r="O35" s="22">
        <f t="shared" si="11"/>
        <v>43131</v>
      </c>
      <c r="T35" s="17">
        <v>31</v>
      </c>
      <c r="U35" s="22">
        <f t="shared" si="5"/>
        <v>43190</v>
      </c>
      <c r="Z35" s="17">
        <v>31</v>
      </c>
      <c r="AA35" s="22">
        <f t="shared" si="7"/>
        <v>43251</v>
      </c>
      <c r="AF35" s="17">
        <v>31</v>
      </c>
      <c r="AG35" s="30">
        <f t="shared" si="9"/>
        <v>43312</v>
      </c>
      <c r="AI35" s="17">
        <v>31</v>
      </c>
      <c r="AJ35" s="22">
        <f t="shared" si="10"/>
        <v>43343</v>
      </c>
      <c r="AL35" s="19" t="s">
        <v>26</v>
      </c>
    </row>
    <row r="36" spans="1:38" ht="8.25" customHeight="1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</row>
    <row r="37" spans="1:38" s="20" customFormat="1" x14ac:dyDescent="0.25">
      <c r="A37" s="27" t="s">
        <v>24</v>
      </c>
      <c r="B37" s="14"/>
      <c r="C37" s="19">
        <f>NETWORKDAYS(C5,C34,'Jour fériés'!$B$4:$G$14)</f>
        <v>21</v>
      </c>
      <c r="D37" s="28"/>
      <c r="E37" s="29"/>
      <c r="F37" s="19">
        <f>NETWORKDAYS(F5,F35,'Jour fériés'!$B$4:$G$14)</f>
        <v>22</v>
      </c>
      <c r="G37" s="28"/>
      <c r="H37" s="29"/>
      <c r="I37" s="19">
        <f>NETWORKDAYS(I5,I34,'Jour fériés'!$B$4:$G$14)</f>
        <v>21</v>
      </c>
      <c r="J37" s="28"/>
      <c r="K37" s="29"/>
      <c r="L37" s="19">
        <f>NETWORKDAYS(L5,L35,'Jour fériés'!$B$4:$G$14)</f>
        <v>20</v>
      </c>
      <c r="M37" s="28"/>
      <c r="N37" s="29"/>
      <c r="O37" s="19">
        <f>NETWORKDAYS(O5,O35,'Jour fériés'!$B$4:$G$14)</f>
        <v>22</v>
      </c>
      <c r="P37" s="28"/>
      <c r="Q37" s="29"/>
      <c r="R37" s="19">
        <f>NETWORKDAYS(R5,R32,'Jour fériés'!$B$4:$G$14)</f>
        <v>20</v>
      </c>
      <c r="S37" s="28"/>
      <c r="T37" s="29"/>
      <c r="U37" s="19">
        <f>NETWORKDAYS(U5,U35,'Jour fériés'!$B$4:$G$14)</f>
        <v>22</v>
      </c>
      <c r="V37" s="28"/>
      <c r="W37" s="29"/>
      <c r="X37" s="19">
        <f>NETWORKDAYS(X5,X34,'Jour fériés'!$B$4:$G$14)</f>
        <v>20</v>
      </c>
      <c r="Y37" s="28"/>
      <c r="Z37" s="29"/>
      <c r="AA37" s="19">
        <f>NETWORKDAYS(AA5,AA35,'Jour fériés'!$B$4:$G$14)</f>
        <v>19</v>
      </c>
      <c r="AB37" s="28"/>
      <c r="AC37" s="29"/>
      <c r="AD37" s="19">
        <f>NETWORKDAYS(AD5,AD34,'Jour fériés'!$B$4:$G$14)</f>
        <v>21</v>
      </c>
      <c r="AE37" s="28"/>
      <c r="AF37" s="29"/>
      <c r="AG37" s="19">
        <f>NETWORKDAYS(AG5,AG35,'Jour fériés'!$B$4:$G$14)</f>
        <v>22</v>
      </c>
      <c r="AH37" s="28"/>
      <c r="AI37" s="29"/>
      <c r="AJ37" s="19">
        <f>NETWORKDAYS(AJ5,AJ35,'Jour fériés'!$B$4:$G$14)</f>
        <v>22</v>
      </c>
      <c r="AK37" s="14"/>
      <c r="AL37" s="19">
        <f>C37+F37+I37+L37+O37+R37+U37+X37+AA37+AD37+AG37+AJ37</f>
        <v>252</v>
      </c>
    </row>
    <row r="38" spans="1:38" ht="3.75" customHeight="1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14"/>
    </row>
    <row r="39" spans="1:38" s="20" customFormat="1" x14ac:dyDescent="0.25">
      <c r="A39" s="27" t="s">
        <v>25</v>
      </c>
      <c r="B39" s="14"/>
      <c r="C39" s="19">
        <f t="shared" ref="C39:AG39" ca="1" si="12">NbCoul(C5:C35,33)</f>
        <v>0</v>
      </c>
      <c r="D39" s="14"/>
      <c r="E39" s="14"/>
      <c r="F39" s="19">
        <f t="shared" ca="1" si="12"/>
        <v>0</v>
      </c>
      <c r="G39" s="14"/>
      <c r="H39" s="14"/>
      <c r="I39" s="19">
        <f t="shared" ca="1" si="12"/>
        <v>0</v>
      </c>
      <c r="J39" s="14"/>
      <c r="K39" s="14"/>
      <c r="L39" s="19">
        <f ca="1">NbCoul(L5:L35,33)</f>
        <v>4</v>
      </c>
      <c r="M39" s="14"/>
      <c r="N39" s="14"/>
      <c r="O39" s="19">
        <f t="shared" ca="1" si="12"/>
        <v>0</v>
      </c>
      <c r="P39" s="14"/>
      <c r="Q39" s="14"/>
      <c r="R39" s="19">
        <f t="shared" ca="1" si="12"/>
        <v>0</v>
      </c>
      <c r="S39" s="14"/>
      <c r="T39" s="14"/>
      <c r="U39" s="19">
        <f t="shared" ca="1" si="12"/>
        <v>0</v>
      </c>
      <c r="V39" s="14"/>
      <c r="W39" s="14"/>
      <c r="X39" s="19">
        <f t="shared" ca="1" si="12"/>
        <v>5</v>
      </c>
      <c r="Y39" s="14"/>
      <c r="Z39" s="14"/>
      <c r="AA39" s="19">
        <f t="shared" ca="1" si="12"/>
        <v>2</v>
      </c>
      <c r="AB39" s="14"/>
      <c r="AC39" s="14"/>
      <c r="AD39" s="19">
        <f t="shared" ca="1" si="12"/>
        <v>0</v>
      </c>
      <c r="AE39" s="14"/>
      <c r="AF39" s="14"/>
      <c r="AG39" s="19">
        <f t="shared" ca="1" si="12"/>
        <v>2</v>
      </c>
      <c r="AH39" s="14"/>
      <c r="AI39" s="14"/>
      <c r="AJ39" s="19">
        <f ca="1">NbCoul(AJ5:AJ35,33)</f>
        <v>12</v>
      </c>
      <c r="AK39" s="14"/>
      <c r="AL39" s="19">
        <f ca="1">C39+F39+I39+L39+O39+R39+U39+X39+AA39+AD39+AG39+AJ39</f>
        <v>25</v>
      </c>
    </row>
    <row r="40" spans="1:38" ht="3.75" customHeight="1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</row>
    <row r="41" spans="1:38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35" t="s">
        <v>27</v>
      </c>
      <c r="AH41" s="36"/>
      <c r="AI41" s="36"/>
      <c r="AJ41" s="37"/>
      <c r="AK41" s="26"/>
      <c r="AL41" s="31">
        <f ca="1">AL37-AL39</f>
        <v>227</v>
      </c>
    </row>
  </sheetData>
  <mergeCells count="15">
    <mergeCell ref="B1:L1"/>
    <mergeCell ref="N1:AJ1"/>
    <mergeCell ref="B3:C3"/>
    <mergeCell ref="E3:F3"/>
    <mergeCell ref="H3:I3"/>
    <mergeCell ref="K3:L3"/>
    <mergeCell ref="N3:O3"/>
    <mergeCell ref="Q3:R3"/>
    <mergeCell ref="T3:U3"/>
    <mergeCell ref="W3:X3"/>
    <mergeCell ref="AG41:AJ41"/>
    <mergeCell ref="Z3:AA3"/>
    <mergeCell ref="AC3:AD3"/>
    <mergeCell ref="AF3:AG3"/>
    <mergeCell ref="AI3:AJ3"/>
  </mergeCells>
  <conditionalFormatting sqref="C5:C34 F5:F35 I5:I34 L5:L35 O5:O35 R5:R32 U5:U35 X5:X34 AA5:AA35 AD5:AD34 AG5:AG35 AJ5:AJ35">
    <cfRule type="expression" dxfId="1" priority="1">
      <formula xml:space="preserve"> OR(WEEKDAY(C5)=1,WEEKDAY(C5)=7)</formula>
    </cfRule>
  </conditionalFormatting>
  <conditionalFormatting sqref="C5:C34 F5:F35 I5:I34 L5:L35 O5:O35 R5:R32 U5:U35 X5:X34 AA5:AA35 AD5:AD34 AG5:AG35 AJ5:AJ35">
    <cfRule type="expression" dxfId="0" priority="2">
      <formula>OR(C5=FERIES)</formula>
    </cfRule>
  </conditionalFormatting>
  <printOptions horizontalCentered="1" verticalCentered="1"/>
  <pageMargins left="0.19685039370078741" right="0.19685039370078741" top="0.74803149606299213" bottom="0.74803149606299213" header="0.31496062992125984" footer="0.31496062992125984"/>
  <pageSetup paperSize="9" scale="61" orientation="landscape" horizontalDpi="4294967293" verticalDpi="0" r:id="rId1"/>
  <headerFooter scaleWithDoc="0"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Jour fériés</vt:lpstr>
      <vt:lpstr>2017-2018</vt:lpstr>
      <vt:lpstr>An</vt:lpstr>
      <vt:lpstr>FERIES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cp:lastPrinted>2017-07-28T19:03:05Z</cp:lastPrinted>
  <dcterms:created xsi:type="dcterms:W3CDTF">2017-07-27T10:59:53Z</dcterms:created>
  <dcterms:modified xsi:type="dcterms:W3CDTF">2017-07-28T19:36:05Z</dcterms:modified>
</cp:coreProperties>
</file>