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Hur\CRMR\IMMINENT - FHU\14. Export de données\2021-12-08_exports SSc\2021-12-16_export SSc DL\"/>
    </mc:Choice>
  </mc:AlternateContent>
  <bookViews>
    <workbookView xWindow="0" yWindow="0" windowWidth="28800" windowHeight="12435"/>
  </bookViews>
  <sheets>
    <sheet name="base" sheetId="1" r:id="rId1"/>
    <sheet name="desc" sheetId="2" r:id="rId2"/>
  </sheets>
  <definedNames>
    <definedName name="_xlnm._FilterDatabase" localSheetId="0" hidden="1">base!$A$1:$EB$131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3" i="1" l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2" i="1"/>
  <c r="DN2" i="1" l="1"/>
  <c r="DO2" i="1"/>
  <c r="EA2" i="1"/>
  <c r="DR2" i="1"/>
  <c r="DP2" i="1"/>
  <c r="EB2" i="1"/>
  <c r="DZ2" i="1"/>
  <c r="DQ2" i="1"/>
  <c r="DN129" i="1"/>
  <c r="DO129" i="1"/>
  <c r="DQ129" i="1"/>
  <c r="DP129" i="1"/>
  <c r="DR129" i="1"/>
  <c r="DY129" i="1"/>
  <c r="DZ129" i="1"/>
  <c r="DU129" i="1"/>
  <c r="DV129" i="1"/>
  <c r="DW129" i="1"/>
  <c r="DX129" i="1"/>
  <c r="EA129" i="1"/>
  <c r="EB129" i="1"/>
  <c r="DN127" i="1"/>
  <c r="DO127" i="1"/>
  <c r="DP127" i="1"/>
  <c r="DQ127" i="1"/>
  <c r="DR127" i="1"/>
  <c r="DU127" i="1"/>
  <c r="DV127" i="1"/>
  <c r="DW127" i="1"/>
  <c r="DX127" i="1"/>
  <c r="DY127" i="1"/>
  <c r="DZ127" i="1"/>
  <c r="EA127" i="1"/>
  <c r="EB127" i="1"/>
  <c r="DN125" i="1"/>
  <c r="DO125" i="1"/>
  <c r="DQ125" i="1"/>
  <c r="DR125" i="1"/>
  <c r="DP125" i="1"/>
  <c r="DU125" i="1"/>
  <c r="DV125" i="1"/>
  <c r="DW125" i="1"/>
  <c r="DX125" i="1"/>
  <c r="DY125" i="1"/>
  <c r="DZ125" i="1"/>
  <c r="EA125" i="1"/>
  <c r="EB125" i="1"/>
  <c r="DJ123" i="1"/>
  <c r="DN123" i="1"/>
  <c r="DO123" i="1"/>
  <c r="DP123" i="1"/>
  <c r="DQ123" i="1"/>
  <c r="DR123" i="1"/>
  <c r="DU123" i="1"/>
  <c r="DV123" i="1"/>
  <c r="DW123" i="1"/>
  <c r="DX123" i="1"/>
  <c r="DY123" i="1"/>
  <c r="DZ123" i="1"/>
  <c r="EA123" i="1"/>
  <c r="EB123" i="1"/>
  <c r="DN121" i="1"/>
  <c r="DO121" i="1"/>
  <c r="DQ121" i="1"/>
  <c r="DP121" i="1"/>
  <c r="DY121" i="1"/>
  <c r="DZ121" i="1"/>
  <c r="DR121" i="1"/>
  <c r="DU121" i="1"/>
  <c r="DV121" i="1"/>
  <c r="DW121" i="1"/>
  <c r="DX121" i="1"/>
  <c r="EA121" i="1"/>
  <c r="EB121" i="1"/>
  <c r="DN119" i="1"/>
  <c r="DO119" i="1"/>
  <c r="DP119" i="1"/>
  <c r="DQ119" i="1"/>
  <c r="DR119" i="1"/>
  <c r="DU119" i="1"/>
  <c r="DV119" i="1"/>
  <c r="DW119" i="1"/>
  <c r="DX119" i="1"/>
  <c r="DY119" i="1"/>
  <c r="DZ119" i="1"/>
  <c r="EA119" i="1"/>
  <c r="EB119" i="1"/>
  <c r="DN117" i="1"/>
  <c r="DO117" i="1"/>
  <c r="DQ117" i="1"/>
  <c r="DP117" i="1"/>
  <c r="DR117" i="1"/>
  <c r="DU117" i="1"/>
  <c r="DV117" i="1"/>
  <c r="DW117" i="1"/>
  <c r="DX117" i="1"/>
  <c r="DY117" i="1"/>
  <c r="DZ117" i="1"/>
  <c r="EA117" i="1"/>
  <c r="EB117" i="1"/>
  <c r="DJ115" i="1"/>
  <c r="DN115" i="1"/>
  <c r="DO115" i="1"/>
  <c r="DP115" i="1"/>
  <c r="DQ115" i="1"/>
  <c r="DR115" i="1"/>
  <c r="DU115" i="1"/>
  <c r="DV115" i="1"/>
  <c r="DW115" i="1"/>
  <c r="DX115" i="1"/>
  <c r="DY115" i="1"/>
  <c r="DZ115" i="1"/>
  <c r="EA115" i="1"/>
  <c r="EB115" i="1"/>
  <c r="DN113" i="1"/>
  <c r="DO113" i="1"/>
  <c r="DQ113" i="1"/>
  <c r="DP113" i="1"/>
  <c r="DR113" i="1"/>
  <c r="DY113" i="1"/>
  <c r="DZ113" i="1"/>
  <c r="DU113" i="1"/>
  <c r="DV113" i="1"/>
  <c r="DW113" i="1"/>
  <c r="DX113" i="1"/>
  <c r="EA113" i="1"/>
  <c r="EB113" i="1"/>
  <c r="DJ111" i="1"/>
  <c r="DN111" i="1"/>
  <c r="DO111" i="1"/>
  <c r="DP111" i="1"/>
  <c r="DQ111" i="1"/>
  <c r="DR111" i="1"/>
  <c r="DU111" i="1"/>
  <c r="DV111" i="1"/>
  <c r="DW111" i="1"/>
  <c r="DX111" i="1"/>
  <c r="DY111" i="1"/>
  <c r="DZ111" i="1"/>
  <c r="EA111" i="1"/>
  <c r="EB111" i="1"/>
  <c r="DJ109" i="1"/>
  <c r="DN109" i="1"/>
  <c r="DO109" i="1"/>
  <c r="DQ109" i="1"/>
  <c r="DR109" i="1"/>
  <c r="DU109" i="1"/>
  <c r="DV109" i="1"/>
  <c r="DW109" i="1"/>
  <c r="DX109" i="1"/>
  <c r="DY109" i="1"/>
  <c r="DZ109" i="1"/>
  <c r="DP109" i="1"/>
  <c r="EA109" i="1"/>
  <c r="EB109" i="1"/>
  <c r="DJ107" i="1"/>
  <c r="DN107" i="1"/>
  <c r="DO107" i="1"/>
  <c r="DP107" i="1"/>
  <c r="DQ107" i="1"/>
  <c r="DR107" i="1"/>
  <c r="DU107" i="1"/>
  <c r="DV107" i="1"/>
  <c r="DW107" i="1"/>
  <c r="DX107" i="1"/>
  <c r="DY107" i="1"/>
  <c r="DZ107" i="1"/>
  <c r="EA107" i="1"/>
  <c r="EB107" i="1"/>
  <c r="DJ105" i="1"/>
  <c r="DN105" i="1"/>
  <c r="DO105" i="1"/>
  <c r="DP105" i="1"/>
  <c r="DQ105" i="1"/>
  <c r="DY105" i="1"/>
  <c r="DZ105" i="1"/>
  <c r="EA105" i="1"/>
  <c r="DR105" i="1"/>
  <c r="DU105" i="1"/>
  <c r="DV105" i="1"/>
  <c r="DW105" i="1"/>
  <c r="DX105" i="1"/>
  <c r="EB105" i="1"/>
  <c r="DJ103" i="1"/>
  <c r="DN103" i="1"/>
  <c r="DO103" i="1"/>
  <c r="DP103" i="1"/>
  <c r="DQ103" i="1"/>
  <c r="DR103" i="1"/>
  <c r="DU103" i="1"/>
  <c r="DV103" i="1"/>
  <c r="DW103" i="1"/>
  <c r="DX103" i="1"/>
  <c r="DY103" i="1"/>
  <c r="DZ103" i="1"/>
  <c r="EA103" i="1"/>
  <c r="EB103" i="1"/>
  <c r="DJ101" i="1"/>
  <c r="DN101" i="1"/>
  <c r="DO101" i="1"/>
  <c r="DP101" i="1"/>
  <c r="DQ101" i="1"/>
  <c r="DR101" i="1"/>
  <c r="DU101" i="1"/>
  <c r="DV101" i="1"/>
  <c r="DW101" i="1"/>
  <c r="DX101" i="1"/>
  <c r="DY101" i="1"/>
  <c r="DZ101" i="1"/>
  <c r="EA101" i="1"/>
  <c r="EB101" i="1"/>
  <c r="DJ99" i="1"/>
  <c r="DN99" i="1"/>
  <c r="DO99" i="1"/>
  <c r="DP99" i="1"/>
  <c r="DQ99" i="1"/>
  <c r="DR99" i="1"/>
  <c r="DU99" i="1"/>
  <c r="DV99" i="1"/>
  <c r="DW99" i="1"/>
  <c r="DX99" i="1"/>
  <c r="DY99" i="1"/>
  <c r="DZ99" i="1"/>
  <c r="EA99" i="1"/>
  <c r="EB99" i="1"/>
  <c r="DJ97" i="1"/>
  <c r="DN97" i="1"/>
  <c r="DO97" i="1"/>
  <c r="DP97" i="1"/>
  <c r="DQ97" i="1"/>
  <c r="DR97" i="1"/>
  <c r="DY97" i="1"/>
  <c r="DZ97" i="1"/>
  <c r="EA97" i="1"/>
  <c r="DU97" i="1"/>
  <c r="DV97" i="1"/>
  <c r="DW97" i="1"/>
  <c r="DX97" i="1"/>
  <c r="EB97" i="1"/>
  <c r="DJ95" i="1"/>
  <c r="DN95" i="1"/>
  <c r="DO95" i="1"/>
  <c r="DP95" i="1"/>
  <c r="DQ95" i="1"/>
  <c r="DR95" i="1"/>
  <c r="DU95" i="1"/>
  <c r="DV95" i="1"/>
  <c r="DW95" i="1"/>
  <c r="DX95" i="1"/>
  <c r="DY95" i="1"/>
  <c r="DZ95" i="1"/>
  <c r="EA95" i="1"/>
  <c r="EB95" i="1"/>
  <c r="DJ93" i="1"/>
  <c r="DN93" i="1"/>
  <c r="DO93" i="1"/>
  <c r="DR93" i="1"/>
  <c r="DP93" i="1"/>
  <c r="DQ93" i="1"/>
  <c r="DU93" i="1"/>
  <c r="DV93" i="1"/>
  <c r="DW93" i="1"/>
  <c r="DX93" i="1"/>
  <c r="DY93" i="1"/>
  <c r="DZ93" i="1"/>
  <c r="EA93" i="1"/>
  <c r="EB93" i="1"/>
  <c r="DJ91" i="1"/>
  <c r="DN91" i="1"/>
  <c r="DO91" i="1"/>
  <c r="DP91" i="1"/>
  <c r="DQ91" i="1"/>
  <c r="DR91" i="1"/>
  <c r="DU91" i="1"/>
  <c r="DV91" i="1"/>
  <c r="DW91" i="1"/>
  <c r="DX91" i="1"/>
  <c r="DY91" i="1"/>
  <c r="DZ91" i="1"/>
  <c r="EA91" i="1"/>
  <c r="EB91" i="1"/>
  <c r="DJ89" i="1"/>
  <c r="DN89" i="1"/>
  <c r="DO89" i="1"/>
  <c r="DP89" i="1"/>
  <c r="DQ89" i="1"/>
  <c r="DY89" i="1"/>
  <c r="DZ89" i="1"/>
  <c r="EA89" i="1"/>
  <c r="DR89" i="1"/>
  <c r="DU89" i="1"/>
  <c r="DV89" i="1"/>
  <c r="DW89" i="1"/>
  <c r="DX89" i="1"/>
  <c r="EB89" i="1"/>
  <c r="DJ87" i="1"/>
  <c r="DN87" i="1"/>
  <c r="DO87" i="1"/>
  <c r="DP87" i="1"/>
  <c r="DQ87" i="1"/>
  <c r="DR87" i="1"/>
  <c r="DU87" i="1"/>
  <c r="DV87" i="1"/>
  <c r="DW87" i="1"/>
  <c r="DX87" i="1"/>
  <c r="DY87" i="1"/>
  <c r="DZ87" i="1"/>
  <c r="EA87" i="1"/>
  <c r="EB87" i="1"/>
  <c r="DJ85" i="1"/>
  <c r="DN85" i="1"/>
  <c r="DO85" i="1"/>
  <c r="DP85" i="1"/>
  <c r="DQ85" i="1"/>
  <c r="DR85" i="1"/>
  <c r="DU85" i="1"/>
  <c r="DV85" i="1"/>
  <c r="DW85" i="1"/>
  <c r="DX85" i="1"/>
  <c r="DY85" i="1"/>
  <c r="DZ85" i="1"/>
  <c r="EA85" i="1"/>
  <c r="EB85" i="1"/>
  <c r="DJ83" i="1"/>
  <c r="DN83" i="1"/>
  <c r="DO83" i="1"/>
  <c r="DP83" i="1"/>
  <c r="DQ83" i="1"/>
  <c r="DR83" i="1"/>
  <c r="DU83" i="1"/>
  <c r="DV83" i="1"/>
  <c r="DW83" i="1"/>
  <c r="DX83" i="1"/>
  <c r="DY83" i="1"/>
  <c r="DZ83" i="1"/>
  <c r="EA83" i="1"/>
  <c r="EB83" i="1"/>
  <c r="DJ81" i="1"/>
  <c r="DN81" i="1"/>
  <c r="DO81" i="1"/>
  <c r="DP81" i="1"/>
  <c r="DQ81" i="1"/>
  <c r="DR81" i="1"/>
  <c r="DY81" i="1"/>
  <c r="DZ81" i="1"/>
  <c r="EA81" i="1"/>
  <c r="DU81" i="1"/>
  <c r="DV81" i="1"/>
  <c r="DW81" i="1"/>
  <c r="DX81" i="1"/>
  <c r="EB81" i="1"/>
  <c r="DJ79" i="1"/>
  <c r="DN79" i="1"/>
  <c r="DO79" i="1"/>
  <c r="DP79" i="1"/>
  <c r="DQ79" i="1"/>
  <c r="DR79" i="1"/>
  <c r="DU79" i="1"/>
  <c r="DV79" i="1"/>
  <c r="DW79" i="1"/>
  <c r="DX79" i="1"/>
  <c r="DY79" i="1"/>
  <c r="DZ79" i="1"/>
  <c r="EA79" i="1"/>
  <c r="EB79" i="1"/>
  <c r="DJ77" i="1"/>
  <c r="DN77" i="1"/>
  <c r="DO77" i="1"/>
  <c r="DR77" i="1"/>
  <c r="DU77" i="1"/>
  <c r="DV77" i="1"/>
  <c r="DW77" i="1"/>
  <c r="DX77" i="1"/>
  <c r="DY77" i="1"/>
  <c r="DZ77" i="1"/>
  <c r="EA77" i="1"/>
  <c r="DP77" i="1"/>
  <c r="DQ77" i="1"/>
  <c r="EB77" i="1"/>
  <c r="DJ75" i="1"/>
  <c r="DN75" i="1"/>
  <c r="DO75" i="1"/>
  <c r="DP75" i="1"/>
  <c r="DQ75" i="1"/>
  <c r="DR75" i="1"/>
  <c r="DU75" i="1"/>
  <c r="DV75" i="1"/>
  <c r="DW75" i="1"/>
  <c r="DX75" i="1"/>
  <c r="DY75" i="1"/>
  <c r="DZ75" i="1"/>
  <c r="EA75" i="1"/>
  <c r="EB75" i="1"/>
  <c r="DJ73" i="1"/>
  <c r="DN73" i="1"/>
  <c r="DO73" i="1"/>
  <c r="DP73" i="1"/>
  <c r="DQ73" i="1"/>
  <c r="DY73" i="1"/>
  <c r="DZ73" i="1"/>
  <c r="EA73" i="1"/>
  <c r="DR73" i="1"/>
  <c r="DU73" i="1"/>
  <c r="DV73" i="1"/>
  <c r="DW73" i="1"/>
  <c r="DX73" i="1"/>
  <c r="EB73" i="1"/>
  <c r="DJ71" i="1"/>
  <c r="DN71" i="1"/>
  <c r="DO71" i="1"/>
  <c r="DP71" i="1"/>
  <c r="DQ71" i="1"/>
  <c r="DR71" i="1"/>
  <c r="DU71" i="1"/>
  <c r="DV71" i="1"/>
  <c r="DW71" i="1"/>
  <c r="DX71" i="1"/>
  <c r="DY71" i="1"/>
  <c r="DZ71" i="1"/>
  <c r="EA71" i="1"/>
  <c r="EB71" i="1"/>
  <c r="DJ69" i="1"/>
  <c r="DN69" i="1"/>
  <c r="DO69" i="1"/>
  <c r="DP69" i="1"/>
  <c r="DQ69" i="1"/>
  <c r="DR69" i="1"/>
  <c r="DU69" i="1"/>
  <c r="DV69" i="1"/>
  <c r="DW69" i="1"/>
  <c r="DX69" i="1"/>
  <c r="DY69" i="1"/>
  <c r="DZ69" i="1"/>
  <c r="EA69" i="1"/>
  <c r="EB69" i="1"/>
  <c r="DJ67" i="1"/>
  <c r="DN67" i="1"/>
  <c r="DO67" i="1"/>
  <c r="DP67" i="1"/>
  <c r="DQ67" i="1"/>
  <c r="DR67" i="1"/>
  <c r="DU67" i="1"/>
  <c r="DV67" i="1"/>
  <c r="DW67" i="1"/>
  <c r="DX67" i="1"/>
  <c r="DY67" i="1"/>
  <c r="DZ67" i="1"/>
  <c r="EA67" i="1"/>
  <c r="EB67" i="1"/>
  <c r="DJ65" i="1"/>
  <c r="DN65" i="1"/>
  <c r="DO65" i="1"/>
  <c r="DP65" i="1"/>
  <c r="DQ65" i="1"/>
  <c r="DR65" i="1"/>
  <c r="DY65" i="1"/>
  <c r="DZ65" i="1"/>
  <c r="EA65" i="1"/>
  <c r="DU65" i="1"/>
  <c r="DV65" i="1"/>
  <c r="DW65" i="1"/>
  <c r="DX65" i="1"/>
  <c r="EB65" i="1"/>
  <c r="DJ63" i="1"/>
  <c r="DN63" i="1"/>
  <c r="DO63" i="1"/>
  <c r="DP63" i="1"/>
  <c r="DQ63" i="1"/>
  <c r="DR63" i="1"/>
  <c r="DU63" i="1"/>
  <c r="DV63" i="1"/>
  <c r="DW63" i="1"/>
  <c r="DX63" i="1"/>
  <c r="DY63" i="1"/>
  <c r="DZ63" i="1"/>
  <c r="EA63" i="1"/>
  <c r="EB63" i="1"/>
  <c r="DJ61" i="1"/>
  <c r="DN61" i="1"/>
  <c r="DO61" i="1"/>
  <c r="DR61" i="1"/>
  <c r="DP61" i="1"/>
  <c r="DQ61" i="1"/>
  <c r="DU61" i="1"/>
  <c r="DV61" i="1"/>
  <c r="DW61" i="1"/>
  <c r="DX61" i="1"/>
  <c r="DY61" i="1"/>
  <c r="DZ61" i="1"/>
  <c r="EA61" i="1"/>
  <c r="EB61" i="1"/>
  <c r="DL59" i="1"/>
  <c r="DN59" i="1"/>
  <c r="DO59" i="1"/>
  <c r="DP59" i="1"/>
  <c r="DQ59" i="1"/>
  <c r="DR59" i="1"/>
  <c r="DU59" i="1"/>
  <c r="DV59" i="1"/>
  <c r="DW59" i="1"/>
  <c r="DX59" i="1"/>
  <c r="DY59" i="1"/>
  <c r="DZ59" i="1"/>
  <c r="EA59" i="1"/>
  <c r="EB59" i="1"/>
  <c r="DJ57" i="1"/>
  <c r="DN57" i="1"/>
  <c r="DO57" i="1"/>
  <c r="DP57" i="1"/>
  <c r="DQ57" i="1"/>
  <c r="DY57" i="1"/>
  <c r="DZ57" i="1"/>
  <c r="EA57" i="1"/>
  <c r="DR57" i="1"/>
  <c r="DU57" i="1"/>
  <c r="DV57" i="1"/>
  <c r="DW57" i="1"/>
  <c r="DX57" i="1"/>
  <c r="EB57" i="1"/>
  <c r="DL55" i="1"/>
  <c r="DN55" i="1"/>
  <c r="DO55" i="1"/>
  <c r="DP55" i="1"/>
  <c r="DQ55" i="1"/>
  <c r="DR55" i="1"/>
  <c r="DU55" i="1"/>
  <c r="DV55" i="1"/>
  <c r="DW55" i="1"/>
  <c r="DX55" i="1"/>
  <c r="DY55" i="1"/>
  <c r="DZ55" i="1"/>
  <c r="EA55" i="1"/>
  <c r="EB55" i="1"/>
  <c r="DJ53" i="1"/>
  <c r="DN53" i="1"/>
  <c r="DO53" i="1"/>
  <c r="DP53" i="1"/>
  <c r="DQ53" i="1"/>
  <c r="DR53" i="1"/>
  <c r="DU53" i="1"/>
  <c r="DV53" i="1"/>
  <c r="DW53" i="1"/>
  <c r="DX53" i="1"/>
  <c r="DY53" i="1"/>
  <c r="DZ53" i="1"/>
  <c r="EA53" i="1"/>
  <c r="EB53" i="1"/>
  <c r="DL51" i="1"/>
  <c r="DN51" i="1"/>
  <c r="DO51" i="1"/>
  <c r="DP51" i="1"/>
  <c r="DQ51" i="1"/>
  <c r="DR51" i="1"/>
  <c r="DU51" i="1"/>
  <c r="DV51" i="1"/>
  <c r="DW51" i="1"/>
  <c r="DX51" i="1"/>
  <c r="DY51" i="1"/>
  <c r="DZ51" i="1"/>
  <c r="EA51" i="1"/>
  <c r="EB51" i="1"/>
  <c r="DJ49" i="1"/>
  <c r="DN49" i="1"/>
  <c r="DO49" i="1"/>
  <c r="DP49" i="1"/>
  <c r="DQ49" i="1"/>
  <c r="DR49" i="1"/>
  <c r="DY49" i="1"/>
  <c r="DZ49" i="1"/>
  <c r="EA49" i="1"/>
  <c r="DU49" i="1"/>
  <c r="DV49" i="1"/>
  <c r="DW49" i="1"/>
  <c r="DX49" i="1"/>
  <c r="EB49" i="1"/>
  <c r="DL47" i="1"/>
  <c r="DN47" i="1"/>
  <c r="DO47" i="1"/>
  <c r="DP47" i="1"/>
  <c r="DQ47" i="1"/>
  <c r="DR47" i="1"/>
  <c r="DU47" i="1"/>
  <c r="DV47" i="1"/>
  <c r="DW47" i="1"/>
  <c r="DX47" i="1"/>
  <c r="DY47" i="1"/>
  <c r="DZ47" i="1"/>
  <c r="EA47" i="1"/>
  <c r="EB47" i="1"/>
  <c r="DJ45" i="1"/>
  <c r="DN45" i="1"/>
  <c r="DO45" i="1"/>
  <c r="DR45" i="1"/>
  <c r="DU45" i="1"/>
  <c r="DV45" i="1"/>
  <c r="DW45" i="1"/>
  <c r="DX45" i="1"/>
  <c r="DY45" i="1"/>
  <c r="DZ45" i="1"/>
  <c r="EA45" i="1"/>
  <c r="DP45" i="1"/>
  <c r="DQ45" i="1"/>
  <c r="EB45" i="1"/>
  <c r="DL43" i="1"/>
  <c r="DN43" i="1"/>
  <c r="DO43" i="1"/>
  <c r="DP43" i="1"/>
  <c r="DQ43" i="1"/>
  <c r="DR43" i="1"/>
  <c r="DU43" i="1"/>
  <c r="DV43" i="1"/>
  <c r="DW43" i="1"/>
  <c r="DX43" i="1"/>
  <c r="DY43" i="1"/>
  <c r="DZ43" i="1"/>
  <c r="EA43" i="1"/>
  <c r="EB43" i="1"/>
  <c r="DJ41" i="1"/>
  <c r="DN41" i="1"/>
  <c r="DO41" i="1"/>
  <c r="DP41" i="1"/>
  <c r="DQ41" i="1"/>
  <c r="DY41" i="1"/>
  <c r="DZ41" i="1"/>
  <c r="EA41" i="1"/>
  <c r="DR41" i="1"/>
  <c r="DU41" i="1"/>
  <c r="DV41" i="1"/>
  <c r="DW41" i="1"/>
  <c r="DX41" i="1"/>
  <c r="EB41" i="1"/>
  <c r="DL39" i="1"/>
  <c r="DN39" i="1"/>
  <c r="DO39" i="1"/>
  <c r="DP39" i="1"/>
  <c r="DQ39" i="1"/>
  <c r="DR39" i="1"/>
  <c r="DU39" i="1"/>
  <c r="DV39" i="1"/>
  <c r="DW39" i="1"/>
  <c r="DX39" i="1"/>
  <c r="DY39" i="1"/>
  <c r="DZ39" i="1"/>
  <c r="EA39" i="1"/>
  <c r="EB39" i="1"/>
  <c r="DJ37" i="1"/>
  <c r="DN37" i="1"/>
  <c r="DO37" i="1"/>
  <c r="DP37" i="1"/>
  <c r="DQ37" i="1"/>
  <c r="DR37" i="1"/>
  <c r="DU37" i="1"/>
  <c r="DV37" i="1"/>
  <c r="DW37" i="1"/>
  <c r="DX37" i="1"/>
  <c r="DY37" i="1"/>
  <c r="DZ37" i="1"/>
  <c r="EA37" i="1"/>
  <c r="EB37" i="1"/>
  <c r="DL35" i="1"/>
  <c r="DN35" i="1"/>
  <c r="DO35" i="1"/>
  <c r="DP35" i="1"/>
  <c r="DQ35" i="1"/>
  <c r="DR35" i="1"/>
  <c r="DU35" i="1"/>
  <c r="DV35" i="1"/>
  <c r="DW35" i="1"/>
  <c r="DX35" i="1"/>
  <c r="DY35" i="1"/>
  <c r="DZ35" i="1"/>
  <c r="EA35" i="1"/>
  <c r="EB35" i="1"/>
  <c r="DJ33" i="1"/>
  <c r="DN33" i="1"/>
  <c r="DO33" i="1"/>
  <c r="DP33" i="1"/>
  <c r="DQ33" i="1"/>
  <c r="DR33" i="1"/>
  <c r="DY33" i="1"/>
  <c r="DZ33" i="1"/>
  <c r="EA33" i="1"/>
  <c r="DU33" i="1"/>
  <c r="DV33" i="1"/>
  <c r="DW33" i="1"/>
  <c r="DX33" i="1"/>
  <c r="EB33" i="1"/>
  <c r="DL31" i="1"/>
  <c r="DN31" i="1"/>
  <c r="DO31" i="1"/>
  <c r="DP31" i="1"/>
  <c r="DQ31" i="1"/>
  <c r="DR31" i="1"/>
  <c r="DU31" i="1"/>
  <c r="DV31" i="1"/>
  <c r="DW31" i="1"/>
  <c r="DX31" i="1"/>
  <c r="DY31" i="1"/>
  <c r="DZ31" i="1"/>
  <c r="EA31" i="1"/>
  <c r="EB31" i="1"/>
  <c r="DJ29" i="1"/>
  <c r="DN29" i="1"/>
  <c r="DO29" i="1"/>
  <c r="DR29" i="1"/>
  <c r="DP29" i="1"/>
  <c r="DQ29" i="1"/>
  <c r="DU29" i="1"/>
  <c r="DV29" i="1"/>
  <c r="DW29" i="1"/>
  <c r="DX29" i="1"/>
  <c r="DY29" i="1"/>
  <c r="DZ29" i="1"/>
  <c r="EA29" i="1"/>
  <c r="EB29" i="1"/>
  <c r="DL27" i="1"/>
  <c r="DN27" i="1"/>
  <c r="DO27" i="1"/>
  <c r="DP27" i="1"/>
  <c r="DQ27" i="1"/>
  <c r="DR27" i="1"/>
  <c r="DU27" i="1"/>
  <c r="DV27" i="1"/>
  <c r="DW27" i="1"/>
  <c r="DX27" i="1"/>
  <c r="DY27" i="1"/>
  <c r="DZ27" i="1"/>
  <c r="EA27" i="1"/>
  <c r="EB27" i="1"/>
  <c r="DJ25" i="1"/>
  <c r="DN25" i="1"/>
  <c r="DO25" i="1"/>
  <c r="DP25" i="1"/>
  <c r="DQ25" i="1"/>
  <c r="DY25" i="1"/>
  <c r="DZ25" i="1"/>
  <c r="EA25" i="1"/>
  <c r="DR25" i="1"/>
  <c r="DU25" i="1"/>
  <c r="DV25" i="1"/>
  <c r="DW25" i="1"/>
  <c r="DX25" i="1"/>
  <c r="EB25" i="1"/>
  <c r="DL23" i="1"/>
  <c r="DN23" i="1"/>
  <c r="DO23" i="1"/>
  <c r="DP23" i="1"/>
  <c r="DQ23" i="1"/>
  <c r="DR23" i="1"/>
  <c r="DU23" i="1"/>
  <c r="DV23" i="1"/>
  <c r="DW23" i="1"/>
  <c r="DX23" i="1"/>
  <c r="DY23" i="1"/>
  <c r="DZ23" i="1"/>
  <c r="EA23" i="1"/>
  <c r="EB23" i="1"/>
  <c r="DJ21" i="1"/>
  <c r="DN21" i="1"/>
  <c r="DO21" i="1"/>
  <c r="DU21" i="1"/>
  <c r="DP21" i="1"/>
  <c r="DQ21" i="1"/>
  <c r="DR21" i="1"/>
  <c r="DV21" i="1"/>
  <c r="DW21" i="1"/>
  <c r="DX21" i="1"/>
  <c r="DY21" i="1"/>
  <c r="DZ21" i="1"/>
  <c r="EA21" i="1"/>
  <c r="EB21" i="1"/>
  <c r="DL19" i="1"/>
  <c r="DN19" i="1"/>
  <c r="DO19" i="1"/>
  <c r="DP19" i="1"/>
  <c r="DQ19" i="1"/>
  <c r="DU19" i="1"/>
  <c r="DR19" i="1"/>
  <c r="DV19" i="1"/>
  <c r="DW19" i="1"/>
  <c r="DX19" i="1"/>
  <c r="DY19" i="1"/>
  <c r="DZ19" i="1"/>
  <c r="EA19" i="1"/>
  <c r="EB19" i="1"/>
  <c r="DJ17" i="1"/>
  <c r="DN17" i="1"/>
  <c r="DO17" i="1"/>
  <c r="DU17" i="1"/>
  <c r="DP17" i="1"/>
  <c r="DQ17" i="1"/>
  <c r="DR17" i="1"/>
  <c r="DZ17" i="1"/>
  <c r="EA17" i="1"/>
  <c r="DV17" i="1"/>
  <c r="DW17" i="1"/>
  <c r="DX17" i="1"/>
  <c r="DY17" i="1"/>
  <c r="EB17" i="1"/>
  <c r="DK15" i="1"/>
  <c r="DN15" i="1"/>
  <c r="DO15" i="1"/>
  <c r="DP15" i="1"/>
  <c r="DQ15" i="1"/>
  <c r="DU15" i="1"/>
  <c r="DR15" i="1"/>
  <c r="DV15" i="1"/>
  <c r="DW15" i="1"/>
  <c r="DX15" i="1"/>
  <c r="DY15" i="1"/>
  <c r="DZ15" i="1"/>
  <c r="EA15" i="1"/>
  <c r="EB15" i="1"/>
  <c r="DM13" i="1"/>
  <c r="DN13" i="1"/>
  <c r="DO13" i="1"/>
  <c r="DU13" i="1"/>
  <c r="DR13" i="1"/>
  <c r="DV13" i="1"/>
  <c r="DW13" i="1"/>
  <c r="DX13" i="1"/>
  <c r="DY13" i="1"/>
  <c r="DZ13" i="1"/>
  <c r="EA13" i="1"/>
  <c r="DP13" i="1"/>
  <c r="DQ13" i="1"/>
  <c r="EB13" i="1"/>
  <c r="DN11" i="1"/>
  <c r="DO11" i="1"/>
  <c r="DP11" i="1"/>
  <c r="DQ11" i="1"/>
  <c r="DU11" i="1"/>
  <c r="DR11" i="1"/>
  <c r="DV11" i="1"/>
  <c r="DW11" i="1"/>
  <c r="DX11" i="1"/>
  <c r="DY11" i="1"/>
  <c r="DZ11" i="1"/>
  <c r="EA11" i="1"/>
  <c r="EB11" i="1"/>
  <c r="DI9" i="1"/>
  <c r="DN9" i="1"/>
  <c r="DO9" i="1"/>
  <c r="DU9" i="1"/>
  <c r="DP9" i="1"/>
  <c r="DQ9" i="1"/>
  <c r="DZ9" i="1"/>
  <c r="EA9" i="1"/>
  <c r="DR9" i="1"/>
  <c r="DV9" i="1"/>
  <c r="DW9" i="1"/>
  <c r="DX9" i="1"/>
  <c r="DY9" i="1"/>
  <c r="EB9" i="1"/>
  <c r="DK7" i="1"/>
  <c r="DN7" i="1"/>
  <c r="DO7" i="1"/>
  <c r="DP7" i="1"/>
  <c r="DQ7" i="1"/>
  <c r="DU7" i="1"/>
  <c r="DR7" i="1"/>
  <c r="DV7" i="1"/>
  <c r="DW7" i="1"/>
  <c r="DX7" i="1"/>
  <c r="DY7" i="1"/>
  <c r="DZ7" i="1"/>
  <c r="EA7" i="1"/>
  <c r="EB7" i="1"/>
  <c r="DM5" i="1"/>
  <c r="DN5" i="1"/>
  <c r="DO5" i="1"/>
  <c r="DU5" i="1"/>
  <c r="DP5" i="1"/>
  <c r="DQ5" i="1"/>
  <c r="DR5" i="1"/>
  <c r="DV5" i="1"/>
  <c r="DW5" i="1"/>
  <c r="DX5" i="1"/>
  <c r="DY5" i="1"/>
  <c r="DZ5" i="1"/>
  <c r="EA5" i="1"/>
  <c r="EB5" i="1"/>
  <c r="DN3" i="1"/>
  <c r="DO3" i="1"/>
  <c r="DP3" i="1"/>
  <c r="DQ3" i="1"/>
  <c r="DU3" i="1"/>
  <c r="DR3" i="1"/>
  <c r="DV3" i="1"/>
  <c r="DW3" i="1"/>
  <c r="DX3" i="1"/>
  <c r="DY3" i="1"/>
  <c r="DZ3" i="1"/>
  <c r="EA3" i="1"/>
  <c r="EB3" i="1"/>
  <c r="DN130" i="1"/>
  <c r="DP130" i="1"/>
  <c r="DR130" i="1"/>
  <c r="DQ130" i="1"/>
  <c r="DU130" i="1"/>
  <c r="DV130" i="1"/>
  <c r="DW130" i="1"/>
  <c r="DX130" i="1"/>
  <c r="DY130" i="1"/>
  <c r="DZ130" i="1"/>
  <c r="DO130" i="1"/>
  <c r="EA130" i="1"/>
  <c r="EB130" i="1"/>
  <c r="DO128" i="1"/>
  <c r="DN128" i="1"/>
  <c r="DP128" i="1"/>
  <c r="DR128" i="1"/>
  <c r="DU128" i="1"/>
  <c r="DV128" i="1"/>
  <c r="DW128" i="1"/>
  <c r="DX128" i="1"/>
  <c r="DQ128" i="1"/>
  <c r="DY128" i="1"/>
  <c r="DZ128" i="1"/>
  <c r="EA128" i="1"/>
  <c r="EB128" i="1"/>
  <c r="DN126" i="1"/>
  <c r="DO126" i="1"/>
  <c r="DP126" i="1"/>
  <c r="DR126" i="1"/>
  <c r="DQ126" i="1"/>
  <c r="DU126" i="1"/>
  <c r="DV126" i="1"/>
  <c r="DW126" i="1"/>
  <c r="DX126" i="1"/>
  <c r="DY126" i="1"/>
  <c r="DZ126" i="1"/>
  <c r="EA126" i="1"/>
  <c r="EB126" i="1"/>
  <c r="DO124" i="1"/>
  <c r="DP124" i="1"/>
  <c r="DN124" i="1"/>
  <c r="DR124" i="1"/>
  <c r="DU124" i="1"/>
  <c r="DV124" i="1"/>
  <c r="DW124" i="1"/>
  <c r="DX124" i="1"/>
  <c r="DY124" i="1"/>
  <c r="DZ124" i="1"/>
  <c r="EA124" i="1"/>
  <c r="EB124" i="1"/>
  <c r="DQ124" i="1"/>
  <c r="DN122" i="1"/>
  <c r="DP122" i="1"/>
  <c r="DO122" i="1"/>
  <c r="DR122" i="1"/>
  <c r="DQ122" i="1"/>
  <c r="DU122" i="1"/>
  <c r="DV122" i="1"/>
  <c r="DW122" i="1"/>
  <c r="DX122" i="1"/>
  <c r="DY122" i="1"/>
  <c r="DZ122" i="1"/>
  <c r="EA122" i="1"/>
  <c r="EB122" i="1"/>
  <c r="DO120" i="1"/>
  <c r="DN120" i="1"/>
  <c r="DP120" i="1"/>
  <c r="DR120" i="1"/>
  <c r="DU120" i="1"/>
  <c r="DV120" i="1"/>
  <c r="DW120" i="1"/>
  <c r="DX120" i="1"/>
  <c r="DQ120" i="1"/>
  <c r="DY120" i="1"/>
  <c r="DZ120" i="1"/>
  <c r="EA120" i="1"/>
  <c r="EB120" i="1"/>
  <c r="DN118" i="1"/>
  <c r="DO118" i="1"/>
  <c r="DP118" i="1"/>
  <c r="DR118" i="1"/>
  <c r="DQ118" i="1"/>
  <c r="DU118" i="1"/>
  <c r="DV118" i="1"/>
  <c r="DW118" i="1"/>
  <c r="DX118" i="1"/>
  <c r="DY118" i="1"/>
  <c r="DZ118" i="1"/>
  <c r="EA118" i="1"/>
  <c r="EB118" i="1"/>
  <c r="DO116" i="1"/>
  <c r="DP116" i="1"/>
  <c r="DR116" i="1"/>
  <c r="DN116" i="1"/>
  <c r="DU116" i="1"/>
  <c r="DV116" i="1"/>
  <c r="DW116" i="1"/>
  <c r="DX116" i="1"/>
  <c r="DY116" i="1"/>
  <c r="DZ116" i="1"/>
  <c r="DQ116" i="1"/>
  <c r="EA116" i="1"/>
  <c r="EB116" i="1"/>
  <c r="DN114" i="1"/>
  <c r="DP114" i="1"/>
  <c r="DR114" i="1"/>
  <c r="DO114" i="1"/>
  <c r="DQ114" i="1"/>
  <c r="DU114" i="1"/>
  <c r="DV114" i="1"/>
  <c r="DW114" i="1"/>
  <c r="DX114" i="1"/>
  <c r="DY114" i="1"/>
  <c r="DZ114" i="1"/>
  <c r="EA114" i="1"/>
  <c r="EB114" i="1"/>
  <c r="DO112" i="1"/>
  <c r="DN112" i="1"/>
  <c r="DP112" i="1"/>
  <c r="DR112" i="1"/>
  <c r="DU112" i="1"/>
  <c r="DV112" i="1"/>
  <c r="DW112" i="1"/>
  <c r="DX112" i="1"/>
  <c r="DQ112" i="1"/>
  <c r="DY112" i="1"/>
  <c r="DZ112" i="1"/>
  <c r="EA112" i="1"/>
  <c r="EB112" i="1"/>
  <c r="DN110" i="1"/>
  <c r="DO110" i="1"/>
  <c r="DP110" i="1"/>
  <c r="DR110" i="1"/>
  <c r="DQ110" i="1"/>
  <c r="DU110" i="1"/>
  <c r="DV110" i="1"/>
  <c r="DW110" i="1"/>
  <c r="DX110" i="1"/>
  <c r="DY110" i="1"/>
  <c r="DZ110" i="1"/>
  <c r="EA110" i="1"/>
  <c r="EB110" i="1"/>
  <c r="DP108" i="1"/>
  <c r="DN108" i="1"/>
  <c r="DO108" i="1"/>
  <c r="DR108" i="1"/>
  <c r="DU108" i="1"/>
  <c r="DV108" i="1"/>
  <c r="DW108" i="1"/>
  <c r="DX108" i="1"/>
  <c r="DY108" i="1"/>
  <c r="DZ108" i="1"/>
  <c r="EA108" i="1"/>
  <c r="EB108" i="1"/>
  <c r="DQ108" i="1"/>
  <c r="DN106" i="1"/>
  <c r="DO106" i="1"/>
  <c r="DP106" i="1"/>
  <c r="DQ106" i="1"/>
  <c r="DR106" i="1"/>
  <c r="DU106" i="1"/>
  <c r="DV106" i="1"/>
  <c r="DW106" i="1"/>
  <c r="DX106" i="1"/>
  <c r="DY106" i="1"/>
  <c r="DZ106" i="1"/>
  <c r="EA106" i="1"/>
  <c r="EB106" i="1"/>
  <c r="DN104" i="1"/>
  <c r="DP104" i="1"/>
  <c r="DQ104" i="1"/>
  <c r="DR104" i="1"/>
  <c r="DU104" i="1"/>
  <c r="DV104" i="1"/>
  <c r="DW104" i="1"/>
  <c r="DX104" i="1"/>
  <c r="DO104" i="1"/>
  <c r="DY104" i="1"/>
  <c r="DZ104" i="1"/>
  <c r="EA104" i="1"/>
  <c r="EB104" i="1"/>
  <c r="DN102" i="1"/>
  <c r="DO102" i="1"/>
  <c r="DP102" i="1"/>
  <c r="DQ102" i="1"/>
  <c r="DR102" i="1"/>
  <c r="DU102" i="1"/>
  <c r="DV102" i="1"/>
  <c r="DW102" i="1"/>
  <c r="DX102" i="1"/>
  <c r="DY102" i="1"/>
  <c r="DZ102" i="1"/>
  <c r="EA102" i="1"/>
  <c r="EB102" i="1"/>
  <c r="DP100" i="1"/>
  <c r="DQ100" i="1"/>
  <c r="DO100" i="1"/>
  <c r="DR100" i="1"/>
  <c r="DU100" i="1"/>
  <c r="DV100" i="1"/>
  <c r="DW100" i="1"/>
  <c r="DX100" i="1"/>
  <c r="DN100" i="1"/>
  <c r="DY100" i="1"/>
  <c r="DZ100" i="1"/>
  <c r="EA100" i="1"/>
  <c r="EB100" i="1"/>
  <c r="DN98" i="1"/>
  <c r="DO98" i="1"/>
  <c r="DP98" i="1"/>
  <c r="DQ98" i="1"/>
  <c r="DR98" i="1"/>
  <c r="DU98" i="1"/>
  <c r="DV98" i="1"/>
  <c r="DW98" i="1"/>
  <c r="DX98" i="1"/>
  <c r="DY98" i="1"/>
  <c r="DZ98" i="1"/>
  <c r="EA98" i="1"/>
  <c r="EB98" i="1"/>
  <c r="DN96" i="1"/>
  <c r="DP96" i="1"/>
  <c r="DQ96" i="1"/>
  <c r="DR96" i="1"/>
  <c r="DO96" i="1"/>
  <c r="DU96" i="1"/>
  <c r="DV96" i="1"/>
  <c r="DW96" i="1"/>
  <c r="DX96" i="1"/>
  <c r="DY96" i="1"/>
  <c r="DZ96" i="1"/>
  <c r="EA96" i="1"/>
  <c r="EB96" i="1"/>
  <c r="DN94" i="1"/>
  <c r="DO94" i="1"/>
  <c r="DP94" i="1"/>
  <c r="DQ94" i="1"/>
  <c r="DR94" i="1"/>
  <c r="DU94" i="1"/>
  <c r="DV94" i="1"/>
  <c r="DW94" i="1"/>
  <c r="DX94" i="1"/>
  <c r="DY94" i="1"/>
  <c r="DZ94" i="1"/>
  <c r="EA94" i="1"/>
  <c r="EB94" i="1"/>
  <c r="DP92" i="1"/>
  <c r="DQ92" i="1"/>
  <c r="DN92" i="1"/>
  <c r="DO92" i="1"/>
  <c r="DR92" i="1"/>
  <c r="DU92" i="1"/>
  <c r="DV92" i="1"/>
  <c r="DW92" i="1"/>
  <c r="DX92" i="1"/>
  <c r="DY92" i="1"/>
  <c r="DZ92" i="1"/>
  <c r="EA92" i="1"/>
  <c r="EB92" i="1"/>
  <c r="DN90" i="1"/>
  <c r="DO90" i="1"/>
  <c r="DP90" i="1"/>
  <c r="DQ90" i="1"/>
  <c r="DR90" i="1"/>
  <c r="DU90" i="1"/>
  <c r="DV90" i="1"/>
  <c r="DW90" i="1"/>
  <c r="DX90" i="1"/>
  <c r="DY90" i="1"/>
  <c r="DZ90" i="1"/>
  <c r="EA90" i="1"/>
  <c r="EB90" i="1"/>
  <c r="DN88" i="1"/>
  <c r="DP88" i="1"/>
  <c r="DQ88" i="1"/>
  <c r="DR88" i="1"/>
  <c r="DU88" i="1"/>
  <c r="DV88" i="1"/>
  <c r="DW88" i="1"/>
  <c r="DX88" i="1"/>
  <c r="DY88" i="1"/>
  <c r="DZ88" i="1"/>
  <c r="EA88" i="1"/>
  <c r="EB88" i="1"/>
  <c r="DO88" i="1"/>
  <c r="DN86" i="1"/>
  <c r="DO86" i="1"/>
  <c r="DP86" i="1"/>
  <c r="DQ86" i="1"/>
  <c r="DR86" i="1"/>
  <c r="DU86" i="1"/>
  <c r="DV86" i="1"/>
  <c r="DW86" i="1"/>
  <c r="DX86" i="1"/>
  <c r="DY86" i="1"/>
  <c r="DZ86" i="1"/>
  <c r="EA86" i="1"/>
  <c r="EB86" i="1"/>
  <c r="DP84" i="1"/>
  <c r="DQ84" i="1"/>
  <c r="DO84" i="1"/>
  <c r="DR84" i="1"/>
  <c r="DN84" i="1"/>
  <c r="DU84" i="1"/>
  <c r="DV84" i="1"/>
  <c r="DW84" i="1"/>
  <c r="DX84" i="1"/>
  <c r="DY84" i="1"/>
  <c r="DZ84" i="1"/>
  <c r="EA84" i="1"/>
  <c r="EB84" i="1"/>
  <c r="DN82" i="1"/>
  <c r="DO82" i="1"/>
  <c r="DP82" i="1"/>
  <c r="DQ82" i="1"/>
  <c r="DR82" i="1"/>
  <c r="DU82" i="1"/>
  <c r="DV82" i="1"/>
  <c r="DW82" i="1"/>
  <c r="DX82" i="1"/>
  <c r="DY82" i="1"/>
  <c r="DZ82" i="1"/>
  <c r="EA82" i="1"/>
  <c r="EB82" i="1"/>
  <c r="DN80" i="1"/>
  <c r="DP80" i="1"/>
  <c r="DQ80" i="1"/>
  <c r="DR80" i="1"/>
  <c r="DO80" i="1"/>
  <c r="DU80" i="1"/>
  <c r="DV80" i="1"/>
  <c r="DW80" i="1"/>
  <c r="DX80" i="1"/>
  <c r="DY80" i="1"/>
  <c r="DZ80" i="1"/>
  <c r="EA80" i="1"/>
  <c r="EB80" i="1"/>
  <c r="DN78" i="1"/>
  <c r="DO78" i="1"/>
  <c r="DP78" i="1"/>
  <c r="DQ78" i="1"/>
  <c r="DR78" i="1"/>
  <c r="DU78" i="1"/>
  <c r="DV78" i="1"/>
  <c r="DW78" i="1"/>
  <c r="DX78" i="1"/>
  <c r="DY78" i="1"/>
  <c r="DZ78" i="1"/>
  <c r="EA78" i="1"/>
  <c r="EB78" i="1"/>
  <c r="DP76" i="1"/>
  <c r="DQ76" i="1"/>
  <c r="DN76" i="1"/>
  <c r="DO76" i="1"/>
  <c r="DR76" i="1"/>
  <c r="DU76" i="1"/>
  <c r="DV76" i="1"/>
  <c r="DW76" i="1"/>
  <c r="DX76" i="1"/>
  <c r="DY76" i="1"/>
  <c r="DZ76" i="1"/>
  <c r="EA76" i="1"/>
  <c r="EB76" i="1"/>
  <c r="DN74" i="1"/>
  <c r="DO74" i="1"/>
  <c r="DP74" i="1"/>
  <c r="DQ74" i="1"/>
  <c r="DR74" i="1"/>
  <c r="DU74" i="1"/>
  <c r="DV74" i="1"/>
  <c r="DW74" i="1"/>
  <c r="DX74" i="1"/>
  <c r="DY74" i="1"/>
  <c r="DZ74" i="1"/>
  <c r="EA74" i="1"/>
  <c r="EB74" i="1"/>
  <c r="DN72" i="1"/>
  <c r="DP72" i="1"/>
  <c r="DQ72" i="1"/>
  <c r="DR72" i="1"/>
  <c r="DU72" i="1"/>
  <c r="DV72" i="1"/>
  <c r="DW72" i="1"/>
  <c r="DX72" i="1"/>
  <c r="DO72" i="1"/>
  <c r="DY72" i="1"/>
  <c r="DZ72" i="1"/>
  <c r="EA72" i="1"/>
  <c r="EB72" i="1"/>
  <c r="DN70" i="1"/>
  <c r="DO70" i="1"/>
  <c r="DP70" i="1"/>
  <c r="DQ70" i="1"/>
  <c r="DR70" i="1"/>
  <c r="DU70" i="1"/>
  <c r="DV70" i="1"/>
  <c r="DW70" i="1"/>
  <c r="DX70" i="1"/>
  <c r="DY70" i="1"/>
  <c r="DZ70" i="1"/>
  <c r="EA70" i="1"/>
  <c r="EB70" i="1"/>
  <c r="DP68" i="1"/>
  <c r="DQ68" i="1"/>
  <c r="DO68" i="1"/>
  <c r="DR68" i="1"/>
  <c r="DU68" i="1"/>
  <c r="DV68" i="1"/>
  <c r="DW68" i="1"/>
  <c r="DX68" i="1"/>
  <c r="DY68" i="1"/>
  <c r="DZ68" i="1"/>
  <c r="EA68" i="1"/>
  <c r="EB68" i="1"/>
  <c r="DN68" i="1"/>
  <c r="DN66" i="1"/>
  <c r="DO66" i="1"/>
  <c r="DP66" i="1"/>
  <c r="DQ66" i="1"/>
  <c r="DR66" i="1"/>
  <c r="DU66" i="1"/>
  <c r="DV66" i="1"/>
  <c r="DW66" i="1"/>
  <c r="DX66" i="1"/>
  <c r="DY66" i="1"/>
  <c r="DZ66" i="1"/>
  <c r="EA66" i="1"/>
  <c r="EB66" i="1"/>
  <c r="DN64" i="1"/>
  <c r="DP64" i="1"/>
  <c r="DQ64" i="1"/>
  <c r="DR64" i="1"/>
  <c r="DO64" i="1"/>
  <c r="DU64" i="1"/>
  <c r="DV64" i="1"/>
  <c r="DW64" i="1"/>
  <c r="DX64" i="1"/>
  <c r="DY64" i="1"/>
  <c r="DZ64" i="1"/>
  <c r="EA64" i="1"/>
  <c r="EB64" i="1"/>
  <c r="DN62" i="1"/>
  <c r="DO62" i="1"/>
  <c r="DP62" i="1"/>
  <c r="DQ62" i="1"/>
  <c r="DR62" i="1"/>
  <c r="DU62" i="1"/>
  <c r="DV62" i="1"/>
  <c r="DW62" i="1"/>
  <c r="DX62" i="1"/>
  <c r="DY62" i="1"/>
  <c r="DZ62" i="1"/>
  <c r="EA62" i="1"/>
  <c r="EB62" i="1"/>
  <c r="DP60" i="1"/>
  <c r="DQ60" i="1"/>
  <c r="DN60" i="1"/>
  <c r="DO60" i="1"/>
  <c r="DR60" i="1"/>
  <c r="DU60" i="1"/>
  <c r="DV60" i="1"/>
  <c r="DW60" i="1"/>
  <c r="DX60" i="1"/>
  <c r="DY60" i="1"/>
  <c r="DZ60" i="1"/>
  <c r="EA60" i="1"/>
  <c r="EB60" i="1"/>
  <c r="DN58" i="1"/>
  <c r="DO58" i="1"/>
  <c r="DP58" i="1"/>
  <c r="DQ58" i="1"/>
  <c r="DR58" i="1"/>
  <c r="DU58" i="1"/>
  <c r="DV58" i="1"/>
  <c r="DW58" i="1"/>
  <c r="DX58" i="1"/>
  <c r="DY58" i="1"/>
  <c r="DZ58" i="1"/>
  <c r="EA58" i="1"/>
  <c r="EB58" i="1"/>
  <c r="DN56" i="1"/>
  <c r="DP56" i="1"/>
  <c r="DQ56" i="1"/>
  <c r="DR56" i="1"/>
  <c r="DU56" i="1"/>
  <c r="DV56" i="1"/>
  <c r="DW56" i="1"/>
  <c r="DX56" i="1"/>
  <c r="DY56" i="1"/>
  <c r="DZ56" i="1"/>
  <c r="EA56" i="1"/>
  <c r="DO56" i="1"/>
  <c r="EB56" i="1"/>
  <c r="DN54" i="1"/>
  <c r="DO54" i="1"/>
  <c r="DP54" i="1"/>
  <c r="DQ54" i="1"/>
  <c r="DR54" i="1"/>
  <c r="DU54" i="1"/>
  <c r="DV54" i="1"/>
  <c r="DW54" i="1"/>
  <c r="DX54" i="1"/>
  <c r="DY54" i="1"/>
  <c r="DZ54" i="1"/>
  <c r="EA54" i="1"/>
  <c r="EB54" i="1"/>
  <c r="DP52" i="1"/>
  <c r="DQ52" i="1"/>
  <c r="DO52" i="1"/>
  <c r="DR52" i="1"/>
  <c r="DN52" i="1"/>
  <c r="DU52" i="1"/>
  <c r="DV52" i="1"/>
  <c r="DW52" i="1"/>
  <c r="DX52" i="1"/>
  <c r="DY52" i="1"/>
  <c r="DZ52" i="1"/>
  <c r="EA52" i="1"/>
  <c r="EB52" i="1"/>
  <c r="DN50" i="1"/>
  <c r="DO50" i="1"/>
  <c r="DP50" i="1"/>
  <c r="DQ50" i="1"/>
  <c r="DR50" i="1"/>
  <c r="DU50" i="1"/>
  <c r="DV50" i="1"/>
  <c r="DW50" i="1"/>
  <c r="DX50" i="1"/>
  <c r="DY50" i="1"/>
  <c r="DZ50" i="1"/>
  <c r="EA50" i="1"/>
  <c r="EB50" i="1"/>
  <c r="DN48" i="1"/>
  <c r="DP48" i="1"/>
  <c r="DQ48" i="1"/>
  <c r="DR48" i="1"/>
  <c r="DO48" i="1"/>
  <c r="DU48" i="1"/>
  <c r="DV48" i="1"/>
  <c r="DW48" i="1"/>
  <c r="DX48" i="1"/>
  <c r="DY48" i="1"/>
  <c r="DZ48" i="1"/>
  <c r="EA48" i="1"/>
  <c r="EB48" i="1"/>
  <c r="DN46" i="1"/>
  <c r="DO46" i="1"/>
  <c r="DP46" i="1"/>
  <c r="DQ46" i="1"/>
  <c r="DR46" i="1"/>
  <c r="DU46" i="1"/>
  <c r="DV46" i="1"/>
  <c r="DW46" i="1"/>
  <c r="DX46" i="1"/>
  <c r="DY46" i="1"/>
  <c r="DZ46" i="1"/>
  <c r="EA46" i="1"/>
  <c r="EB46" i="1"/>
  <c r="DP44" i="1"/>
  <c r="DQ44" i="1"/>
  <c r="DN44" i="1"/>
  <c r="DO44" i="1"/>
  <c r="DR44" i="1"/>
  <c r="DU44" i="1"/>
  <c r="DV44" i="1"/>
  <c r="DW44" i="1"/>
  <c r="DX44" i="1"/>
  <c r="DY44" i="1"/>
  <c r="DZ44" i="1"/>
  <c r="EA44" i="1"/>
  <c r="EB44" i="1"/>
  <c r="DN42" i="1"/>
  <c r="DO42" i="1"/>
  <c r="DP42" i="1"/>
  <c r="DQ42" i="1"/>
  <c r="DR42" i="1"/>
  <c r="DU42" i="1"/>
  <c r="DV42" i="1"/>
  <c r="DW42" i="1"/>
  <c r="DX42" i="1"/>
  <c r="DY42" i="1"/>
  <c r="DZ42" i="1"/>
  <c r="EA42" i="1"/>
  <c r="EB42" i="1"/>
  <c r="DN40" i="1"/>
  <c r="DP40" i="1"/>
  <c r="DQ40" i="1"/>
  <c r="DR40" i="1"/>
  <c r="DU40" i="1"/>
  <c r="DV40" i="1"/>
  <c r="DW40" i="1"/>
  <c r="DX40" i="1"/>
  <c r="DO40" i="1"/>
  <c r="DY40" i="1"/>
  <c r="DZ40" i="1"/>
  <c r="EA40" i="1"/>
  <c r="EB40" i="1"/>
  <c r="DN38" i="1"/>
  <c r="DO38" i="1"/>
  <c r="DP38" i="1"/>
  <c r="DQ38" i="1"/>
  <c r="DR38" i="1"/>
  <c r="DU38" i="1"/>
  <c r="DV38" i="1"/>
  <c r="DW38" i="1"/>
  <c r="DX38" i="1"/>
  <c r="DY38" i="1"/>
  <c r="DZ38" i="1"/>
  <c r="EA38" i="1"/>
  <c r="EB38" i="1"/>
  <c r="DP36" i="1"/>
  <c r="DQ36" i="1"/>
  <c r="DO36" i="1"/>
  <c r="DR36" i="1"/>
  <c r="DU36" i="1"/>
  <c r="DV36" i="1"/>
  <c r="DW36" i="1"/>
  <c r="DX36" i="1"/>
  <c r="DN36" i="1"/>
  <c r="DY36" i="1"/>
  <c r="DZ36" i="1"/>
  <c r="EA36" i="1"/>
  <c r="EB36" i="1"/>
  <c r="DN34" i="1"/>
  <c r="DO34" i="1"/>
  <c r="DP34" i="1"/>
  <c r="DQ34" i="1"/>
  <c r="DR34" i="1"/>
  <c r="DU34" i="1"/>
  <c r="DV34" i="1"/>
  <c r="DW34" i="1"/>
  <c r="DX34" i="1"/>
  <c r="DY34" i="1"/>
  <c r="DZ34" i="1"/>
  <c r="EA34" i="1"/>
  <c r="EB34" i="1"/>
  <c r="DN32" i="1"/>
  <c r="DP32" i="1"/>
  <c r="DQ32" i="1"/>
  <c r="DR32" i="1"/>
  <c r="DO32" i="1"/>
  <c r="DU32" i="1"/>
  <c r="DV32" i="1"/>
  <c r="DW32" i="1"/>
  <c r="DX32" i="1"/>
  <c r="DY32" i="1"/>
  <c r="DZ32" i="1"/>
  <c r="EA32" i="1"/>
  <c r="EB32" i="1"/>
  <c r="DN30" i="1"/>
  <c r="DO30" i="1"/>
  <c r="DP30" i="1"/>
  <c r="DQ30" i="1"/>
  <c r="DR30" i="1"/>
  <c r="DU30" i="1"/>
  <c r="DV30" i="1"/>
  <c r="DW30" i="1"/>
  <c r="DX30" i="1"/>
  <c r="DY30" i="1"/>
  <c r="DZ30" i="1"/>
  <c r="EA30" i="1"/>
  <c r="EB30" i="1"/>
  <c r="DP28" i="1"/>
  <c r="DQ28" i="1"/>
  <c r="DN28" i="1"/>
  <c r="DO28" i="1"/>
  <c r="DR28" i="1"/>
  <c r="DU28" i="1"/>
  <c r="DV28" i="1"/>
  <c r="DW28" i="1"/>
  <c r="DX28" i="1"/>
  <c r="DY28" i="1"/>
  <c r="DZ28" i="1"/>
  <c r="EA28" i="1"/>
  <c r="EB28" i="1"/>
  <c r="DN26" i="1"/>
  <c r="DO26" i="1"/>
  <c r="DP26" i="1"/>
  <c r="DQ26" i="1"/>
  <c r="DR26" i="1"/>
  <c r="DU26" i="1"/>
  <c r="DV26" i="1"/>
  <c r="DW26" i="1"/>
  <c r="DX26" i="1"/>
  <c r="DY26" i="1"/>
  <c r="DZ26" i="1"/>
  <c r="EA26" i="1"/>
  <c r="EB26" i="1"/>
  <c r="DN24" i="1"/>
  <c r="DP24" i="1"/>
  <c r="DQ24" i="1"/>
  <c r="DR24" i="1"/>
  <c r="DU24" i="1"/>
  <c r="DV24" i="1"/>
  <c r="DW24" i="1"/>
  <c r="DX24" i="1"/>
  <c r="DY24" i="1"/>
  <c r="DZ24" i="1"/>
  <c r="EA24" i="1"/>
  <c r="EB24" i="1"/>
  <c r="DO24" i="1"/>
  <c r="DN22" i="1"/>
  <c r="DP22" i="1"/>
  <c r="DQ22" i="1"/>
  <c r="DO22" i="1"/>
  <c r="DR22" i="1"/>
  <c r="DU22" i="1"/>
  <c r="DV22" i="1"/>
  <c r="DW22" i="1"/>
  <c r="DX22" i="1"/>
  <c r="DY22" i="1"/>
  <c r="DZ22" i="1"/>
  <c r="EA22" i="1"/>
  <c r="EB22" i="1"/>
  <c r="DP20" i="1"/>
  <c r="DQ20" i="1"/>
  <c r="DR20" i="1"/>
  <c r="DN20" i="1"/>
  <c r="DO20" i="1"/>
  <c r="DV20" i="1"/>
  <c r="DW20" i="1"/>
  <c r="DX20" i="1"/>
  <c r="DY20" i="1"/>
  <c r="DZ20" i="1"/>
  <c r="EA20" i="1"/>
  <c r="DU20" i="1"/>
  <c r="EB20" i="1"/>
  <c r="DN18" i="1"/>
  <c r="DP18" i="1"/>
  <c r="DQ18" i="1"/>
  <c r="DO18" i="1"/>
  <c r="DR18" i="1"/>
  <c r="DU18" i="1"/>
  <c r="DV18" i="1"/>
  <c r="DW18" i="1"/>
  <c r="DX18" i="1"/>
  <c r="DY18" i="1"/>
  <c r="DZ18" i="1"/>
  <c r="EA18" i="1"/>
  <c r="EB18" i="1"/>
  <c r="DN16" i="1"/>
  <c r="DP16" i="1"/>
  <c r="DQ16" i="1"/>
  <c r="DR16" i="1"/>
  <c r="DV16" i="1"/>
  <c r="DW16" i="1"/>
  <c r="DX16" i="1"/>
  <c r="DY16" i="1"/>
  <c r="DO16" i="1"/>
  <c r="DU16" i="1"/>
  <c r="DZ16" i="1"/>
  <c r="EA16" i="1"/>
  <c r="EB16" i="1"/>
  <c r="DN14" i="1"/>
  <c r="DP14" i="1"/>
  <c r="DQ14" i="1"/>
  <c r="DO14" i="1"/>
  <c r="DR14" i="1"/>
  <c r="DU14" i="1"/>
  <c r="DV14" i="1"/>
  <c r="DW14" i="1"/>
  <c r="DX14" i="1"/>
  <c r="DY14" i="1"/>
  <c r="DZ14" i="1"/>
  <c r="EA14" i="1"/>
  <c r="EB14" i="1"/>
  <c r="DP12" i="1"/>
  <c r="DQ12" i="1"/>
  <c r="DN12" i="1"/>
  <c r="DR12" i="1"/>
  <c r="DO12" i="1"/>
  <c r="DV12" i="1"/>
  <c r="DW12" i="1"/>
  <c r="DX12" i="1"/>
  <c r="DY12" i="1"/>
  <c r="DZ12" i="1"/>
  <c r="EA12" i="1"/>
  <c r="EB12" i="1"/>
  <c r="DU12" i="1"/>
  <c r="DN10" i="1"/>
  <c r="DP10" i="1"/>
  <c r="DQ10" i="1"/>
  <c r="DO10" i="1"/>
  <c r="DR10" i="1"/>
  <c r="DU10" i="1"/>
  <c r="DV10" i="1"/>
  <c r="DW10" i="1"/>
  <c r="DX10" i="1"/>
  <c r="DY10" i="1"/>
  <c r="DZ10" i="1"/>
  <c r="EA10" i="1"/>
  <c r="EB10" i="1"/>
  <c r="DN8" i="1"/>
  <c r="DP8" i="1"/>
  <c r="DQ8" i="1"/>
  <c r="DR8" i="1"/>
  <c r="DV8" i="1"/>
  <c r="DW8" i="1"/>
  <c r="DX8" i="1"/>
  <c r="DY8" i="1"/>
  <c r="DU8" i="1"/>
  <c r="DZ8" i="1"/>
  <c r="EA8" i="1"/>
  <c r="DO8" i="1"/>
  <c r="EB8" i="1"/>
  <c r="DN6" i="1"/>
  <c r="DP6" i="1"/>
  <c r="DQ6" i="1"/>
  <c r="DO6" i="1"/>
  <c r="DR6" i="1"/>
  <c r="DU6" i="1"/>
  <c r="DV6" i="1"/>
  <c r="DW6" i="1"/>
  <c r="DX6" i="1"/>
  <c r="DY6" i="1"/>
  <c r="DZ6" i="1"/>
  <c r="EA6" i="1"/>
  <c r="EB6" i="1"/>
  <c r="DP4" i="1"/>
  <c r="DQ4" i="1"/>
  <c r="DR4" i="1"/>
  <c r="DO4" i="1"/>
  <c r="DV4" i="1"/>
  <c r="DW4" i="1"/>
  <c r="DX4" i="1"/>
  <c r="DY4" i="1"/>
  <c r="DZ4" i="1"/>
  <c r="EA4" i="1"/>
  <c r="DN4" i="1"/>
  <c r="DU4" i="1"/>
  <c r="EB4" i="1"/>
  <c r="DT129" i="1"/>
  <c r="DS129" i="1"/>
  <c r="DT125" i="1"/>
  <c r="DS125" i="1"/>
  <c r="DT121" i="1"/>
  <c r="DS121" i="1"/>
  <c r="DT117" i="1"/>
  <c r="DS117" i="1"/>
  <c r="DT113" i="1"/>
  <c r="DS113" i="1"/>
  <c r="DT130" i="1"/>
  <c r="DS130" i="1"/>
  <c r="DT128" i="1"/>
  <c r="DS128" i="1"/>
  <c r="DT126" i="1"/>
  <c r="DS126" i="1"/>
  <c r="DT124" i="1"/>
  <c r="DS124" i="1"/>
  <c r="DT122" i="1"/>
  <c r="DS122" i="1"/>
  <c r="DT120" i="1"/>
  <c r="DS120" i="1"/>
  <c r="DT118" i="1"/>
  <c r="DS118" i="1"/>
  <c r="DT116" i="1"/>
  <c r="DS116" i="1"/>
  <c r="DT114" i="1"/>
  <c r="DS114" i="1"/>
  <c r="DT112" i="1"/>
  <c r="DS112" i="1"/>
  <c r="DT110" i="1"/>
  <c r="DS110" i="1"/>
  <c r="DT108" i="1"/>
  <c r="DS108" i="1"/>
  <c r="DT106" i="1"/>
  <c r="DS106" i="1"/>
  <c r="DT104" i="1"/>
  <c r="DS104" i="1"/>
  <c r="DT102" i="1"/>
  <c r="DS102" i="1"/>
  <c r="DS100" i="1"/>
  <c r="DT100" i="1"/>
  <c r="DS98" i="1"/>
  <c r="DT98" i="1"/>
  <c r="DS96" i="1"/>
  <c r="DT96" i="1"/>
  <c r="DS94" i="1"/>
  <c r="DT94" i="1"/>
  <c r="DS92" i="1"/>
  <c r="DT92" i="1"/>
  <c r="DS90" i="1"/>
  <c r="DT90" i="1"/>
  <c r="DS88" i="1"/>
  <c r="DT88" i="1"/>
  <c r="DS86" i="1"/>
  <c r="DT86" i="1"/>
  <c r="DS84" i="1"/>
  <c r="DT84" i="1"/>
  <c r="DS82" i="1"/>
  <c r="DT82" i="1"/>
  <c r="DS80" i="1"/>
  <c r="DT80" i="1"/>
  <c r="DS78" i="1"/>
  <c r="DT78" i="1"/>
  <c r="DS76" i="1"/>
  <c r="DT76" i="1"/>
  <c r="DS74" i="1"/>
  <c r="DT74" i="1"/>
  <c r="DS72" i="1"/>
  <c r="DT72" i="1"/>
  <c r="DS70" i="1"/>
  <c r="DT70" i="1"/>
  <c r="DS68" i="1"/>
  <c r="DT68" i="1"/>
  <c r="DS66" i="1"/>
  <c r="DT66" i="1"/>
  <c r="DS64" i="1"/>
  <c r="DT64" i="1"/>
  <c r="DS62" i="1"/>
  <c r="DT62" i="1"/>
  <c r="DS60" i="1"/>
  <c r="DT60" i="1"/>
  <c r="DJ60" i="1"/>
  <c r="DL60" i="1"/>
  <c r="DS58" i="1"/>
  <c r="DT58" i="1"/>
  <c r="DJ58" i="1"/>
  <c r="DL58" i="1"/>
  <c r="DS56" i="1"/>
  <c r="DT56" i="1"/>
  <c r="DJ56" i="1"/>
  <c r="DL56" i="1"/>
  <c r="DS54" i="1"/>
  <c r="DT54" i="1"/>
  <c r="DJ54" i="1"/>
  <c r="DL54" i="1"/>
  <c r="DS52" i="1"/>
  <c r="DT52" i="1"/>
  <c r="DJ52" i="1"/>
  <c r="DL52" i="1"/>
  <c r="DS50" i="1"/>
  <c r="DT50" i="1"/>
  <c r="DJ50" i="1"/>
  <c r="DL50" i="1"/>
  <c r="DS48" i="1"/>
  <c r="DT48" i="1"/>
  <c r="DJ48" i="1"/>
  <c r="DL48" i="1"/>
  <c r="DS46" i="1"/>
  <c r="DT46" i="1"/>
  <c r="DJ46" i="1"/>
  <c r="DL46" i="1"/>
  <c r="DS44" i="1"/>
  <c r="DT44" i="1"/>
  <c r="DJ44" i="1"/>
  <c r="DL44" i="1"/>
  <c r="DS42" i="1"/>
  <c r="DT42" i="1"/>
  <c r="DJ42" i="1"/>
  <c r="DL42" i="1"/>
  <c r="DT40" i="1"/>
  <c r="DS40" i="1"/>
  <c r="DJ40" i="1"/>
  <c r="DL40" i="1"/>
  <c r="DT38" i="1"/>
  <c r="DS38" i="1"/>
  <c r="DJ38" i="1"/>
  <c r="DL38" i="1"/>
  <c r="DT36" i="1"/>
  <c r="DS36" i="1"/>
  <c r="DJ36" i="1"/>
  <c r="DL36" i="1"/>
  <c r="DT34" i="1"/>
  <c r="DS34" i="1"/>
  <c r="DJ34" i="1"/>
  <c r="DL34" i="1"/>
  <c r="DT32" i="1"/>
  <c r="DS32" i="1"/>
  <c r="DJ32" i="1"/>
  <c r="DL32" i="1"/>
  <c r="DT30" i="1"/>
  <c r="DS30" i="1"/>
  <c r="DJ30" i="1"/>
  <c r="DL30" i="1"/>
  <c r="DT28" i="1"/>
  <c r="DS28" i="1"/>
  <c r="DJ28" i="1"/>
  <c r="DL28" i="1"/>
  <c r="DT26" i="1"/>
  <c r="DS26" i="1"/>
  <c r="DJ26" i="1"/>
  <c r="DL26" i="1"/>
  <c r="DT24" i="1"/>
  <c r="DS24" i="1"/>
  <c r="DJ24" i="1"/>
  <c r="DL24" i="1"/>
  <c r="DT22" i="1"/>
  <c r="DS22" i="1"/>
  <c r="DJ22" i="1"/>
  <c r="DL22" i="1"/>
  <c r="DT20" i="1"/>
  <c r="DS20" i="1"/>
  <c r="DJ20" i="1"/>
  <c r="DL20" i="1"/>
  <c r="DT18" i="1"/>
  <c r="DS18" i="1"/>
  <c r="DJ18" i="1"/>
  <c r="DL18" i="1"/>
  <c r="DT16" i="1"/>
  <c r="DS16" i="1"/>
  <c r="DJ16" i="1"/>
  <c r="DL16" i="1"/>
  <c r="DS14" i="1"/>
  <c r="DT14" i="1"/>
  <c r="DI14" i="1"/>
  <c r="DK14" i="1"/>
  <c r="DM14" i="1"/>
  <c r="DJ14" i="1"/>
  <c r="DS12" i="1"/>
  <c r="DT12" i="1"/>
  <c r="DI12" i="1"/>
  <c r="DK12" i="1"/>
  <c r="DM12" i="1"/>
  <c r="DL12" i="1"/>
  <c r="DS10" i="1"/>
  <c r="DT10" i="1"/>
  <c r="DI10" i="1"/>
  <c r="DK10" i="1"/>
  <c r="DM10" i="1"/>
  <c r="DJ10" i="1"/>
  <c r="DS8" i="1"/>
  <c r="DI8" i="1"/>
  <c r="DK8" i="1"/>
  <c r="DM8" i="1"/>
  <c r="DT8" i="1"/>
  <c r="DL8" i="1"/>
  <c r="DS6" i="1"/>
  <c r="DT6" i="1"/>
  <c r="DI6" i="1"/>
  <c r="DK6" i="1"/>
  <c r="DM6" i="1"/>
  <c r="DJ6" i="1"/>
  <c r="DS4" i="1"/>
  <c r="DT4" i="1"/>
  <c r="DI4" i="1"/>
  <c r="DK4" i="1"/>
  <c r="DM4" i="1"/>
  <c r="DL4" i="1"/>
  <c r="DM130" i="1"/>
  <c r="DK130" i="1"/>
  <c r="DI130" i="1"/>
  <c r="DL129" i="1"/>
  <c r="DJ129" i="1"/>
  <c r="DM128" i="1"/>
  <c r="DK128" i="1"/>
  <c r="DI128" i="1"/>
  <c r="DL127" i="1"/>
  <c r="DJ127" i="1"/>
  <c r="DM126" i="1"/>
  <c r="DK126" i="1"/>
  <c r="DI126" i="1"/>
  <c r="DL125" i="1"/>
  <c r="DJ125" i="1"/>
  <c r="DM124" i="1"/>
  <c r="DK124" i="1"/>
  <c r="DI124" i="1"/>
  <c r="DL123" i="1"/>
  <c r="DM122" i="1"/>
  <c r="DK122" i="1"/>
  <c r="DI122" i="1"/>
  <c r="DL121" i="1"/>
  <c r="DJ121" i="1"/>
  <c r="DM120" i="1"/>
  <c r="DK120" i="1"/>
  <c r="DI120" i="1"/>
  <c r="DL119" i="1"/>
  <c r="DJ119" i="1"/>
  <c r="DM118" i="1"/>
  <c r="DK118" i="1"/>
  <c r="DI118" i="1"/>
  <c r="DL117" i="1"/>
  <c r="DJ117" i="1"/>
  <c r="DM116" i="1"/>
  <c r="DK116" i="1"/>
  <c r="DI116" i="1"/>
  <c r="DL115" i="1"/>
  <c r="DM114" i="1"/>
  <c r="DK114" i="1"/>
  <c r="DI114" i="1"/>
  <c r="DL113" i="1"/>
  <c r="DJ113" i="1"/>
  <c r="DM112" i="1"/>
  <c r="DK112" i="1"/>
  <c r="DI112" i="1"/>
  <c r="DL111" i="1"/>
  <c r="DM110" i="1"/>
  <c r="DK110" i="1"/>
  <c r="DI110" i="1"/>
  <c r="DL109" i="1"/>
  <c r="DM108" i="1"/>
  <c r="DK108" i="1"/>
  <c r="DI108" i="1"/>
  <c r="DL107" i="1"/>
  <c r="DM106" i="1"/>
  <c r="DK106" i="1"/>
  <c r="DI106" i="1"/>
  <c r="DL105" i="1"/>
  <c r="DM104" i="1"/>
  <c r="DK104" i="1"/>
  <c r="DI104" i="1"/>
  <c r="DL103" i="1"/>
  <c r="DM102" i="1"/>
  <c r="DK102" i="1"/>
  <c r="DI102" i="1"/>
  <c r="DL101" i="1"/>
  <c r="DM100" i="1"/>
  <c r="DK100" i="1"/>
  <c r="DI100" i="1"/>
  <c r="DL99" i="1"/>
  <c r="DM98" i="1"/>
  <c r="DK98" i="1"/>
  <c r="DI98" i="1"/>
  <c r="DL97" i="1"/>
  <c r="DM96" i="1"/>
  <c r="DK96" i="1"/>
  <c r="DI96" i="1"/>
  <c r="DL95" i="1"/>
  <c r="DM94" i="1"/>
  <c r="DK94" i="1"/>
  <c r="DI94" i="1"/>
  <c r="DL93" i="1"/>
  <c r="DM92" i="1"/>
  <c r="DK92" i="1"/>
  <c r="DI92" i="1"/>
  <c r="DL91" i="1"/>
  <c r="DM90" i="1"/>
  <c r="DK90" i="1"/>
  <c r="DI90" i="1"/>
  <c r="DL89" i="1"/>
  <c r="DM88" i="1"/>
  <c r="DK88" i="1"/>
  <c r="DI88" i="1"/>
  <c r="DL87" i="1"/>
  <c r="DM86" i="1"/>
  <c r="DK86" i="1"/>
  <c r="DI86" i="1"/>
  <c r="DL85" i="1"/>
  <c r="DM84" i="1"/>
  <c r="DK84" i="1"/>
  <c r="DI84" i="1"/>
  <c r="DL83" i="1"/>
  <c r="DM82" i="1"/>
  <c r="DK82" i="1"/>
  <c r="DI82" i="1"/>
  <c r="DL81" i="1"/>
  <c r="DM80" i="1"/>
  <c r="DK80" i="1"/>
  <c r="DI80" i="1"/>
  <c r="DL79" i="1"/>
  <c r="DM78" i="1"/>
  <c r="DK78" i="1"/>
  <c r="DI78" i="1"/>
  <c r="DL77" i="1"/>
  <c r="DM76" i="1"/>
  <c r="DK76" i="1"/>
  <c r="DI76" i="1"/>
  <c r="DL75" i="1"/>
  <c r="DM74" i="1"/>
  <c r="DK74" i="1"/>
  <c r="DI74" i="1"/>
  <c r="DL73" i="1"/>
  <c r="DM72" i="1"/>
  <c r="DK72" i="1"/>
  <c r="DI72" i="1"/>
  <c r="DL71" i="1"/>
  <c r="DM70" i="1"/>
  <c r="DK70" i="1"/>
  <c r="DI70" i="1"/>
  <c r="DL69" i="1"/>
  <c r="DM68" i="1"/>
  <c r="DK68" i="1"/>
  <c r="DI68" i="1"/>
  <c r="DL67" i="1"/>
  <c r="DM66" i="1"/>
  <c r="DK66" i="1"/>
  <c r="DI66" i="1"/>
  <c r="DL65" i="1"/>
  <c r="DM64" i="1"/>
  <c r="DK64" i="1"/>
  <c r="DI64" i="1"/>
  <c r="DL63" i="1"/>
  <c r="DM62" i="1"/>
  <c r="DK62" i="1"/>
  <c r="DI62" i="1"/>
  <c r="DL61" i="1"/>
  <c r="DK60" i="1"/>
  <c r="DM58" i="1"/>
  <c r="DI58" i="1"/>
  <c r="DK56" i="1"/>
  <c r="DM54" i="1"/>
  <c r="DI54" i="1"/>
  <c r="DK52" i="1"/>
  <c r="DM50" i="1"/>
  <c r="DI50" i="1"/>
  <c r="DK48" i="1"/>
  <c r="DM46" i="1"/>
  <c r="DI46" i="1"/>
  <c r="DK44" i="1"/>
  <c r="DM42" i="1"/>
  <c r="DI42" i="1"/>
  <c r="DK40" i="1"/>
  <c r="DM38" i="1"/>
  <c r="DI38" i="1"/>
  <c r="DK36" i="1"/>
  <c r="DM34" i="1"/>
  <c r="DI34" i="1"/>
  <c r="DK32" i="1"/>
  <c r="DM30" i="1"/>
  <c r="DI30" i="1"/>
  <c r="DK28" i="1"/>
  <c r="DM26" i="1"/>
  <c r="DI26" i="1"/>
  <c r="DK24" i="1"/>
  <c r="DM22" i="1"/>
  <c r="DI22" i="1"/>
  <c r="DK20" i="1"/>
  <c r="DM18" i="1"/>
  <c r="DI18" i="1"/>
  <c r="DK16" i="1"/>
  <c r="DJ12" i="1"/>
  <c r="DL10" i="1"/>
  <c r="DJ4" i="1"/>
  <c r="DY2" i="1"/>
  <c r="DW2" i="1"/>
  <c r="DU2" i="1"/>
  <c r="DS2" i="1"/>
  <c r="DM2" i="1"/>
  <c r="DK2" i="1"/>
  <c r="DI2" i="1"/>
  <c r="DX2" i="1"/>
  <c r="DT2" i="1"/>
  <c r="DL2" i="1"/>
  <c r="DJ2" i="1"/>
  <c r="DV2" i="1"/>
  <c r="DT127" i="1"/>
  <c r="DS127" i="1"/>
  <c r="DT123" i="1"/>
  <c r="DS123" i="1"/>
  <c r="DT119" i="1"/>
  <c r="DS119" i="1"/>
  <c r="DT115" i="1"/>
  <c r="DS115" i="1"/>
  <c r="DT111" i="1"/>
  <c r="DS111" i="1"/>
  <c r="DT109" i="1"/>
  <c r="DS109" i="1"/>
  <c r="DT107" i="1"/>
  <c r="DS107" i="1"/>
  <c r="DT105" i="1"/>
  <c r="DS105" i="1"/>
  <c r="DT103" i="1"/>
  <c r="DS103" i="1"/>
  <c r="DS101" i="1"/>
  <c r="DT101" i="1"/>
  <c r="DS99" i="1"/>
  <c r="DT99" i="1"/>
  <c r="DS97" i="1"/>
  <c r="DT97" i="1"/>
  <c r="DS95" i="1"/>
  <c r="DT95" i="1"/>
  <c r="DS93" i="1"/>
  <c r="DT93" i="1"/>
  <c r="DS91" i="1"/>
  <c r="DT91" i="1"/>
  <c r="DS89" i="1"/>
  <c r="DT89" i="1"/>
  <c r="DS87" i="1"/>
  <c r="DT87" i="1"/>
  <c r="DS85" i="1"/>
  <c r="DT85" i="1"/>
  <c r="DS83" i="1"/>
  <c r="DT83" i="1"/>
  <c r="DS81" i="1"/>
  <c r="DT81" i="1"/>
  <c r="DS79" i="1"/>
  <c r="DT79" i="1"/>
  <c r="DS77" i="1"/>
  <c r="DT77" i="1"/>
  <c r="DS75" i="1"/>
  <c r="DT75" i="1"/>
  <c r="DS73" i="1"/>
  <c r="DT73" i="1"/>
  <c r="DS71" i="1"/>
  <c r="DT71" i="1"/>
  <c r="DS69" i="1"/>
  <c r="DT69" i="1"/>
  <c r="DS67" i="1"/>
  <c r="DT67" i="1"/>
  <c r="DS65" i="1"/>
  <c r="DT65" i="1"/>
  <c r="DS63" i="1"/>
  <c r="DT63" i="1"/>
  <c r="DS61" i="1"/>
  <c r="DT61" i="1"/>
  <c r="DI61" i="1"/>
  <c r="DS59" i="1"/>
  <c r="DT59" i="1"/>
  <c r="DI59" i="1"/>
  <c r="DK59" i="1"/>
  <c r="DM59" i="1"/>
  <c r="DS57" i="1"/>
  <c r="DT57" i="1"/>
  <c r="DI57" i="1"/>
  <c r="DK57" i="1"/>
  <c r="DM57" i="1"/>
  <c r="DS55" i="1"/>
  <c r="DT55" i="1"/>
  <c r="DI55" i="1"/>
  <c r="DK55" i="1"/>
  <c r="DM55" i="1"/>
  <c r="DS53" i="1"/>
  <c r="DT53" i="1"/>
  <c r="DI53" i="1"/>
  <c r="DK53" i="1"/>
  <c r="DM53" i="1"/>
  <c r="DS51" i="1"/>
  <c r="DT51" i="1"/>
  <c r="DI51" i="1"/>
  <c r="DK51" i="1"/>
  <c r="DM51" i="1"/>
  <c r="DS49" i="1"/>
  <c r="DT49" i="1"/>
  <c r="DI49" i="1"/>
  <c r="DK49" i="1"/>
  <c r="DM49" i="1"/>
  <c r="DS47" i="1"/>
  <c r="DT47" i="1"/>
  <c r="DI47" i="1"/>
  <c r="DK47" i="1"/>
  <c r="DM47" i="1"/>
  <c r="DS45" i="1"/>
  <c r="DT45" i="1"/>
  <c r="DI45" i="1"/>
  <c r="DK45" i="1"/>
  <c r="DM45" i="1"/>
  <c r="DS43" i="1"/>
  <c r="DT43" i="1"/>
  <c r="DI43" i="1"/>
  <c r="DK43" i="1"/>
  <c r="DM43" i="1"/>
  <c r="DT41" i="1"/>
  <c r="DS41" i="1"/>
  <c r="DI41" i="1"/>
  <c r="DK41" i="1"/>
  <c r="DM41" i="1"/>
  <c r="DT39" i="1"/>
  <c r="DS39" i="1"/>
  <c r="DI39" i="1"/>
  <c r="DK39" i="1"/>
  <c r="DM39" i="1"/>
  <c r="DT37" i="1"/>
  <c r="DS37" i="1"/>
  <c r="DI37" i="1"/>
  <c r="DK37" i="1"/>
  <c r="DM37" i="1"/>
  <c r="DT35" i="1"/>
  <c r="DS35" i="1"/>
  <c r="DI35" i="1"/>
  <c r="DK35" i="1"/>
  <c r="DM35" i="1"/>
  <c r="DT33" i="1"/>
  <c r="DS33" i="1"/>
  <c r="DI33" i="1"/>
  <c r="DK33" i="1"/>
  <c r="DM33" i="1"/>
  <c r="DT31" i="1"/>
  <c r="DS31" i="1"/>
  <c r="DI31" i="1"/>
  <c r="DK31" i="1"/>
  <c r="DM31" i="1"/>
  <c r="DT29" i="1"/>
  <c r="DS29" i="1"/>
  <c r="DI29" i="1"/>
  <c r="DK29" i="1"/>
  <c r="DM29" i="1"/>
  <c r="DT27" i="1"/>
  <c r="DS27" i="1"/>
  <c r="DI27" i="1"/>
  <c r="DK27" i="1"/>
  <c r="DM27" i="1"/>
  <c r="DT25" i="1"/>
  <c r="DS25" i="1"/>
  <c r="DI25" i="1"/>
  <c r="DK25" i="1"/>
  <c r="DM25" i="1"/>
  <c r="DT23" i="1"/>
  <c r="DS23" i="1"/>
  <c r="DI23" i="1"/>
  <c r="DK23" i="1"/>
  <c r="DM23" i="1"/>
  <c r="DT21" i="1"/>
  <c r="DS21" i="1"/>
  <c r="DI21" i="1"/>
  <c r="DK21" i="1"/>
  <c r="DM21" i="1"/>
  <c r="DT19" i="1"/>
  <c r="DS19" i="1"/>
  <c r="DI19" i="1"/>
  <c r="DK19" i="1"/>
  <c r="DM19" i="1"/>
  <c r="DT17" i="1"/>
  <c r="DS17" i="1"/>
  <c r="DI17" i="1"/>
  <c r="DK17" i="1"/>
  <c r="DM17" i="1"/>
  <c r="DS15" i="1"/>
  <c r="DT15" i="1"/>
  <c r="DJ15" i="1"/>
  <c r="DL15" i="1"/>
  <c r="DI15" i="1"/>
  <c r="DM15" i="1"/>
  <c r="DS13" i="1"/>
  <c r="DT13" i="1"/>
  <c r="DJ13" i="1"/>
  <c r="DL13" i="1"/>
  <c r="DK13" i="1"/>
  <c r="DS11" i="1"/>
  <c r="DT11" i="1"/>
  <c r="DJ11" i="1"/>
  <c r="DL11" i="1"/>
  <c r="DI11" i="1"/>
  <c r="DM11" i="1"/>
  <c r="DS9" i="1"/>
  <c r="DT9" i="1"/>
  <c r="DJ9" i="1"/>
  <c r="DL9" i="1"/>
  <c r="DK9" i="1"/>
  <c r="DS7" i="1"/>
  <c r="DT7" i="1"/>
  <c r="DJ7" i="1"/>
  <c r="DL7" i="1"/>
  <c r="DI7" i="1"/>
  <c r="DM7" i="1"/>
  <c r="DS5" i="1"/>
  <c r="DT5" i="1"/>
  <c r="DJ5" i="1"/>
  <c r="DL5" i="1"/>
  <c r="DK5" i="1"/>
  <c r="DS3" i="1"/>
  <c r="DT3" i="1"/>
  <c r="DJ3" i="1"/>
  <c r="DL3" i="1"/>
  <c r="DI3" i="1"/>
  <c r="DM3" i="1"/>
  <c r="DL130" i="1"/>
  <c r="DJ130" i="1"/>
  <c r="DM129" i="1"/>
  <c r="DK129" i="1"/>
  <c r="DI129" i="1"/>
  <c r="DL128" i="1"/>
  <c r="DJ128" i="1"/>
  <c r="DM127" i="1"/>
  <c r="DK127" i="1"/>
  <c r="DI127" i="1"/>
  <c r="DL126" i="1"/>
  <c r="DJ126" i="1"/>
  <c r="DM125" i="1"/>
  <c r="DK125" i="1"/>
  <c r="DI125" i="1"/>
  <c r="DL124" i="1"/>
  <c r="DJ124" i="1"/>
  <c r="DM123" i="1"/>
  <c r="DK123" i="1"/>
  <c r="DI123" i="1"/>
  <c r="DL122" i="1"/>
  <c r="DJ122" i="1"/>
  <c r="DM121" i="1"/>
  <c r="DK121" i="1"/>
  <c r="DI121" i="1"/>
  <c r="DL120" i="1"/>
  <c r="DJ120" i="1"/>
  <c r="DM119" i="1"/>
  <c r="DK119" i="1"/>
  <c r="DI119" i="1"/>
  <c r="DL118" i="1"/>
  <c r="DJ118" i="1"/>
  <c r="DM117" i="1"/>
  <c r="DK117" i="1"/>
  <c r="DI117" i="1"/>
  <c r="DL116" i="1"/>
  <c r="DJ116" i="1"/>
  <c r="DM115" i="1"/>
  <c r="DK115" i="1"/>
  <c r="DI115" i="1"/>
  <c r="DL114" i="1"/>
  <c r="DJ114" i="1"/>
  <c r="DM113" i="1"/>
  <c r="DK113" i="1"/>
  <c r="DI113" i="1"/>
  <c r="DL112" i="1"/>
  <c r="DJ112" i="1"/>
  <c r="DM111" i="1"/>
  <c r="DK111" i="1"/>
  <c r="DI111" i="1"/>
  <c r="DL110" i="1"/>
  <c r="DJ110" i="1"/>
  <c r="DM109" i="1"/>
  <c r="DK109" i="1"/>
  <c r="DI109" i="1"/>
  <c r="DL108" i="1"/>
  <c r="DJ108" i="1"/>
  <c r="DM107" i="1"/>
  <c r="DK107" i="1"/>
  <c r="DI107" i="1"/>
  <c r="DL106" i="1"/>
  <c r="DJ106" i="1"/>
  <c r="DM105" i="1"/>
  <c r="DK105" i="1"/>
  <c r="DI105" i="1"/>
  <c r="DL104" i="1"/>
  <c r="DJ104" i="1"/>
  <c r="DM103" i="1"/>
  <c r="DK103" i="1"/>
  <c r="DI103" i="1"/>
  <c r="DL102" i="1"/>
  <c r="DJ102" i="1"/>
  <c r="DM101" i="1"/>
  <c r="DK101" i="1"/>
  <c r="DI101" i="1"/>
  <c r="DL100" i="1"/>
  <c r="DJ100" i="1"/>
  <c r="DM99" i="1"/>
  <c r="DK99" i="1"/>
  <c r="DI99" i="1"/>
  <c r="DL98" i="1"/>
  <c r="DJ98" i="1"/>
  <c r="DM97" i="1"/>
  <c r="DK97" i="1"/>
  <c r="DI97" i="1"/>
  <c r="DL96" i="1"/>
  <c r="DJ96" i="1"/>
  <c r="DM95" i="1"/>
  <c r="DK95" i="1"/>
  <c r="DI95" i="1"/>
  <c r="DL94" i="1"/>
  <c r="DJ94" i="1"/>
  <c r="DM93" i="1"/>
  <c r="DK93" i="1"/>
  <c r="DI93" i="1"/>
  <c r="DL92" i="1"/>
  <c r="DJ92" i="1"/>
  <c r="DM91" i="1"/>
  <c r="DK91" i="1"/>
  <c r="DI91" i="1"/>
  <c r="DL90" i="1"/>
  <c r="DJ90" i="1"/>
  <c r="DM89" i="1"/>
  <c r="DK89" i="1"/>
  <c r="DI89" i="1"/>
  <c r="DL88" i="1"/>
  <c r="DJ88" i="1"/>
  <c r="DM87" i="1"/>
  <c r="DK87" i="1"/>
  <c r="DI87" i="1"/>
  <c r="DL86" i="1"/>
  <c r="DJ86" i="1"/>
  <c r="DM85" i="1"/>
  <c r="DK85" i="1"/>
  <c r="DI85" i="1"/>
  <c r="DL84" i="1"/>
  <c r="DJ84" i="1"/>
  <c r="DM83" i="1"/>
  <c r="DK83" i="1"/>
  <c r="DI83" i="1"/>
  <c r="DL82" i="1"/>
  <c r="DJ82" i="1"/>
  <c r="DM81" i="1"/>
  <c r="DK81" i="1"/>
  <c r="DI81" i="1"/>
  <c r="DL80" i="1"/>
  <c r="DJ80" i="1"/>
  <c r="DM79" i="1"/>
  <c r="DK79" i="1"/>
  <c r="DI79" i="1"/>
  <c r="DL78" i="1"/>
  <c r="DJ78" i="1"/>
  <c r="DM77" i="1"/>
  <c r="DK77" i="1"/>
  <c r="DI77" i="1"/>
  <c r="DL76" i="1"/>
  <c r="DJ76" i="1"/>
  <c r="DM75" i="1"/>
  <c r="DK75" i="1"/>
  <c r="DI75" i="1"/>
  <c r="DL74" i="1"/>
  <c r="DJ74" i="1"/>
  <c r="DM73" i="1"/>
  <c r="DK73" i="1"/>
  <c r="DI73" i="1"/>
  <c r="DL72" i="1"/>
  <c r="DJ72" i="1"/>
  <c r="DM71" i="1"/>
  <c r="DK71" i="1"/>
  <c r="DI71" i="1"/>
  <c r="DL70" i="1"/>
  <c r="DJ70" i="1"/>
  <c r="DM69" i="1"/>
  <c r="DK69" i="1"/>
  <c r="DI69" i="1"/>
  <c r="DL68" i="1"/>
  <c r="DJ68" i="1"/>
  <c r="DM67" i="1"/>
  <c r="DK67" i="1"/>
  <c r="DI67" i="1"/>
  <c r="DL66" i="1"/>
  <c r="DJ66" i="1"/>
  <c r="DM65" i="1"/>
  <c r="DK65" i="1"/>
  <c r="DI65" i="1"/>
  <c r="DL64" i="1"/>
  <c r="DJ64" i="1"/>
  <c r="DM63" i="1"/>
  <c r="DK63" i="1"/>
  <c r="DI63" i="1"/>
  <c r="DL62" i="1"/>
  <c r="DJ62" i="1"/>
  <c r="DM61" i="1"/>
  <c r="DK61" i="1"/>
  <c r="DM60" i="1"/>
  <c r="DI60" i="1"/>
  <c r="DJ59" i="1"/>
  <c r="DK58" i="1"/>
  <c r="DL57" i="1"/>
  <c r="DM56" i="1"/>
  <c r="DI56" i="1"/>
  <c r="DJ55" i="1"/>
  <c r="DK54" i="1"/>
  <c r="DL53" i="1"/>
  <c r="DM52" i="1"/>
  <c r="DI52" i="1"/>
  <c r="DJ51" i="1"/>
  <c r="DK50" i="1"/>
  <c r="DL49" i="1"/>
  <c r="DM48" i="1"/>
  <c r="DI48" i="1"/>
  <c r="DJ47" i="1"/>
  <c r="DK46" i="1"/>
  <c r="DL45" i="1"/>
  <c r="DM44" i="1"/>
  <c r="DI44" i="1"/>
  <c r="DJ43" i="1"/>
  <c r="DK42" i="1"/>
  <c r="DL41" i="1"/>
  <c r="DM40" i="1"/>
  <c r="DI40" i="1"/>
  <c r="DJ39" i="1"/>
  <c r="DK38" i="1"/>
  <c r="DL37" i="1"/>
  <c r="DM36" i="1"/>
  <c r="DI36" i="1"/>
  <c r="DJ35" i="1"/>
  <c r="DK34" i="1"/>
  <c r="DL33" i="1"/>
  <c r="DM32" i="1"/>
  <c r="DI32" i="1"/>
  <c r="DJ31" i="1"/>
  <c r="DK30" i="1"/>
  <c r="DL29" i="1"/>
  <c r="DM28" i="1"/>
  <c r="DI28" i="1"/>
  <c r="DJ27" i="1"/>
  <c r="DK26" i="1"/>
  <c r="DL25" i="1"/>
  <c r="DM24" i="1"/>
  <c r="DI24" i="1"/>
  <c r="DJ23" i="1"/>
  <c r="DK22" i="1"/>
  <c r="DL21" i="1"/>
  <c r="DM20" i="1"/>
  <c r="DI20" i="1"/>
  <c r="DJ19" i="1"/>
  <c r="DK18" i="1"/>
  <c r="DL17" i="1"/>
  <c r="DM16" i="1"/>
  <c r="DI16" i="1"/>
  <c r="DL14" i="1"/>
  <c r="DI13" i="1"/>
  <c r="DK11" i="1"/>
  <c r="DM9" i="1"/>
  <c r="DJ8" i="1"/>
  <c r="DL6" i="1"/>
  <c r="DI5" i="1"/>
  <c r="DK3" i="1"/>
  <c r="DU131" i="1" l="1"/>
  <c r="DY131" i="1"/>
  <c r="C13" i="2" s="1"/>
  <c r="DJ131" i="1"/>
  <c r="B4" i="2" s="1"/>
  <c r="DT131" i="1"/>
  <c r="B13" i="2" s="1"/>
  <c r="DM131" i="1"/>
  <c r="B7" i="2" s="1"/>
  <c r="DQ131" i="1"/>
  <c r="EB131" i="1"/>
  <c r="C16" i="2" s="1"/>
  <c r="DR131" i="1"/>
  <c r="DO131" i="1"/>
  <c r="C4" i="2" s="1"/>
  <c r="DV131" i="1"/>
  <c r="DL131" i="1"/>
  <c r="B6" i="2" s="1"/>
  <c r="DX131" i="1"/>
  <c r="C12" i="2" s="1"/>
  <c r="DK131" i="1"/>
  <c r="DS131" i="1"/>
  <c r="DW131" i="1"/>
  <c r="B16" i="2" s="1"/>
  <c r="DZ131" i="1"/>
  <c r="C14" i="2" s="1"/>
  <c r="DP131" i="1"/>
  <c r="C5" i="2" s="1"/>
  <c r="EA131" i="1"/>
  <c r="C15" i="2" s="1"/>
  <c r="DN131" i="1"/>
  <c r="C3" i="2" s="1"/>
  <c r="DI131" i="1"/>
  <c r="B3" i="2" s="1"/>
  <c r="C6" i="2"/>
  <c r="B14" i="2"/>
  <c r="B15" i="2"/>
  <c r="C7" i="2"/>
  <c r="B5" i="2"/>
  <c r="B12" i="2"/>
</calcChain>
</file>

<file path=xl/sharedStrings.xml><?xml version="1.0" encoding="utf-8"?>
<sst xmlns="http://schemas.openxmlformats.org/spreadsheetml/2006/main" count="3074" uniqueCount="881">
  <si>
    <t>Identifiant</t>
  </si>
  <si>
    <t>pat_ipp</t>
  </si>
  <si>
    <t>pat_nom</t>
  </si>
  <si>
    <t>pat_nomjf</t>
  </si>
  <si>
    <t>pat_prenom</t>
  </si>
  <si>
    <t>pat_sexe</t>
  </si>
  <si>
    <t>pat_ddn</t>
  </si>
  <si>
    <t>csmt_date</t>
  </si>
  <si>
    <t>csmt_collect_donnees</t>
  </si>
  <si>
    <t>csmt_sang</t>
  </si>
  <si>
    <t>csmt_genetique</t>
  </si>
  <si>
    <t>csmt_reutil_sang</t>
  </si>
  <si>
    <t>date_visite</t>
  </si>
  <si>
    <t>diag_type</t>
  </si>
  <si>
    <t>diag_date</t>
  </si>
  <si>
    <t>diag_date_nc</t>
  </si>
  <si>
    <t>rayn_date</t>
  </si>
  <si>
    <t>rayn_date_nc</t>
  </si>
  <si>
    <t>pshr_date</t>
  </si>
  <si>
    <t>pshr_date_nc</t>
  </si>
  <si>
    <t>pid</t>
  </si>
  <si>
    <t>pid_diag_an</t>
  </si>
  <si>
    <t>pid_etendue</t>
  </si>
  <si>
    <t>htp_kt</t>
  </si>
  <si>
    <t>htp_type</t>
  </si>
  <si>
    <t>htp_gpe_5_p</t>
  </si>
  <si>
    <t>htp_diag_date</t>
  </si>
  <si>
    <t>ttt_ant_cortico_is</t>
  </si>
  <si>
    <t>ttt_ant_vaso</t>
  </si>
  <si>
    <t>ttt_cortico</t>
  </si>
  <si>
    <t>ttt_cortico_nom</t>
  </si>
  <si>
    <t>ttt_cortico_poso</t>
  </si>
  <si>
    <t>ttt_cortico_voie</t>
  </si>
  <si>
    <t>ttt_cyclo</t>
  </si>
  <si>
    <t>ttt_cyclo_poso_mg</t>
  </si>
  <si>
    <t>ttt_cyclo_poso_sem</t>
  </si>
  <si>
    <t>ttt_cyclo_voie</t>
  </si>
  <si>
    <t>ttt_mmf_mpa</t>
  </si>
  <si>
    <t>ttt_mmf_mpa_nom</t>
  </si>
  <si>
    <t>ttt_mmf_mpa_poso</t>
  </si>
  <si>
    <t>ttt_aza</t>
  </si>
  <si>
    <t>ttt_aza_nom</t>
  </si>
  <si>
    <t>ttt_aza_poso</t>
  </si>
  <si>
    <t>ttt_aza_voie</t>
  </si>
  <si>
    <t>ttt_metho</t>
  </si>
  <si>
    <t>ttt_metho_nom</t>
  </si>
  <si>
    <t>ttt_metho_poso</t>
  </si>
  <si>
    <t>ttt_metho_voie</t>
  </si>
  <si>
    <t>ttt_anti_calci</t>
  </si>
  <si>
    <t>ttt_anti_calci_nom</t>
  </si>
  <si>
    <t>ttt_anti_calci_poso</t>
  </si>
  <si>
    <t>ttt_d_penicill</t>
  </si>
  <si>
    <t>ttt_d_penicill_nom</t>
  </si>
  <si>
    <t>ttt_d_penicill_poso</t>
  </si>
  <si>
    <t>ttt_anti_palu</t>
  </si>
  <si>
    <t>ttt_anti_palu_nom</t>
  </si>
  <si>
    <t>ttt_anti_palu_poso_js</t>
  </si>
  <si>
    <t>ttt_anti_palu_poso_mg</t>
  </si>
  <si>
    <t>ttt_igiv_subs</t>
  </si>
  <si>
    <t>ttt_igiv_subs_nom</t>
  </si>
  <si>
    <t>ttt_igiv_subs_poso_text</t>
  </si>
  <si>
    <t>ttt_igiv_subs_voie</t>
  </si>
  <si>
    <t>ttt_igiv_immuno</t>
  </si>
  <si>
    <t>ttt_igiv_immuno_nom</t>
  </si>
  <si>
    <t>ttt_igiv_immuno_poso_text</t>
  </si>
  <si>
    <t>ttt_igiv_immuno_voie</t>
  </si>
  <si>
    <t>ttt_anticd20</t>
  </si>
  <si>
    <t>ttt_anti_cd20_nom</t>
  </si>
  <si>
    <t>ttt_anti_cd20_poso_text</t>
  </si>
  <si>
    <t>ttt_anti_tnf</t>
  </si>
  <si>
    <t>ttt_anti_tnf_nom</t>
  </si>
  <si>
    <t>ttt_anti_tnf_poso_text</t>
  </si>
  <si>
    <t>ttt_anti_tnf_voie</t>
  </si>
  <si>
    <t>ttt_anti_il6</t>
  </si>
  <si>
    <t>ttt_anti_il6_nom</t>
  </si>
  <si>
    <t>ttt_anti_il6_poso_text</t>
  </si>
  <si>
    <t>ttt_anti_il6_voie</t>
  </si>
  <si>
    <t>ttt_inhib_calc</t>
  </si>
  <si>
    <t>ttt_inhib_calc_nom</t>
  </si>
  <si>
    <t>ttt_inhib_calc_poso_text</t>
  </si>
  <si>
    <t>ttt_iec_ara2</t>
  </si>
  <si>
    <t>ttt_iec_ara2_nom</t>
  </si>
  <si>
    <t>ttt_iec_ara2_poso_text</t>
  </si>
  <si>
    <t>ttt_diuretiques</t>
  </si>
  <si>
    <t>ttt_diuretiques_nom</t>
  </si>
  <si>
    <t>ttt_diuretiques_poso_text</t>
  </si>
  <si>
    <t>ttt_diuretiques_voie</t>
  </si>
  <si>
    <t>ttt_b_bloquant</t>
  </si>
  <si>
    <t>ttt_b_bloquant_nom</t>
  </si>
  <si>
    <t>ttt_b_bloquant_poso_text</t>
  </si>
  <si>
    <t>ttt_ipde5</t>
  </si>
  <si>
    <t>ttt_ipde5_nom</t>
  </si>
  <si>
    <t>ttt_ipde5_poso_text</t>
  </si>
  <si>
    <t>ttt_anti_recep_endo</t>
  </si>
  <si>
    <t>ttt_anti_recep_endo_nom</t>
  </si>
  <si>
    <t>ttt_anti_recep_endo_poso_text</t>
  </si>
  <si>
    <t>ttt_prostacycl</t>
  </si>
  <si>
    <t>ttt_prostacycl_nom</t>
  </si>
  <si>
    <t>ttt_prostacycl_poso_text</t>
  </si>
  <si>
    <t>ttt_prostacycl_voie</t>
  </si>
  <si>
    <t>ttt_inhib_guanyl</t>
  </si>
  <si>
    <t>ttt_inhib_guanyl_nom</t>
  </si>
  <si>
    <t>ttt_inhib_guanyl_poso_text</t>
  </si>
  <si>
    <t>scan_fait</t>
  </si>
  <si>
    <t>scan_date</t>
  </si>
  <si>
    <t>scan_pid</t>
  </si>
  <si>
    <t>scan_pid_etendue</t>
  </si>
  <si>
    <t>ett_fait</t>
  </si>
  <si>
    <t>ett_date</t>
  </si>
  <si>
    <t>htp_ett</t>
  </si>
  <si>
    <t>Homme</t>
  </si>
  <si>
    <t>1948-07-23</t>
  </si>
  <si>
    <t>2020-12-23</t>
  </si>
  <si>
    <t>Oui</t>
  </si>
  <si>
    <t>SSc cutanée diffuse</t>
  </si>
  <si>
    <t>PID limitée</t>
  </si>
  <si>
    <t>Non</t>
  </si>
  <si>
    <t>oui</t>
  </si>
  <si>
    <t>MYFORTIC</t>
  </si>
  <si>
    <t>PLAQUENIL</t>
  </si>
  <si>
    <t>Amlodipine</t>
  </si>
  <si>
    <t>Femme</t>
  </si>
  <si>
    <t>2021-04-22</t>
  </si>
  <si>
    <t>SSc cutanée limitée</t>
  </si>
  <si>
    <t>non connue</t>
  </si>
  <si>
    <t>IV</t>
  </si>
  <si>
    <t>SC</t>
  </si>
  <si>
    <t>1947-07-29</t>
  </si>
  <si>
    <t>2020-09-17</t>
  </si>
  <si>
    <t>groupe 1 (hypertension artérielle pulmonaire)</t>
  </si>
  <si>
    <t>BISOPROLOL</t>
  </si>
  <si>
    <t xml:space="preserve">TADALAFIL </t>
  </si>
  <si>
    <t>Fait</t>
  </si>
  <si>
    <t>2020-09-15</t>
  </si>
  <si>
    <t>Ne sait pas</t>
  </si>
  <si>
    <t>Non fait</t>
  </si>
  <si>
    <t>1966-08-18</t>
  </si>
  <si>
    <t>2021-02-17</t>
  </si>
  <si>
    <t>CELLCEPT 500</t>
  </si>
  <si>
    <t>DILTIAZEM LP 90</t>
  </si>
  <si>
    <t>RAMIPRIL 5</t>
  </si>
  <si>
    <t>2021-01-28</t>
  </si>
  <si>
    <t>1969-08-05</t>
  </si>
  <si>
    <t>2021-02-18</t>
  </si>
  <si>
    <t>PID extensive</t>
  </si>
  <si>
    <t>AMLOR</t>
  </si>
  <si>
    <t>1963-05-03</t>
  </si>
  <si>
    <t>2021-02-19</t>
  </si>
  <si>
    <t>VERAPAMIL LP 240</t>
  </si>
  <si>
    <t>VALSARTAN 160</t>
  </si>
  <si>
    <t>2021-04-29</t>
  </si>
  <si>
    <t>1967-06-09</t>
  </si>
  <si>
    <t>TRACLEER 120</t>
  </si>
  <si>
    <t>1988-10-07</t>
  </si>
  <si>
    <t>2021-03-19</t>
  </si>
  <si>
    <t>NIFEDIPINE</t>
  </si>
  <si>
    <t>PERINDOPRIL</t>
  </si>
  <si>
    <t xml:space="preserve">TRACLEER 125 </t>
  </si>
  <si>
    <t>1972-04-04</t>
  </si>
  <si>
    <t>2021-03-11</t>
  </si>
  <si>
    <t>1969-09-09</t>
  </si>
  <si>
    <t>2021-03-04</t>
  </si>
  <si>
    <t>2020-02-27</t>
  </si>
  <si>
    <t>1985-07-19</t>
  </si>
  <si>
    <t>2021-03-16</t>
  </si>
  <si>
    <t>2021-04-30</t>
  </si>
  <si>
    <t>1956-09-05</t>
  </si>
  <si>
    <t>2021-03-22</t>
  </si>
  <si>
    <t xml:space="preserve">SOTALOL </t>
  </si>
  <si>
    <t>80 mg ½ cp matin et soir arrêté depuis 7 jours.</t>
  </si>
  <si>
    <t>1962-07-04</t>
  </si>
  <si>
    <t>2021-04-01</t>
  </si>
  <si>
    <t>AMLODIPINE</t>
  </si>
  <si>
    <t>1946-06-19</t>
  </si>
  <si>
    <t>groupe 2 (HTP post-capillaire sur atteinte cardiaque gauche)</t>
  </si>
  <si>
    <t>1943-05-13</t>
  </si>
  <si>
    <t>2021-04-12</t>
  </si>
  <si>
    <t>1977-06-03</t>
  </si>
  <si>
    <t>2021-05-11</t>
  </si>
  <si>
    <t>CELLCEPT</t>
  </si>
  <si>
    <t>2021-05-14</t>
  </si>
  <si>
    <t>1959-02-26</t>
  </si>
  <si>
    <t>2021-05-10</t>
  </si>
  <si>
    <t>Furosémide</t>
  </si>
  <si>
    <t>PO</t>
  </si>
  <si>
    <t>Talmanco</t>
  </si>
  <si>
    <t>1973-06-20</t>
  </si>
  <si>
    <t>2021-05-12</t>
  </si>
  <si>
    <t>1962-04-01</t>
  </si>
  <si>
    <t>2021-05-19</t>
  </si>
  <si>
    <t>DILTIAZEM</t>
  </si>
  <si>
    <t>2021-05-20</t>
  </si>
  <si>
    <t>1956-01-09</t>
  </si>
  <si>
    <t>BI TILDIEM</t>
  </si>
  <si>
    <t>1973-08-19</t>
  </si>
  <si>
    <t>2021-05-25</t>
  </si>
  <si>
    <t>SSc sine scleroderma</t>
  </si>
  <si>
    <t>ZANEXTRA</t>
  </si>
  <si>
    <t>BISOCE</t>
  </si>
  <si>
    <t>2021-05-26</t>
  </si>
  <si>
    <t>FUROSEMIDE</t>
  </si>
  <si>
    <t>1973-02-26</t>
  </si>
  <si>
    <t>1954-12-11</t>
  </si>
  <si>
    <t>2021-05-28</t>
  </si>
  <si>
    <t>1969-04-24</t>
  </si>
  <si>
    <t>2021-06-01</t>
  </si>
  <si>
    <t>1948-05-22</t>
  </si>
  <si>
    <t>2021-06-02</t>
  </si>
  <si>
    <t>TRANDOLAPRIL</t>
  </si>
  <si>
    <t>RAMIPRIL</t>
  </si>
  <si>
    <t>2021-06-07</t>
  </si>
  <si>
    <t>amlodipine</t>
  </si>
  <si>
    <t>1981-08-19</t>
  </si>
  <si>
    <t>1979-06-27</t>
  </si>
  <si>
    <t>2021-06-08</t>
  </si>
  <si>
    <t>1968-05-23</t>
  </si>
  <si>
    <t>2021-06-09</t>
  </si>
  <si>
    <t>Cellcept</t>
  </si>
  <si>
    <t>Tocilizumab</t>
  </si>
  <si>
    <t>Tracleer</t>
  </si>
  <si>
    <t>1964-10-19</t>
  </si>
  <si>
    <t xml:space="preserve"> &gt; 30% du parenchyme pulmonaire</t>
  </si>
  <si>
    <t>1967-03-02</t>
  </si>
  <si>
    <t>2021-06-10</t>
  </si>
  <si>
    <t>1974-10-24</t>
  </si>
  <si>
    <t>1973-12-28</t>
  </si>
  <si>
    <t>2021-06-11</t>
  </si>
  <si>
    <t>1967-10-08</t>
  </si>
  <si>
    <t>2021-06-14</t>
  </si>
  <si>
    <t>1943-12-10</t>
  </si>
  <si>
    <t>ramipril</t>
  </si>
  <si>
    <t xml:space="preserve">bisoprolol </t>
  </si>
  <si>
    <t>10-30% du parenchyme pulmonaire ou étendue incertaine</t>
  </si>
  <si>
    <t>1979-02-09</t>
  </si>
  <si>
    <t>2021-12-08</t>
  </si>
  <si>
    <t>1953-02-21</t>
  </si>
  <si>
    <t>2021-06-15</t>
  </si>
  <si>
    <t>groupe 1 (hypertension artérielle pulmonaire),groupe 1’ (maladie veino-occlusive)</t>
  </si>
  <si>
    <t>40mg</t>
  </si>
  <si>
    <t>Sildenafil</t>
  </si>
  <si>
    <t>bosentan</t>
  </si>
  <si>
    <t>1948-12-25</t>
  </si>
  <si>
    <t>2021-06-16</t>
  </si>
  <si>
    <t>MONOTILDIEM</t>
  </si>
  <si>
    <t>HYDROCHLOROTHIAZIDE</t>
  </si>
  <si>
    <t>1948-02-11</t>
  </si>
  <si>
    <t>1955-06-07</t>
  </si>
  <si>
    <t>2021-06-17</t>
  </si>
  <si>
    <t>indapamide</t>
  </si>
  <si>
    <t>1972-02-29</t>
  </si>
  <si>
    <t>2021-06-18</t>
  </si>
  <si>
    <t>1974-08-16</t>
  </si>
  <si>
    <t>groupe 1’ (maladie veino-occlusive)</t>
  </si>
  <si>
    <t>diltiazem</t>
  </si>
  <si>
    <t>100 mg/jour</t>
  </si>
  <si>
    <t>TADALAFIL</t>
  </si>
  <si>
    <t>VOLIBRIS</t>
  </si>
  <si>
    <t>1994-03-09</t>
  </si>
  <si>
    <t>2021-04-26</t>
  </si>
  <si>
    <t>2021-03-12</t>
  </si>
  <si>
    <t>TOCILIZUMAB</t>
  </si>
  <si>
    <t>8mg/kg</t>
  </si>
  <si>
    <t>1946-03-08</t>
  </si>
  <si>
    <t>2021-04-21</t>
  </si>
  <si>
    <t>1970-01-30</t>
  </si>
  <si>
    <t>2021-06-22</t>
  </si>
  <si>
    <t>2021-06-23</t>
  </si>
  <si>
    <t>1961-06-23</t>
  </si>
  <si>
    <t>1962-12-04</t>
  </si>
  <si>
    <t>monotildiem</t>
  </si>
  <si>
    <t>1965-12-12</t>
  </si>
  <si>
    <t>2021-06-24</t>
  </si>
  <si>
    <t>1947-05-09</t>
  </si>
  <si>
    <t>1964-01-17</t>
  </si>
  <si>
    <t>2021-06-30</t>
  </si>
  <si>
    <t>groupe 3 (HTP pré-capillaire sur pathologie respiratoire chronique)</t>
  </si>
  <si>
    <t>2021-07-01</t>
  </si>
  <si>
    <t>1944-09-05</t>
  </si>
  <si>
    <t>1973-03-17</t>
  </si>
  <si>
    <t>2021-07-02</t>
  </si>
  <si>
    <t>40 mg</t>
  </si>
  <si>
    <t>CARDENSIEL</t>
  </si>
  <si>
    <t>1967-09-09</t>
  </si>
  <si>
    <t>1959-05-05</t>
  </si>
  <si>
    <t>2021-04-14</t>
  </si>
  <si>
    <t xml:space="preserve">furosemide </t>
  </si>
  <si>
    <t>40 2*/jour</t>
  </si>
  <si>
    <t>sildenafil</t>
  </si>
  <si>
    <t>20 3*/jour</t>
  </si>
  <si>
    <t>macitentan</t>
  </si>
  <si>
    <t>1961-02-23</t>
  </si>
  <si>
    <t>2021-04-20</t>
  </si>
  <si>
    <t>cellcept 2 cp*2/jour</t>
  </si>
  <si>
    <t>amlor</t>
  </si>
  <si>
    <t>2021-07-09</t>
  </si>
  <si>
    <t>1974-11-08</t>
  </si>
  <si>
    <t>1973-08-10</t>
  </si>
  <si>
    <t>2021-07-13</t>
  </si>
  <si>
    <t xml:space="preserve">FELODIPINE </t>
  </si>
  <si>
    <t>CANDESARTAN</t>
  </si>
  <si>
    <t>1955-03-18</t>
  </si>
  <si>
    <t>2021-07-21</t>
  </si>
  <si>
    <t xml:space="preserve">TRIATEC </t>
  </si>
  <si>
    <t>1955-05-30</t>
  </si>
  <si>
    <t>NSP</t>
  </si>
  <si>
    <t>2015-01-09</t>
  </si>
  <si>
    <t>1990-11-30</t>
  </si>
  <si>
    <t>2021-07-29</t>
  </si>
  <si>
    <t>NEBIVOLOL</t>
  </si>
  <si>
    <t>1959-03-28</t>
  </si>
  <si>
    <t>2021-07-30</t>
  </si>
  <si>
    <t>LERCANIDIPINE</t>
  </si>
  <si>
    <t>1955-04-21</t>
  </si>
  <si>
    <t>2021-08-10</t>
  </si>
  <si>
    <t>VALSARTAN</t>
  </si>
  <si>
    <t>1953-02-28</t>
  </si>
  <si>
    <t>2021-08-11</t>
  </si>
  <si>
    <t>1965-07-06</t>
  </si>
  <si>
    <t>2021-08-12</t>
  </si>
  <si>
    <t>1965-08-10</t>
  </si>
  <si>
    <t>2021-08-13</t>
  </si>
  <si>
    <t>2021-08-17</t>
  </si>
  <si>
    <t>1949-02-12</t>
  </si>
  <si>
    <t>2021-08-16</t>
  </si>
  <si>
    <t>2020-08-28</t>
  </si>
  <si>
    <t>&lt; 10% du parenchyme pulmonaire</t>
  </si>
  <si>
    <t>1975-05-05</t>
  </si>
  <si>
    <t>2021-08-19</t>
  </si>
  <si>
    <t>PROPRANOLOL</t>
  </si>
  <si>
    <t>40 2x/j</t>
  </si>
  <si>
    <t>2021-12-01</t>
  </si>
  <si>
    <t>TRACLEER</t>
  </si>
  <si>
    <t>BITILDIEM</t>
  </si>
  <si>
    <t xml:space="preserve">AMLOR </t>
  </si>
  <si>
    <t>2021-09-21</t>
  </si>
  <si>
    <t>1962-08-18</t>
  </si>
  <si>
    <t>1972-09-28</t>
  </si>
  <si>
    <t>1949-10-17</t>
  </si>
  <si>
    <t>2021-09-23</t>
  </si>
  <si>
    <t>1969-11-16</t>
  </si>
  <si>
    <t xml:space="preserve">ADALATE </t>
  </si>
  <si>
    <t>1949-05-13</t>
  </si>
  <si>
    <t>2021-09-24</t>
  </si>
  <si>
    <t>1985-11-03</t>
  </si>
  <si>
    <t>1968-07-14</t>
  </si>
  <si>
    <t>2021-09-29</t>
  </si>
  <si>
    <t>Myfortic</t>
  </si>
  <si>
    <t>amlpodipine</t>
  </si>
  <si>
    <t>1951-10-03</t>
  </si>
  <si>
    <t>2021-09-30</t>
  </si>
  <si>
    <t>1961-04-12</t>
  </si>
  <si>
    <t>2021-10-01</t>
  </si>
  <si>
    <t>1944-02-29</t>
  </si>
  <si>
    <t>2021-10-04</t>
  </si>
  <si>
    <t>1960-11-07</t>
  </si>
  <si>
    <t>2021-10-05</t>
  </si>
  <si>
    <t>groupe 2 (HTP post-capillaire sur atteinte cardiaque gauche),groupe 3 (HTP pré-capillaire sur pathologie respiratoire chronique)</t>
  </si>
  <si>
    <t>1971-06-09</t>
  </si>
  <si>
    <t>2021-10-07</t>
  </si>
  <si>
    <t>1954-03-25</t>
  </si>
  <si>
    <t>Aprovel</t>
  </si>
  <si>
    <t>120 mg</t>
  </si>
  <si>
    <t>1984-11-16</t>
  </si>
  <si>
    <t>2021-10-08</t>
  </si>
  <si>
    <t>1936-08-22</t>
  </si>
  <si>
    <t>2021-10-15</t>
  </si>
  <si>
    <t>1969-05-04</t>
  </si>
  <si>
    <t>2021-10-18</t>
  </si>
  <si>
    <t>1967-10-02</t>
  </si>
  <si>
    <t>1968-08-19</t>
  </si>
  <si>
    <t>2021-10-20</t>
  </si>
  <si>
    <t>1964-05-09</t>
  </si>
  <si>
    <t>2021-10-21</t>
  </si>
  <si>
    <t>2021-10-22</t>
  </si>
  <si>
    <t>1949-05-19</t>
  </si>
  <si>
    <t>1983-02-01</t>
  </si>
  <si>
    <t>2021-10-25</t>
  </si>
  <si>
    <t>1971-02-02</t>
  </si>
  <si>
    <t>1957-10-30</t>
  </si>
  <si>
    <t>2021-10-27</t>
  </si>
  <si>
    <t xml:space="preserve"> ENTRESTO 97/103 </t>
  </si>
  <si>
    <t xml:space="preserve">40 </t>
  </si>
  <si>
    <t>2021-10-29</t>
  </si>
  <si>
    <t>1953-12-09</t>
  </si>
  <si>
    <t>cellcept</t>
  </si>
  <si>
    <t>1958-10-16</t>
  </si>
  <si>
    <t>1967-12-12</t>
  </si>
  <si>
    <t>2021-11-02</t>
  </si>
  <si>
    <t>1942-12-29</t>
  </si>
  <si>
    <t>ISOPTINE LP</t>
  </si>
  <si>
    <t>IRBESARTAN</t>
  </si>
  <si>
    <t>HYDROCHLOROTHAZIDE</t>
  </si>
  <si>
    <t>1956-10-05</t>
  </si>
  <si>
    <t>2021-11-03</t>
  </si>
  <si>
    <t>HYDROCHLOROTHIAZIDE/CANDESARTAN</t>
  </si>
  <si>
    <t>1965-07-07</t>
  </si>
  <si>
    <t>1955-03-29</t>
  </si>
  <si>
    <t>2021-11-04</t>
  </si>
  <si>
    <t>Lercanidipine</t>
  </si>
  <si>
    <t>Irbésartan</t>
  </si>
  <si>
    <t>Spironolactone</t>
  </si>
  <si>
    <t>1936-02-19</t>
  </si>
  <si>
    <t>60mg</t>
  </si>
  <si>
    <t>1974-03-13</t>
  </si>
  <si>
    <t>2021-11-08</t>
  </si>
  <si>
    <t>1965-06-20</t>
  </si>
  <si>
    <t>1959-11-12</t>
  </si>
  <si>
    <t>1963-07-09</t>
  </si>
  <si>
    <t>2021-11-09</t>
  </si>
  <si>
    <t>Triatec</t>
  </si>
  <si>
    <t>Cardensiel</t>
  </si>
  <si>
    <t>1967-11-29</t>
  </si>
  <si>
    <t>1938-11-22</t>
  </si>
  <si>
    <t>2021-11-10</t>
  </si>
  <si>
    <t>1967-09-05</t>
  </si>
  <si>
    <t>1956-11-03</t>
  </si>
  <si>
    <t>2021-11-16</t>
  </si>
  <si>
    <t>IMUREL</t>
  </si>
  <si>
    <t>1964-10-10</t>
  </si>
  <si>
    <t>1965-07-17</t>
  </si>
  <si>
    <t>Loxen</t>
  </si>
  <si>
    <t>1951-11-13</t>
  </si>
  <si>
    <t>2021-11-17</t>
  </si>
  <si>
    <t>1967-10-31</t>
  </si>
  <si>
    <t>Amlor</t>
  </si>
  <si>
    <t>Coversyl</t>
  </si>
  <si>
    <t>2021-11-22</t>
  </si>
  <si>
    <t>1974-06-10</t>
  </si>
  <si>
    <t>1981-06-24</t>
  </si>
  <si>
    <t>2021-11-23</t>
  </si>
  <si>
    <t>Ramipril</t>
  </si>
  <si>
    <t>Lasilix</t>
  </si>
  <si>
    <t>500mg 2/j</t>
  </si>
  <si>
    <t>1983-01-08</t>
  </si>
  <si>
    <t>2021-11-24</t>
  </si>
  <si>
    <t>1971-12-27</t>
  </si>
  <si>
    <t>2021-11-25</t>
  </si>
  <si>
    <t>1958-01-12</t>
  </si>
  <si>
    <t>2021-11-29</t>
  </si>
  <si>
    <t>1959-04-20</t>
  </si>
  <si>
    <t>1953-07-26</t>
  </si>
  <si>
    <t>1951-07-05</t>
  </si>
  <si>
    <t>2021-12-02</t>
  </si>
  <si>
    <t>Rituximab</t>
  </si>
  <si>
    <t>1 cure de 1g x2 à 15j d'intervalle</t>
  </si>
  <si>
    <t>Lercan</t>
  </si>
  <si>
    <t>Aldactone</t>
  </si>
  <si>
    <t>112,5mg</t>
  </si>
  <si>
    <t>2021-12-09</t>
  </si>
  <si>
    <t>1973-09-18</t>
  </si>
  <si>
    <t>1983-02-22</t>
  </si>
  <si>
    <t>2021-06-25</t>
  </si>
  <si>
    <t>1995-12-04</t>
  </si>
  <si>
    <t>2021-07-23</t>
  </si>
  <si>
    <t>1939-11-25</t>
  </si>
  <si>
    <t>1959-09-05</t>
  </si>
  <si>
    <t>1965-07-19</t>
  </si>
  <si>
    <t>1975-09-23</t>
  </si>
  <si>
    <t>2021-03-01</t>
  </si>
  <si>
    <t>1942-03-14</t>
  </si>
  <si>
    <t>1987-07-25</t>
  </si>
  <si>
    <t>2021-07-07</t>
  </si>
  <si>
    <t>1952-06-01</t>
  </si>
  <si>
    <t>1965-04-06</t>
  </si>
  <si>
    <t>1973-09-02</t>
  </si>
  <si>
    <t>age</t>
  </si>
  <si>
    <t>rayn_delai</t>
  </si>
  <si>
    <t>Patients avec un Raynaud &gt; 3 ans</t>
  </si>
  <si>
    <t>Avec PID extensive sans HTP</t>
  </si>
  <si>
    <t>Avec PID limitée sans HTP</t>
  </si>
  <si>
    <t>Sans PID sans HTP</t>
  </si>
  <si>
    <t>Sans PID avec HTTP</t>
  </si>
  <si>
    <t>Avec PID avec HTP</t>
  </si>
  <si>
    <t>gpe1</t>
  </si>
  <si>
    <t>gpe2</t>
  </si>
  <si>
    <t>gpe3</t>
  </si>
  <si>
    <t>gpe4</t>
  </si>
  <si>
    <t>gpe5</t>
  </si>
  <si>
    <t>gpe6</t>
  </si>
  <si>
    <t>gpe7</t>
  </si>
  <si>
    <t>gpe8</t>
  </si>
  <si>
    <t>gpe9</t>
  </si>
  <si>
    <t>gpe10</t>
  </si>
  <si>
    <t>gpe11</t>
  </si>
  <si>
    <t>gpe12</t>
  </si>
  <si>
    <t>gpe13</t>
  </si>
  <si>
    <t>gpe14</t>
  </si>
  <si>
    <t>gpe15</t>
  </si>
  <si>
    <t>gpe16</t>
  </si>
  <si>
    <t>gpe17</t>
  </si>
  <si>
    <t>gpe18</t>
  </si>
  <si>
    <t>gpe19</t>
  </si>
  <si>
    <t>gpe20</t>
  </si>
  <si>
    <t>Patients avec un Raynaud &lt;= 3 ans</t>
  </si>
  <si>
    <t>pat1</t>
  </si>
  <si>
    <t>pat2</t>
  </si>
  <si>
    <t>pat3</t>
  </si>
  <si>
    <t>pat4</t>
  </si>
  <si>
    <t>pat5</t>
  </si>
  <si>
    <t>pat6</t>
  </si>
  <si>
    <t>pat7</t>
  </si>
  <si>
    <t>pat8</t>
  </si>
  <si>
    <t>pat9</t>
  </si>
  <si>
    <t>pat10</t>
  </si>
  <si>
    <t>pat11</t>
  </si>
  <si>
    <t>pat12</t>
  </si>
  <si>
    <t>pat13</t>
  </si>
  <si>
    <t>pat14</t>
  </si>
  <si>
    <t>pat15</t>
  </si>
  <si>
    <t>pat16</t>
  </si>
  <si>
    <t>pat17</t>
  </si>
  <si>
    <t>pat18</t>
  </si>
  <si>
    <t>pat19</t>
  </si>
  <si>
    <t>pat20</t>
  </si>
  <si>
    <t>pat21</t>
  </si>
  <si>
    <t>pat22</t>
  </si>
  <si>
    <t>pat23</t>
  </si>
  <si>
    <t>pat24</t>
  </si>
  <si>
    <t>pat25</t>
  </si>
  <si>
    <t>pat26</t>
  </si>
  <si>
    <t>pat27</t>
  </si>
  <si>
    <t>pat28</t>
  </si>
  <si>
    <t>pat29</t>
  </si>
  <si>
    <t>pat30</t>
  </si>
  <si>
    <t>pat31</t>
  </si>
  <si>
    <t>pat32</t>
  </si>
  <si>
    <t>pat33</t>
  </si>
  <si>
    <t>pat34</t>
  </si>
  <si>
    <t>pat35</t>
  </si>
  <si>
    <t>pat36</t>
  </si>
  <si>
    <t>pat37</t>
  </si>
  <si>
    <t>pat38</t>
  </si>
  <si>
    <t>pat39</t>
  </si>
  <si>
    <t>pat40</t>
  </si>
  <si>
    <t>pat41</t>
  </si>
  <si>
    <t>pat42</t>
  </si>
  <si>
    <t>pat43</t>
  </si>
  <si>
    <t>pat44</t>
  </si>
  <si>
    <t>pat45</t>
  </si>
  <si>
    <t>pat46</t>
  </si>
  <si>
    <t>pat47</t>
  </si>
  <si>
    <t>pat48</t>
  </si>
  <si>
    <t>pat49</t>
  </si>
  <si>
    <t>pat50</t>
  </si>
  <si>
    <t>pat51</t>
  </si>
  <si>
    <t>pat52</t>
  </si>
  <si>
    <t>pat53</t>
  </si>
  <si>
    <t>pat54</t>
  </si>
  <si>
    <t>pat55</t>
  </si>
  <si>
    <t>pat56</t>
  </si>
  <si>
    <t>pat57</t>
  </si>
  <si>
    <t>pat58</t>
  </si>
  <si>
    <t>pat59</t>
  </si>
  <si>
    <t>pat60</t>
  </si>
  <si>
    <t>pat61</t>
  </si>
  <si>
    <t>pat62</t>
  </si>
  <si>
    <t>pat63</t>
  </si>
  <si>
    <t>pat64</t>
  </si>
  <si>
    <t>pat65</t>
  </si>
  <si>
    <t>pat66</t>
  </si>
  <si>
    <t>pat67</t>
  </si>
  <si>
    <t>pat68</t>
  </si>
  <si>
    <t>pat69</t>
  </si>
  <si>
    <t>pat70</t>
  </si>
  <si>
    <t>pat71</t>
  </si>
  <si>
    <t>pat72</t>
  </si>
  <si>
    <t>pat73</t>
  </si>
  <si>
    <t>pat74</t>
  </si>
  <si>
    <t>pat75</t>
  </si>
  <si>
    <t>pat76</t>
  </si>
  <si>
    <t>pat77</t>
  </si>
  <si>
    <t>pat78</t>
  </si>
  <si>
    <t>pat79</t>
  </si>
  <si>
    <t>pat80</t>
  </si>
  <si>
    <t>pat81</t>
  </si>
  <si>
    <t>pat82</t>
  </si>
  <si>
    <t>pat83</t>
  </si>
  <si>
    <t>pat84</t>
  </si>
  <si>
    <t>pat85</t>
  </si>
  <si>
    <t>pat86</t>
  </si>
  <si>
    <t>pat87</t>
  </si>
  <si>
    <t>pat88</t>
  </si>
  <si>
    <t>pat89</t>
  </si>
  <si>
    <t>pat90</t>
  </si>
  <si>
    <t>pat91</t>
  </si>
  <si>
    <t>pat92</t>
  </si>
  <si>
    <t>pat93</t>
  </si>
  <si>
    <t>pat94</t>
  </si>
  <si>
    <t>pat95</t>
  </si>
  <si>
    <t>pat96</t>
  </si>
  <si>
    <t>pat97</t>
  </si>
  <si>
    <t>pat98</t>
  </si>
  <si>
    <t>pat99</t>
  </si>
  <si>
    <t>pat100</t>
  </si>
  <si>
    <t>pat101</t>
  </si>
  <si>
    <t>pat102</t>
  </si>
  <si>
    <t>pat103</t>
  </si>
  <si>
    <t>pat104</t>
  </si>
  <si>
    <t>pat105</t>
  </si>
  <si>
    <t>pat106</t>
  </si>
  <si>
    <t>pat107</t>
  </si>
  <si>
    <t>pat108</t>
  </si>
  <si>
    <t>pat109</t>
  </si>
  <si>
    <t>pat110</t>
  </si>
  <si>
    <t>pat111</t>
  </si>
  <si>
    <t>pat112</t>
  </si>
  <si>
    <t>pat113</t>
  </si>
  <si>
    <t>pat114</t>
  </si>
  <si>
    <t>pat115</t>
  </si>
  <si>
    <t>pat116</t>
  </si>
  <si>
    <t>pat117</t>
  </si>
  <si>
    <t>pat118</t>
  </si>
  <si>
    <t>pat119</t>
  </si>
  <si>
    <t>pat120</t>
  </si>
  <si>
    <t>pat121</t>
  </si>
  <si>
    <t>pat122</t>
  </si>
  <si>
    <t>pat123</t>
  </si>
  <si>
    <t>pat124</t>
  </si>
  <si>
    <t>pat125</t>
  </si>
  <si>
    <t>pat126</t>
  </si>
  <si>
    <t>pat127</t>
  </si>
  <si>
    <t>pat128</t>
  </si>
  <si>
    <t>pat129</t>
  </si>
  <si>
    <t>pre1</t>
  </si>
  <si>
    <t>pre2</t>
  </si>
  <si>
    <t>pre3</t>
  </si>
  <si>
    <t>pre4</t>
  </si>
  <si>
    <t>pre5</t>
  </si>
  <si>
    <t>pre6</t>
  </si>
  <si>
    <t>pre7</t>
  </si>
  <si>
    <t>pre8</t>
  </si>
  <si>
    <t>pre9</t>
  </si>
  <si>
    <t>pre10</t>
  </si>
  <si>
    <t>pre11</t>
  </si>
  <si>
    <t>pre12</t>
  </si>
  <si>
    <t>pre13</t>
  </si>
  <si>
    <t>pre14</t>
  </si>
  <si>
    <t>pre15</t>
  </si>
  <si>
    <t>pre16</t>
  </si>
  <si>
    <t>pre17</t>
  </si>
  <si>
    <t>pre18</t>
  </si>
  <si>
    <t>pre19</t>
  </si>
  <si>
    <t>pre20</t>
  </si>
  <si>
    <t>pre21</t>
  </si>
  <si>
    <t>pre22</t>
  </si>
  <si>
    <t>pre23</t>
  </si>
  <si>
    <t>pre24</t>
  </si>
  <si>
    <t>pre25</t>
  </si>
  <si>
    <t>pre26</t>
  </si>
  <si>
    <t>pre27</t>
  </si>
  <si>
    <t>pre28</t>
  </si>
  <si>
    <t>pre29</t>
  </si>
  <si>
    <t>pre30</t>
  </si>
  <si>
    <t>pre31</t>
  </si>
  <si>
    <t>pre32</t>
  </si>
  <si>
    <t>pre33</t>
  </si>
  <si>
    <t>pre34</t>
  </si>
  <si>
    <t>pre35</t>
  </si>
  <si>
    <t>pre36</t>
  </si>
  <si>
    <t>pre37</t>
  </si>
  <si>
    <t>pre38</t>
  </si>
  <si>
    <t>pre39</t>
  </si>
  <si>
    <t>pre40</t>
  </si>
  <si>
    <t>pre41</t>
  </si>
  <si>
    <t>pre42</t>
  </si>
  <si>
    <t>pre43</t>
  </si>
  <si>
    <t>pre44</t>
  </si>
  <si>
    <t>pre45</t>
  </si>
  <si>
    <t>pre46</t>
  </si>
  <si>
    <t>pre47</t>
  </si>
  <si>
    <t>pre48</t>
  </si>
  <si>
    <t>pre49</t>
  </si>
  <si>
    <t>pre50</t>
  </si>
  <si>
    <t>pre51</t>
  </si>
  <si>
    <t>pre52</t>
  </si>
  <si>
    <t>pre53</t>
  </si>
  <si>
    <t>pre54</t>
  </si>
  <si>
    <t>pre55</t>
  </si>
  <si>
    <t>pre56</t>
  </si>
  <si>
    <t>pre57</t>
  </si>
  <si>
    <t>pre58</t>
  </si>
  <si>
    <t>pre59</t>
  </si>
  <si>
    <t>pre60</t>
  </si>
  <si>
    <t>pre61</t>
  </si>
  <si>
    <t>pre62</t>
  </si>
  <si>
    <t>pre63</t>
  </si>
  <si>
    <t>pre64</t>
  </si>
  <si>
    <t>pre65</t>
  </si>
  <si>
    <t>pre66</t>
  </si>
  <si>
    <t>pre67</t>
  </si>
  <si>
    <t>pre68</t>
  </si>
  <si>
    <t>pre69</t>
  </si>
  <si>
    <t>pre70</t>
  </si>
  <si>
    <t>pre71</t>
  </si>
  <si>
    <t>pre72</t>
  </si>
  <si>
    <t>pre73</t>
  </si>
  <si>
    <t>pre74</t>
  </si>
  <si>
    <t>pre75</t>
  </si>
  <si>
    <t>pre76</t>
  </si>
  <si>
    <t>pre77</t>
  </si>
  <si>
    <t>pre78</t>
  </si>
  <si>
    <t>pre79</t>
  </si>
  <si>
    <t>pre80</t>
  </si>
  <si>
    <t>pre81</t>
  </si>
  <si>
    <t>pre82</t>
  </si>
  <si>
    <t>pre83</t>
  </si>
  <si>
    <t>pre84</t>
  </si>
  <si>
    <t>pre85</t>
  </si>
  <si>
    <t>pre86</t>
  </si>
  <si>
    <t>pre87</t>
  </si>
  <si>
    <t>pre88</t>
  </si>
  <si>
    <t>pre89</t>
  </si>
  <si>
    <t>pre90</t>
  </si>
  <si>
    <t>pre91</t>
  </si>
  <si>
    <t>pre92</t>
  </si>
  <si>
    <t>pre93</t>
  </si>
  <si>
    <t>pre94</t>
  </si>
  <si>
    <t>pre95</t>
  </si>
  <si>
    <t>pre96</t>
  </si>
  <si>
    <t>pre97</t>
  </si>
  <si>
    <t>pre98</t>
  </si>
  <si>
    <t>pre99</t>
  </si>
  <si>
    <t>pre100</t>
  </si>
  <si>
    <t>pre101</t>
  </si>
  <si>
    <t>pre102</t>
  </si>
  <si>
    <t>pre103</t>
  </si>
  <si>
    <t>pre104</t>
  </si>
  <si>
    <t>pre105</t>
  </si>
  <si>
    <t>pre106</t>
  </si>
  <si>
    <t>pre107</t>
  </si>
  <si>
    <t>pre108</t>
  </si>
  <si>
    <t>pre109</t>
  </si>
  <si>
    <t>pre110</t>
  </si>
  <si>
    <t>pre111</t>
  </si>
  <si>
    <t>pre112</t>
  </si>
  <si>
    <t>pre113</t>
  </si>
  <si>
    <t>pre114</t>
  </si>
  <si>
    <t>pre115</t>
  </si>
  <si>
    <t>pre116</t>
  </si>
  <si>
    <t>pre117</t>
  </si>
  <si>
    <t>pre118</t>
  </si>
  <si>
    <t>pre119</t>
  </si>
  <si>
    <t>pre120</t>
  </si>
  <si>
    <t>pre121</t>
  </si>
  <si>
    <t>pre122</t>
  </si>
  <si>
    <t>pre123</t>
  </si>
  <si>
    <t>pre124</t>
  </si>
  <si>
    <t>pre125</t>
  </si>
  <si>
    <t>pre126</t>
  </si>
  <si>
    <t>pre127</t>
  </si>
  <si>
    <t>pre128</t>
  </si>
  <si>
    <t>pre129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</si>
  <si>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</si>
  <si>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</si>
  <si>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</si>
  <si>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</si>
  <si>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</si>
  <si>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</si>
  <si>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</si>
  <si>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</si>
  <si>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</si>
  <si>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</si>
  <si>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</si>
  <si>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</si>
  <si>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</si>
  <si>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</si>
  <si>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</si>
  <si>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</si>
  <si>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</si>
  <si>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</si>
  <si>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</si>
  <si>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</si>
  <si>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</si>
  <si>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</si>
  <si>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</si>
  <si>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</si>
  <si>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</si>
  <si>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</si>
  <si>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</si>
  <si>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</si>
  <si>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</si>
  <si>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</si>
  <si>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</si>
  <si>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</si>
  <si>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</si>
  <si>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</si>
  <si>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</si>
  <si>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</si>
  <si>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</si>
  <si>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</si>
  <si>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</si>
  <si>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</si>
  <si>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</si>
  <si>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</si>
  <si>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</si>
  <si>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</si>
  <si>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</si>
  <si>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</si>
  <si>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</si>
  <si>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</si>
  <si>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</si>
  <si>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</si>
  <si>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</si>
  <si>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</si>
  <si>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</si>
  <si>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</si>
  <si>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</si>
  <si>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</si>
  <si>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</si>
  <si>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nom58</t>
  </si>
  <si>
    <t>nom59</t>
  </si>
  <si>
    <t>nom60</t>
  </si>
  <si>
    <t>nom61</t>
  </si>
  <si>
    <t>nom62</t>
  </si>
  <si>
    <t>nom63</t>
  </si>
  <si>
    <t>nom64</t>
  </si>
  <si>
    <t>nom65</t>
  </si>
  <si>
    <t>nom66</t>
  </si>
  <si>
    <t>nom67</t>
  </si>
  <si>
    <t>nom68</t>
  </si>
  <si>
    <t>nom69</t>
  </si>
  <si>
    <t>nom70</t>
  </si>
  <si>
    <t>nom71</t>
  </si>
  <si>
    <t>nom72</t>
  </si>
  <si>
    <t>nom73</t>
  </si>
  <si>
    <t>nom74</t>
  </si>
  <si>
    <t>nom75</t>
  </si>
  <si>
    <t>nom76</t>
  </si>
  <si>
    <t>nom77</t>
  </si>
  <si>
    <t>nom78</t>
  </si>
  <si>
    <t>nom79</t>
  </si>
  <si>
    <t>nom80</t>
  </si>
  <si>
    <t>nom81</t>
  </si>
  <si>
    <t>nom82</t>
  </si>
  <si>
    <t>nom83</t>
  </si>
  <si>
    <t>nom84</t>
  </si>
  <si>
    <t>nom85</t>
  </si>
  <si>
    <t>nom86</t>
  </si>
  <si>
    <t>nom87</t>
  </si>
  <si>
    <t>nom88</t>
  </si>
  <si>
    <t>nom89</t>
  </si>
  <si>
    <t>nom90</t>
  </si>
  <si>
    <t>nom91</t>
  </si>
  <si>
    <t>nom92</t>
  </si>
  <si>
    <t>nom93</t>
  </si>
  <si>
    <t>nom94</t>
  </si>
  <si>
    <t>nom95</t>
  </si>
  <si>
    <t>nom96</t>
  </si>
  <si>
    <t>nom97</t>
  </si>
  <si>
    <t>nom98</t>
  </si>
  <si>
    <t>nom99</t>
  </si>
  <si>
    <t>nom100</t>
  </si>
  <si>
    <t>nom101</t>
  </si>
  <si>
    <t>nom102</t>
  </si>
  <si>
    <t>nom103</t>
  </si>
  <si>
    <t>nom104</t>
  </si>
  <si>
    <t>nom105</t>
  </si>
  <si>
    <t>nom106</t>
  </si>
  <si>
    <t>nom107</t>
  </si>
  <si>
    <t>nom108</t>
  </si>
  <si>
    <t>nom109</t>
  </si>
  <si>
    <t>nom110</t>
  </si>
  <si>
    <t>nom111</t>
  </si>
  <si>
    <t>nom112</t>
  </si>
  <si>
    <t>nom113</t>
  </si>
  <si>
    <t>nom114</t>
  </si>
  <si>
    <t>nom115</t>
  </si>
  <si>
    <t>nom116</t>
  </si>
  <si>
    <t>nom117</t>
  </si>
  <si>
    <t>nom118</t>
  </si>
  <si>
    <t>nom119</t>
  </si>
  <si>
    <t>nom120</t>
  </si>
  <si>
    <t>nom121</t>
  </si>
  <si>
    <t>nom122</t>
  </si>
  <si>
    <t>nom123</t>
  </si>
  <si>
    <t>nom124</t>
  </si>
  <si>
    <t>nom125</t>
  </si>
  <si>
    <t>nom126</t>
  </si>
  <si>
    <t>nom127</t>
  </si>
  <si>
    <t>nom128</t>
  </si>
  <si>
    <t>nom129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</si>
</sst>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b/>
      <sz val="10"/>
      <color theme="0"/>
      <name val="Calibri"/>
      <scheme val="minor"/>
    </font>
    <font>
      <sz val="11"/>
      <color theme="1"/>
      <name val="Calibri"/>
      <family val="2"/>
    </font>
    <font>
      <b/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DCDB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0070C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0" borderId="0" xfId="0" applyFont="1" applyFill="1" applyBorder="1"/>
    <xf numFmtId="0" fontId="3" fillId="3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3" fillId="6" borderId="0" xfId="0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K131"/>
  <sheetViews>
    <sheetView tabSelected="1" topLeftCell="CY1" workbookViewId="0">
      <selection activeCell="DI1" sqref="DI1:DQ1048576"/>
    </sheetView>
  </sheetViews>
  <sheetFormatPr baseColWidth="10" defaultColWidth="9.140625" defaultRowHeight="15" x14ac:dyDescent="0.25"/>
  <cols>
    <col min="1" max="1" width="10.42578125" style="3" bestFit="1" customWidth="1"/>
    <col min="2" max="2" width="10" style="3" bestFit="1" customWidth="1"/>
    <col min="3" max="3" width="16.28515625" style="3" customWidth="1"/>
    <col min="4" max="4" width="15.5703125" style="3" bestFit="1" customWidth="1"/>
    <col min="5" max="5" width="14.7109375" style="3" bestFit="1" customWidth="1"/>
    <col min="6" max="6" width="9" style="3" bestFit="1" customWidth="1"/>
    <col min="7" max="7" width="10.42578125" style="3" bestFit="1" customWidth="1"/>
    <col min="8" max="8" width="10.42578125" style="3" customWidth="1"/>
    <col min="9" max="9" width="10.42578125" style="3" bestFit="1" customWidth="1"/>
    <col min="10" max="10" width="20.85546875" style="3" bestFit="1" customWidth="1"/>
    <col min="11" max="11" width="10.140625" style="3" bestFit="1" customWidth="1"/>
    <col min="12" max="12" width="15.28515625" style="3" bestFit="1" customWidth="1"/>
    <col min="13" max="13" width="16.140625" style="3" bestFit="1" customWidth="1"/>
    <col min="14" max="14" width="10.85546875" style="5" bestFit="1" customWidth="1"/>
    <col min="15" max="15" width="19.5703125" style="3" bestFit="1" customWidth="1"/>
    <col min="16" max="16" width="9.7109375" style="3" bestFit="1" customWidth="1"/>
    <col min="17" max="17" width="12.7109375" style="3" bestFit="1" customWidth="1"/>
    <col min="18" max="18" width="9.85546875" style="3" bestFit="1" customWidth="1"/>
    <col min="19" max="19" width="12.85546875" style="3" bestFit="1" customWidth="1"/>
    <col min="20" max="20" width="12.85546875" style="5" customWidth="1"/>
    <col min="21" max="21" width="9.85546875" style="3" bestFit="1" customWidth="1"/>
    <col min="22" max="22" width="12.85546875" style="3" bestFit="1" customWidth="1"/>
    <col min="23" max="23" width="4.7109375" style="3" bestFit="1" customWidth="1"/>
    <col min="24" max="24" width="11.7109375" style="3" bestFit="1" customWidth="1"/>
    <col min="25" max="25" width="13.140625" style="3" bestFit="1" customWidth="1"/>
    <col min="26" max="26" width="6.7109375" style="3" bestFit="1" customWidth="1"/>
    <col min="27" max="27" width="11" style="3" customWidth="1"/>
    <col min="28" max="28" width="12.42578125" style="3" bestFit="1" customWidth="1"/>
    <col min="29" max="29" width="13.7109375" style="3" bestFit="1" customWidth="1"/>
    <col min="30" max="30" width="16.5703125" style="3" bestFit="1" customWidth="1"/>
    <col min="31" max="31" width="12" style="3" bestFit="1" customWidth="1"/>
    <col min="32" max="32" width="10.140625" style="3" bestFit="1" customWidth="1"/>
    <col min="33" max="33" width="15.140625" style="3" bestFit="1" customWidth="1"/>
    <col min="34" max="34" width="15.42578125" style="3" bestFit="1" customWidth="1"/>
    <col min="35" max="35" width="15" style="3" bestFit="1" customWidth="1"/>
    <col min="36" max="36" width="8.5703125" style="3" bestFit="1" customWidth="1"/>
    <col min="37" max="37" width="17.7109375" style="3" bestFit="1" customWidth="1"/>
    <col min="38" max="38" width="18.7109375" style="3" bestFit="1" customWidth="1"/>
    <col min="39" max="39" width="13.42578125" style="3" bestFit="1" customWidth="1"/>
    <col min="40" max="40" width="13.140625" style="3" bestFit="1" customWidth="1"/>
    <col min="41" max="41" width="18.42578125" style="3" bestFit="1" customWidth="1"/>
    <col min="42" max="42" width="18.5703125" style="3" bestFit="1" customWidth="1"/>
    <col min="43" max="43" width="7" style="3" bestFit="1" customWidth="1"/>
    <col min="44" max="44" width="12" style="3" bestFit="1" customWidth="1"/>
    <col min="45" max="45" width="12.28515625" style="3" bestFit="1" customWidth="1"/>
    <col min="46" max="46" width="11.85546875" style="3" bestFit="1" customWidth="1"/>
    <col min="47" max="47" width="10" style="3" bestFit="1" customWidth="1"/>
    <col min="48" max="48" width="15" style="3" bestFit="1" customWidth="1"/>
    <col min="49" max="49" width="15.28515625" style="3" bestFit="1" customWidth="1"/>
    <col min="50" max="50" width="14.85546875" style="3" bestFit="1" customWidth="1"/>
    <col min="51" max="51" width="12.42578125" style="3" bestFit="1" customWidth="1"/>
    <col min="52" max="52" width="17.5703125" style="3" bestFit="1" customWidth="1"/>
    <col min="53" max="53" width="17.85546875" style="3" bestFit="1" customWidth="1"/>
    <col min="54" max="54" width="12.85546875" style="3" bestFit="1" customWidth="1"/>
    <col min="55" max="112" width="16.85546875" style="3" customWidth="1"/>
    <col min="113" max="132" width="9.140625" style="3" hidden="1" customWidth="1"/>
    <col min="133" max="16384" width="9.140625" style="3"/>
  </cols>
  <sheetData>
    <row r="1" spans="1:13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465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466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  <c r="AI1" s="2" t="s">
        <v>32</v>
      </c>
      <c r="AJ1" s="2" t="s">
        <v>33</v>
      </c>
      <c r="AK1" s="2" t="s">
        <v>34</v>
      </c>
      <c r="AL1" s="2" t="s">
        <v>35</v>
      </c>
      <c r="AM1" s="2" t="s">
        <v>36</v>
      </c>
      <c r="AN1" s="2" t="s">
        <v>37</v>
      </c>
      <c r="AO1" s="2" t="s">
        <v>38</v>
      </c>
      <c r="AP1" s="2" t="s">
        <v>39</v>
      </c>
      <c r="AQ1" s="2" t="s">
        <v>40</v>
      </c>
      <c r="AR1" s="2" t="s">
        <v>41</v>
      </c>
      <c r="AS1" s="2" t="s">
        <v>42</v>
      </c>
      <c r="AT1" s="2" t="s">
        <v>43</v>
      </c>
      <c r="AU1" s="2" t="s">
        <v>44</v>
      </c>
      <c r="AV1" s="2" t="s">
        <v>45</v>
      </c>
      <c r="AW1" s="2" t="s">
        <v>46</v>
      </c>
      <c r="AX1" s="2" t="s">
        <v>47</v>
      </c>
      <c r="AY1" s="2" t="s">
        <v>48</v>
      </c>
      <c r="AZ1" s="2" t="s">
        <v>49</v>
      </c>
      <c r="BA1" s="2" t="s">
        <v>50</v>
      </c>
      <c r="BB1" s="2" t="s">
        <v>51</v>
      </c>
      <c r="BC1" s="2" t="s">
        <v>52</v>
      </c>
      <c r="BD1" s="2" t="s">
        <v>53</v>
      </c>
      <c r="BE1" s="2" t="s">
        <v>54</v>
      </c>
      <c r="BF1" s="2" t="s">
        <v>55</v>
      </c>
      <c r="BG1" s="2" t="s">
        <v>56</v>
      </c>
      <c r="BH1" s="2" t="s">
        <v>57</v>
      </c>
      <c r="BI1" s="2" t="s">
        <v>58</v>
      </c>
      <c r="BJ1" s="2" t="s">
        <v>59</v>
      </c>
      <c r="BK1" s="2" t="s">
        <v>60</v>
      </c>
      <c r="BL1" s="2" t="s">
        <v>61</v>
      </c>
      <c r="BM1" s="2" t="s">
        <v>62</v>
      </c>
      <c r="BN1" s="2" t="s">
        <v>63</v>
      </c>
      <c r="BO1" s="2" t="s">
        <v>64</v>
      </c>
      <c r="BP1" s="2" t="s">
        <v>65</v>
      </c>
      <c r="BQ1" s="2" t="s">
        <v>66</v>
      </c>
      <c r="BR1" s="2" t="s">
        <v>67</v>
      </c>
      <c r="BS1" s="2" t="s">
        <v>68</v>
      </c>
      <c r="BT1" s="2" t="s">
        <v>69</v>
      </c>
      <c r="BU1" s="2" t="s">
        <v>70</v>
      </c>
      <c r="BV1" s="2" t="s">
        <v>71</v>
      </c>
      <c r="BW1" s="2" t="s">
        <v>72</v>
      </c>
      <c r="BX1" s="2" t="s">
        <v>73</v>
      </c>
      <c r="BY1" s="2" t="s">
        <v>74</v>
      </c>
      <c r="BZ1" s="2" t="s">
        <v>75</v>
      </c>
      <c r="CA1" s="2" t="s">
        <v>76</v>
      </c>
      <c r="CB1" s="2" t="s">
        <v>77</v>
      </c>
      <c r="CC1" s="2" t="s">
        <v>78</v>
      </c>
      <c r="CD1" s="2" t="s">
        <v>79</v>
      </c>
      <c r="CE1" s="2" t="s">
        <v>80</v>
      </c>
      <c r="CF1" s="2" t="s">
        <v>81</v>
      </c>
      <c r="CG1" s="2" t="s">
        <v>82</v>
      </c>
      <c r="CH1" s="2" t="s">
        <v>83</v>
      </c>
      <c r="CI1" s="2" t="s">
        <v>84</v>
      </c>
      <c r="CJ1" s="2" t="s">
        <v>85</v>
      </c>
      <c r="CK1" s="2" t="s">
        <v>86</v>
      </c>
      <c r="CL1" s="2" t="s">
        <v>87</v>
      </c>
      <c r="CM1" s="2" t="s">
        <v>88</v>
      </c>
      <c r="CN1" s="2" t="s">
        <v>89</v>
      </c>
      <c r="CO1" s="2" t="s">
        <v>90</v>
      </c>
      <c r="CP1" s="2" t="s">
        <v>91</v>
      </c>
      <c r="CQ1" s="2" t="s">
        <v>92</v>
      </c>
      <c r="CR1" s="2" t="s">
        <v>93</v>
      </c>
      <c r="CS1" s="2" t="s">
        <v>94</v>
      </c>
      <c r="CT1" s="2" t="s">
        <v>95</v>
      </c>
      <c r="CU1" s="2" t="s">
        <v>96</v>
      </c>
      <c r="CV1" s="2" t="s">
        <v>97</v>
      </c>
      <c r="CW1" s="2" t="s">
        <v>98</v>
      </c>
      <c r="CX1" s="2" t="s">
        <v>99</v>
      </c>
      <c r="CY1" s="2" t="s">
        <v>100</v>
      </c>
      <c r="CZ1" s="2" t="s">
        <v>101</v>
      </c>
      <c r="DA1" s="2" t="s">
        <v>102</v>
      </c>
      <c r="DB1" s="2" t="s">
        <v>103</v>
      </c>
      <c r="DC1" s="2" t="s">
        <v>104</v>
      </c>
      <c r="DD1" s="2" t="s">
        <v>105</v>
      </c>
      <c r="DE1" s="2" t="s">
        <v>106</v>
      </c>
      <c r="DF1" s="2" t="s">
        <v>107</v>
      </c>
      <c r="DG1" s="2" t="s">
        <v>108</v>
      </c>
      <c r="DH1" s="2" t="s">
        <v>109</v>
      </c>
      <c r="DI1" s="7" t="s">
        <v>473</v>
      </c>
      <c r="DJ1" s="7" t="s">
        <v>474</v>
      </c>
      <c r="DK1" s="7" t="s">
        <v>475</v>
      </c>
      <c r="DL1" s="7" t="s">
        <v>476</v>
      </c>
      <c r="DM1" s="7" t="s">
        <v>477</v>
      </c>
      <c r="DN1" s="7" t="s">
        <v>478</v>
      </c>
      <c r="DO1" s="7" t="s">
        <v>479</v>
      </c>
      <c r="DP1" s="7" t="s">
        <v>480</v>
      </c>
      <c r="DQ1" s="7" t="s">
        <v>481</v>
      </c>
      <c r="DR1" s="7" t="s">
        <v>482</v>
      </c>
      <c r="DS1" s="7" t="s">
        <v>483</v>
      </c>
      <c r="DT1" s="7" t="s">
        <v>484</v>
      </c>
      <c r="DU1" s="7" t="s">
        <v>485</v>
      </c>
      <c r="DV1" s="7" t="s">
        <v>486</v>
      </c>
      <c r="DW1" s="7" t="s">
        <v>487</v>
      </c>
      <c r="DX1" s="7" t="s">
        <v>488</v>
      </c>
      <c r="DY1" s="7" t="s">
        <v>489</v>
      </c>
      <c r="DZ1" s="7" t="s">
        <v>490</v>
      </c>
      <c r="EA1" s="7" t="s">
        <v>491</v>
      </c>
      <c r="EB1" s="7" t="s">
        <v>492</v>
      </c>
    </row>
    <row r="2" spans="1:132" x14ac:dyDescent="0.25">
      <c r="A2" s="4">
        <v>194</v>
      </c>
      <c r="B2" s="4">
        <v>1</v>
      </c>
      <c r="C2" s="4" t="s">
        <v>752</v>
      </c>
      <c r="D2" s="4" t="s">
        <v>494</v>
      </c>
      <c r="E2" s="4" t="s">
        <v>623</v>
      </c>
      <c r="F2" s="4" t="s">
        <v>110</v>
      </c>
      <c r="G2" s="4" t="s">
        <v>127</v>
      </c>
      <c r="H2" s="4">
        <v>73</v>
      </c>
      <c r="I2" s="4" t="s">
        <v>128</v>
      </c>
      <c r="J2" s="4" t="s">
        <v>113</v>
      </c>
      <c r="K2" s="4" t="s">
        <v>113</v>
      </c>
      <c r="L2" s="4" t="s">
        <v>113</v>
      </c>
      <c r="M2" s="4" t="s">
        <v>113</v>
      </c>
      <c r="N2" s="5" t="s">
        <v>128</v>
      </c>
      <c r="O2" s="3" t="s">
        <v>114</v>
      </c>
      <c r="P2" s="3">
        <v>2020</v>
      </c>
      <c r="R2" s="3">
        <v>2015</v>
      </c>
      <c r="T2" s="9">
        <f>YEAR(N2)-R2</f>
        <v>5</v>
      </c>
      <c r="U2" s="3">
        <v>2015</v>
      </c>
      <c r="W2" s="3" t="s">
        <v>113</v>
      </c>
      <c r="X2" s="3">
        <v>2020</v>
      </c>
      <c r="Y2" s="3" t="s">
        <v>115</v>
      </c>
      <c r="Z2" s="3" t="s">
        <v>113</v>
      </c>
      <c r="AA2" s="3" t="s">
        <v>129</v>
      </c>
      <c r="AC2" s="3">
        <v>2020</v>
      </c>
      <c r="AD2" s="3" t="s">
        <v>116</v>
      </c>
      <c r="AE2" s="3" t="s">
        <v>116</v>
      </c>
      <c r="CL2" s="3" t="s">
        <v>117</v>
      </c>
      <c r="CM2" s="3" t="s">
        <v>130</v>
      </c>
      <c r="CN2" s="3">
        <v>5</v>
      </c>
      <c r="CO2" s="3" t="s">
        <v>117</v>
      </c>
      <c r="CP2" s="3" t="s">
        <v>131</v>
      </c>
      <c r="CQ2" s="3">
        <v>40</v>
      </c>
      <c r="DB2" s="3" t="s">
        <v>132</v>
      </c>
      <c r="DC2" s="3" t="s">
        <v>133</v>
      </c>
      <c r="DD2" s="3" t="s">
        <v>113</v>
      </c>
      <c r="DE2" s="3" t="s">
        <v>134</v>
      </c>
      <c r="DF2" s="3" t="s">
        <v>135</v>
      </c>
      <c r="DI2" s="5">
        <f>IF(AND($T2&gt;3,$O2="SSc cutanée limitée",$W2="Non",$Z2="Non"),1,0)</f>
        <v>0</v>
      </c>
      <c r="DJ2" s="5">
        <f>IF(AND($T2&gt;3,$O2="SSc cutanée limitée",$W2="Oui",$Y2="PID limitée",$Z2="Non"),1,0)</f>
        <v>0</v>
      </c>
      <c r="DK2" s="3">
        <f>IF(AND($T2&gt;3,$O2="SSc cutanée limitée",$W2="Oui",$Y2="PID extensive",$Z2="Non"),1,0)</f>
        <v>0</v>
      </c>
      <c r="DL2" s="3">
        <f>IF(AND($T2&gt;3,$O2="SSc cutanée limitée",$W2="Non",$Z2="Oui"),1,0)</f>
        <v>0</v>
      </c>
      <c r="DM2" s="3">
        <f>IF(AND($T2&gt;3,$O2="SSc cutanée limitée",$W2="Oui",$Z2="Oui"),1,0)</f>
        <v>0</v>
      </c>
      <c r="DN2" s="5">
        <f>IF(AND($T2&gt;3,$O2="SSc cutanée diffuse",$W2="Non",$Z2="Non"),1,0)</f>
        <v>0</v>
      </c>
      <c r="DO2" s="5">
        <f>IF(AND($T2&gt;3,$O2="SSc cutanée diffuse",$W2="Oui",$Y2="PID limitée",$Z2="Non"),1,0)</f>
        <v>0</v>
      </c>
      <c r="DP2" s="3">
        <f>IF(AND($T2&gt;3,$O2="SSc cutanée diffuse",$W2="Oui",$Y2="PID extensive",$Z2="Non"),1,0)</f>
        <v>0</v>
      </c>
      <c r="DQ2" s="3">
        <f>IF(AND($T2&gt;3,$O2="SSc cutanée diffuse",$W2="Non",$Z2="Oui"),1,0)</f>
        <v>0</v>
      </c>
      <c r="DR2" s="3">
        <f>IF(AND($T2&gt;3,$O2="SSc cutanée diffuse",$W2="Oui",$Z2="Oui"),1,0)</f>
        <v>1</v>
      </c>
      <c r="DS2" s="5">
        <f>IF(AND($T2&lt;=3,$O2="SSc cutanée limitée",$W2="Non",$Z2="Non"),1,0)</f>
        <v>0</v>
      </c>
      <c r="DT2" s="5">
        <f>IF(AND($T2&lt;=3,$O2="SSc cutanée limitée",$W2="Oui",$Y2="PID limitée",$Z2="Non"),1,0)</f>
        <v>0</v>
      </c>
      <c r="DU2" s="3">
        <f>IF(AND($T2&lt;=3,$O2="SSc cutanée limitée",$W2="Oui",$Y2="PID extensive",$Z2="Non"),1,0)</f>
        <v>0</v>
      </c>
      <c r="DV2" s="3">
        <f>IF(AND($T2&lt;=3,$O2="SSc cutanée limitée",$W2="Non",$Z2="Oui"),1,0)</f>
        <v>0</v>
      </c>
      <c r="DW2" s="3">
        <f>IF(AND($T2&lt;=3,$O2="SSc cutanée limitée",$W2="Oui",$Z2="Oui"),1,0)</f>
        <v>0</v>
      </c>
      <c r="DX2" s="5">
        <f>IF(AND($T2&lt;=3,$O2="SSc cutanée diffuse",$W2="Non",$Z2="Non"),1,0)</f>
        <v>0</v>
      </c>
      <c r="DY2" s="5">
        <f>IF(AND($T2&lt;=3,$O2="SSc cutanée diffuse",$W2="Oui",$Y2="PID limitée",$Z2="Non"),1,0)</f>
        <v>0</v>
      </c>
      <c r="DZ2" s="3">
        <f>IF(AND($T2&lt;=3,$O2="SSc cutanée diffuse",$W2="Oui",$Y2="PID extensive",$Z2="Non"),1,0)</f>
        <v>0</v>
      </c>
      <c r="EA2" s="3">
        <f>IF(AND($T2&lt;=3,$O2="SSc cutanée diffuse",$W2="Non",$Z2="Oui"),1,0)</f>
        <v>0</v>
      </c>
      <c r="EB2" s="3">
        <f>IF(AND($T2&lt;=3,$O2="SSc cutanée diffuse",$W2="Oui",$Z2="Oui"),1,0)</f>
        <v>0</v>
      </c>
    </row>
    <row r="3" spans="1:132" x14ac:dyDescent="0.25">
      <c r="A3" s="4">
        <v>229</v>
      </c>
      <c r="B3" s="4">
        <v>1</v>
      </c>
      <c r="C3" s="4" t="s">
        <v>753</v>
      </c>
      <c r="D3" s="4" t="s">
        <v>495</v>
      </c>
      <c r="E3" s="4" t="s">
        <v>624</v>
      </c>
      <c r="F3" s="4" t="s">
        <v>110</v>
      </c>
      <c r="G3" s="4" t="s">
        <v>111</v>
      </c>
      <c r="H3" s="4">
        <v>72</v>
      </c>
      <c r="I3" s="4" t="s">
        <v>112</v>
      </c>
      <c r="J3" s="4" t="s">
        <v>113</v>
      </c>
      <c r="K3" s="4" t="s">
        <v>113</v>
      </c>
      <c r="L3" s="4" t="s">
        <v>113</v>
      </c>
      <c r="M3" s="4" t="s">
        <v>113</v>
      </c>
      <c r="N3" s="5" t="s">
        <v>112</v>
      </c>
      <c r="O3" s="3" t="s">
        <v>114</v>
      </c>
      <c r="P3" s="3">
        <v>2011</v>
      </c>
      <c r="R3" s="3">
        <v>2011</v>
      </c>
      <c r="T3" s="9">
        <f t="shared" ref="T3:T66" si="0">YEAR(N3)-R3</f>
        <v>9</v>
      </c>
      <c r="U3" s="3">
        <v>2011</v>
      </c>
      <c r="W3" s="3" t="s">
        <v>113</v>
      </c>
      <c r="X3" s="3">
        <v>2011</v>
      </c>
      <c r="Y3" s="3" t="s">
        <v>115</v>
      </c>
      <c r="Z3" s="3" t="s">
        <v>116</v>
      </c>
      <c r="AD3" s="3" t="s">
        <v>116</v>
      </c>
      <c r="AE3" s="3" t="s">
        <v>113</v>
      </c>
      <c r="AF3" s="3" t="s">
        <v>117</v>
      </c>
      <c r="AN3" s="3" t="s">
        <v>117</v>
      </c>
      <c r="AO3" s="3" t="s">
        <v>118</v>
      </c>
      <c r="AP3" s="3">
        <v>720</v>
      </c>
      <c r="BE3" s="3" t="s">
        <v>117</v>
      </c>
      <c r="BF3" s="3" t="s">
        <v>119</v>
      </c>
      <c r="BG3" s="3">
        <v>7</v>
      </c>
      <c r="BH3" s="3">
        <v>200</v>
      </c>
      <c r="CB3" s="3" t="s">
        <v>117</v>
      </c>
      <c r="CC3" s="3" t="s">
        <v>120</v>
      </c>
      <c r="CD3" s="3">
        <v>5</v>
      </c>
      <c r="DC3" s="3" t="s">
        <v>112</v>
      </c>
      <c r="DG3" s="3" t="s">
        <v>112</v>
      </c>
      <c r="DI3" s="5">
        <f>IF(AND(T3&gt;3,O3="SSc cutanée limitée",W3="Non",Z3="Non"),1,0)</f>
        <v>0</v>
      </c>
      <c r="DJ3" s="5">
        <f>IF(AND(T3&gt;3,O3="SSc cutanée limitée",W3="Oui",Y3="PID limitée",Z3="Non"),1,0)</f>
        <v>0</v>
      </c>
      <c r="DK3" s="3">
        <f>IF(AND(T3&gt;3,O3="SSc cutanée limitée",W3="Oui",Y3="PID extensive",Z3="Non"),1,0)</f>
        <v>0</v>
      </c>
      <c r="DL3" s="3">
        <f>IF(AND(T3&gt;3,O3="SSc cutanée limitée",W3="Non",Z3="Oui"),1,0)</f>
        <v>0</v>
      </c>
      <c r="DM3" s="3">
        <f>IF(AND(T3&gt;3,O3="SSc cutanée limitée",W3="Oui",Z3="Oui"),1,0)</f>
        <v>0</v>
      </c>
      <c r="DN3" s="5">
        <f t="shared" ref="DN3:DN66" si="1">IF(AND($T3&gt;3,$O3="SSc cutanée diffuse",$W3="Non",$Z3="Non"),1,0)</f>
        <v>0</v>
      </c>
      <c r="DO3" s="5">
        <f t="shared" ref="DO3:DO66" si="2">IF(AND($T3&gt;3,$O3="SSc cutanée diffuse",$W3="Oui",$Y3="PID limitée",$Z3="Non"),1,0)</f>
        <v>1</v>
      </c>
      <c r="DP3" s="3">
        <f t="shared" ref="DP3:DP66" si="3">IF(AND($T3&gt;3,$O3="SSc cutanée diffuse",$W3="Oui",$Y3="PID extensive",$Z3="Non"),1,0)</f>
        <v>0</v>
      </c>
      <c r="DQ3" s="3">
        <f t="shared" ref="DQ3:DQ66" si="4">IF(AND($T3&gt;3,$O3="SSc cutanée diffuse",$W3="Non",$Z3="Oui"),1,0)</f>
        <v>0</v>
      </c>
      <c r="DR3" s="3">
        <f t="shared" ref="DR3:DR66" si="5">IF(AND($T3&gt;3,$O3="SSc cutanée diffuse",$W3="Oui",$Z3="Oui"),1,0)</f>
        <v>0</v>
      </c>
      <c r="DS3" s="5">
        <f t="shared" ref="DS3:DS66" si="6">IF(AND($T3&lt;=3,$O3="SSc cutanée limitée",$W3="Non",$Z3="Non"),1,0)</f>
        <v>0</v>
      </c>
      <c r="DT3" s="5">
        <f t="shared" ref="DT3:DT66" si="7">IF(AND($T3&lt;=3,$O3="SSc cutanée limitée",$W3="Oui",$Y3="PID limitée",$Z3="Non"),1,0)</f>
        <v>0</v>
      </c>
      <c r="DU3" s="3">
        <f t="shared" ref="DU3:DU66" si="8">IF(AND($T3&lt;=3,$O3="SSc cutanée limitée",$W3="Oui",$Y3="PID extensive",$Z3="Non"),1,0)</f>
        <v>0</v>
      </c>
      <c r="DV3" s="3">
        <f t="shared" ref="DV3:DV66" si="9">IF(AND($T3&lt;=3,$O3="SSc cutanée limitée",$W3="Non",$Z3="Oui"),1,0)</f>
        <v>0</v>
      </c>
      <c r="DW3" s="3">
        <f t="shared" ref="DW3:DW66" si="10">IF(AND($T3&lt;=3,$O3="SSc cutanée limitée",$W3="Oui",$Z3="Oui"),1,0)</f>
        <v>0</v>
      </c>
      <c r="DX3" s="5">
        <f t="shared" ref="DX3:DX66" si="11">IF(AND($T3&lt;=3,$O3="SSc cutanée diffuse",$W3="Non",$Z3="Non"),1,0)</f>
        <v>0</v>
      </c>
      <c r="DY3" s="5">
        <f t="shared" ref="DY3:DY66" si="12">IF(AND($T3&lt;=3,$O3="SSc cutanée diffuse",$W3="Oui",$Y3="PID limitée",$Z3="Non"),1,0)</f>
        <v>0</v>
      </c>
      <c r="DZ3" s="3">
        <f t="shared" ref="DZ3:DZ66" si="13">IF(AND($T3&lt;=3,$O3="SSc cutanée diffuse",$W3="Oui",$Y3="PID extensive",$Z3="Non"),1,0)</f>
        <v>0</v>
      </c>
      <c r="EA3" s="3">
        <f t="shared" ref="EA3:EA66" si="14">IF(AND($T3&lt;=3,$O3="SSc cutanée diffuse",$W3="Non",$Z3="Oui"),1,0)</f>
        <v>0</v>
      </c>
      <c r="EB3" s="3">
        <f t="shared" ref="EB3:EB66" si="15">IF(AND($T3&lt;=3,$O3="SSc cutanée diffuse",$W3="Oui",$Z3="Oui"),1,0)</f>
        <v>0</v>
      </c>
    </row>
    <row r="4" spans="1:132" x14ac:dyDescent="0.25">
      <c r="A4" s="4">
        <v>229</v>
      </c>
      <c r="B4" s="4">
        <v>1</v>
      </c>
      <c r="C4" s="4" t="s">
        <v>754</v>
      </c>
      <c r="D4" s="4" t="s">
        <v>496</v>
      </c>
      <c r="E4" s="4" t="s">
        <v>625</v>
      </c>
      <c r="F4" s="4" t="s">
        <v>110</v>
      </c>
      <c r="G4" s="4" t="s">
        <v>111</v>
      </c>
      <c r="H4" s="4">
        <v>73</v>
      </c>
      <c r="I4" s="4" t="s">
        <v>112</v>
      </c>
      <c r="J4" s="4" t="s">
        <v>113</v>
      </c>
      <c r="K4" s="4" t="s">
        <v>113</v>
      </c>
      <c r="L4" s="4" t="s">
        <v>113</v>
      </c>
      <c r="M4" s="4" t="s">
        <v>113</v>
      </c>
      <c r="N4" s="5" t="s">
        <v>358</v>
      </c>
      <c r="O4" s="3" t="s">
        <v>114</v>
      </c>
      <c r="P4" s="3">
        <v>2011</v>
      </c>
      <c r="R4" s="3">
        <v>2011</v>
      </c>
      <c r="T4" s="9">
        <f t="shared" si="0"/>
        <v>10</v>
      </c>
      <c r="U4" s="3">
        <v>2011</v>
      </c>
      <c r="W4" s="3" t="s">
        <v>113</v>
      </c>
      <c r="X4" s="3">
        <v>2011</v>
      </c>
      <c r="Y4" s="3" t="s">
        <v>115</v>
      </c>
      <c r="Z4" s="3" t="s">
        <v>116</v>
      </c>
      <c r="AF4" s="3" t="s">
        <v>117</v>
      </c>
      <c r="AN4" s="3" t="s">
        <v>117</v>
      </c>
      <c r="CB4" s="3" t="s">
        <v>117</v>
      </c>
      <c r="DB4" s="3" t="s">
        <v>135</v>
      </c>
      <c r="DC4" s="3" t="s">
        <v>358</v>
      </c>
      <c r="DF4" s="3" t="s">
        <v>132</v>
      </c>
      <c r="DG4" s="3" t="s">
        <v>358</v>
      </c>
      <c r="DI4" s="5">
        <f>IF(AND(T4&gt;3,O4="SSc cutanée limitée",W4="Non",Z4="Non"),1,0)</f>
        <v>0</v>
      </c>
      <c r="DJ4" s="5">
        <f>IF(AND(T4&gt;3,O4="SSc cutanée limitée",W4="Oui",Y4="PID limitée",Z4="Non"),1,0)</f>
        <v>0</v>
      </c>
      <c r="DK4" s="3">
        <f>IF(AND(T4&gt;3,O4="SSc cutanée limitée",W4="Oui",Y4="PID extensive",Z4="Non"),1,0)</f>
        <v>0</v>
      </c>
      <c r="DL4" s="3">
        <f>IF(AND(T4&gt;3,O4="SSc cutanée limitée",W4="Non",Z4="Oui"),1,0)</f>
        <v>0</v>
      </c>
      <c r="DM4" s="3">
        <f>IF(AND(T4&gt;3,O4="SSc cutanée limitée",W4="Oui",Z4="Oui"),1,0)</f>
        <v>0</v>
      </c>
      <c r="DN4" s="5">
        <f t="shared" si="1"/>
        <v>0</v>
      </c>
      <c r="DO4" s="5">
        <f t="shared" si="2"/>
        <v>1</v>
      </c>
      <c r="DP4" s="3">
        <f t="shared" si="3"/>
        <v>0</v>
      </c>
      <c r="DQ4" s="3">
        <f t="shared" si="4"/>
        <v>0</v>
      </c>
      <c r="DR4" s="3">
        <f t="shared" si="5"/>
        <v>0</v>
      </c>
      <c r="DS4" s="5">
        <f t="shared" si="6"/>
        <v>0</v>
      </c>
      <c r="DT4" s="5">
        <f t="shared" si="7"/>
        <v>0</v>
      </c>
      <c r="DU4" s="3">
        <f t="shared" si="8"/>
        <v>0</v>
      </c>
      <c r="DV4" s="3">
        <f t="shared" si="9"/>
        <v>0</v>
      </c>
      <c r="DW4" s="3">
        <f t="shared" si="10"/>
        <v>0</v>
      </c>
      <c r="DX4" s="5">
        <f t="shared" si="11"/>
        <v>0</v>
      </c>
      <c r="DY4" s="5">
        <f t="shared" si="12"/>
        <v>0</v>
      </c>
      <c r="DZ4" s="3">
        <f t="shared" si="13"/>
        <v>0</v>
      </c>
      <c r="EA4" s="3">
        <f t="shared" si="14"/>
        <v>0</v>
      </c>
      <c r="EB4" s="3">
        <f t="shared" si="15"/>
        <v>0</v>
      </c>
    </row>
    <row r="5" spans="1:132" x14ac:dyDescent="0.25">
      <c r="A5" s="4">
        <v>253</v>
      </c>
      <c r="B5" s="4">
        <v>1</v>
      </c>
      <c r="C5" s="4" t="s">
        <v>755</v>
      </c>
      <c r="D5" s="4" t="s">
        <v>497</v>
      </c>
      <c r="E5" s="4" t="s">
        <v>626</v>
      </c>
      <c r="F5" s="4" t="s">
        <v>110</v>
      </c>
      <c r="G5" s="4" t="s">
        <v>136</v>
      </c>
      <c r="H5" s="4">
        <v>55</v>
      </c>
      <c r="I5" s="4" t="s">
        <v>137</v>
      </c>
      <c r="J5" s="4" t="s">
        <v>113</v>
      </c>
      <c r="K5" s="4" t="s">
        <v>113</v>
      </c>
      <c r="L5" s="4" t="s">
        <v>113</v>
      </c>
      <c r="M5" s="4" t="s">
        <v>113</v>
      </c>
      <c r="N5" s="5" t="s">
        <v>137</v>
      </c>
      <c r="O5" s="3" t="s">
        <v>114</v>
      </c>
      <c r="P5" s="3">
        <v>2013</v>
      </c>
      <c r="R5" s="3">
        <v>2012</v>
      </c>
      <c r="T5" s="9">
        <f t="shared" si="0"/>
        <v>9</v>
      </c>
      <c r="U5" s="3">
        <v>2013</v>
      </c>
      <c r="W5" s="3" t="s">
        <v>113</v>
      </c>
      <c r="X5" s="3">
        <v>2016</v>
      </c>
      <c r="Y5" s="3" t="s">
        <v>115</v>
      </c>
      <c r="Z5" s="3" t="s">
        <v>116</v>
      </c>
      <c r="AD5" s="3" t="s">
        <v>113</v>
      </c>
      <c r="AE5" s="3" t="s">
        <v>113</v>
      </c>
      <c r="AF5" s="3" t="s">
        <v>117</v>
      </c>
      <c r="AN5" s="3" t="s">
        <v>117</v>
      </c>
      <c r="AO5" s="3" t="s">
        <v>138</v>
      </c>
      <c r="AP5" s="3">
        <v>2000</v>
      </c>
      <c r="CB5" s="3" t="s">
        <v>117</v>
      </c>
      <c r="CC5" s="3" t="s">
        <v>139</v>
      </c>
      <c r="CD5" s="3">
        <v>180</v>
      </c>
      <c r="CE5" s="3" t="s">
        <v>117</v>
      </c>
      <c r="CF5" s="3" t="s">
        <v>140</v>
      </c>
      <c r="CG5" s="3">
        <v>10</v>
      </c>
      <c r="DB5" s="3" t="s">
        <v>135</v>
      </c>
      <c r="DF5" s="3" t="s">
        <v>132</v>
      </c>
      <c r="DG5" s="3" t="s">
        <v>141</v>
      </c>
      <c r="DH5" s="3" t="s">
        <v>116</v>
      </c>
      <c r="DI5" s="5">
        <f>IF(AND(T5&gt;3,O5="SSc cutanée limitée",W5="Non",Z5="Non"),1,0)</f>
        <v>0</v>
      </c>
      <c r="DJ5" s="5">
        <f>IF(AND(T5&gt;3,O5="SSc cutanée limitée",W5="Oui",Y5="PID limitée",Z5="Non"),1,0)</f>
        <v>0</v>
      </c>
      <c r="DK5" s="3">
        <f>IF(AND(T5&gt;3,O5="SSc cutanée limitée",W5="Oui",Y5="PID extensive",Z5="Non"),1,0)</f>
        <v>0</v>
      </c>
      <c r="DL5" s="3">
        <f>IF(AND(T5&gt;3,O5="SSc cutanée limitée",W5="Non",Z5="Oui"),1,0)</f>
        <v>0</v>
      </c>
      <c r="DM5" s="3">
        <f>IF(AND(T5&gt;3,O5="SSc cutanée limitée",W5="Oui",Z5="Oui"),1,0)</f>
        <v>0</v>
      </c>
      <c r="DN5" s="5">
        <f t="shared" si="1"/>
        <v>0</v>
      </c>
      <c r="DO5" s="5">
        <f t="shared" si="2"/>
        <v>1</v>
      </c>
      <c r="DP5" s="3">
        <f t="shared" si="3"/>
        <v>0</v>
      </c>
      <c r="DQ5" s="3">
        <f t="shared" si="4"/>
        <v>0</v>
      </c>
      <c r="DR5" s="3">
        <f t="shared" si="5"/>
        <v>0</v>
      </c>
      <c r="DS5" s="5">
        <f t="shared" si="6"/>
        <v>0</v>
      </c>
      <c r="DT5" s="5">
        <f t="shared" si="7"/>
        <v>0</v>
      </c>
      <c r="DU5" s="3">
        <f t="shared" si="8"/>
        <v>0</v>
      </c>
      <c r="DV5" s="3">
        <f t="shared" si="9"/>
        <v>0</v>
      </c>
      <c r="DW5" s="3">
        <f t="shared" si="10"/>
        <v>0</v>
      </c>
      <c r="DX5" s="5">
        <f t="shared" si="11"/>
        <v>0</v>
      </c>
      <c r="DY5" s="5">
        <f t="shared" si="12"/>
        <v>0</v>
      </c>
      <c r="DZ5" s="3">
        <f t="shared" si="13"/>
        <v>0</v>
      </c>
      <c r="EA5" s="3">
        <f t="shared" si="14"/>
        <v>0</v>
      </c>
      <c r="EB5" s="3">
        <f t="shared" si="15"/>
        <v>0</v>
      </c>
    </row>
    <row r="6" spans="1:132" x14ac:dyDescent="0.25">
      <c r="A6" s="4">
        <v>255</v>
      </c>
      <c r="B6" s="4">
        <v>1</v>
      </c>
      <c r="C6" s="4" t="s">
        <v>756</v>
      </c>
      <c r="D6" s="4" t="s">
        <v>498</v>
      </c>
      <c r="E6" s="4" t="s">
        <v>627</v>
      </c>
      <c r="F6" s="4" t="s">
        <v>121</v>
      </c>
      <c r="G6" s="4" t="s">
        <v>463</v>
      </c>
      <c r="H6" s="4">
        <v>56</v>
      </c>
      <c r="I6" s="4" t="s">
        <v>137</v>
      </c>
      <c r="J6" s="4" t="s">
        <v>113</v>
      </c>
      <c r="K6" s="4" t="s">
        <v>113</v>
      </c>
      <c r="L6" s="4" t="s">
        <v>113</v>
      </c>
      <c r="M6" s="4" t="s">
        <v>113</v>
      </c>
      <c r="T6" s="9">
        <f t="shared" si="0"/>
        <v>1900</v>
      </c>
      <c r="DI6" s="5">
        <f>IF(AND(T6&gt;3,O6="SSc cutanée limitée",W6="Non",Z6="Non"),1,0)</f>
        <v>0</v>
      </c>
      <c r="DJ6" s="5">
        <f>IF(AND(T6&gt;3,O6="SSc cutanée limitée",W6="Oui",Y6="PID limitée",Z6="Non"),1,0)</f>
        <v>0</v>
      </c>
      <c r="DK6" s="3">
        <f>IF(AND(T6&gt;3,O6="SSc cutanée limitée",W6="Oui",Y6="PID extensive",Z6="Non"),1,0)</f>
        <v>0</v>
      </c>
      <c r="DL6" s="3">
        <f>IF(AND(T6&gt;3,O6="SSc cutanée limitée",W6="Non",Z6="Oui"),1,0)</f>
        <v>0</v>
      </c>
      <c r="DM6" s="3">
        <f>IF(AND(T6&gt;3,O6="SSc cutanée limitée",W6="Oui",Z6="Oui"),1,0)</f>
        <v>0</v>
      </c>
      <c r="DN6" s="5">
        <f t="shared" si="1"/>
        <v>0</v>
      </c>
      <c r="DO6" s="5">
        <f t="shared" si="2"/>
        <v>0</v>
      </c>
      <c r="DP6" s="3">
        <f t="shared" si="3"/>
        <v>0</v>
      </c>
      <c r="DQ6" s="3">
        <f t="shared" si="4"/>
        <v>0</v>
      </c>
      <c r="DR6" s="3">
        <f t="shared" si="5"/>
        <v>0</v>
      </c>
      <c r="DS6" s="5">
        <f t="shared" si="6"/>
        <v>0</v>
      </c>
      <c r="DT6" s="5">
        <f t="shared" si="7"/>
        <v>0</v>
      </c>
      <c r="DU6" s="3">
        <f t="shared" si="8"/>
        <v>0</v>
      </c>
      <c r="DV6" s="3">
        <f t="shared" si="9"/>
        <v>0</v>
      </c>
      <c r="DW6" s="3">
        <f t="shared" si="10"/>
        <v>0</v>
      </c>
      <c r="DX6" s="5">
        <f t="shared" si="11"/>
        <v>0</v>
      </c>
      <c r="DY6" s="5">
        <f t="shared" si="12"/>
        <v>0</v>
      </c>
      <c r="DZ6" s="3">
        <f t="shared" si="13"/>
        <v>0</v>
      </c>
      <c r="EA6" s="3">
        <f t="shared" si="14"/>
        <v>0</v>
      </c>
      <c r="EB6" s="3">
        <f t="shared" si="15"/>
        <v>0</v>
      </c>
    </row>
    <row r="7" spans="1:132" x14ac:dyDescent="0.25">
      <c r="A7" s="4">
        <v>261</v>
      </c>
      <c r="B7" s="4">
        <v>1</v>
      </c>
      <c r="C7" s="4" t="s">
        <v>757</v>
      </c>
      <c r="D7" s="4" t="s">
        <v>499</v>
      </c>
      <c r="E7" s="4" t="s">
        <v>628</v>
      </c>
      <c r="F7" s="4" t="s">
        <v>121</v>
      </c>
      <c r="G7" s="4" t="s">
        <v>142</v>
      </c>
      <c r="H7" s="4">
        <v>52</v>
      </c>
      <c r="I7" s="4" t="s">
        <v>143</v>
      </c>
      <c r="J7" s="4" t="s">
        <v>113</v>
      </c>
      <c r="K7" s="4" t="s">
        <v>113</v>
      </c>
      <c r="L7" s="4" t="s">
        <v>113</v>
      </c>
      <c r="M7" s="4" t="s">
        <v>113</v>
      </c>
      <c r="N7" s="5" t="s">
        <v>143</v>
      </c>
      <c r="O7" s="3" t="s">
        <v>114</v>
      </c>
      <c r="P7" s="3">
        <v>2020</v>
      </c>
      <c r="R7" s="3">
        <v>2017</v>
      </c>
      <c r="T7" s="9">
        <f t="shared" si="0"/>
        <v>4</v>
      </c>
      <c r="U7" s="3">
        <v>2019</v>
      </c>
      <c r="W7" s="3" t="s">
        <v>113</v>
      </c>
      <c r="X7" s="3">
        <v>2019</v>
      </c>
      <c r="Y7" s="3" t="s">
        <v>144</v>
      </c>
      <c r="Z7" s="3" t="s">
        <v>116</v>
      </c>
      <c r="AD7" s="3" t="s">
        <v>113</v>
      </c>
      <c r="AE7" s="3" t="s">
        <v>113</v>
      </c>
      <c r="AF7" s="3" t="s">
        <v>117</v>
      </c>
      <c r="AJ7" s="3" t="s">
        <v>117</v>
      </c>
      <c r="AM7" s="3" t="s">
        <v>125</v>
      </c>
      <c r="CB7" s="3" t="s">
        <v>117</v>
      </c>
      <c r="CC7" s="3" t="s">
        <v>145</v>
      </c>
      <c r="CD7" s="3">
        <v>10</v>
      </c>
      <c r="DB7" s="3" t="s">
        <v>135</v>
      </c>
      <c r="DF7" s="3" t="s">
        <v>135</v>
      </c>
      <c r="DI7" s="5">
        <f>IF(AND(T7&gt;3,O7="SSc cutanée limitée",W7="Non",Z7="Non"),1,0)</f>
        <v>0</v>
      </c>
      <c r="DJ7" s="5">
        <f>IF(AND(T7&gt;3,O7="SSc cutanée limitée",W7="Oui",Y7="PID limitée",Z7="Non"),1,0)</f>
        <v>0</v>
      </c>
      <c r="DK7" s="3">
        <f>IF(AND(T7&gt;3,O7="SSc cutanée limitée",W7="Oui",Y7="PID extensive",Z7="Non"),1,0)</f>
        <v>0</v>
      </c>
      <c r="DL7" s="3">
        <f>IF(AND(T7&gt;3,O7="SSc cutanée limitée",W7="Non",Z7="Oui"),1,0)</f>
        <v>0</v>
      </c>
      <c r="DM7" s="3">
        <f>IF(AND(T7&gt;3,O7="SSc cutanée limitée",W7="Oui",Z7="Oui"),1,0)</f>
        <v>0</v>
      </c>
      <c r="DN7" s="5">
        <f t="shared" si="1"/>
        <v>0</v>
      </c>
      <c r="DO7" s="5">
        <f t="shared" si="2"/>
        <v>0</v>
      </c>
      <c r="DP7" s="3">
        <f t="shared" si="3"/>
        <v>1</v>
      </c>
      <c r="DQ7" s="3">
        <f t="shared" si="4"/>
        <v>0</v>
      </c>
      <c r="DR7" s="3">
        <f t="shared" si="5"/>
        <v>0</v>
      </c>
      <c r="DS7" s="5">
        <f t="shared" si="6"/>
        <v>0</v>
      </c>
      <c r="DT7" s="5">
        <f t="shared" si="7"/>
        <v>0</v>
      </c>
      <c r="DU7" s="3">
        <f t="shared" si="8"/>
        <v>0</v>
      </c>
      <c r="DV7" s="3">
        <f t="shared" si="9"/>
        <v>0</v>
      </c>
      <c r="DW7" s="3">
        <f t="shared" si="10"/>
        <v>0</v>
      </c>
      <c r="DX7" s="5">
        <f t="shared" si="11"/>
        <v>0</v>
      </c>
      <c r="DY7" s="5">
        <f t="shared" si="12"/>
        <v>0</v>
      </c>
      <c r="DZ7" s="3">
        <f t="shared" si="13"/>
        <v>0</v>
      </c>
      <c r="EA7" s="3">
        <f t="shared" si="14"/>
        <v>0</v>
      </c>
      <c r="EB7" s="3">
        <f t="shared" si="15"/>
        <v>0</v>
      </c>
    </row>
    <row r="8" spans="1:132" x14ac:dyDescent="0.25">
      <c r="A8" s="4">
        <v>263</v>
      </c>
      <c r="B8" s="4">
        <v>1</v>
      </c>
      <c r="C8" s="4" t="s">
        <v>758</v>
      </c>
      <c r="D8" s="4" t="s">
        <v>500</v>
      </c>
      <c r="E8" s="4" t="s">
        <v>629</v>
      </c>
      <c r="F8" s="4" t="s">
        <v>121</v>
      </c>
      <c r="G8" s="4" t="s">
        <v>146</v>
      </c>
      <c r="H8" s="4">
        <v>58</v>
      </c>
      <c r="I8" s="4" t="s">
        <v>147</v>
      </c>
      <c r="J8" s="4" t="s">
        <v>113</v>
      </c>
      <c r="K8" s="4" t="s">
        <v>113</v>
      </c>
      <c r="L8" s="4" t="s">
        <v>113</v>
      </c>
      <c r="M8" s="4" t="s">
        <v>113</v>
      </c>
      <c r="N8" s="5" t="s">
        <v>147</v>
      </c>
      <c r="O8" s="3" t="s">
        <v>123</v>
      </c>
      <c r="P8" s="3">
        <v>2018</v>
      </c>
      <c r="R8" s="3">
        <v>2014</v>
      </c>
      <c r="T8" s="9">
        <f t="shared" si="0"/>
        <v>7</v>
      </c>
      <c r="U8" s="3">
        <v>2018</v>
      </c>
      <c r="W8" s="3" t="s">
        <v>113</v>
      </c>
      <c r="X8" s="3">
        <v>2018</v>
      </c>
      <c r="Y8" s="3" t="s">
        <v>144</v>
      </c>
      <c r="Z8" s="3" t="s">
        <v>116</v>
      </c>
      <c r="AD8" s="3" t="s">
        <v>116</v>
      </c>
      <c r="AE8" s="3" t="s">
        <v>113</v>
      </c>
      <c r="AF8" s="3" t="s">
        <v>117</v>
      </c>
      <c r="AN8" s="3" t="s">
        <v>117</v>
      </c>
      <c r="AO8" s="3" t="s">
        <v>138</v>
      </c>
      <c r="AP8" s="3">
        <v>1500</v>
      </c>
      <c r="CB8" s="3" t="s">
        <v>117</v>
      </c>
      <c r="CC8" s="3" t="s">
        <v>148</v>
      </c>
      <c r="CD8" s="3">
        <v>240</v>
      </c>
      <c r="CE8" s="3" t="s">
        <v>117</v>
      </c>
      <c r="CF8" s="3" t="s">
        <v>149</v>
      </c>
      <c r="CG8" s="3">
        <v>160</v>
      </c>
      <c r="DB8" s="3" t="s">
        <v>135</v>
      </c>
      <c r="DG8" s="3" t="s">
        <v>150</v>
      </c>
      <c r="DI8" s="5">
        <f>IF(AND(T8&gt;3,O8="SSc cutanée limitée",W8="Non",Z8="Non"),1,0)</f>
        <v>0</v>
      </c>
      <c r="DJ8" s="5">
        <f>IF(AND(T8&gt;3,O8="SSc cutanée limitée",W8="Oui",Y8="PID limitée",Z8="Non"),1,0)</f>
        <v>0</v>
      </c>
      <c r="DK8" s="3">
        <f>IF(AND(T8&gt;3,O8="SSc cutanée limitée",W8="Oui",Y8="PID extensive",Z8="Non"),1,0)</f>
        <v>1</v>
      </c>
      <c r="DL8" s="3">
        <f>IF(AND(T8&gt;3,O8="SSc cutanée limitée",W8="Non",Z8="Oui"),1,0)</f>
        <v>0</v>
      </c>
      <c r="DM8" s="3">
        <f>IF(AND(T8&gt;3,O8="SSc cutanée limitée",W8="Oui",Z8="Oui"),1,0)</f>
        <v>0</v>
      </c>
      <c r="DN8" s="5">
        <f t="shared" si="1"/>
        <v>0</v>
      </c>
      <c r="DO8" s="5">
        <f t="shared" si="2"/>
        <v>0</v>
      </c>
      <c r="DP8" s="3">
        <f t="shared" si="3"/>
        <v>0</v>
      </c>
      <c r="DQ8" s="3">
        <f t="shared" si="4"/>
        <v>0</v>
      </c>
      <c r="DR8" s="3">
        <f t="shared" si="5"/>
        <v>0</v>
      </c>
      <c r="DS8" s="5">
        <f t="shared" si="6"/>
        <v>0</v>
      </c>
      <c r="DT8" s="5">
        <f t="shared" si="7"/>
        <v>0</v>
      </c>
      <c r="DU8" s="3">
        <f t="shared" si="8"/>
        <v>0</v>
      </c>
      <c r="DV8" s="3">
        <f t="shared" si="9"/>
        <v>0</v>
      </c>
      <c r="DW8" s="3">
        <f t="shared" si="10"/>
        <v>0</v>
      </c>
      <c r="DX8" s="5">
        <f t="shared" si="11"/>
        <v>0</v>
      </c>
      <c r="DY8" s="5">
        <f t="shared" si="12"/>
        <v>0</v>
      </c>
      <c r="DZ8" s="3">
        <f t="shared" si="13"/>
        <v>0</v>
      </c>
      <c r="EA8" s="3">
        <f t="shared" si="14"/>
        <v>0</v>
      </c>
      <c r="EB8" s="3">
        <f t="shared" si="15"/>
        <v>0</v>
      </c>
    </row>
    <row r="9" spans="1:132" x14ac:dyDescent="0.25">
      <c r="A9" s="4">
        <v>265</v>
      </c>
      <c r="B9" s="4">
        <v>1</v>
      </c>
      <c r="C9" s="4" t="s">
        <v>759</v>
      </c>
      <c r="D9" s="4" t="s">
        <v>501</v>
      </c>
      <c r="E9" s="4" t="s">
        <v>630</v>
      </c>
      <c r="F9" s="4" t="s">
        <v>121</v>
      </c>
      <c r="G9" s="4" t="s">
        <v>151</v>
      </c>
      <c r="H9" s="4">
        <v>54</v>
      </c>
      <c r="I9" s="4" t="s">
        <v>147</v>
      </c>
      <c r="J9" s="4" t="s">
        <v>113</v>
      </c>
      <c r="K9" s="4" t="s">
        <v>113</v>
      </c>
      <c r="L9" s="4" t="s">
        <v>113</v>
      </c>
      <c r="M9" s="4" t="s">
        <v>113</v>
      </c>
      <c r="N9" s="5" t="s">
        <v>147</v>
      </c>
      <c r="O9" s="3" t="s">
        <v>123</v>
      </c>
      <c r="P9" s="3">
        <v>2004</v>
      </c>
      <c r="R9" s="3">
        <v>2004</v>
      </c>
      <c r="T9" s="9">
        <f t="shared" si="0"/>
        <v>17</v>
      </c>
      <c r="U9" s="3">
        <v>2004</v>
      </c>
      <c r="W9" s="3" t="s">
        <v>116</v>
      </c>
      <c r="Z9" s="3" t="s">
        <v>116</v>
      </c>
      <c r="AD9" s="3" t="s">
        <v>116</v>
      </c>
      <c r="AE9" s="3" t="s">
        <v>116</v>
      </c>
      <c r="CR9" s="3" t="s">
        <v>117</v>
      </c>
      <c r="CS9" s="3" t="s">
        <v>152</v>
      </c>
      <c r="CT9" s="3">
        <v>250</v>
      </c>
      <c r="DB9" s="3" t="s">
        <v>135</v>
      </c>
      <c r="DG9" s="3" t="s">
        <v>150</v>
      </c>
      <c r="DI9" s="5">
        <f>IF(AND(T9&gt;3,O9="SSc cutanée limitée",W9="Non",Z9="Non"),1,0)</f>
        <v>1</v>
      </c>
      <c r="DJ9" s="5">
        <f>IF(AND(T9&gt;3,O9="SSc cutanée limitée",W9="Oui",Y9="PID limitée",Z9="Non"),1,0)</f>
        <v>0</v>
      </c>
      <c r="DK9" s="3">
        <f>IF(AND(T9&gt;3,O9="SSc cutanée limitée",W9="Oui",Y9="PID extensive",Z9="Non"),1,0)</f>
        <v>0</v>
      </c>
      <c r="DL9" s="3">
        <f>IF(AND(T9&gt;3,O9="SSc cutanée limitée",W9="Non",Z9="Oui"),1,0)</f>
        <v>0</v>
      </c>
      <c r="DM9" s="3">
        <f>IF(AND(T9&gt;3,O9="SSc cutanée limitée",W9="Oui",Z9="Oui"),1,0)</f>
        <v>0</v>
      </c>
      <c r="DN9" s="5">
        <f t="shared" si="1"/>
        <v>0</v>
      </c>
      <c r="DO9" s="5">
        <f t="shared" si="2"/>
        <v>0</v>
      </c>
      <c r="DP9" s="3">
        <f t="shared" si="3"/>
        <v>0</v>
      </c>
      <c r="DQ9" s="3">
        <f t="shared" si="4"/>
        <v>0</v>
      </c>
      <c r="DR9" s="3">
        <f t="shared" si="5"/>
        <v>0</v>
      </c>
      <c r="DS9" s="5">
        <f t="shared" si="6"/>
        <v>0</v>
      </c>
      <c r="DT9" s="5">
        <f t="shared" si="7"/>
        <v>0</v>
      </c>
      <c r="DU9" s="3">
        <f t="shared" si="8"/>
        <v>0</v>
      </c>
      <c r="DV9" s="3">
        <f t="shared" si="9"/>
        <v>0</v>
      </c>
      <c r="DW9" s="3">
        <f t="shared" si="10"/>
        <v>0</v>
      </c>
      <c r="DX9" s="5">
        <f t="shared" si="11"/>
        <v>0</v>
      </c>
      <c r="DY9" s="5">
        <f t="shared" si="12"/>
        <v>0</v>
      </c>
      <c r="DZ9" s="3">
        <f t="shared" si="13"/>
        <v>0</v>
      </c>
      <c r="EA9" s="3">
        <f t="shared" si="14"/>
        <v>0</v>
      </c>
      <c r="EB9" s="3">
        <f t="shared" si="15"/>
        <v>0</v>
      </c>
    </row>
    <row r="10" spans="1:132" x14ac:dyDescent="0.25">
      <c r="A10" s="4">
        <v>271</v>
      </c>
      <c r="B10" s="4">
        <v>1</v>
      </c>
      <c r="C10" s="4" t="s">
        <v>760</v>
      </c>
      <c r="D10" s="4" t="s">
        <v>502</v>
      </c>
      <c r="E10" s="4" t="s">
        <v>631</v>
      </c>
      <c r="F10" s="4" t="s">
        <v>121</v>
      </c>
      <c r="G10" s="4" t="s">
        <v>457</v>
      </c>
      <c r="H10" s="4">
        <v>46</v>
      </c>
      <c r="I10" s="4" t="s">
        <v>458</v>
      </c>
      <c r="J10" s="4" t="s">
        <v>113</v>
      </c>
      <c r="K10" s="4" t="s">
        <v>113</v>
      </c>
      <c r="L10" s="4" t="s">
        <v>113</v>
      </c>
      <c r="M10" s="4" t="s">
        <v>113</v>
      </c>
      <c r="N10" s="5" t="s">
        <v>458</v>
      </c>
      <c r="T10" s="9">
        <f t="shared" si="0"/>
        <v>2021</v>
      </c>
      <c r="DI10" s="5">
        <f>IF(AND(T10&gt;3,O10="SSc cutanée limitée",W10="Non",Z10="Non"),1,0)</f>
        <v>0</v>
      </c>
      <c r="DJ10" s="5">
        <f>IF(AND(T10&gt;3,O10="SSc cutanée limitée",W10="Oui",Y10="PID limitée",Z10="Non"),1,0)</f>
        <v>0</v>
      </c>
      <c r="DK10" s="3">
        <f>IF(AND(T10&gt;3,O10="SSc cutanée limitée",W10="Oui",Y10="PID extensive",Z10="Non"),1,0)</f>
        <v>0</v>
      </c>
      <c r="DL10" s="3">
        <f>IF(AND(T10&gt;3,O10="SSc cutanée limitée",W10="Non",Z10="Oui"),1,0)</f>
        <v>0</v>
      </c>
      <c r="DM10" s="3">
        <f>IF(AND(T10&gt;3,O10="SSc cutanée limitée",W10="Oui",Z10="Oui"),1,0)</f>
        <v>0</v>
      </c>
      <c r="DN10" s="5">
        <f t="shared" si="1"/>
        <v>0</v>
      </c>
      <c r="DO10" s="5">
        <f t="shared" si="2"/>
        <v>0</v>
      </c>
      <c r="DP10" s="3">
        <f t="shared" si="3"/>
        <v>0</v>
      </c>
      <c r="DQ10" s="3">
        <f t="shared" si="4"/>
        <v>0</v>
      </c>
      <c r="DR10" s="3">
        <f t="shared" si="5"/>
        <v>0</v>
      </c>
      <c r="DS10" s="5">
        <f t="shared" si="6"/>
        <v>0</v>
      </c>
      <c r="DT10" s="5">
        <f t="shared" si="7"/>
        <v>0</v>
      </c>
      <c r="DU10" s="3">
        <f t="shared" si="8"/>
        <v>0</v>
      </c>
      <c r="DV10" s="3">
        <f t="shared" si="9"/>
        <v>0</v>
      </c>
      <c r="DW10" s="3">
        <f t="shared" si="10"/>
        <v>0</v>
      </c>
      <c r="DX10" s="5">
        <f t="shared" si="11"/>
        <v>0</v>
      </c>
      <c r="DY10" s="5">
        <f t="shared" si="12"/>
        <v>0</v>
      </c>
      <c r="DZ10" s="3">
        <f t="shared" si="13"/>
        <v>0</v>
      </c>
      <c r="EA10" s="3">
        <f t="shared" si="14"/>
        <v>0</v>
      </c>
      <c r="EB10" s="3">
        <f t="shared" si="15"/>
        <v>0</v>
      </c>
    </row>
    <row r="11" spans="1:132" x14ac:dyDescent="0.25">
      <c r="A11" s="4">
        <v>277</v>
      </c>
      <c r="B11" s="4">
        <v>1</v>
      </c>
      <c r="C11" s="4" t="s">
        <v>761</v>
      </c>
      <c r="D11" s="4" t="s">
        <v>503</v>
      </c>
      <c r="E11" s="4" t="s">
        <v>632</v>
      </c>
      <c r="F11" s="4" t="s">
        <v>110</v>
      </c>
      <c r="G11" s="4" t="s">
        <v>303</v>
      </c>
      <c r="H11" s="4">
        <v>66</v>
      </c>
      <c r="I11" s="4" t="s">
        <v>161</v>
      </c>
      <c r="J11" s="4" t="s">
        <v>113</v>
      </c>
      <c r="K11" s="4" t="s">
        <v>113</v>
      </c>
      <c r="L11" s="4" t="s">
        <v>113</v>
      </c>
      <c r="M11" s="4" t="s">
        <v>113</v>
      </c>
      <c r="N11" s="5" t="s">
        <v>161</v>
      </c>
      <c r="O11" s="3" t="s">
        <v>123</v>
      </c>
      <c r="P11" s="3">
        <v>2009</v>
      </c>
      <c r="R11" s="3">
        <v>2008</v>
      </c>
      <c r="T11" s="9">
        <f t="shared" si="0"/>
        <v>13</v>
      </c>
      <c r="U11" s="3">
        <v>2009</v>
      </c>
      <c r="W11" s="3" t="s">
        <v>113</v>
      </c>
      <c r="X11" s="3">
        <v>2009</v>
      </c>
      <c r="Y11" s="3" t="s">
        <v>144</v>
      </c>
      <c r="Z11" s="3" t="s">
        <v>116</v>
      </c>
      <c r="AD11" s="3" t="s">
        <v>304</v>
      </c>
      <c r="AE11" s="3" t="s">
        <v>113</v>
      </c>
      <c r="CB11" s="3" t="s">
        <v>117</v>
      </c>
      <c r="CC11" s="3" t="s">
        <v>145</v>
      </c>
      <c r="CD11" s="3">
        <v>5</v>
      </c>
      <c r="DB11" s="3" t="s">
        <v>132</v>
      </c>
      <c r="DC11" s="3" t="s">
        <v>305</v>
      </c>
      <c r="DD11" s="3" t="s">
        <v>113</v>
      </c>
      <c r="DE11" s="3" t="s">
        <v>134</v>
      </c>
      <c r="DF11" s="3" t="s">
        <v>132</v>
      </c>
      <c r="DG11" s="3" t="s">
        <v>161</v>
      </c>
      <c r="DH11" s="3" t="s">
        <v>116</v>
      </c>
      <c r="DI11" s="5">
        <f>IF(AND(T11&gt;3,O11="SSc cutanée limitée",W11="Non",Z11="Non"),1,0)</f>
        <v>0</v>
      </c>
      <c r="DJ11" s="5">
        <f>IF(AND(T11&gt;3,O11="SSc cutanée limitée",W11="Oui",Y11="PID limitée",Z11="Non"),1,0)</f>
        <v>0</v>
      </c>
      <c r="DK11" s="3">
        <f>IF(AND(T11&gt;3,O11="SSc cutanée limitée",W11="Oui",Y11="PID extensive",Z11="Non"),1,0)</f>
        <v>1</v>
      </c>
      <c r="DL11" s="3">
        <f>IF(AND(T11&gt;3,O11="SSc cutanée limitée",W11="Non",Z11="Oui"),1,0)</f>
        <v>0</v>
      </c>
      <c r="DM11" s="3">
        <f>IF(AND(T11&gt;3,O11="SSc cutanée limitée",W11="Oui",Z11="Oui"),1,0)</f>
        <v>0</v>
      </c>
      <c r="DN11" s="5">
        <f t="shared" si="1"/>
        <v>0</v>
      </c>
      <c r="DO11" s="5">
        <f t="shared" si="2"/>
        <v>0</v>
      </c>
      <c r="DP11" s="3">
        <f t="shared" si="3"/>
        <v>0</v>
      </c>
      <c r="DQ11" s="3">
        <f t="shared" si="4"/>
        <v>0</v>
      </c>
      <c r="DR11" s="3">
        <f t="shared" si="5"/>
        <v>0</v>
      </c>
      <c r="DS11" s="5">
        <f t="shared" si="6"/>
        <v>0</v>
      </c>
      <c r="DT11" s="5">
        <f t="shared" si="7"/>
        <v>0</v>
      </c>
      <c r="DU11" s="3">
        <f t="shared" si="8"/>
        <v>0</v>
      </c>
      <c r="DV11" s="3">
        <f t="shared" si="9"/>
        <v>0</v>
      </c>
      <c r="DW11" s="3">
        <f t="shared" si="10"/>
        <v>0</v>
      </c>
      <c r="DX11" s="5">
        <f t="shared" si="11"/>
        <v>0</v>
      </c>
      <c r="DY11" s="5">
        <f t="shared" si="12"/>
        <v>0</v>
      </c>
      <c r="DZ11" s="3">
        <f t="shared" si="13"/>
        <v>0</v>
      </c>
      <c r="EA11" s="3">
        <f t="shared" si="14"/>
        <v>0</v>
      </c>
      <c r="EB11" s="3">
        <f t="shared" si="15"/>
        <v>0</v>
      </c>
    </row>
    <row r="12" spans="1:132" x14ac:dyDescent="0.25">
      <c r="A12" s="4">
        <v>283</v>
      </c>
      <c r="B12" s="4">
        <v>1</v>
      </c>
      <c r="C12" s="4" t="s">
        <v>762</v>
      </c>
      <c r="D12" s="4" t="s">
        <v>504</v>
      </c>
      <c r="E12" s="4" t="s">
        <v>633</v>
      </c>
      <c r="F12" s="4" t="s">
        <v>121</v>
      </c>
      <c r="G12" s="4" t="s">
        <v>160</v>
      </c>
      <c r="H12" s="4">
        <v>52</v>
      </c>
      <c r="I12" s="4" t="s">
        <v>161</v>
      </c>
      <c r="J12" s="4" t="s">
        <v>113</v>
      </c>
      <c r="K12" s="4" t="s">
        <v>113</v>
      </c>
      <c r="L12" s="4" t="s">
        <v>113</v>
      </c>
      <c r="M12" s="4" t="s">
        <v>113</v>
      </c>
      <c r="N12" s="5" t="s">
        <v>161</v>
      </c>
      <c r="O12" s="3" t="s">
        <v>114</v>
      </c>
      <c r="P12" s="3">
        <v>2014</v>
      </c>
      <c r="R12" s="3">
        <v>1992</v>
      </c>
      <c r="T12" s="9">
        <f t="shared" si="0"/>
        <v>29</v>
      </c>
      <c r="U12" s="3">
        <v>2010</v>
      </c>
      <c r="W12" s="3" t="s">
        <v>116</v>
      </c>
      <c r="Z12" s="3" t="s">
        <v>116</v>
      </c>
      <c r="AD12" s="3" t="s">
        <v>116</v>
      </c>
      <c r="AE12" s="3" t="s">
        <v>113</v>
      </c>
      <c r="CB12" s="3" t="s">
        <v>117</v>
      </c>
      <c r="CD12" s="3">
        <v>20</v>
      </c>
      <c r="DB12" s="3" t="s">
        <v>132</v>
      </c>
      <c r="DC12" s="3" t="s">
        <v>162</v>
      </c>
      <c r="DF12" s="3" t="s">
        <v>132</v>
      </c>
      <c r="DG12" s="3" t="s">
        <v>161</v>
      </c>
      <c r="DH12" s="3" t="s">
        <v>116</v>
      </c>
      <c r="DI12" s="5">
        <f>IF(AND(T12&gt;3,O12="SSc cutanée limitée",W12="Non",Z12="Non"),1,0)</f>
        <v>0</v>
      </c>
      <c r="DJ12" s="5">
        <f>IF(AND(T12&gt;3,O12="SSc cutanée limitée",W12="Oui",Y12="PID limitée",Z12="Non"),1,0)</f>
        <v>0</v>
      </c>
      <c r="DK12" s="3">
        <f>IF(AND(T12&gt;3,O12="SSc cutanée limitée",W12="Oui",Y12="PID extensive",Z12="Non"),1,0)</f>
        <v>0</v>
      </c>
      <c r="DL12" s="3">
        <f>IF(AND(T12&gt;3,O12="SSc cutanée limitée",W12="Non",Z12="Oui"),1,0)</f>
        <v>0</v>
      </c>
      <c r="DM12" s="3">
        <f>IF(AND(T12&gt;3,O12="SSc cutanée limitée",W12="Oui",Z12="Oui"),1,0)</f>
        <v>0</v>
      </c>
      <c r="DN12" s="5">
        <f t="shared" si="1"/>
        <v>1</v>
      </c>
      <c r="DO12" s="5">
        <f t="shared" si="2"/>
        <v>0</v>
      </c>
      <c r="DP12" s="3">
        <f t="shared" si="3"/>
        <v>0</v>
      </c>
      <c r="DQ12" s="3">
        <f t="shared" si="4"/>
        <v>0</v>
      </c>
      <c r="DR12" s="3">
        <f t="shared" si="5"/>
        <v>0</v>
      </c>
      <c r="DS12" s="5">
        <f t="shared" si="6"/>
        <v>0</v>
      </c>
      <c r="DT12" s="5">
        <f t="shared" si="7"/>
        <v>0</v>
      </c>
      <c r="DU12" s="3">
        <f t="shared" si="8"/>
        <v>0</v>
      </c>
      <c r="DV12" s="3">
        <f t="shared" si="9"/>
        <v>0</v>
      </c>
      <c r="DW12" s="3">
        <f t="shared" si="10"/>
        <v>0</v>
      </c>
      <c r="DX12" s="5">
        <f t="shared" si="11"/>
        <v>0</v>
      </c>
      <c r="DY12" s="5">
        <f t="shared" si="12"/>
        <v>0</v>
      </c>
      <c r="DZ12" s="3">
        <f t="shared" si="13"/>
        <v>0</v>
      </c>
      <c r="EA12" s="3">
        <f t="shared" si="14"/>
        <v>0</v>
      </c>
      <c r="EB12" s="3">
        <f t="shared" si="15"/>
        <v>0</v>
      </c>
    </row>
    <row r="13" spans="1:132" x14ac:dyDescent="0.25">
      <c r="A13" s="4">
        <v>293</v>
      </c>
      <c r="B13" s="4">
        <v>1</v>
      </c>
      <c r="C13" s="4" t="s">
        <v>763</v>
      </c>
      <c r="D13" s="4" t="s">
        <v>505</v>
      </c>
      <c r="E13" s="4" t="s">
        <v>634</v>
      </c>
      <c r="F13" s="4" t="s">
        <v>121</v>
      </c>
      <c r="G13" s="4" t="s">
        <v>158</v>
      </c>
      <c r="H13" s="4">
        <v>49</v>
      </c>
      <c r="I13" s="4" t="s">
        <v>159</v>
      </c>
      <c r="J13" s="4" t="s">
        <v>113</v>
      </c>
      <c r="K13" s="4" t="s">
        <v>113</v>
      </c>
      <c r="L13" s="4" t="s">
        <v>113</v>
      </c>
      <c r="M13" s="4" t="s">
        <v>113</v>
      </c>
      <c r="N13" s="5" t="s">
        <v>159</v>
      </c>
      <c r="O13" s="3" t="s">
        <v>123</v>
      </c>
      <c r="P13" s="3">
        <v>2019</v>
      </c>
      <c r="R13" s="3">
        <v>2019</v>
      </c>
      <c r="T13" s="9">
        <f t="shared" si="0"/>
        <v>2</v>
      </c>
      <c r="U13" s="3">
        <v>2019</v>
      </c>
      <c r="W13" s="3" t="s">
        <v>116</v>
      </c>
      <c r="Z13" s="3" t="s">
        <v>116</v>
      </c>
      <c r="AD13" s="3" t="s">
        <v>116</v>
      </c>
      <c r="AE13" s="3" t="s">
        <v>113</v>
      </c>
      <c r="CB13" s="3" t="s">
        <v>117</v>
      </c>
      <c r="CC13" s="3" t="s">
        <v>145</v>
      </c>
      <c r="CD13" s="3">
        <v>5</v>
      </c>
      <c r="DB13" s="3" t="s">
        <v>132</v>
      </c>
      <c r="DC13" s="3" t="s">
        <v>159</v>
      </c>
      <c r="DF13" s="3" t="s">
        <v>135</v>
      </c>
      <c r="DI13" s="5">
        <f>IF(AND(T13&gt;3,O13="SSc cutanée limitée",W13="Non",Z13="Non"),1,0)</f>
        <v>0</v>
      </c>
      <c r="DJ13" s="5">
        <f>IF(AND(T13&gt;3,O13="SSc cutanée limitée",W13="Oui",Y13="PID limitée",Z13="Non"),1,0)</f>
        <v>0</v>
      </c>
      <c r="DK13" s="3">
        <f>IF(AND(T13&gt;3,O13="SSc cutanée limitée",W13="Oui",Y13="PID extensive",Z13="Non"),1,0)</f>
        <v>0</v>
      </c>
      <c r="DL13" s="3">
        <f>IF(AND(T13&gt;3,O13="SSc cutanée limitée",W13="Non",Z13="Oui"),1,0)</f>
        <v>0</v>
      </c>
      <c r="DM13" s="3">
        <f>IF(AND(T13&gt;3,O13="SSc cutanée limitée",W13="Oui",Z13="Oui"),1,0)</f>
        <v>0</v>
      </c>
      <c r="DN13" s="5">
        <f t="shared" si="1"/>
        <v>0</v>
      </c>
      <c r="DO13" s="5">
        <f t="shared" si="2"/>
        <v>0</v>
      </c>
      <c r="DP13" s="3">
        <f t="shared" si="3"/>
        <v>0</v>
      </c>
      <c r="DQ13" s="3">
        <f t="shared" si="4"/>
        <v>0</v>
      </c>
      <c r="DR13" s="3">
        <f t="shared" si="5"/>
        <v>0</v>
      </c>
      <c r="DS13" s="5">
        <f t="shared" si="6"/>
        <v>1</v>
      </c>
      <c r="DT13" s="5">
        <f t="shared" si="7"/>
        <v>0</v>
      </c>
      <c r="DU13" s="3">
        <f t="shared" si="8"/>
        <v>0</v>
      </c>
      <c r="DV13" s="3">
        <f t="shared" si="9"/>
        <v>0</v>
      </c>
      <c r="DW13" s="3">
        <f t="shared" si="10"/>
        <v>0</v>
      </c>
      <c r="DX13" s="5">
        <f t="shared" si="11"/>
        <v>0</v>
      </c>
      <c r="DY13" s="5">
        <f t="shared" si="12"/>
        <v>0</v>
      </c>
      <c r="DZ13" s="3">
        <f t="shared" si="13"/>
        <v>0</v>
      </c>
      <c r="EA13" s="3">
        <f t="shared" si="14"/>
        <v>0</v>
      </c>
      <c r="EB13" s="3">
        <f t="shared" si="15"/>
        <v>0</v>
      </c>
    </row>
    <row r="14" spans="1:132" x14ac:dyDescent="0.25">
      <c r="A14" s="4">
        <v>295</v>
      </c>
      <c r="B14" s="4">
        <v>1</v>
      </c>
      <c r="C14" s="4" t="s">
        <v>764</v>
      </c>
      <c r="D14" s="4" t="s">
        <v>506</v>
      </c>
      <c r="E14" s="4" t="s">
        <v>635</v>
      </c>
      <c r="F14" s="4" t="s">
        <v>121</v>
      </c>
      <c r="G14" s="4" t="s">
        <v>456</v>
      </c>
      <c r="H14" s="4">
        <v>56</v>
      </c>
      <c r="I14" s="4" t="s">
        <v>259</v>
      </c>
      <c r="J14" s="4" t="s">
        <v>113</v>
      </c>
      <c r="K14" s="4" t="s">
        <v>113</v>
      </c>
      <c r="L14" s="4" t="s">
        <v>113</v>
      </c>
      <c r="M14" s="4" t="s">
        <v>113</v>
      </c>
      <c r="N14" s="5" t="s">
        <v>259</v>
      </c>
      <c r="O14" s="3" t="s">
        <v>123</v>
      </c>
      <c r="T14" s="9">
        <f t="shared" si="0"/>
        <v>2021</v>
      </c>
      <c r="DI14" s="5">
        <f>IF(AND(T14&gt;3,O14="SSc cutanée limitée",W14="Non",Z14="Non"),1,0)</f>
        <v>0</v>
      </c>
      <c r="DJ14" s="5">
        <f>IF(AND(T14&gt;3,O14="SSc cutanée limitée",W14="Oui",Y14="PID limitée",Z14="Non"),1,0)</f>
        <v>0</v>
      </c>
      <c r="DK14" s="3">
        <f>IF(AND(T14&gt;3,O14="SSc cutanée limitée",W14="Oui",Y14="PID extensive",Z14="Non"),1,0)</f>
        <v>0</v>
      </c>
      <c r="DL14" s="3">
        <f>IF(AND(T14&gt;3,O14="SSc cutanée limitée",W14="Non",Z14="Oui"),1,0)</f>
        <v>0</v>
      </c>
      <c r="DM14" s="3">
        <f>IF(AND(T14&gt;3,O14="SSc cutanée limitée",W14="Oui",Z14="Oui"),1,0)</f>
        <v>0</v>
      </c>
      <c r="DN14" s="5">
        <f t="shared" si="1"/>
        <v>0</v>
      </c>
      <c r="DO14" s="5">
        <f t="shared" si="2"/>
        <v>0</v>
      </c>
      <c r="DP14" s="3">
        <f t="shared" si="3"/>
        <v>0</v>
      </c>
      <c r="DQ14" s="3">
        <f t="shared" si="4"/>
        <v>0</v>
      </c>
      <c r="DR14" s="3">
        <f t="shared" si="5"/>
        <v>0</v>
      </c>
      <c r="DS14" s="5">
        <f t="shared" si="6"/>
        <v>0</v>
      </c>
      <c r="DT14" s="5">
        <f t="shared" si="7"/>
        <v>0</v>
      </c>
      <c r="DU14" s="3">
        <f t="shared" si="8"/>
        <v>0</v>
      </c>
      <c r="DV14" s="3">
        <f t="shared" si="9"/>
        <v>0</v>
      </c>
      <c r="DW14" s="3">
        <f t="shared" si="10"/>
        <v>0</v>
      </c>
      <c r="DX14" s="5">
        <f t="shared" si="11"/>
        <v>0</v>
      </c>
      <c r="DY14" s="5">
        <f t="shared" si="12"/>
        <v>0</v>
      </c>
      <c r="DZ14" s="3">
        <f t="shared" si="13"/>
        <v>0</v>
      </c>
      <c r="EA14" s="3">
        <f t="shared" si="14"/>
        <v>0</v>
      </c>
      <c r="EB14" s="3">
        <f t="shared" si="15"/>
        <v>0</v>
      </c>
    </row>
    <row r="15" spans="1:132" x14ac:dyDescent="0.25">
      <c r="A15" s="4">
        <v>299</v>
      </c>
      <c r="B15" s="4">
        <v>1</v>
      </c>
      <c r="C15" s="4" t="s">
        <v>765</v>
      </c>
      <c r="D15" s="4" t="s">
        <v>507</v>
      </c>
      <c r="E15" s="4" t="s">
        <v>636</v>
      </c>
      <c r="F15" s="4" t="s">
        <v>121</v>
      </c>
      <c r="G15" s="4" t="s">
        <v>163</v>
      </c>
      <c r="H15" s="4">
        <v>36</v>
      </c>
      <c r="I15" s="4" t="s">
        <v>164</v>
      </c>
      <c r="J15" s="4" t="s">
        <v>113</v>
      </c>
      <c r="K15" s="4" t="s">
        <v>113</v>
      </c>
      <c r="L15" s="4" t="s">
        <v>113</v>
      </c>
      <c r="M15" s="4" t="s">
        <v>113</v>
      </c>
      <c r="N15" s="5" t="s">
        <v>164</v>
      </c>
      <c r="O15" s="3" t="s">
        <v>123</v>
      </c>
      <c r="P15" s="3">
        <v>2021</v>
      </c>
      <c r="R15" s="3">
        <v>2019</v>
      </c>
      <c r="T15" s="9">
        <f t="shared" si="0"/>
        <v>2</v>
      </c>
      <c r="U15" s="3">
        <v>2021</v>
      </c>
      <c r="W15" s="3" t="s">
        <v>116</v>
      </c>
      <c r="Z15" s="3" t="s">
        <v>116</v>
      </c>
      <c r="AD15" s="3" t="s">
        <v>116</v>
      </c>
      <c r="AE15" s="3" t="s">
        <v>113</v>
      </c>
      <c r="CB15" s="3" t="s">
        <v>117</v>
      </c>
      <c r="CC15" s="3" t="s">
        <v>145</v>
      </c>
      <c r="CD15" s="3">
        <v>5</v>
      </c>
      <c r="DB15" s="3" t="s">
        <v>132</v>
      </c>
      <c r="DC15" s="3" t="s">
        <v>164</v>
      </c>
      <c r="DF15" s="3" t="s">
        <v>132</v>
      </c>
      <c r="DG15" s="3" t="s">
        <v>164</v>
      </c>
      <c r="DH15" s="3" t="s">
        <v>116</v>
      </c>
      <c r="DI15" s="5">
        <f>IF(AND(T15&gt;3,O15="SSc cutanée limitée",W15="Non",Z15="Non"),1,0)</f>
        <v>0</v>
      </c>
      <c r="DJ15" s="5">
        <f>IF(AND(T15&gt;3,O15="SSc cutanée limitée",W15="Oui",Y15="PID limitée",Z15="Non"),1,0)</f>
        <v>0</v>
      </c>
      <c r="DK15" s="3">
        <f>IF(AND(T15&gt;3,O15="SSc cutanée limitée",W15="Oui",Y15="PID extensive",Z15="Non"),1,0)</f>
        <v>0</v>
      </c>
      <c r="DL15" s="3">
        <f>IF(AND(T15&gt;3,O15="SSc cutanée limitée",W15="Non",Z15="Oui"),1,0)</f>
        <v>0</v>
      </c>
      <c r="DM15" s="3">
        <f>IF(AND(T15&gt;3,O15="SSc cutanée limitée",W15="Oui",Z15="Oui"),1,0)</f>
        <v>0</v>
      </c>
      <c r="DN15" s="5">
        <f t="shared" si="1"/>
        <v>0</v>
      </c>
      <c r="DO15" s="5">
        <f t="shared" si="2"/>
        <v>0</v>
      </c>
      <c r="DP15" s="3">
        <f t="shared" si="3"/>
        <v>0</v>
      </c>
      <c r="DQ15" s="3">
        <f t="shared" si="4"/>
        <v>0</v>
      </c>
      <c r="DR15" s="3">
        <f t="shared" si="5"/>
        <v>0</v>
      </c>
      <c r="DS15" s="5">
        <f t="shared" si="6"/>
        <v>1</v>
      </c>
      <c r="DT15" s="5">
        <f t="shared" si="7"/>
        <v>0</v>
      </c>
      <c r="DU15" s="3">
        <f t="shared" si="8"/>
        <v>0</v>
      </c>
      <c r="DV15" s="3">
        <f t="shared" si="9"/>
        <v>0</v>
      </c>
      <c r="DW15" s="3">
        <f t="shared" si="10"/>
        <v>0</v>
      </c>
      <c r="DX15" s="5">
        <f t="shared" si="11"/>
        <v>0</v>
      </c>
      <c r="DY15" s="5">
        <f t="shared" si="12"/>
        <v>0</v>
      </c>
      <c r="DZ15" s="3">
        <f t="shared" si="13"/>
        <v>0</v>
      </c>
      <c r="EA15" s="3">
        <f t="shared" si="14"/>
        <v>0</v>
      </c>
      <c r="EB15" s="3">
        <f t="shared" si="15"/>
        <v>0</v>
      </c>
    </row>
    <row r="16" spans="1:132" x14ac:dyDescent="0.25">
      <c r="A16" s="4">
        <v>305</v>
      </c>
      <c r="B16" s="4">
        <v>1</v>
      </c>
      <c r="C16" s="4" t="s">
        <v>766</v>
      </c>
      <c r="D16" s="4" t="s">
        <v>508</v>
      </c>
      <c r="E16" s="4" t="s">
        <v>637</v>
      </c>
      <c r="F16" s="4" t="s">
        <v>121</v>
      </c>
      <c r="G16" s="4" t="s">
        <v>153</v>
      </c>
      <c r="H16" s="4">
        <v>33</v>
      </c>
      <c r="I16" s="4" t="s">
        <v>154</v>
      </c>
      <c r="J16" s="4" t="s">
        <v>113</v>
      </c>
      <c r="K16" s="4" t="s">
        <v>113</v>
      </c>
      <c r="L16" s="4" t="s">
        <v>113</v>
      </c>
      <c r="M16" s="4" t="s">
        <v>113</v>
      </c>
      <c r="N16" s="5" t="s">
        <v>154</v>
      </c>
      <c r="O16" s="3" t="s">
        <v>123</v>
      </c>
      <c r="R16" s="3">
        <v>2016</v>
      </c>
      <c r="T16" s="9">
        <f t="shared" si="0"/>
        <v>5</v>
      </c>
      <c r="W16" s="3" t="s">
        <v>116</v>
      </c>
      <c r="Z16" s="3" t="s">
        <v>113</v>
      </c>
      <c r="AA16" s="3" t="s">
        <v>129</v>
      </c>
      <c r="AC16" s="3">
        <v>2013</v>
      </c>
      <c r="AD16" s="3" t="s">
        <v>113</v>
      </c>
      <c r="AE16" s="3" t="s">
        <v>113</v>
      </c>
      <c r="AF16" s="3" t="s">
        <v>117</v>
      </c>
      <c r="AN16" s="3" t="s">
        <v>117</v>
      </c>
      <c r="AO16" s="3" t="s">
        <v>138</v>
      </c>
      <c r="AP16" s="3">
        <v>2000</v>
      </c>
      <c r="CB16" s="3" t="s">
        <v>117</v>
      </c>
      <c r="CC16" s="3" t="s">
        <v>155</v>
      </c>
      <c r="CD16" s="3">
        <v>30</v>
      </c>
      <c r="CE16" s="3" t="s">
        <v>117</v>
      </c>
      <c r="CF16" s="3" t="s">
        <v>156</v>
      </c>
      <c r="CG16" s="3">
        <v>4</v>
      </c>
      <c r="CR16" s="3" t="s">
        <v>117</v>
      </c>
      <c r="CS16" s="3" t="s">
        <v>157</v>
      </c>
      <c r="CT16" s="3">
        <v>250</v>
      </c>
      <c r="DB16" s="3" t="s">
        <v>132</v>
      </c>
      <c r="DC16" s="3" t="s">
        <v>154</v>
      </c>
      <c r="DF16" s="3" t="s">
        <v>132</v>
      </c>
      <c r="DG16" s="3" t="s">
        <v>150</v>
      </c>
      <c r="DH16" s="3" t="s">
        <v>113</v>
      </c>
      <c r="DI16" s="5">
        <f>IF(AND(T16&gt;3,O16="SSc cutanée limitée",W16="Non",Z16="Non"),1,0)</f>
        <v>0</v>
      </c>
      <c r="DJ16" s="5">
        <f>IF(AND(T16&gt;3,O16="SSc cutanée limitée",W16="Oui",Y16="PID limitée",Z16="Non"),1,0)</f>
        <v>0</v>
      </c>
      <c r="DK16" s="3">
        <f>IF(AND(T16&gt;3,O16="SSc cutanée limitée",W16="Oui",Y16="PID extensive",Z16="Non"),1,0)</f>
        <v>0</v>
      </c>
      <c r="DL16" s="3">
        <f>IF(AND(T16&gt;3,O16="SSc cutanée limitée",W16="Non",Z16="Oui"),1,0)</f>
        <v>1</v>
      </c>
      <c r="DM16" s="3">
        <f>IF(AND(T16&gt;3,O16="SSc cutanée limitée",W16="Oui",Z16="Oui"),1,0)</f>
        <v>0</v>
      </c>
      <c r="DN16" s="5">
        <f t="shared" si="1"/>
        <v>0</v>
      </c>
      <c r="DO16" s="5">
        <f t="shared" si="2"/>
        <v>0</v>
      </c>
      <c r="DP16" s="3">
        <f t="shared" si="3"/>
        <v>0</v>
      </c>
      <c r="DQ16" s="3">
        <f t="shared" si="4"/>
        <v>0</v>
      </c>
      <c r="DR16" s="3">
        <f t="shared" si="5"/>
        <v>0</v>
      </c>
      <c r="DS16" s="5">
        <f t="shared" si="6"/>
        <v>0</v>
      </c>
      <c r="DT16" s="5">
        <f t="shared" si="7"/>
        <v>0</v>
      </c>
      <c r="DU16" s="3">
        <f t="shared" si="8"/>
        <v>0</v>
      </c>
      <c r="DV16" s="3">
        <f t="shared" si="9"/>
        <v>0</v>
      </c>
      <c r="DW16" s="3">
        <f t="shared" si="10"/>
        <v>0</v>
      </c>
      <c r="DX16" s="5">
        <f t="shared" si="11"/>
        <v>0</v>
      </c>
      <c r="DY16" s="5">
        <f t="shared" si="12"/>
        <v>0</v>
      </c>
      <c r="DZ16" s="3">
        <f t="shared" si="13"/>
        <v>0</v>
      </c>
      <c r="EA16" s="3">
        <f t="shared" si="14"/>
        <v>0</v>
      </c>
      <c r="EB16" s="3">
        <f t="shared" si="15"/>
        <v>0</v>
      </c>
    </row>
    <row r="17" spans="1:132" x14ac:dyDescent="0.25">
      <c r="A17" s="4">
        <v>307</v>
      </c>
      <c r="B17" s="4">
        <v>1</v>
      </c>
      <c r="C17" s="4" t="s">
        <v>767</v>
      </c>
      <c r="D17" s="4" t="s">
        <v>509</v>
      </c>
      <c r="E17" s="4" t="s">
        <v>638</v>
      </c>
      <c r="F17" s="4" t="s">
        <v>121</v>
      </c>
      <c r="G17" s="4" t="s">
        <v>267</v>
      </c>
      <c r="H17" s="4">
        <v>60</v>
      </c>
      <c r="I17" s="4" t="s">
        <v>167</v>
      </c>
      <c r="J17" s="4" t="s">
        <v>113</v>
      </c>
      <c r="K17" s="4" t="s">
        <v>113</v>
      </c>
      <c r="L17" s="4" t="s">
        <v>113</v>
      </c>
      <c r="M17" s="4" t="s">
        <v>113</v>
      </c>
      <c r="N17" s="5" t="s">
        <v>265</v>
      </c>
      <c r="O17" s="3" t="s">
        <v>114</v>
      </c>
      <c r="P17" s="3">
        <v>2017</v>
      </c>
      <c r="R17" s="3">
        <v>2017</v>
      </c>
      <c r="T17" s="9">
        <f t="shared" si="0"/>
        <v>4</v>
      </c>
      <c r="U17" s="3">
        <v>2017</v>
      </c>
      <c r="W17" s="3" t="s">
        <v>113</v>
      </c>
      <c r="X17" s="3">
        <v>2017</v>
      </c>
      <c r="Y17" s="3" t="s">
        <v>144</v>
      </c>
      <c r="Z17" s="3" t="s">
        <v>116</v>
      </c>
      <c r="DC17" s="3" t="s">
        <v>266</v>
      </c>
      <c r="DG17" s="3" t="s">
        <v>266</v>
      </c>
      <c r="DI17" s="5">
        <f>IF(AND(T17&gt;3,O17="SSc cutanée limitée",W17="Non",Z17="Non"),1,0)</f>
        <v>0</v>
      </c>
      <c r="DJ17" s="5">
        <f>IF(AND(T17&gt;3,O17="SSc cutanée limitée",W17="Oui",Y17="PID limitée",Z17="Non"),1,0)</f>
        <v>0</v>
      </c>
      <c r="DK17" s="3">
        <f>IF(AND(T17&gt;3,O17="SSc cutanée limitée",W17="Oui",Y17="PID extensive",Z17="Non"),1,0)</f>
        <v>0</v>
      </c>
      <c r="DL17" s="3">
        <f>IF(AND(T17&gt;3,O17="SSc cutanée limitée",W17="Non",Z17="Oui"),1,0)</f>
        <v>0</v>
      </c>
      <c r="DM17" s="3">
        <f>IF(AND(T17&gt;3,O17="SSc cutanée limitée",W17="Oui",Z17="Oui"),1,0)</f>
        <v>0</v>
      </c>
      <c r="DN17" s="5">
        <f t="shared" si="1"/>
        <v>0</v>
      </c>
      <c r="DO17" s="5">
        <f t="shared" si="2"/>
        <v>0</v>
      </c>
      <c r="DP17" s="3">
        <f t="shared" si="3"/>
        <v>1</v>
      </c>
      <c r="DQ17" s="3">
        <f t="shared" si="4"/>
        <v>0</v>
      </c>
      <c r="DR17" s="3">
        <f t="shared" si="5"/>
        <v>0</v>
      </c>
      <c r="DS17" s="5">
        <f t="shared" si="6"/>
        <v>0</v>
      </c>
      <c r="DT17" s="5">
        <f t="shared" si="7"/>
        <v>0</v>
      </c>
      <c r="DU17" s="3">
        <f t="shared" si="8"/>
        <v>0</v>
      </c>
      <c r="DV17" s="3">
        <f t="shared" si="9"/>
        <v>0</v>
      </c>
      <c r="DW17" s="3">
        <f t="shared" si="10"/>
        <v>0</v>
      </c>
      <c r="DX17" s="5">
        <f t="shared" si="11"/>
        <v>0</v>
      </c>
      <c r="DY17" s="5">
        <f t="shared" si="12"/>
        <v>0</v>
      </c>
      <c r="DZ17" s="3">
        <f t="shared" si="13"/>
        <v>0</v>
      </c>
      <c r="EA17" s="3">
        <f t="shared" si="14"/>
        <v>0</v>
      </c>
      <c r="EB17" s="3">
        <f t="shared" si="15"/>
        <v>0</v>
      </c>
    </row>
    <row r="18" spans="1:132" x14ac:dyDescent="0.25">
      <c r="A18" s="4">
        <v>309</v>
      </c>
      <c r="B18" s="4">
        <v>1</v>
      </c>
      <c r="C18" s="4" t="s">
        <v>768</v>
      </c>
      <c r="D18" s="4" t="s">
        <v>510</v>
      </c>
      <c r="E18" s="4" t="s">
        <v>639</v>
      </c>
      <c r="F18" s="4" t="s">
        <v>121</v>
      </c>
      <c r="G18" s="4" t="s">
        <v>166</v>
      </c>
      <c r="H18" s="4">
        <v>65</v>
      </c>
      <c r="I18" s="4" t="s">
        <v>167</v>
      </c>
      <c r="J18" s="4" t="s">
        <v>113</v>
      </c>
      <c r="K18" s="4" t="s">
        <v>113</v>
      </c>
      <c r="L18" s="4" t="s">
        <v>113</v>
      </c>
      <c r="M18" s="4" t="s">
        <v>113</v>
      </c>
      <c r="N18" s="5" t="s">
        <v>167</v>
      </c>
      <c r="O18" s="3" t="s">
        <v>123</v>
      </c>
      <c r="P18" s="3">
        <v>2000</v>
      </c>
      <c r="R18" s="3">
        <v>1980</v>
      </c>
      <c r="T18" s="9">
        <f t="shared" si="0"/>
        <v>41</v>
      </c>
      <c r="V18" s="3" t="s">
        <v>124</v>
      </c>
      <c r="W18" s="3" t="s">
        <v>113</v>
      </c>
      <c r="X18" s="3">
        <v>2008</v>
      </c>
      <c r="Y18" s="3" t="s">
        <v>115</v>
      </c>
      <c r="Z18" s="3" t="s">
        <v>116</v>
      </c>
      <c r="AD18" s="3" t="s">
        <v>113</v>
      </c>
      <c r="AE18" s="3" t="s">
        <v>116</v>
      </c>
      <c r="AF18" s="3" t="s">
        <v>117</v>
      </c>
      <c r="CL18" s="3" t="s">
        <v>117</v>
      </c>
      <c r="CM18" s="3" t="s">
        <v>168</v>
      </c>
      <c r="CN18" s="3" t="s">
        <v>169</v>
      </c>
      <c r="DB18" s="3" t="s">
        <v>135</v>
      </c>
      <c r="DF18" s="3" t="s">
        <v>132</v>
      </c>
      <c r="DG18" s="3" t="s">
        <v>167</v>
      </c>
      <c r="DH18" s="3" t="s">
        <v>116</v>
      </c>
      <c r="DI18" s="5">
        <f>IF(AND(T18&gt;3,O18="SSc cutanée limitée",W18="Non",Z18="Non"),1,0)</f>
        <v>0</v>
      </c>
      <c r="DJ18" s="5">
        <f>IF(AND(T18&gt;3,O18="SSc cutanée limitée",W18="Oui",Y18="PID limitée",Z18="Non"),1,0)</f>
        <v>1</v>
      </c>
      <c r="DK18" s="3">
        <f>IF(AND(T18&gt;3,O18="SSc cutanée limitée",W18="Oui",Y18="PID extensive",Z18="Non"),1,0)</f>
        <v>0</v>
      </c>
      <c r="DL18" s="3">
        <f>IF(AND(T18&gt;3,O18="SSc cutanée limitée",W18="Non",Z18="Oui"),1,0)</f>
        <v>0</v>
      </c>
      <c r="DM18" s="3">
        <f>IF(AND(T18&gt;3,O18="SSc cutanée limitée",W18="Oui",Z18="Oui"),1,0)</f>
        <v>0</v>
      </c>
      <c r="DN18" s="5">
        <f t="shared" si="1"/>
        <v>0</v>
      </c>
      <c r="DO18" s="5">
        <f t="shared" si="2"/>
        <v>0</v>
      </c>
      <c r="DP18" s="3">
        <f t="shared" si="3"/>
        <v>0</v>
      </c>
      <c r="DQ18" s="3">
        <f t="shared" si="4"/>
        <v>0</v>
      </c>
      <c r="DR18" s="3">
        <f t="shared" si="5"/>
        <v>0</v>
      </c>
      <c r="DS18" s="5">
        <f t="shared" si="6"/>
        <v>0</v>
      </c>
      <c r="DT18" s="5">
        <f t="shared" si="7"/>
        <v>0</v>
      </c>
      <c r="DU18" s="3">
        <f t="shared" si="8"/>
        <v>0</v>
      </c>
      <c r="DV18" s="3">
        <f t="shared" si="9"/>
        <v>0</v>
      </c>
      <c r="DW18" s="3">
        <f t="shared" si="10"/>
        <v>0</v>
      </c>
      <c r="DX18" s="5">
        <f t="shared" si="11"/>
        <v>0</v>
      </c>
      <c r="DY18" s="5">
        <f t="shared" si="12"/>
        <v>0</v>
      </c>
      <c r="DZ18" s="3">
        <f t="shared" si="13"/>
        <v>0</v>
      </c>
      <c r="EA18" s="3">
        <f t="shared" si="14"/>
        <v>0</v>
      </c>
      <c r="EB18" s="3">
        <f t="shared" si="15"/>
        <v>0</v>
      </c>
    </row>
    <row r="19" spans="1:132" x14ac:dyDescent="0.25">
      <c r="A19" s="4">
        <v>332</v>
      </c>
      <c r="B19" s="4">
        <v>1</v>
      </c>
      <c r="C19" s="4" t="s">
        <v>769</v>
      </c>
      <c r="D19" s="4" t="s">
        <v>511</v>
      </c>
      <c r="E19" s="4" t="s">
        <v>640</v>
      </c>
      <c r="F19" s="4" t="s">
        <v>121</v>
      </c>
      <c r="G19" s="4" t="s">
        <v>173</v>
      </c>
      <c r="H19" s="4">
        <v>75</v>
      </c>
      <c r="I19" s="4" t="s">
        <v>171</v>
      </c>
      <c r="J19" s="4" t="s">
        <v>113</v>
      </c>
      <c r="K19" s="4" t="s">
        <v>113</v>
      </c>
      <c r="L19" s="4" t="s">
        <v>113</v>
      </c>
      <c r="M19" s="4" t="s">
        <v>113</v>
      </c>
      <c r="N19" s="5" t="s">
        <v>171</v>
      </c>
      <c r="O19" s="3" t="s">
        <v>123</v>
      </c>
      <c r="P19" s="3">
        <v>1999</v>
      </c>
      <c r="R19" s="3">
        <v>1999</v>
      </c>
      <c r="T19" s="9">
        <f t="shared" si="0"/>
        <v>22</v>
      </c>
      <c r="U19" s="3">
        <v>1999</v>
      </c>
      <c r="W19" s="3" t="s">
        <v>113</v>
      </c>
      <c r="X19" s="3">
        <v>1999</v>
      </c>
      <c r="Y19" s="3" t="s">
        <v>115</v>
      </c>
      <c r="Z19" s="3" t="s">
        <v>113</v>
      </c>
      <c r="AA19" s="3" t="s">
        <v>174</v>
      </c>
      <c r="AC19" s="3">
        <v>2018</v>
      </c>
      <c r="AD19" s="3" t="s">
        <v>116</v>
      </c>
      <c r="AE19" s="3" t="s">
        <v>113</v>
      </c>
      <c r="CB19" s="3" t="s">
        <v>117</v>
      </c>
      <c r="CC19" s="3" t="s">
        <v>145</v>
      </c>
      <c r="CD19" s="3">
        <v>10</v>
      </c>
      <c r="DB19" s="3" t="s">
        <v>135</v>
      </c>
      <c r="DF19" s="3" t="s">
        <v>132</v>
      </c>
      <c r="DG19" s="3" t="s">
        <v>171</v>
      </c>
      <c r="DH19" s="3" t="s">
        <v>113</v>
      </c>
      <c r="DI19" s="5">
        <f>IF(AND(T19&gt;3,O19="SSc cutanée limitée",W19="Non",Z19="Non"),1,0)</f>
        <v>0</v>
      </c>
      <c r="DJ19" s="5">
        <f>IF(AND(T19&gt;3,O19="SSc cutanée limitée",W19="Oui",Y19="PID limitée",Z19="Non"),1,0)</f>
        <v>0</v>
      </c>
      <c r="DK19" s="3">
        <f>IF(AND(T19&gt;3,O19="SSc cutanée limitée",W19="Oui",Y19="PID extensive",Z19="Non"),1,0)</f>
        <v>0</v>
      </c>
      <c r="DL19" s="3">
        <f>IF(AND(T19&gt;3,O19="SSc cutanée limitée",W19="Non",Z19="Oui"),1,0)</f>
        <v>0</v>
      </c>
      <c r="DM19" s="3">
        <f>IF(AND(T19&gt;3,O19="SSc cutanée limitée",W19="Oui",Z19="Oui"),1,0)</f>
        <v>1</v>
      </c>
      <c r="DN19" s="5">
        <f t="shared" si="1"/>
        <v>0</v>
      </c>
      <c r="DO19" s="5">
        <f t="shared" si="2"/>
        <v>0</v>
      </c>
      <c r="DP19" s="3">
        <f t="shared" si="3"/>
        <v>0</v>
      </c>
      <c r="DQ19" s="3">
        <f t="shared" si="4"/>
        <v>0</v>
      </c>
      <c r="DR19" s="3">
        <f t="shared" si="5"/>
        <v>0</v>
      </c>
      <c r="DS19" s="5">
        <f t="shared" si="6"/>
        <v>0</v>
      </c>
      <c r="DT19" s="5">
        <f t="shared" si="7"/>
        <v>0</v>
      </c>
      <c r="DU19" s="3">
        <f t="shared" si="8"/>
        <v>0</v>
      </c>
      <c r="DV19" s="3">
        <f t="shared" si="9"/>
        <v>0</v>
      </c>
      <c r="DW19" s="3">
        <f t="shared" si="10"/>
        <v>0</v>
      </c>
      <c r="DX19" s="5">
        <f t="shared" si="11"/>
        <v>0</v>
      </c>
      <c r="DY19" s="5">
        <f t="shared" si="12"/>
        <v>0</v>
      </c>
      <c r="DZ19" s="3">
        <f t="shared" si="13"/>
        <v>0</v>
      </c>
      <c r="EA19" s="3">
        <f t="shared" si="14"/>
        <v>0</v>
      </c>
      <c r="EB19" s="3">
        <f t="shared" si="15"/>
        <v>0</v>
      </c>
    </row>
    <row r="20" spans="1:132" x14ac:dyDescent="0.25">
      <c r="A20" s="4">
        <v>334</v>
      </c>
      <c r="B20" s="4">
        <v>1</v>
      </c>
      <c r="C20" s="4" t="s">
        <v>770</v>
      </c>
      <c r="D20" s="4" t="s">
        <v>512</v>
      </c>
      <c r="E20" s="4" t="s">
        <v>641</v>
      </c>
      <c r="F20" s="4" t="s">
        <v>121</v>
      </c>
      <c r="G20" s="4" t="s">
        <v>170</v>
      </c>
      <c r="H20" s="4">
        <v>59</v>
      </c>
      <c r="I20" s="4" t="s">
        <v>171</v>
      </c>
      <c r="J20" s="4" t="s">
        <v>113</v>
      </c>
      <c r="K20" s="4" t="s">
        <v>113</v>
      </c>
      <c r="L20" s="4" t="s">
        <v>113</v>
      </c>
      <c r="M20" s="4" t="s">
        <v>113</v>
      </c>
      <c r="N20" s="5" t="s">
        <v>171</v>
      </c>
      <c r="O20" s="3" t="s">
        <v>123</v>
      </c>
      <c r="P20" s="3">
        <v>2008</v>
      </c>
      <c r="T20" s="9">
        <f t="shared" si="0"/>
        <v>2021</v>
      </c>
      <c r="W20" s="3" t="s">
        <v>116</v>
      </c>
      <c r="Z20" s="3" t="s">
        <v>116</v>
      </c>
      <c r="AD20" s="3" t="s">
        <v>113</v>
      </c>
      <c r="AE20" s="3" t="s">
        <v>113</v>
      </c>
      <c r="AF20" s="3" t="s">
        <v>117</v>
      </c>
      <c r="CB20" s="3" t="s">
        <v>117</v>
      </c>
      <c r="CC20" s="3" t="s">
        <v>172</v>
      </c>
      <c r="CD20" s="3">
        <v>5</v>
      </c>
      <c r="DB20" s="3" t="s">
        <v>135</v>
      </c>
      <c r="DF20" s="3" t="s">
        <v>132</v>
      </c>
      <c r="DG20" s="3" t="s">
        <v>171</v>
      </c>
      <c r="DH20" s="3" t="s">
        <v>116</v>
      </c>
      <c r="DI20" s="5">
        <f>IF(AND(T20&gt;3,O20="SSc cutanée limitée",W20="Non",Z20="Non"),1,0)</f>
        <v>1</v>
      </c>
      <c r="DJ20" s="5">
        <f>IF(AND(T20&gt;3,O20="SSc cutanée limitée",W20="Oui",Y20="PID limitée",Z20="Non"),1,0)</f>
        <v>0</v>
      </c>
      <c r="DK20" s="3">
        <f>IF(AND(T20&gt;3,O20="SSc cutanée limitée",W20="Oui",Y20="PID extensive",Z20="Non"),1,0)</f>
        <v>0</v>
      </c>
      <c r="DL20" s="3">
        <f>IF(AND(T20&gt;3,O20="SSc cutanée limitée",W20="Non",Z20="Oui"),1,0)</f>
        <v>0</v>
      </c>
      <c r="DM20" s="3">
        <f>IF(AND(T20&gt;3,O20="SSc cutanée limitée",W20="Oui",Z20="Oui"),1,0)</f>
        <v>0</v>
      </c>
      <c r="DN20" s="5">
        <f t="shared" si="1"/>
        <v>0</v>
      </c>
      <c r="DO20" s="5">
        <f t="shared" si="2"/>
        <v>0</v>
      </c>
      <c r="DP20" s="3">
        <f t="shared" si="3"/>
        <v>0</v>
      </c>
      <c r="DQ20" s="3">
        <f t="shared" si="4"/>
        <v>0</v>
      </c>
      <c r="DR20" s="3">
        <f t="shared" si="5"/>
        <v>0</v>
      </c>
      <c r="DS20" s="5">
        <f t="shared" si="6"/>
        <v>0</v>
      </c>
      <c r="DT20" s="5">
        <f t="shared" si="7"/>
        <v>0</v>
      </c>
      <c r="DU20" s="3">
        <f t="shared" si="8"/>
        <v>0</v>
      </c>
      <c r="DV20" s="3">
        <f t="shared" si="9"/>
        <v>0</v>
      </c>
      <c r="DW20" s="3">
        <f t="shared" si="10"/>
        <v>0</v>
      </c>
      <c r="DX20" s="5">
        <f t="shared" si="11"/>
        <v>0</v>
      </c>
      <c r="DY20" s="5">
        <f t="shared" si="12"/>
        <v>0</v>
      </c>
      <c r="DZ20" s="3">
        <f t="shared" si="13"/>
        <v>0</v>
      </c>
      <c r="EA20" s="3">
        <f t="shared" si="14"/>
        <v>0</v>
      </c>
      <c r="EB20" s="3">
        <f t="shared" si="15"/>
        <v>0</v>
      </c>
    </row>
    <row r="21" spans="1:132" x14ac:dyDescent="0.25">
      <c r="A21" s="4">
        <v>340</v>
      </c>
      <c r="B21" s="4">
        <v>1</v>
      </c>
      <c r="C21" s="4" t="s">
        <v>771</v>
      </c>
      <c r="D21" s="4" t="s">
        <v>513</v>
      </c>
      <c r="E21" s="4" t="s">
        <v>642</v>
      </c>
      <c r="F21" s="4" t="s">
        <v>121</v>
      </c>
      <c r="G21" s="4" t="s">
        <v>175</v>
      </c>
      <c r="H21" s="4">
        <v>78</v>
      </c>
      <c r="I21" s="4" t="s">
        <v>176</v>
      </c>
      <c r="J21" s="4" t="s">
        <v>113</v>
      </c>
      <c r="K21" s="4" t="s">
        <v>113</v>
      </c>
      <c r="L21" s="4" t="s">
        <v>113</v>
      </c>
      <c r="M21" s="4" t="s">
        <v>113</v>
      </c>
      <c r="N21" s="5" t="s">
        <v>176</v>
      </c>
      <c r="O21" s="3" t="s">
        <v>123</v>
      </c>
      <c r="P21" s="3">
        <v>1998</v>
      </c>
      <c r="R21" s="3">
        <v>1998</v>
      </c>
      <c r="T21" s="9">
        <f t="shared" si="0"/>
        <v>23</v>
      </c>
      <c r="U21" s="3">
        <v>1998</v>
      </c>
      <c r="W21" s="3" t="s">
        <v>116</v>
      </c>
      <c r="Z21" s="3" t="s">
        <v>116</v>
      </c>
      <c r="AD21" s="3" t="s">
        <v>113</v>
      </c>
      <c r="AE21" s="3" t="s">
        <v>116</v>
      </c>
      <c r="AF21" s="3" t="s">
        <v>117</v>
      </c>
      <c r="DB21" s="3" t="s">
        <v>135</v>
      </c>
      <c r="DF21" s="3" t="s">
        <v>132</v>
      </c>
      <c r="DG21" s="3" t="s">
        <v>176</v>
      </c>
      <c r="DH21" s="3" t="s">
        <v>116</v>
      </c>
      <c r="DI21" s="5">
        <f>IF(AND(T21&gt;3,O21="SSc cutanée limitée",W21="Non",Z21="Non"),1,0)</f>
        <v>1</v>
      </c>
      <c r="DJ21" s="5">
        <f>IF(AND(T21&gt;3,O21="SSc cutanée limitée",W21="Oui",Y21="PID limitée",Z21="Non"),1,0)</f>
        <v>0</v>
      </c>
      <c r="DK21" s="3">
        <f>IF(AND(T21&gt;3,O21="SSc cutanée limitée",W21="Oui",Y21="PID extensive",Z21="Non"),1,0)</f>
        <v>0</v>
      </c>
      <c r="DL21" s="3">
        <f>IF(AND(T21&gt;3,O21="SSc cutanée limitée",W21="Non",Z21="Oui"),1,0)</f>
        <v>0</v>
      </c>
      <c r="DM21" s="3">
        <f>IF(AND(T21&gt;3,O21="SSc cutanée limitée",W21="Oui",Z21="Oui"),1,0)</f>
        <v>0</v>
      </c>
      <c r="DN21" s="5">
        <f t="shared" si="1"/>
        <v>0</v>
      </c>
      <c r="DO21" s="5">
        <f t="shared" si="2"/>
        <v>0</v>
      </c>
      <c r="DP21" s="3">
        <f t="shared" si="3"/>
        <v>0</v>
      </c>
      <c r="DQ21" s="3">
        <f t="shared" si="4"/>
        <v>0</v>
      </c>
      <c r="DR21" s="3">
        <f t="shared" si="5"/>
        <v>0</v>
      </c>
      <c r="DS21" s="5">
        <f t="shared" si="6"/>
        <v>0</v>
      </c>
      <c r="DT21" s="5">
        <f t="shared" si="7"/>
        <v>0</v>
      </c>
      <c r="DU21" s="3">
        <f t="shared" si="8"/>
        <v>0</v>
      </c>
      <c r="DV21" s="3">
        <f t="shared" si="9"/>
        <v>0</v>
      </c>
      <c r="DW21" s="3">
        <f t="shared" si="10"/>
        <v>0</v>
      </c>
      <c r="DX21" s="5">
        <f t="shared" si="11"/>
        <v>0</v>
      </c>
      <c r="DY21" s="5">
        <f t="shared" si="12"/>
        <v>0</v>
      </c>
      <c r="DZ21" s="3">
        <f t="shared" si="13"/>
        <v>0</v>
      </c>
      <c r="EA21" s="3">
        <f t="shared" si="14"/>
        <v>0</v>
      </c>
      <c r="EB21" s="3">
        <f t="shared" si="15"/>
        <v>0</v>
      </c>
    </row>
    <row r="22" spans="1:132" x14ac:dyDescent="0.25">
      <c r="A22" s="4">
        <v>344</v>
      </c>
      <c r="B22" s="4">
        <v>1</v>
      </c>
      <c r="C22" s="4" t="s">
        <v>772</v>
      </c>
      <c r="D22" s="4" t="s">
        <v>514</v>
      </c>
      <c r="E22" s="4" t="s">
        <v>643</v>
      </c>
      <c r="F22" s="4" t="s">
        <v>121</v>
      </c>
      <c r="G22" s="4" t="s">
        <v>283</v>
      </c>
      <c r="H22" s="4">
        <v>62</v>
      </c>
      <c r="I22" s="4" t="s">
        <v>284</v>
      </c>
      <c r="J22" s="4" t="s">
        <v>113</v>
      </c>
      <c r="K22" s="4" t="s">
        <v>113</v>
      </c>
      <c r="L22" s="4" t="s">
        <v>113</v>
      </c>
      <c r="M22" s="4" t="s">
        <v>113</v>
      </c>
      <c r="N22" s="5" t="s">
        <v>284</v>
      </c>
      <c r="O22" s="3" t="s">
        <v>123</v>
      </c>
      <c r="P22" s="3">
        <v>2009</v>
      </c>
      <c r="R22" s="3">
        <v>2003</v>
      </c>
      <c r="T22" s="9">
        <f t="shared" si="0"/>
        <v>18</v>
      </c>
      <c r="U22" s="3">
        <v>2009</v>
      </c>
      <c r="W22" s="3" t="s">
        <v>113</v>
      </c>
      <c r="X22" s="3">
        <v>2012</v>
      </c>
      <c r="Y22" s="3" t="s">
        <v>144</v>
      </c>
      <c r="Z22" s="3" t="s">
        <v>113</v>
      </c>
      <c r="AA22" s="3" t="s">
        <v>129</v>
      </c>
      <c r="AC22" s="3">
        <v>2015</v>
      </c>
      <c r="AD22" s="3" t="s">
        <v>116</v>
      </c>
      <c r="AE22" s="3" t="s">
        <v>113</v>
      </c>
      <c r="CH22" s="3" t="s">
        <v>117</v>
      </c>
      <c r="CI22" s="3" t="s">
        <v>285</v>
      </c>
      <c r="CJ22" s="3" t="s">
        <v>286</v>
      </c>
      <c r="CK22" s="3" t="s">
        <v>184</v>
      </c>
      <c r="CO22" s="3" t="s">
        <v>117</v>
      </c>
      <c r="CP22" s="3" t="s">
        <v>287</v>
      </c>
      <c r="CQ22" s="3" t="s">
        <v>288</v>
      </c>
      <c r="CR22" s="3" t="s">
        <v>117</v>
      </c>
      <c r="CS22" s="3" t="s">
        <v>289</v>
      </c>
      <c r="CT22" s="3">
        <v>10</v>
      </c>
      <c r="DB22" s="3" t="s">
        <v>135</v>
      </c>
      <c r="DF22" s="3" t="s">
        <v>132</v>
      </c>
      <c r="DG22" s="3" t="s">
        <v>284</v>
      </c>
      <c r="DH22" s="3" t="s">
        <v>113</v>
      </c>
      <c r="DI22" s="5">
        <f>IF(AND(T22&gt;3,O22="SSc cutanée limitée",W22="Non",Z22="Non"),1,0)</f>
        <v>0</v>
      </c>
      <c r="DJ22" s="5">
        <f>IF(AND(T22&gt;3,O22="SSc cutanée limitée",W22="Oui",Y22="PID limitée",Z22="Non"),1,0)</f>
        <v>0</v>
      </c>
      <c r="DK22" s="3">
        <f>IF(AND(T22&gt;3,O22="SSc cutanée limitée",W22="Oui",Y22="PID extensive",Z22="Non"),1,0)</f>
        <v>0</v>
      </c>
      <c r="DL22" s="3">
        <f>IF(AND(T22&gt;3,O22="SSc cutanée limitée",W22="Non",Z22="Oui"),1,0)</f>
        <v>0</v>
      </c>
      <c r="DM22" s="3">
        <f>IF(AND(T22&gt;3,O22="SSc cutanée limitée",W22="Oui",Z22="Oui"),1,0)</f>
        <v>1</v>
      </c>
      <c r="DN22" s="5">
        <f t="shared" si="1"/>
        <v>0</v>
      </c>
      <c r="DO22" s="5">
        <f t="shared" si="2"/>
        <v>0</v>
      </c>
      <c r="DP22" s="3">
        <f t="shared" si="3"/>
        <v>0</v>
      </c>
      <c r="DQ22" s="3">
        <f t="shared" si="4"/>
        <v>0</v>
      </c>
      <c r="DR22" s="3">
        <f t="shared" si="5"/>
        <v>0</v>
      </c>
      <c r="DS22" s="5">
        <f t="shared" si="6"/>
        <v>0</v>
      </c>
      <c r="DT22" s="5">
        <f t="shared" si="7"/>
        <v>0</v>
      </c>
      <c r="DU22" s="3">
        <f t="shared" si="8"/>
        <v>0</v>
      </c>
      <c r="DV22" s="3">
        <f t="shared" si="9"/>
        <v>0</v>
      </c>
      <c r="DW22" s="3">
        <f t="shared" si="10"/>
        <v>0</v>
      </c>
      <c r="DX22" s="5">
        <f t="shared" si="11"/>
        <v>0</v>
      </c>
      <c r="DY22" s="5">
        <f t="shared" si="12"/>
        <v>0</v>
      </c>
      <c r="DZ22" s="3">
        <f t="shared" si="13"/>
        <v>0</v>
      </c>
      <c r="EA22" s="3">
        <f t="shared" si="14"/>
        <v>0</v>
      </c>
      <c r="EB22" s="3">
        <f t="shared" si="15"/>
        <v>0</v>
      </c>
    </row>
    <row r="23" spans="1:132" x14ac:dyDescent="0.25">
      <c r="A23" s="4">
        <v>356</v>
      </c>
      <c r="B23" s="4">
        <v>1</v>
      </c>
      <c r="C23" s="4" t="s">
        <v>773</v>
      </c>
      <c r="D23" s="4" t="s">
        <v>515</v>
      </c>
      <c r="E23" s="4" t="s">
        <v>644</v>
      </c>
      <c r="F23" s="4" t="s">
        <v>110</v>
      </c>
      <c r="G23" s="4" t="s">
        <v>290</v>
      </c>
      <c r="H23" s="4">
        <v>60</v>
      </c>
      <c r="I23" s="4" t="s">
        <v>291</v>
      </c>
      <c r="J23" s="4" t="s">
        <v>113</v>
      </c>
      <c r="K23" s="4" t="s">
        <v>113</v>
      </c>
      <c r="L23" s="4" t="s">
        <v>113</v>
      </c>
      <c r="M23" s="4" t="s">
        <v>113</v>
      </c>
      <c r="N23" s="5" t="s">
        <v>291</v>
      </c>
      <c r="O23" s="3" t="s">
        <v>114</v>
      </c>
      <c r="P23" s="3">
        <v>2010</v>
      </c>
      <c r="R23" s="3">
        <v>2008</v>
      </c>
      <c r="T23" s="9">
        <f t="shared" si="0"/>
        <v>13</v>
      </c>
      <c r="U23" s="3">
        <v>2008</v>
      </c>
      <c r="W23" s="3" t="s">
        <v>113</v>
      </c>
      <c r="X23" s="3">
        <v>2010</v>
      </c>
      <c r="Y23" s="3" t="s">
        <v>144</v>
      </c>
      <c r="Z23" s="3" t="s">
        <v>113</v>
      </c>
      <c r="AA23" s="3" t="s">
        <v>275</v>
      </c>
      <c r="AC23" s="3">
        <v>2015</v>
      </c>
      <c r="AD23" s="3" t="s">
        <v>113</v>
      </c>
      <c r="AE23" s="3" t="s">
        <v>113</v>
      </c>
      <c r="AF23" s="3" t="s">
        <v>117</v>
      </c>
      <c r="AN23" s="3" t="s">
        <v>117</v>
      </c>
      <c r="AO23" s="3" t="s">
        <v>292</v>
      </c>
      <c r="AP23" s="3">
        <v>500</v>
      </c>
      <c r="CB23" s="3" t="s">
        <v>117</v>
      </c>
      <c r="CC23" s="3" t="s">
        <v>293</v>
      </c>
      <c r="CD23" s="3">
        <v>10</v>
      </c>
      <c r="DB23" s="3" t="s">
        <v>135</v>
      </c>
      <c r="DF23" s="3" t="s">
        <v>135</v>
      </c>
      <c r="DI23" s="5">
        <f>IF(AND(T23&gt;3,O23="SSc cutanée limitée",W23="Non",Z23="Non"),1,0)</f>
        <v>0</v>
      </c>
      <c r="DJ23" s="5">
        <f>IF(AND(T23&gt;3,O23="SSc cutanée limitée",W23="Oui",Y23="PID limitée",Z23="Non"),1,0)</f>
        <v>0</v>
      </c>
      <c r="DK23" s="3">
        <f>IF(AND(T23&gt;3,O23="SSc cutanée limitée",W23="Oui",Y23="PID extensive",Z23="Non"),1,0)</f>
        <v>0</v>
      </c>
      <c r="DL23" s="3">
        <f>IF(AND(T23&gt;3,O23="SSc cutanée limitée",W23="Non",Z23="Oui"),1,0)</f>
        <v>0</v>
      </c>
      <c r="DM23" s="3">
        <f>IF(AND(T23&gt;3,O23="SSc cutanée limitée",W23="Oui",Z23="Oui"),1,0)</f>
        <v>0</v>
      </c>
      <c r="DN23" s="5">
        <f t="shared" si="1"/>
        <v>0</v>
      </c>
      <c r="DO23" s="5">
        <f t="shared" si="2"/>
        <v>0</v>
      </c>
      <c r="DP23" s="3">
        <f t="shared" si="3"/>
        <v>0</v>
      </c>
      <c r="DQ23" s="3">
        <f t="shared" si="4"/>
        <v>0</v>
      </c>
      <c r="DR23" s="3">
        <f t="shared" si="5"/>
        <v>1</v>
      </c>
      <c r="DS23" s="5">
        <f t="shared" si="6"/>
        <v>0</v>
      </c>
      <c r="DT23" s="5">
        <f t="shared" si="7"/>
        <v>0</v>
      </c>
      <c r="DU23" s="3">
        <f t="shared" si="8"/>
        <v>0</v>
      </c>
      <c r="DV23" s="3">
        <f t="shared" si="9"/>
        <v>0</v>
      </c>
      <c r="DW23" s="3">
        <f t="shared" si="10"/>
        <v>0</v>
      </c>
      <c r="DX23" s="5">
        <f t="shared" si="11"/>
        <v>0</v>
      </c>
      <c r="DY23" s="5">
        <f t="shared" si="12"/>
        <v>0</v>
      </c>
      <c r="DZ23" s="3">
        <f t="shared" si="13"/>
        <v>0</v>
      </c>
      <c r="EA23" s="3">
        <f t="shared" si="14"/>
        <v>0</v>
      </c>
      <c r="EB23" s="3">
        <f t="shared" si="15"/>
        <v>0</v>
      </c>
    </row>
    <row r="24" spans="1:132" x14ac:dyDescent="0.25">
      <c r="A24" s="4">
        <v>360</v>
      </c>
      <c r="B24" s="4">
        <v>1</v>
      </c>
      <c r="C24" s="4" t="s">
        <v>774</v>
      </c>
      <c r="D24" s="4" t="s">
        <v>516</v>
      </c>
      <c r="E24" s="4" t="s">
        <v>645</v>
      </c>
      <c r="F24" s="4" t="s">
        <v>121</v>
      </c>
      <c r="G24" s="4" t="s">
        <v>262</v>
      </c>
      <c r="H24" s="4">
        <v>75</v>
      </c>
      <c r="I24" s="4" t="s">
        <v>263</v>
      </c>
      <c r="J24" s="4" t="s">
        <v>113</v>
      </c>
      <c r="K24" s="4" t="s">
        <v>113</v>
      </c>
      <c r="L24" s="4" t="s">
        <v>113</v>
      </c>
      <c r="M24" s="4" t="s">
        <v>113</v>
      </c>
      <c r="N24" s="5" t="s">
        <v>250</v>
      </c>
      <c r="O24" s="3" t="s">
        <v>123</v>
      </c>
      <c r="P24" s="3">
        <v>2021</v>
      </c>
      <c r="T24" s="9">
        <f t="shared" si="0"/>
        <v>2021</v>
      </c>
      <c r="U24" s="3">
        <v>2019</v>
      </c>
      <c r="W24" s="3" t="s">
        <v>116</v>
      </c>
      <c r="Z24" s="3" t="s">
        <v>116</v>
      </c>
      <c r="AD24" s="3" t="s">
        <v>116</v>
      </c>
      <c r="AE24" s="3" t="s">
        <v>116</v>
      </c>
      <c r="DB24" s="3" t="s">
        <v>135</v>
      </c>
      <c r="DF24" s="3" t="s">
        <v>132</v>
      </c>
      <c r="DG24" s="3" t="s">
        <v>263</v>
      </c>
      <c r="DH24" s="3" t="s">
        <v>116</v>
      </c>
      <c r="DI24" s="5">
        <f>IF(AND(T24&gt;3,O24="SSc cutanée limitée",W24="Non",Z24="Non"),1,0)</f>
        <v>1</v>
      </c>
      <c r="DJ24" s="5">
        <f>IF(AND(T24&gt;3,O24="SSc cutanée limitée",W24="Oui",Y24="PID limitée",Z24="Non"),1,0)</f>
        <v>0</v>
      </c>
      <c r="DK24" s="3">
        <f>IF(AND(T24&gt;3,O24="SSc cutanée limitée",W24="Oui",Y24="PID extensive",Z24="Non"),1,0)</f>
        <v>0</v>
      </c>
      <c r="DL24" s="3">
        <f>IF(AND(T24&gt;3,O24="SSc cutanée limitée",W24="Non",Z24="Oui"),1,0)</f>
        <v>0</v>
      </c>
      <c r="DM24" s="3">
        <f>IF(AND(T24&gt;3,O24="SSc cutanée limitée",W24="Oui",Z24="Oui"),1,0)</f>
        <v>0</v>
      </c>
      <c r="DN24" s="5">
        <f t="shared" si="1"/>
        <v>0</v>
      </c>
      <c r="DO24" s="5">
        <f t="shared" si="2"/>
        <v>0</v>
      </c>
      <c r="DP24" s="3">
        <f t="shared" si="3"/>
        <v>0</v>
      </c>
      <c r="DQ24" s="3">
        <f t="shared" si="4"/>
        <v>0</v>
      </c>
      <c r="DR24" s="3">
        <f t="shared" si="5"/>
        <v>0</v>
      </c>
      <c r="DS24" s="5">
        <f t="shared" si="6"/>
        <v>0</v>
      </c>
      <c r="DT24" s="5">
        <f t="shared" si="7"/>
        <v>0</v>
      </c>
      <c r="DU24" s="3">
        <f t="shared" si="8"/>
        <v>0</v>
      </c>
      <c r="DV24" s="3">
        <f t="shared" si="9"/>
        <v>0</v>
      </c>
      <c r="DW24" s="3">
        <f t="shared" si="10"/>
        <v>0</v>
      </c>
      <c r="DX24" s="5">
        <f t="shared" si="11"/>
        <v>0</v>
      </c>
      <c r="DY24" s="5">
        <f t="shared" si="12"/>
        <v>0</v>
      </c>
      <c r="DZ24" s="3">
        <f t="shared" si="13"/>
        <v>0</v>
      </c>
      <c r="EA24" s="3">
        <f t="shared" si="14"/>
        <v>0</v>
      </c>
      <c r="EB24" s="3">
        <f t="shared" si="15"/>
        <v>0</v>
      </c>
    </row>
    <row r="25" spans="1:132" x14ac:dyDescent="0.25">
      <c r="A25" s="4">
        <v>366</v>
      </c>
      <c r="B25" s="4">
        <v>1</v>
      </c>
      <c r="C25" s="4" t="s">
        <v>775</v>
      </c>
      <c r="D25" s="4" t="s">
        <v>517</v>
      </c>
      <c r="E25" s="4" t="s">
        <v>646</v>
      </c>
      <c r="F25" s="4" t="s">
        <v>110</v>
      </c>
      <c r="G25" s="4" t="s">
        <v>459</v>
      </c>
      <c r="H25" s="4">
        <v>79</v>
      </c>
      <c r="I25" s="4" t="s">
        <v>122</v>
      </c>
      <c r="J25" s="4" t="s">
        <v>113</v>
      </c>
      <c r="K25" s="4" t="s">
        <v>113</v>
      </c>
      <c r="L25" s="4" t="s">
        <v>113</v>
      </c>
      <c r="M25" s="4" t="s">
        <v>113</v>
      </c>
      <c r="N25" s="5" t="s">
        <v>122</v>
      </c>
      <c r="O25" s="3" t="s">
        <v>123</v>
      </c>
      <c r="T25" s="9">
        <f t="shared" si="0"/>
        <v>2021</v>
      </c>
      <c r="DI25" s="5">
        <f>IF(AND(T25&gt;3,O25="SSc cutanée limitée",W25="Non",Z25="Non"),1,0)</f>
        <v>0</v>
      </c>
      <c r="DJ25" s="5">
        <f>IF(AND(T25&gt;3,O25="SSc cutanée limitée",W25="Oui",Y25="PID limitée",Z25="Non"),1,0)</f>
        <v>0</v>
      </c>
      <c r="DK25" s="3">
        <f>IF(AND(T25&gt;3,O25="SSc cutanée limitée",W25="Oui",Y25="PID extensive",Z25="Non"),1,0)</f>
        <v>0</v>
      </c>
      <c r="DL25" s="3">
        <f>IF(AND(T25&gt;3,O25="SSc cutanée limitée",W25="Non",Z25="Oui"),1,0)</f>
        <v>0</v>
      </c>
      <c r="DM25" s="3">
        <f>IF(AND(T25&gt;3,O25="SSc cutanée limitée",W25="Oui",Z25="Oui"),1,0)</f>
        <v>0</v>
      </c>
      <c r="DN25" s="5">
        <f t="shared" si="1"/>
        <v>0</v>
      </c>
      <c r="DO25" s="5">
        <f t="shared" si="2"/>
        <v>0</v>
      </c>
      <c r="DP25" s="3">
        <f t="shared" si="3"/>
        <v>0</v>
      </c>
      <c r="DQ25" s="3">
        <f t="shared" si="4"/>
        <v>0</v>
      </c>
      <c r="DR25" s="3">
        <f t="shared" si="5"/>
        <v>0</v>
      </c>
      <c r="DS25" s="5">
        <f t="shared" si="6"/>
        <v>0</v>
      </c>
      <c r="DT25" s="5">
        <f t="shared" si="7"/>
        <v>0</v>
      </c>
      <c r="DU25" s="3">
        <f t="shared" si="8"/>
        <v>0</v>
      </c>
      <c r="DV25" s="3">
        <f t="shared" si="9"/>
        <v>0</v>
      </c>
      <c r="DW25" s="3">
        <f t="shared" si="10"/>
        <v>0</v>
      </c>
      <c r="DX25" s="5">
        <f t="shared" si="11"/>
        <v>0</v>
      </c>
      <c r="DY25" s="5">
        <f t="shared" si="12"/>
        <v>0</v>
      </c>
      <c r="DZ25" s="3">
        <f t="shared" si="13"/>
        <v>0</v>
      </c>
      <c r="EA25" s="3">
        <f t="shared" si="14"/>
        <v>0</v>
      </c>
      <c r="EB25" s="3">
        <f t="shared" si="15"/>
        <v>0</v>
      </c>
    </row>
    <row r="26" spans="1:132" x14ac:dyDescent="0.25">
      <c r="A26" s="4">
        <v>374</v>
      </c>
      <c r="B26" s="4">
        <v>1</v>
      </c>
      <c r="C26" s="4" t="s">
        <v>776</v>
      </c>
      <c r="D26" s="4" t="s">
        <v>518</v>
      </c>
      <c r="E26" s="4" t="s">
        <v>647</v>
      </c>
      <c r="F26" s="4" t="s">
        <v>110</v>
      </c>
      <c r="G26" s="4" t="s">
        <v>257</v>
      </c>
      <c r="H26" s="4">
        <v>27</v>
      </c>
      <c r="I26" s="4" t="s">
        <v>258</v>
      </c>
      <c r="J26" s="4" t="s">
        <v>113</v>
      </c>
      <c r="K26" s="4" t="s">
        <v>113</v>
      </c>
      <c r="L26" s="4" t="s">
        <v>113</v>
      </c>
      <c r="M26" s="4" t="s">
        <v>113</v>
      </c>
      <c r="N26" s="5" t="s">
        <v>259</v>
      </c>
      <c r="O26" s="3" t="s">
        <v>123</v>
      </c>
      <c r="P26" s="3">
        <v>2021</v>
      </c>
      <c r="R26" s="3">
        <v>2019</v>
      </c>
      <c r="T26" s="9">
        <f t="shared" si="0"/>
        <v>2</v>
      </c>
      <c r="U26" s="3">
        <v>2020</v>
      </c>
      <c r="W26" s="3" t="s">
        <v>116</v>
      </c>
      <c r="Z26" s="3" t="s">
        <v>116</v>
      </c>
      <c r="AD26" s="3" t="s">
        <v>113</v>
      </c>
      <c r="AE26" s="3" t="s">
        <v>113</v>
      </c>
      <c r="AF26" s="3" t="s">
        <v>117</v>
      </c>
      <c r="AN26" s="3" t="s">
        <v>117</v>
      </c>
      <c r="AO26" s="3" t="s">
        <v>179</v>
      </c>
      <c r="AP26" s="3">
        <v>2000</v>
      </c>
      <c r="AY26" s="3" t="s">
        <v>117</v>
      </c>
      <c r="AZ26" s="3" t="s">
        <v>145</v>
      </c>
      <c r="BA26" s="3">
        <v>5</v>
      </c>
      <c r="BX26" s="3" t="s">
        <v>117</v>
      </c>
      <c r="BY26" s="3" t="s">
        <v>260</v>
      </c>
      <c r="BZ26" s="3" t="s">
        <v>261</v>
      </c>
      <c r="CA26" s="3" t="s">
        <v>125</v>
      </c>
      <c r="CE26" s="3" t="s">
        <v>117</v>
      </c>
      <c r="CF26" s="3" t="s">
        <v>209</v>
      </c>
      <c r="CG26" s="3">
        <v>10</v>
      </c>
      <c r="DB26" s="3" t="s">
        <v>132</v>
      </c>
      <c r="DC26" s="3" t="s">
        <v>259</v>
      </c>
      <c r="DF26" s="3" t="s">
        <v>132</v>
      </c>
      <c r="DG26" s="3" t="s">
        <v>259</v>
      </c>
      <c r="DH26" s="3" t="s">
        <v>116</v>
      </c>
      <c r="DI26" s="5">
        <f>IF(AND(T26&gt;3,O26="SSc cutanée limitée",W26="Non",Z26="Non"),1,0)</f>
        <v>0</v>
      </c>
      <c r="DJ26" s="5">
        <f>IF(AND(T26&gt;3,O26="SSc cutanée limitée",W26="Oui",Y26="PID limitée",Z26="Non"),1,0)</f>
        <v>0</v>
      </c>
      <c r="DK26" s="3">
        <f>IF(AND(T26&gt;3,O26="SSc cutanée limitée",W26="Oui",Y26="PID extensive",Z26="Non"),1,0)</f>
        <v>0</v>
      </c>
      <c r="DL26" s="3">
        <f>IF(AND(T26&gt;3,O26="SSc cutanée limitée",W26="Non",Z26="Oui"),1,0)</f>
        <v>0</v>
      </c>
      <c r="DM26" s="3">
        <f>IF(AND(T26&gt;3,O26="SSc cutanée limitée",W26="Oui",Z26="Oui"),1,0)</f>
        <v>0</v>
      </c>
      <c r="DN26" s="5">
        <f t="shared" si="1"/>
        <v>0</v>
      </c>
      <c r="DO26" s="5">
        <f t="shared" si="2"/>
        <v>0</v>
      </c>
      <c r="DP26" s="3">
        <f t="shared" si="3"/>
        <v>0</v>
      </c>
      <c r="DQ26" s="3">
        <f t="shared" si="4"/>
        <v>0</v>
      </c>
      <c r="DR26" s="3">
        <f t="shared" si="5"/>
        <v>0</v>
      </c>
      <c r="DS26" s="5">
        <f t="shared" si="6"/>
        <v>1</v>
      </c>
      <c r="DT26" s="5">
        <f t="shared" si="7"/>
        <v>0</v>
      </c>
      <c r="DU26" s="3">
        <f t="shared" si="8"/>
        <v>0</v>
      </c>
      <c r="DV26" s="3">
        <f t="shared" si="9"/>
        <v>0</v>
      </c>
      <c r="DW26" s="3">
        <f t="shared" si="10"/>
        <v>0</v>
      </c>
      <c r="DX26" s="5">
        <f t="shared" si="11"/>
        <v>0</v>
      </c>
      <c r="DY26" s="5">
        <f t="shared" si="12"/>
        <v>0</v>
      </c>
      <c r="DZ26" s="3">
        <f t="shared" si="13"/>
        <v>0</v>
      </c>
      <c r="EA26" s="3">
        <f t="shared" si="14"/>
        <v>0</v>
      </c>
      <c r="EB26" s="3">
        <f t="shared" si="15"/>
        <v>0</v>
      </c>
    </row>
    <row r="27" spans="1:132" x14ac:dyDescent="0.25">
      <c r="A27" s="4">
        <v>380</v>
      </c>
      <c r="B27" s="4">
        <v>1</v>
      </c>
      <c r="C27" s="4" t="s">
        <v>777</v>
      </c>
      <c r="D27" s="4" t="s">
        <v>519</v>
      </c>
      <c r="E27" s="4" t="s">
        <v>648</v>
      </c>
      <c r="F27" s="4" t="s">
        <v>121</v>
      </c>
      <c r="G27" s="4" t="s">
        <v>251</v>
      </c>
      <c r="H27" s="4">
        <v>47</v>
      </c>
      <c r="I27" s="4" t="s">
        <v>165</v>
      </c>
      <c r="J27" s="4" t="s">
        <v>113</v>
      </c>
      <c r="K27" s="4" t="s">
        <v>113</v>
      </c>
      <c r="L27" s="4" t="s">
        <v>113</v>
      </c>
      <c r="M27" s="4" t="s">
        <v>113</v>
      </c>
      <c r="N27" s="5" t="s">
        <v>165</v>
      </c>
      <c r="O27" s="3" t="s">
        <v>123</v>
      </c>
      <c r="P27" s="3">
        <v>2004</v>
      </c>
      <c r="R27" s="3">
        <v>2002</v>
      </c>
      <c r="T27" s="9">
        <f t="shared" si="0"/>
        <v>19</v>
      </c>
      <c r="U27" s="3">
        <v>2002</v>
      </c>
      <c r="W27" s="3" t="s">
        <v>116</v>
      </c>
      <c r="Z27" s="3" t="s">
        <v>113</v>
      </c>
      <c r="AA27" s="3" t="s">
        <v>252</v>
      </c>
      <c r="AC27" s="3">
        <v>2020</v>
      </c>
      <c r="AD27" s="3" t="s">
        <v>116</v>
      </c>
      <c r="AE27" s="3" t="s">
        <v>113</v>
      </c>
      <c r="CB27" s="3" t="s">
        <v>117</v>
      </c>
      <c r="CC27" s="3" t="s">
        <v>253</v>
      </c>
      <c r="CD27" s="3">
        <v>180</v>
      </c>
      <c r="CH27" s="3" t="s">
        <v>117</v>
      </c>
      <c r="CI27" s="3" t="s">
        <v>200</v>
      </c>
      <c r="CJ27" s="3" t="s">
        <v>254</v>
      </c>
      <c r="CK27" s="3" t="s">
        <v>184</v>
      </c>
      <c r="CO27" s="3" t="s">
        <v>117</v>
      </c>
      <c r="CP27" s="3" t="s">
        <v>255</v>
      </c>
      <c r="CQ27" s="3">
        <v>20</v>
      </c>
      <c r="CR27" s="3" t="s">
        <v>117</v>
      </c>
      <c r="CS27" s="3" t="s">
        <v>256</v>
      </c>
      <c r="CT27" s="3">
        <v>10</v>
      </c>
      <c r="DB27" s="3" t="s">
        <v>135</v>
      </c>
      <c r="DF27" s="3" t="s">
        <v>132</v>
      </c>
      <c r="DG27" s="3" t="s">
        <v>165</v>
      </c>
      <c r="DH27" s="3" t="s">
        <v>113</v>
      </c>
      <c r="DI27" s="5">
        <f>IF(AND(T27&gt;3,O27="SSc cutanée limitée",W27="Non",Z27="Non"),1,0)</f>
        <v>0</v>
      </c>
      <c r="DJ27" s="5">
        <f>IF(AND(T27&gt;3,O27="SSc cutanée limitée",W27="Oui",Y27="PID limitée",Z27="Non"),1,0)</f>
        <v>0</v>
      </c>
      <c r="DK27" s="3">
        <f>IF(AND(T27&gt;3,O27="SSc cutanée limitée",W27="Oui",Y27="PID extensive",Z27="Non"),1,0)</f>
        <v>0</v>
      </c>
      <c r="DL27" s="3">
        <f>IF(AND(T27&gt;3,O27="SSc cutanée limitée",W27="Non",Z27="Oui"),1,0)</f>
        <v>1</v>
      </c>
      <c r="DM27" s="3">
        <f>IF(AND(T27&gt;3,O27="SSc cutanée limitée",W27="Oui",Z27="Oui"),1,0)</f>
        <v>0</v>
      </c>
      <c r="DN27" s="5">
        <f t="shared" si="1"/>
        <v>0</v>
      </c>
      <c r="DO27" s="5">
        <f t="shared" si="2"/>
        <v>0</v>
      </c>
      <c r="DP27" s="3">
        <f t="shared" si="3"/>
        <v>0</v>
      </c>
      <c r="DQ27" s="3">
        <f t="shared" si="4"/>
        <v>0</v>
      </c>
      <c r="DR27" s="3">
        <f t="shared" si="5"/>
        <v>0</v>
      </c>
      <c r="DS27" s="5">
        <f t="shared" si="6"/>
        <v>0</v>
      </c>
      <c r="DT27" s="5">
        <f t="shared" si="7"/>
        <v>0</v>
      </c>
      <c r="DU27" s="3">
        <f t="shared" si="8"/>
        <v>0</v>
      </c>
      <c r="DV27" s="3">
        <f t="shared" si="9"/>
        <v>0</v>
      </c>
      <c r="DW27" s="3">
        <f t="shared" si="10"/>
        <v>0</v>
      </c>
      <c r="DX27" s="5">
        <f t="shared" si="11"/>
        <v>0</v>
      </c>
      <c r="DY27" s="5">
        <f t="shared" si="12"/>
        <v>0</v>
      </c>
      <c r="DZ27" s="3">
        <f t="shared" si="13"/>
        <v>0</v>
      </c>
      <c r="EA27" s="3">
        <f t="shared" si="14"/>
        <v>0</v>
      </c>
      <c r="EB27" s="3">
        <f t="shared" si="15"/>
        <v>0</v>
      </c>
    </row>
    <row r="28" spans="1:132" x14ac:dyDescent="0.25">
      <c r="A28" s="4">
        <v>388</v>
      </c>
      <c r="B28" s="4">
        <v>1</v>
      </c>
      <c r="C28" s="4" t="s">
        <v>778</v>
      </c>
      <c r="D28" s="4" t="s">
        <v>520</v>
      </c>
      <c r="E28" s="4" t="s">
        <v>649</v>
      </c>
      <c r="F28" s="4" t="s">
        <v>121</v>
      </c>
      <c r="G28" s="4" t="s">
        <v>177</v>
      </c>
      <c r="H28" s="4">
        <v>44</v>
      </c>
      <c r="I28" s="4" t="s">
        <v>178</v>
      </c>
      <c r="J28" s="4" t="s">
        <v>113</v>
      </c>
      <c r="K28" s="4" t="s">
        <v>113</v>
      </c>
      <c r="L28" s="4" t="s">
        <v>113</v>
      </c>
      <c r="M28" s="4" t="s">
        <v>113</v>
      </c>
      <c r="N28" s="5" t="s">
        <v>178</v>
      </c>
      <c r="O28" s="3" t="s">
        <v>123</v>
      </c>
      <c r="P28" s="3">
        <v>2015</v>
      </c>
      <c r="R28" s="3">
        <v>2016</v>
      </c>
      <c r="T28" s="9">
        <f t="shared" si="0"/>
        <v>5</v>
      </c>
      <c r="U28" s="3">
        <v>2016</v>
      </c>
      <c r="W28" s="3" t="s">
        <v>116</v>
      </c>
      <c r="Z28" s="3" t="s">
        <v>116</v>
      </c>
      <c r="AD28" s="3" t="s">
        <v>113</v>
      </c>
      <c r="AE28" s="3" t="s">
        <v>113</v>
      </c>
      <c r="AF28" s="3" t="s">
        <v>117</v>
      </c>
      <c r="AN28" s="3" t="s">
        <v>117</v>
      </c>
      <c r="AO28" s="3" t="s">
        <v>179</v>
      </c>
      <c r="AP28" s="3">
        <v>3000</v>
      </c>
      <c r="CB28" s="3" t="s">
        <v>117</v>
      </c>
      <c r="CC28" s="3" t="s">
        <v>145</v>
      </c>
      <c r="CD28" s="3">
        <v>5</v>
      </c>
      <c r="DB28" s="3" t="s">
        <v>132</v>
      </c>
      <c r="DC28" s="3" t="s">
        <v>178</v>
      </c>
      <c r="DF28" s="3" t="s">
        <v>132</v>
      </c>
      <c r="DG28" s="3" t="s">
        <v>180</v>
      </c>
      <c r="DH28" s="3" t="s">
        <v>116</v>
      </c>
      <c r="DI28" s="5">
        <f>IF(AND(T28&gt;3,O28="SSc cutanée limitée",W28="Non",Z28="Non"),1,0)</f>
        <v>1</v>
      </c>
      <c r="DJ28" s="5">
        <f>IF(AND(T28&gt;3,O28="SSc cutanée limitée",W28="Oui",Y28="PID limitée",Z28="Non"),1,0)</f>
        <v>0</v>
      </c>
      <c r="DK28" s="3">
        <f>IF(AND(T28&gt;3,O28="SSc cutanée limitée",W28="Oui",Y28="PID extensive",Z28="Non"),1,0)</f>
        <v>0</v>
      </c>
      <c r="DL28" s="3">
        <f>IF(AND(T28&gt;3,O28="SSc cutanée limitée",W28="Non",Z28="Oui"),1,0)</f>
        <v>0</v>
      </c>
      <c r="DM28" s="3">
        <f>IF(AND(T28&gt;3,O28="SSc cutanée limitée",W28="Oui",Z28="Oui"),1,0)</f>
        <v>0</v>
      </c>
      <c r="DN28" s="5">
        <f t="shared" si="1"/>
        <v>0</v>
      </c>
      <c r="DO28" s="5">
        <f t="shared" si="2"/>
        <v>0</v>
      </c>
      <c r="DP28" s="3">
        <f t="shared" si="3"/>
        <v>0</v>
      </c>
      <c r="DQ28" s="3">
        <f t="shared" si="4"/>
        <v>0</v>
      </c>
      <c r="DR28" s="3">
        <f t="shared" si="5"/>
        <v>0</v>
      </c>
      <c r="DS28" s="5">
        <f t="shared" si="6"/>
        <v>0</v>
      </c>
      <c r="DT28" s="5">
        <f t="shared" si="7"/>
        <v>0</v>
      </c>
      <c r="DU28" s="3">
        <f t="shared" si="8"/>
        <v>0</v>
      </c>
      <c r="DV28" s="3">
        <f t="shared" si="9"/>
        <v>0</v>
      </c>
      <c r="DW28" s="3">
        <f t="shared" si="10"/>
        <v>0</v>
      </c>
      <c r="DX28" s="5">
        <f t="shared" si="11"/>
        <v>0</v>
      </c>
      <c r="DY28" s="5">
        <f t="shared" si="12"/>
        <v>0</v>
      </c>
      <c r="DZ28" s="3">
        <f t="shared" si="13"/>
        <v>0</v>
      </c>
      <c r="EA28" s="3">
        <f t="shared" si="14"/>
        <v>0</v>
      </c>
      <c r="EB28" s="3">
        <f t="shared" si="15"/>
        <v>0</v>
      </c>
    </row>
    <row r="29" spans="1:132" x14ac:dyDescent="0.25">
      <c r="A29" s="4">
        <v>390</v>
      </c>
      <c r="B29" s="4">
        <v>1</v>
      </c>
      <c r="C29" s="4" t="s">
        <v>779</v>
      </c>
      <c r="D29" s="4" t="s">
        <v>521</v>
      </c>
      <c r="E29" s="4" t="s">
        <v>650</v>
      </c>
      <c r="F29" s="4" t="s">
        <v>121</v>
      </c>
      <c r="G29" s="4" t="s">
        <v>181</v>
      </c>
      <c r="H29" s="4">
        <v>62</v>
      </c>
      <c r="I29" s="4" t="s">
        <v>182</v>
      </c>
      <c r="J29" s="4" t="s">
        <v>113</v>
      </c>
      <c r="K29" s="4" t="s">
        <v>113</v>
      </c>
      <c r="L29" s="4" t="s">
        <v>113</v>
      </c>
      <c r="M29" s="4" t="s">
        <v>113</v>
      </c>
      <c r="N29" s="5" t="s">
        <v>182</v>
      </c>
      <c r="O29" s="3" t="s">
        <v>123</v>
      </c>
      <c r="P29" s="3">
        <v>2014</v>
      </c>
      <c r="R29" s="3">
        <v>2014</v>
      </c>
      <c r="T29" s="9">
        <f t="shared" si="0"/>
        <v>7</v>
      </c>
      <c r="U29" s="3">
        <v>2018</v>
      </c>
      <c r="W29" s="3" t="s">
        <v>116</v>
      </c>
      <c r="Z29" s="3" t="s">
        <v>113</v>
      </c>
      <c r="AA29" s="3" t="s">
        <v>129</v>
      </c>
      <c r="AC29" s="3">
        <v>2020</v>
      </c>
      <c r="AD29" s="3" t="s">
        <v>116</v>
      </c>
      <c r="AE29" s="3" t="s">
        <v>113</v>
      </c>
      <c r="CH29" s="3" t="s">
        <v>117</v>
      </c>
      <c r="CI29" s="3" t="s">
        <v>183</v>
      </c>
      <c r="CJ29" s="3">
        <v>80</v>
      </c>
      <c r="CK29" s="3" t="s">
        <v>184</v>
      </c>
      <c r="CO29" s="3" t="s">
        <v>117</v>
      </c>
      <c r="CP29" s="3" t="s">
        <v>185</v>
      </c>
      <c r="CQ29" s="3">
        <v>20</v>
      </c>
      <c r="DB29" s="3" t="s">
        <v>132</v>
      </c>
      <c r="DC29" s="3" t="s">
        <v>182</v>
      </c>
      <c r="DD29" s="3" t="s">
        <v>113</v>
      </c>
      <c r="DE29" s="3" t="s">
        <v>134</v>
      </c>
      <c r="DF29" s="3" t="s">
        <v>132</v>
      </c>
      <c r="DG29" s="3" t="s">
        <v>182</v>
      </c>
      <c r="DH29" s="3" t="s">
        <v>113</v>
      </c>
      <c r="DI29" s="5">
        <f>IF(AND(T29&gt;3,O29="SSc cutanée limitée",W29="Non",Z29="Non"),1,0)</f>
        <v>0</v>
      </c>
      <c r="DJ29" s="5">
        <f>IF(AND(T29&gt;3,O29="SSc cutanée limitée",W29="Oui",Y29="PID limitée",Z29="Non"),1,0)</f>
        <v>0</v>
      </c>
      <c r="DK29" s="3">
        <f>IF(AND(T29&gt;3,O29="SSc cutanée limitée",W29="Oui",Y29="PID extensive",Z29="Non"),1,0)</f>
        <v>0</v>
      </c>
      <c r="DL29" s="3">
        <f>IF(AND(T29&gt;3,O29="SSc cutanée limitée",W29="Non",Z29="Oui"),1,0)</f>
        <v>1</v>
      </c>
      <c r="DM29" s="3">
        <f>IF(AND(T29&gt;3,O29="SSc cutanée limitée",W29="Oui",Z29="Oui"),1,0)</f>
        <v>0</v>
      </c>
      <c r="DN29" s="5">
        <f t="shared" si="1"/>
        <v>0</v>
      </c>
      <c r="DO29" s="5">
        <f t="shared" si="2"/>
        <v>0</v>
      </c>
      <c r="DP29" s="3">
        <f t="shared" si="3"/>
        <v>0</v>
      </c>
      <c r="DQ29" s="3">
        <f t="shared" si="4"/>
        <v>0</v>
      </c>
      <c r="DR29" s="3">
        <f t="shared" si="5"/>
        <v>0</v>
      </c>
      <c r="DS29" s="5">
        <f t="shared" si="6"/>
        <v>0</v>
      </c>
      <c r="DT29" s="5">
        <f t="shared" si="7"/>
        <v>0</v>
      </c>
      <c r="DU29" s="3">
        <f t="shared" si="8"/>
        <v>0</v>
      </c>
      <c r="DV29" s="3">
        <f t="shared" si="9"/>
        <v>0</v>
      </c>
      <c r="DW29" s="3">
        <f t="shared" si="10"/>
        <v>0</v>
      </c>
      <c r="DX29" s="5">
        <f t="shared" si="11"/>
        <v>0</v>
      </c>
      <c r="DY29" s="5">
        <f t="shared" si="12"/>
        <v>0</v>
      </c>
      <c r="DZ29" s="3">
        <f t="shared" si="13"/>
        <v>0</v>
      </c>
      <c r="EA29" s="3">
        <f t="shared" si="14"/>
        <v>0</v>
      </c>
      <c r="EB29" s="3">
        <f t="shared" si="15"/>
        <v>0</v>
      </c>
    </row>
    <row r="30" spans="1:132" x14ac:dyDescent="0.25">
      <c r="A30" s="4">
        <v>392</v>
      </c>
      <c r="B30" s="4">
        <v>1</v>
      </c>
      <c r="C30" s="4" t="s">
        <v>780</v>
      </c>
      <c r="D30" s="4" t="s">
        <v>522</v>
      </c>
      <c r="E30" s="4" t="s">
        <v>651</v>
      </c>
      <c r="F30" s="4" t="s">
        <v>121</v>
      </c>
      <c r="G30" s="4" t="s">
        <v>186</v>
      </c>
      <c r="H30" s="4">
        <v>48</v>
      </c>
      <c r="I30" s="4" t="s">
        <v>187</v>
      </c>
      <c r="J30" s="4" t="s">
        <v>113</v>
      </c>
      <c r="K30" s="4" t="s">
        <v>113</v>
      </c>
      <c r="L30" s="4" t="s">
        <v>113</v>
      </c>
      <c r="M30" s="4" t="s">
        <v>113</v>
      </c>
      <c r="N30" s="5" t="s">
        <v>187</v>
      </c>
      <c r="O30" s="3" t="s">
        <v>123</v>
      </c>
      <c r="P30" s="3">
        <v>2008</v>
      </c>
      <c r="S30" s="3" t="s">
        <v>124</v>
      </c>
      <c r="T30" s="9">
        <f t="shared" si="0"/>
        <v>2021</v>
      </c>
      <c r="U30" s="3">
        <v>2008</v>
      </c>
      <c r="W30" s="3" t="s">
        <v>116</v>
      </c>
      <c r="Z30" s="3" t="s">
        <v>116</v>
      </c>
      <c r="AD30" s="3" t="s">
        <v>116</v>
      </c>
      <c r="AE30" s="3" t="s">
        <v>113</v>
      </c>
      <c r="CB30" s="3" t="s">
        <v>117</v>
      </c>
      <c r="CC30" s="3" t="s">
        <v>145</v>
      </c>
      <c r="CD30" s="3">
        <v>5</v>
      </c>
      <c r="DB30" s="3" t="s">
        <v>135</v>
      </c>
      <c r="DF30" s="3" t="s">
        <v>132</v>
      </c>
      <c r="DG30" s="3" t="s">
        <v>187</v>
      </c>
      <c r="DH30" s="3" t="s">
        <v>116</v>
      </c>
      <c r="DI30" s="5">
        <f>IF(AND(T30&gt;3,O30="SSc cutanée limitée",W30="Non",Z30="Non"),1,0)</f>
        <v>1</v>
      </c>
      <c r="DJ30" s="5">
        <f>IF(AND(T30&gt;3,O30="SSc cutanée limitée",W30="Oui",Y30="PID limitée",Z30="Non"),1,0)</f>
        <v>0</v>
      </c>
      <c r="DK30" s="3">
        <f>IF(AND(T30&gt;3,O30="SSc cutanée limitée",W30="Oui",Y30="PID extensive",Z30="Non"),1,0)</f>
        <v>0</v>
      </c>
      <c r="DL30" s="3">
        <f>IF(AND(T30&gt;3,O30="SSc cutanée limitée",W30="Non",Z30="Oui"),1,0)</f>
        <v>0</v>
      </c>
      <c r="DM30" s="3">
        <f>IF(AND(T30&gt;3,O30="SSc cutanée limitée",W30="Oui",Z30="Oui"),1,0)</f>
        <v>0</v>
      </c>
      <c r="DN30" s="5">
        <f t="shared" si="1"/>
        <v>0</v>
      </c>
      <c r="DO30" s="5">
        <f t="shared" si="2"/>
        <v>0</v>
      </c>
      <c r="DP30" s="3">
        <f t="shared" si="3"/>
        <v>0</v>
      </c>
      <c r="DQ30" s="3">
        <f t="shared" si="4"/>
        <v>0</v>
      </c>
      <c r="DR30" s="3">
        <f t="shared" si="5"/>
        <v>0</v>
      </c>
      <c r="DS30" s="5">
        <f t="shared" si="6"/>
        <v>0</v>
      </c>
      <c r="DT30" s="5">
        <f t="shared" si="7"/>
        <v>0</v>
      </c>
      <c r="DU30" s="3">
        <f t="shared" si="8"/>
        <v>0</v>
      </c>
      <c r="DV30" s="3">
        <f t="shared" si="9"/>
        <v>0</v>
      </c>
      <c r="DW30" s="3">
        <f t="shared" si="10"/>
        <v>0</v>
      </c>
      <c r="DX30" s="5">
        <f t="shared" si="11"/>
        <v>0</v>
      </c>
      <c r="DY30" s="5">
        <f t="shared" si="12"/>
        <v>0</v>
      </c>
      <c r="DZ30" s="3">
        <f t="shared" si="13"/>
        <v>0</v>
      </c>
      <c r="EA30" s="3">
        <f t="shared" si="14"/>
        <v>0</v>
      </c>
      <c r="EB30" s="3">
        <f t="shared" si="15"/>
        <v>0</v>
      </c>
    </row>
    <row r="31" spans="1:132" x14ac:dyDescent="0.25">
      <c r="A31" s="4">
        <v>394</v>
      </c>
      <c r="B31" s="4">
        <v>1</v>
      </c>
      <c r="C31" s="4" t="s">
        <v>781</v>
      </c>
      <c r="D31" s="4" t="s">
        <v>523</v>
      </c>
      <c r="E31" s="4" t="s">
        <v>652</v>
      </c>
      <c r="F31" s="4" t="s">
        <v>121</v>
      </c>
      <c r="G31" s="4" t="s">
        <v>188</v>
      </c>
      <c r="H31" s="4">
        <v>59</v>
      </c>
      <c r="I31" s="4" t="s">
        <v>189</v>
      </c>
      <c r="J31" s="4" t="s">
        <v>113</v>
      </c>
      <c r="K31" s="4" t="s">
        <v>113</v>
      </c>
      <c r="L31" s="4" t="s">
        <v>113</v>
      </c>
      <c r="M31" s="4" t="s">
        <v>113</v>
      </c>
      <c r="N31" s="5" t="s">
        <v>189</v>
      </c>
      <c r="O31" s="3" t="s">
        <v>123</v>
      </c>
      <c r="P31" s="3">
        <v>2005</v>
      </c>
      <c r="R31" s="3">
        <v>2004</v>
      </c>
      <c r="T31" s="9">
        <f t="shared" si="0"/>
        <v>17</v>
      </c>
      <c r="U31" s="3">
        <v>2009</v>
      </c>
      <c r="W31" s="3" t="s">
        <v>116</v>
      </c>
      <c r="Z31" s="3" t="s">
        <v>116</v>
      </c>
      <c r="AD31" s="3" t="s">
        <v>116</v>
      </c>
      <c r="AE31" s="3" t="s">
        <v>113</v>
      </c>
      <c r="CB31" s="3" t="s">
        <v>117</v>
      </c>
      <c r="CC31" s="3" t="s">
        <v>190</v>
      </c>
      <c r="CD31" s="3">
        <v>60</v>
      </c>
      <c r="DB31" s="3" t="s">
        <v>135</v>
      </c>
      <c r="DF31" s="3" t="s">
        <v>132</v>
      </c>
      <c r="DG31" s="3" t="s">
        <v>189</v>
      </c>
      <c r="DH31" s="3" t="s">
        <v>116</v>
      </c>
      <c r="DI31" s="5">
        <f>IF(AND(T31&gt;3,O31="SSc cutanée limitée",W31="Non",Z31="Non"),1,0)</f>
        <v>1</v>
      </c>
      <c r="DJ31" s="5">
        <f>IF(AND(T31&gt;3,O31="SSc cutanée limitée",W31="Oui",Y31="PID limitée",Z31="Non"),1,0)</f>
        <v>0</v>
      </c>
      <c r="DK31" s="3">
        <f>IF(AND(T31&gt;3,O31="SSc cutanée limitée",W31="Oui",Y31="PID extensive",Z31="Non"),1,0)</f>
        <v>0</v>
      </c>
      <c r="DL31" s="3">
        <f>IF(AND(T31&gt;3,O31="SSc cutanée limitée",W31="Non",Z31="Oui"),1,0)</f>
        <v>0</v>
      </c>
      <c r="DM31" s="3">
        <f>IF(AND(T31&gt;3,O31="SSc cutanée limitée",W31="Oui",Z31="Oui"),1,0)</f>
        <v>0</v>
      </c>
      <c r="DN31" s="5">
        <f t="shared" si="1"/>
        <v>0</v>
      </c>
      <c r="DO31" s="5">
        <f t="shared" si="2"/>
        <v>0</v>
      </c>
      <c r="DP31" s="3">
        <f t="shared" si="3"/>
        <v>0</v>
      </c>
      <c r="DQ31" s="3">
        <f t="shared" si="4"/>
        <v>0</v>
      </c>
      <c r="DR31" s="3">
        <f t="shared" si="5"/>
        <v>0</v>
      </c>
      <c r="DS31" s="5">
        <f t="shared" si="6"/>
        <v>0</v>
      </c>
      <c r="DT31" s="5">
        <f t="shared" si="7"/>
        <v>0</v>
      </c>
      <c r="DU31" s="3">
        <f t="shared" si="8"/>
        <v>0</v>
      </c>
      <c r="DV31" s="3">
        <f t="shared" si="9"/>
        <v>0</v>
      </c>
      <c r="DW31" s="3">
        <f t="shared" si="10"/>
        <v>0</v>
      </c>
      <c r="DX31" s="5">
        <f t="shared" si="11"/>
        <v>0</v>
      </c>
      <c r="DY31" s="5">
        <f t="shared" si="12"/>
        <v>0</v>
      </c>
      <c r="DZ31" s="3">
        <f t="shared" si="13"/>
        <v>0</v>
      </c>
      <c r="EA31" s="3">
        <f t="shared" si="14"/>
        <v>0</v>
      </c>
      <c r="EB31" s="3">
        <f t="shared" si="15"/>
        <v>0</v>
      </c>
    </row>
    <row r="32" spans="1:132" x14ac:dyDescent="0.25">
      <c r="A32" s="4">
        <v>396</v>
      </c>
      <c r="B32" s="4">
        <v>1</v>
      </c>
      <c r="C32" s="4" t="s">
        <v>782</v>
      </c>
      <c r="D32" s="4" t="s">
        <v>524</v>
      </c>
      <c r="E32" s="4" t="s">
        <v>653</v>
      </c>
      <c r="F32" s="4" t="s">
        <v>121</v>
      </c>
      <c r="G32" s="4" t="s">
        <v>192</v>
      </c>
      <c r="H32" s="4">
        <v>65</v>
      </c>
      <c r="I32" s="4" t="s">
        <v>191</v>
      </c>
      <c r="J32" s="4" t="s">
        <v>113</v>
      </c>
      <c r="K32" s="4" t="s">
        <v>113</v>
      </c>
      <c r="L32" s="4" t="s">
        <v>113</v>
      </c>
      <c r="M32" s="4" t="s">
        <v>113</v>
      </c>
      <c r="N32" s="5" t="s">
        <v>191</v>
      </c>
      <c r="O32" s="3" t="s">
        <v>123</v>
      </c>
      <c r="P32" s="3">
        <v>2009</v>
      </c>
      <c r="R32" s="3">
        <v>2008</v>
      </c>
      <c r="T32" s="9">
        <f t="shared" si="0"/>
        <v>13</v>
      </c>
      <c r="U32" s="3">
        <v>2009</v>
      </c>
      <c r="W32" s="3" t="s">
        <v>116</v>
      </c>
      <c r="Z32" s="3" t="s">
        <v>116</v>
      </c>
      <c r="AD32" s="3" t="s">
        <v>116</v>
      </c>
      <c r="AE32" s="3" t="s">
        <v>113</v>
      </c>
      <c r="CB32" s="3" t="s">
        <v>117</v>
      </c>
      <c r="CC32" s="3" t="s">
        <v>193</v>
      </c>
      <c r="CD32" s="3">
        <v>180</v>
      </c>
      <c r="DB32" s="3" t="s">
        <v>135</v>
      </c>
      <c r="DF32" s="3" t="s">
        <v>132</v>
      </c>
      <c r="DG32" s="3" t="s">
        <v>191</v>
      </c>
      <c r="DH32" s="3" t="s">
        <v>116</v>
      </c>
      <c r="DI32" s="5">
        <f>IF(AND(T32&gt;3,O32="SSc cutanée limitée",W32="Non",Z32="Non"),1,0)</f>
        <v>1</v>
      </c>
      <c r="DJ32" s="5">
        <f>IF(AND(T32&gt;3,O32="SSc cutanée limitée",W32="Oui",Y32="PID limitée",Z32="Non"),1,0)</f>
        <v>0</v>
      </c>
      <c r="DK32" s="3">
        <f>IF(AND(T32&gt;3,O32="SSc cutanée limitée",W32="Oui",Y32="PID extensive",Z32="Non"),1,0)</f>
        <v>0</v>
      </c>
      <c r="DL32" s="3">
        <f>IF(AND(T32&gt;3,O32="SSc cutanée limitée",W32="Non",Z32="Oui"),1,0)</f>
        <v>0</v>
      </c>
      <c r="DM32" s="3">
        <f>IF(AND(T32&gt;3,O32="SSc cutanée limitée",W32="Oui",Z32="Oui"),1,0)</f>
        <v>0</v>
      </c>
      <c r="DN32" s="5">
        <f t="shared" si="1"/>
        <v>0</v>
      </c>
      <c r="DO32" s="5">
        <f t="shared" si="2"/>
        <v>0</v>
      </c>
      <c r="DP32" s="3">
        <f t="shared" si="3"/>
        <v>0</v>
      </c>
      <c r="DQ32" s="3">
        <f t="shared" si="4"/>
        <v>0</v>
      </c>
      <c r="DR32" s="3">
        <f t="shared" si="5"/>
        <v>0</v>
      </c>
      <c r="DS32" s="5">
        <f t="shared" si="6"/>
        <v>0</v>
      </c>
      <c r="DT32" s="5">
        <f t="shared" si="7"/>
        <v>0</v>
      </c>
      <c r="DU32" s="3">
        <f t="shared" si="8"/>
        <v>0</v>
      </c>
      <c r="DV32" s="3">
        <f t="shared" si="9"/>
        <v>0</v>
      </c>
      <c r="DW32" s="3">
        <f t="shared" si="10"/>
        <v>0</v>
      </c>
      <c r="DX32" s="5">
        <f t="shared" si="11"/>
        <v>0</v>
      </c>
      <c r="DY32" s="5">
        <f t="shared" si="12"/>
        <v>0</v>
      </c>
      <c r="DZ32" s="3">
        <f t="shared" si="13"/>
        <v>0</v>
      </c>
      <c r="EA32" s="3">
        <f t="shared" si="14"/>
        <v>0</v>
      </c>
      <c r="EB32" s="3">
        <f t="shared" si="15"/>
        <v>0</v>
      </c>
    </row>
    <row r="33" spans="1:132" x14ac:dyDescent="0.25">
      <c r="A33" s="4">
        <v>414</v>
      </c>
      <c r="B33" s="4">
        <v>1</v>
      </c>
      <c r="C33" s="4" t="s">
        <v>783</v>
      </c>
      <c r="D33" s="4" t="s">
        <v>525</v>
      </c>
      <c r="E33" s="4" t="s">
        <v>654</v>
      </c>
      <c r="F33" s="4" t="s">
        <v>121</v>
      </c>
      <c r="G33" s="4" t="s">
        <v>194</v>
      </c>
      <c r="H33" s="4">
        <v>48</v>
      </c>
      <c r="I33" s="4" t="s">
        <v>195</v>
      </c>
      <c r="J33" s="4" t="s">
        <v>113</v>
      </c>
      <c r="K33" s="4" t="s">
        <v>113</v>
      </c>
      <c r="L33" s="4" t="s">
        <v>113</v>
      </c>
      <c r="M33" s="4" t="s">
        <v>113</v>
      </c>
      <c r="N33" s="5" t="s">
        <v>195</v>
      </c>
      <c r="O33" s="3" t="s">
        <v>123</v>
      </c>
      <c r="P33" s="3">
        <v>2018</v>
      </c>
      <c r="R33" s="3">
        <v>2015</v>
      </c>
      <c r="T33" s="9">
        <f t="shared" si="0"/>
        <v>6</v>
      </c>
      <c r="U33" s="3">
        <v>2018</v>
      </c>
      <c r="W33" s="3" t="s">
        <v>113</v>
      </c>
      <c r="X33" s="3">
        <v>2018</v>
      </c>
      <c r="Y33" s="3" t="s">
        <v>144</v>
      </c>
      <c r="Z33" s="3" t="s">
        <v>116</v>
      </c>
      <c r="AD33" s="3" t="s">
        <v>113</v>
      </c>
      <c r="AE33" s="3" t="s">
        <v>113</v>
      </c>
      <c r="AF33" s="3" t="s">
        <v>117</v>
      </c>
      <c r="AN33" s="3" t="s">
        <v>117</v>
      </c>
      <c r="AO33" s="3" t="s">
        <v>179</v>
      </c>
      <c r="CB33" s="3" t="s">
        <v>117</v>
      </c>
      <c r="CC33" s="3" t="s">
        <v>197</v>
      </c>
      <c r="CD33" s="3">
        <v>20</v>
      </c>
      <c r="CE33" s="3" t="s">
        <v>117</v>
      </c>
      <c r="CF33" s="3" t="s">
        <v>197</v>
      </c>
      <c r="CG33" s="3">
        <v>20</v>
      </c>
      <c r="CL33" s="3" t="s">
        <v>117</v>
      </c>
      <c r="CM33" s="3" t="s">
        <v>198</v>
      </c>
      <c r="CN33" s="3">
        <v>5</v>
      </c>
      <c r="DB33" s="3" t="s">
        <v>132</v>
      </c>
      <c r="DC33" s="3" t="s">
        <v>195</v>
      </c>
      <c r="DD33" s="3" t="s">
        <v>113</v>
      </c>
      <c r="DE33" s="3" t="s">
        <v>134</v>
      </c>
      <c r="DF33" s="3" t="s">
        <v>135</v>
      </c>
      <c r="DI33" s="5">
        <f>IF(AND(T33&gt;3,O33="SSc cutanée limitée",W33="Non",Z33="Non"),1,0)</f>
        <v>0</v>
      </c>
      <c r="DJ33" s="5">
        <f>IF(AND(T33&gt;3,O33="SSc cutanée limitée",W33="Oui",Y33="PID limitée",Z33="Non"),1,0)</f>
        <v>0</v>
      </c>
      <c r="DK33" s="3">
        <f>IF(AND(T33&gt;3,O33="SSc cutanée limitée",W33="Oui",Y33="PID extensive",Z33="Non"),1,0)</f>
        <v>1</v>
      </c>
      <c r="DL33" s="3">
        <f>IF(AND(T33&gt;3,O33="SSc cutanée limitée",W33="Non",Z33="Oui"),1,0)</f>
        <v>0</v>
      </c>
      <c r="DM33" s="3">
        <f>IF(AND(T33&gt;3,O33="SSc cutanée limitée",W33="Oui",Z33="Oui"),1,0)</f>
        <v>0</v>
      </c>
      <c r="DN33" s="5">
        <f t="shared" si="1"/>
        <v>0</v>
      </c>
      <c r="DO33" s="5">
        <f t="shared" si="2"/>
        <v>0</v>
      </c>
      <c r="DP33" s="3">
        <f t="shared" si="3"/>
        <v>0</v>
      </c>
      <c r="DQ33" s="3">
        <f t="shared" si="4"/>
        <v>0</v>
      </c>
      <c r="DR33" s="3">
        <f t="shared" si="5"/>
        <v>0</v>
      </c>
      <c r="DS33" s="5">
        <f t="shared" si="6"/>
        <v>0</v>
      </c>
      <c r="DT33" s="5">
        <f t="shared" si="7"/>
        <v>0</v>
      </c>
      <c r="DU33" s="3">
        <f t="shared" si="8"/>
        <v>0</v>
      </c>
      <c r="DV33" s="3">
        <f t="shared" si="9"/>
        <v>0</v>
      </c>
      <c r="DW33" s="3">
        <f t="shared" si="10"/>
        <v>0</v>
      </c>
      <c r="DX33" s="5">
        <f t="shared" si="11"/>
        <v>0</v>
      </c>
      <c r="DY33" s="5">
        <f t="shared" si="12"/>
        <v>0</v>
      </c>
      <c r="DZ33" s="3">
        <f t="shared" si="13"/>
        <v>0</v>
      </c>
      <c r="EA33" s="3">
        <f t="shared" si="14"/>
        <v>0</v>
      </c>
      <c r="EB33" s="3">
        <f t="shared" si="15"/>
        <v>0</v>
      </c>
    </row>
    <row r="34" spans="1:132" x14ac:dyDescent="0.25">
      <c r="A34" s="4">
        <v>416</v>
      </c>
      <c r="B34" s="4">
        <v>1</v>
      </c>
      <c r="C34" s="4" t="s">
        <v>784</v>
      </c>
      <c r="D34" s="4" t="s">
        <v>526</v>
      </c>
      <c r="E34" s="4" t="s">
        <v>655</v>
      </c>
      <c r="F34" s="4" t="s">
        <v>121</v>
      </c>
      <c r="G34" s="4" t="s">
        <v>201</v>
      </c>
      <c r="H34" s="4">
        <v>48</v>
      </c>
      <c r="I34" s="4" t="s">
        <v>199</v>
      </c>
      <c r="J34" s="4" t="s">
        <v>113</v>
      </c>
      <c r="K34" s="4" t="s">
        <v>113</v>
      </c>
      <c r="L34" s="4" t="s">
        <v>113</v>
      </c>
      <c r="M34" s="4" t="s">
        <v>113</v>
      </c>
      <c r="N34" s="5" t="s">
        <v>199</v>
      </c>
      <c r="O34" s="3" t="s">
        <v>123</v>
      </c>
      <c r="P34" s="3">
        <v>2016</v>
      </c>
      <c r="S34" s="3" t="s">
        <v>124</v>
      </c>
      <c r="T34" s="9">
        <f t="shared" si="0"/>
        <v>2021</v>
      </c>
      <c r="U34" s="3">
        <v>2015</v>
      </c>
      <c r="W34" s="3" t="s">
        <v>116</v>
      </c>
      <c r="Z34" s="3" t="s">
        <v>116</v>
      </c>
      <c r="AD34" s="3" t="s">
        <v>116</v>
      </c>
      <c r="AE34" s="3" t="s">
        <v>116</v>
      </c>
      <c r="DB34" s="3" t="s">
        <v>132</v>
      </c>
      <c r="DC34" s="3" t="s">
        <v>199</v>
      </c>
      <c r="DF34" s="3" t="s">
        <v>132</v>
      </c>
      <c r="DG34" s="3" t="s">
        <v>199</v>
      </c>
      <c r="DH34" s="3" t="s">
        <v>116</v>
      </c>
      <c r="DI34" s="5">
        <f>IF(AND(T34&gt;3,O34="SSc cutanée limitée",W34="Non",Z34="Non"),1,0)</f>
        <v>1</v>
      </c>
      <c r="DJ34" s="5">
        <f>IF(AND(T34&gt;3,O34="SSc cutanée limitée",W34="Oui",Y34="PID limitée",Z34="Non"),1,0)</f>
        <v>0</v>
      </c>
      <c r="DK34" s="3">
        <f>IF(AND(T34&gt;3,O34="SSc cutanée limitée",W34="Oui",Y34="PID extensive",Z34="Non"),1,0)</f>
        <v>0</v>
      </c>
      <c r="DL34" s="3">
        <f>IF(AND(T34&gt;3,O34="SSc cutanée limitée",W34="Non",Z34="Oui"),1,0)</f>
        <v>0</v>
      </c>
      <c r="DM34" s="3">
        <f>IF(AND(T34&gt;3,O34="SSc cutanée limitée",W34="Oui",Z34="Oui"),1,0)</f>
        <v>0</v>
      </c>
      <c r="DN34" s="5">
        <f t="shared" si="1"/>
        <v>0</v>
      </c>
      <c r="DO34" s="5">
        <f t="shared" si="2"/>
        <v>0</v>
      </c>
      <c r="DP34" s="3">
        <f t="shared" si="3"/>
        <v>0</v>
      </c>
      <c r="DQ34" s="3">
        <f t="shared" si="4"/>
        <v>0</v>
      </c>
      <c r="DR34" s="3">
        <f t="shared" si="5"/>
        <v>0</v>
      </c>
      <c r="DS34" s="5">
        <f t="shared" si="6"/>
        <v>0</v>
      </c>
      <c r="DT34" s="5">
        <f t="shared" si="7"/>
        <v>0</v>
      </c>
      <c r="DU34" s="3">
        <f t="shared" si="8"/>
        <v>0</v>
      </c>
      <c r="DV34" s="3">
        <f t="shared" si="9"/>
        <v>0</v>
      </c>
      <c r="DW34" s="3">
        <f t="shared" si="10"/>
        <v>0</v>
      </c>
      <c r="DX34" s="5">
        <f t="shared" si="11"/>
        <v>0</v>
      </c>
      <c r="DY34" s="5">
        <f t="shared" si="12"/>
        <v>0</v>
      </c>
      <c r="DZ34" s="3">
        <f t="shared" si="13"/>
        <v>0</v>
      </c>
      <c r="EA34" s="3">
        <f t="shared" si="14"/>
        <v>0</v>
      </c>
      <c r="EB34" s="3">
        <f t="shared" si="15"/>
        <v>0</v>
      </c>
    </row>
    <row r="35" spans="1:132" x14ac:dyDescent="0.25">
      <c r="A35" s="4">
        <v>420</v>
      </c>
      <c r="B35" s="4">
        <v>1</v>
      </c>
      <c r="C35" s="4" t="s">
        <v>785</v>
      </c>
      <c r="D35" s="4" t="s">
        <v>527</v>
      </c>
      <c r="E35" s="4" t="s">
        <v>656</v>
      </c>
      <c r="F35" s="4" t="s">
        <v>121</v>
      </c>
      <c r="G35" s="4" t="s">
        <v>464</v>
      </c>
      <c r="H35" s="4">
        <v>48</v>
      </c>
      <c r="I35" s="4" t="s">
        <v>195</v>
      </c>
      <c r="J35" s="4" t="s">
        <v>113</v>
      </c>
      <c r="K35" s="4" t="s">
        <v>113</v>
      </c>
      <c r="L35" s="4" t="s">
        <v>113</v>
      </c>
      <c r="M35" s="4" t="s">
        <v>113</v>
      </c>
      <c r="O35" s="3" t="s">
        <v>123</v>
      </c>
      <c r="T35" s="9">
        <f t="shared" si="0"/>
        <v>1900</v>
      </c>
      <c r="DI35" s="5">
        <f>IF(AND(T35&gt;3,O35="SSc cutanée limitée",W35="Non",Z35="Non"),1,0)</f>
        <v>0</v>
      </c>
      <c r="DJ35" s="5">
        <f>IF(AND(T35&gt;3,O35="SSc cutanée limitée",W35="Oui",Y35="PID limitée",Z35="Non"),1,0)</f>
        <v>0</v>
      </c>
      <c r="DK35" s="3">
        <f>IF(AND(T35&gt;3,O35="SSc cutanée limitée",W35="Oui",Y35="PID extensive",Z35="Non"),1,0)</f>
        <v>0</v>
      </c>
      <c r="DL35" s="3">
        <f>IF(AND(T35&gt;3,O35="SSc cutanée limitée",W35="Non",Z35="Oui"),1,0)</f>
        <v>0</v>
      </c>
      <c r="DM35" s="3">
        <f>IF(AND(T35&gt;3,O35="SSc cutanée limitée",W35="Oui",Z35="Oui"),1,0)</f>
        <v>0</v>
      </c>
      <c r="DN35" s="5">
        <f t="shared" si="1"/>
        <v>0</v>
      </c>
      <c r="DO35" s="5">
        <f t="shared" si="2"/>
        <v>0</v>
      </c>
      <c r="DP35" s="3">
        <f t="shared" si="3"/>
        <v>0</v>
      </c>
      <c r="DQ35" s="3">
        <f t="shared" si="4"/>
        <v>0</v>
      </c>
      <c r="DR35" s="3">
        <f t="shared" si="5"/>
        <v>0</v>
      </c>
      <c r="DS35" s="5">
        <f t="shared" si="6"/>
        <v>0</v>
      </c>
      <c r="DT35" s="5">
        <f t="shared" si="7"/>
        <v>0</v>
      </c>
      <c r="DU35" s="3">
        <f t="shared" si="8"/>
        <v>0</v>
      </c>
      <c r="DV35" s="3">
        <f t="shared" si="9"/>
        <v>0</v>
      </c>
      <c r="DW35" s="3">
        <f t="shared" si="10"/>
        <v>0</v>
      </c>
      <c r="DX35" s="5">
        <f t="shared" si="11"/>
        <v>0</v>
      </c>
      <c r="DY35" s="5">
        <f t="shared" si="12"/>
        <v>0</v>
      </c>
      <c r="DZ35" s="3">
        <f t="shared" si="13"/>
        <v>0</v>
      </c>
      <c r="EA35" s="3">
        <f t="shared" si="14"/>
        <v>0</v>
      </c>
      <c r="EB35" s="3">
        <f t="shared" si="15"/>
        <v>0</v>
      </c>
    </row>
    <row r="36" spans="1:132" x14ac:dyDescent="0.25">
      <c r="A36" s="4">
        <v>422</v>
      </c>
      <c r="B36" s="4">
        <v>1</v>
      </c>
      <c r="C36" s="4" t="s">
        <v>786</v>
      </c>
      <c r="D36" s="4" t="s">
        <v>528</v>
      </c>
      <c r="E36" s="4" t="s">
        <v>657</v>
      </c>
      <c r="F36" s="4" t="s">
        <v>121</v>
      </c>
      <c r="G36" s="4" t="s">
        <v>202</v>
      </c>
      <c r="H36" s="4">
        <v>67</v>
      </c>
      <c r="I36" s="4" t="s">
        <v>199</v>
      </c>
      <c r="J36" s="4" t="s">
        <v>113</v>
      </c>
      <c r="K36" s="4" t="s">
        <v>113</v>
      </c>
      <c r="L36" s="4" t="s">
        <v>113</v>
      </c>
      <c r="M36" s="4" t="s">
        <v>113</v>
      </c>
      <c r="N36" s="5" t="s">
        <v>203</v>
      </c>
      <c r="O36" s="3" t="s">
        <v>123</v>
      </c>
      <c r="Q36" s="3" t="s">
        <v>124</v>
      </c>
      <c r="R36" s="3">
        <v>1992</v>
      </c>
      <c r="T36" s="9">
        <f t="shared" si="0"/>
        <v>29</v>
      </c>
      <c r="V36" s="3" t="s">
        <v>124</v>
      </c>
      <c r="W36" s="3" t="s">
        <v>113</v>
      </c>
      <c r="X36" s="3">
        <v>2021</v>
      </c>
      <c r="Y36" s="3" t="s">
        <v>115</v>
      </c>
      <c r="Z36" s="3" t="s">
        <v>116</v>
      </c>
      <c r="AD36" s="3" t="s">
        <v>116</v>
      </c>
      <c r="AE36" s="3" t="s">
        <v>116</v>
      </c>
      <c r="DB36" s="3" t="s">
        <v>132</v>
      </c>
      <c r="DC36" s="3" t="s">
        <v>203</v>
      </c>
      <c r="DD36" s="3" t="s">
        <v>113</v>
      </c>
      <c r="DF36" s="3" t="s">
        <v>132</v>
      </c>
      <c r="DG36" s="3" t="s">
        <v>203</v>
      </c>
      <c r="DH36" s="3" t="s">
        <v>116</v>
      </c>
      <c r="DI36" s="5">
        <f>IF(AND(T36&gt;3,O36="SSc cutanée limitée",W36="Non",Z36="Non"),1,0)</f>
        <v>0</v>
      </c>
      <c r="DJ36" s="5">
        <f>IF(AND(T36&gt;3,O36="SSc cutanée limitée",W36="Oui",Y36="PID limitée",Z36="Non"),1,0)</f>
        <v>1</v>
      </c>
      <c r="DK36" s="3">
        <f>IF(AND(T36&gt;3,O36="SSc cutanée limitée",W36="Oui",Y36="PID extensive",Z36="Non"),1,0)</f>
        <v>0</v>
      </c>
      <c r="DL36" s="3">
        <f>IF(AND(T36&gt;3,O36="SSc cutanée limitée",W36="Non",Z36="Oui"),1,0)</f>
        <v>0</v>
      </c>
      <c r="DM36" s="3">
        <f>IF(AND(T36&gt;3,O36="SSc cutanée limitée",W36="Oui",Z36="Oui"),1,0)</f>
        <v>0</v>
      </c>
      <c r="DN36" s="5">
        <f t="shared" si="1"/>
        <v>0</v>
      </c>
      <c r="DO36" s="5">
        <f t="shared" si="2"/>
        <v>0</v>
      </c>
      <c r="DP36" s="3">
        <f t="shared" si="3"/>
        <v>0</v>
      </c>
      <c r="DQ36" s="3">
        <f t="shared" si="4"/>
        <v>0</v>
      </c>
      <c r="DR36" s="3">
        <f t="shared" si="5"/>
        <v>0</v>
      </c>
      <c r="DS36" s="5">
        <f t="shared" si="6"/>
        <v>0</v>
      </c>
      <c r="DT36" s="5">
        <f t="shared" si="7"/>
        <v>0</v>
      </c>
      <c r="DU36" s="3">
        <f t="shared" si="8"/>
        <v>0</v>
      </c>
      <c r="DV36" s="3">
        <f t="shared" si="9"/>
        <v>0</v>
      </c>
      <c r="DW36" s="3">
        <f t="shared" si="10"/>
        <v>0</v>
      </c>
      <c r="DX36" s="5">
        <f t="shared" si="11"/>
        <v>0</v>
      </c>
      <c r="DY36" s="5">
        <f t="shared" si="12"/>
        <v>0</v>
      </c>
      <c r="DZ36" s="3">
        <f t="shared" si="13"/>
        <v>0</v>
      </c>
      <c r="EA36" s="3">
        <f t="shared" si="14"/>
        <v>0</v>
      </c>
      <c r="EB36" s="3">
        <f t="shared" si="15"/>
        <v>0</v>
      </c>
    </row>
    <row r="37" spans="1:132" x14ac:dyDescent="0.25">
      <c r="A37" s="4">
        <v>436</v>
      </c>
      <c r="B37" s="4">
        <v>1</v>
      </c>
      <c r="C37" s="4" t="s">
        <v>787</v>
      </c>
      <c r="D37" s="4" t="s">
        <v>529</v>
      </c>
      <c r="E37" s="4" t="s">
        <v>658</v>
      </c>
      <c r="F37" s="4" t="s">
        <v>121</v>
      </c>
      <c r="G37" s="4" t="s">
        <v>204</v>
      </c>
      <c r="H37" s="4">
        <v>52</v>
      </c>
      <c r="I37" s="4" t="s">
        <v>205</v>
      </c>
      <c r="J37" s="4" t="s">
        <v>113</v>
      </c>
      <c r="K37" s="4" t="s">
        <v>113</v>
      </c>
      <c r="L37" s="4" t="s">
        <v>113</v>
      </c>
      <c r="M37" s="4" t="s">
        <v>113</v>
      </c>
      <c r="N37" s="5" t="s">
        <v>205</v>
      </c>
      <c r="O37" s="3" t="s">
        <v>123</v>
      </c>
      <c r="P37" s="3">
        <v>1990</v>
      </c>
      <c r="R37" s="3">
        <v>1984</v>
      </c>
      <c r="T37" s="9">
        <f t="shared" si="0"/>
        <v>37</v>
      </c>
      <c r="U37" s="3">
        <v>1990</v>
      </c>
      <c r="W37" s="3" t="s">
        <v>116</v>
      </c>
      <c r="Z37" s="3" t="s">
        <v>113</v>
      </c>
      <c r="AA37" s="3" t="s">
        <v>129</v>
      </c>
      <c r="AC37" s="3">
        <v>2020</v>
      </c>
      <c r="AD37" s="3" t="s">
        <v>116</v>
      </c>
      <c r="AE37" s="3" t="s">
        <v>113</v>
      </c>
      <c r="DB37" s="3" t="s">
        <v>135</v>
      </c>
      <c r="DF37" s="3" t="s">
        <v>132</v>
      </c>
      <c r="DG37" s="3" t="s">
        <v>205</v>
      </c>
      <c r="DH37" s="3" t="s">
        <v>113</v>
      </c>
      <c r="DI37" s="5">
        <f>IF(AND(T37&gt;3,O37="SSc cutanée limitée",W37="Non",Z37="Non"),1,0)</f>
        <v>0</v>
      </c>
      <c r="DJ37" s="5">
        <f>IF(AND(T37&gt;3,O37="SSc cutanée limitée",W37="Oui",Y37="PID limitée",Z37="Non"),1,0)</f>
        <v>0</v>
      </c>
      <c r="DK37" s="3">
        <f>IF(AND(T37&gt;3,O37="SSc cutanée limitée",W37="Oui",Y37="PID extensive",Z37="Non"),1,0)</f>
        <v>0</v>
      </c>
      <c r="DL37" s="3">
        <f>IF(AND(T37&gt;3,O37="SSc cutanée limitée",W37="Non",Z37="Oui"),1,0)</f>
        <v>1</v>
      </c>
      <c r="DM37" s="3">
        <f>IF(AND(T37&gt;3,O37="SSc cutanée limitée",W37="Oui",Z37="Oui"),1,0)</f>
        <v>0</v>
      </c>
      <c r="DN37" s="5">
        <f t="shared" si="1"/>
        <v>0</v>
      </c>
      <c r="DO37" s="5">
        <f t="shared" si="2"/>
        <v>0</v>
      </c>
      <c r="DP37" s="3">
        <f t="shared" si="3"/>
        <v>0</v>
      </c>
      <c r="DQ37" s="3">
        <f t="shared" si="4"/>
        <v>0</v>
      </c>
      <c r="DR37" s="3">
        <f t="shared" si="5"/>
        <v>0</v>
      </c>
      <c r="DS37" s="5">
        <f t="shared" si="6"/>
        <v>0</v>
      </c>
      <c r="DT37" s="5">
        <f t="shared" si="7"/>
        <v>0</v>
      </c>
      <c r="DU37" s="3">
        <f t="shared" si="8"/>
        <v>0</v>
      </c>
      <c r="DV37" s="3">
        <f t="shared" si="9"/>
        <v>0</v>
      </c>
      <c r="DW37" s="3">
        <f t="shared" si="10"/>
        <v>0</v>
      </c>
      <c r="DX37" s="5">
        <f t="shared" si="11"/>
        <v>0</v>
      </c>
      <c r="DY37" s="5">
        <f t="shared" si="12"/>
        <v>0</v>
      </c>
      <c r="DZ37" s="3">
        <f t="shared" si="13"/>
        <v>0</v>
      </c>
      <c r="EA37" s="3">
        <f t="shared" si="14"/>
        <v>0</v>
      </c>
      <c r="EB37" s="3">
        <f t="shared" si="15"/>
        <v>0</v>
      </c>
    </row>
    <row r="38" spans="1:132" x14ac:dyDescent="0.25">
      <c r="A38" s="4">
        <v>442</v>
      </c>
      <c r="B38" s="4">
        <v>1</v>
      </c>
      <c r="C38" s="4" t="s">
        <v>788</v>
      </c>
      <c r="D38" s="4" t="s">
        <v>530</v>
      </c>
      <c r="E38" s="4" t="s">
        <v>659</v>
      </c>
      <c r="F38" s="4" t="s">
        <v>121</v>
      </c>
      <c r="G38" s="4" t="s">
        <v>206</v>
      </c>
      <c r="H38" s="4">
        <v>73</v>
      </c>
      <c r="I38" s="4" t="s">
        <v>207</v>
      </c>
      <c r="J38" s="4" t="s">
        <v>113</v>
      </c>
      <c r="K38" s="4" t="s">
        <v>113</v>
      </c>
      <c r="L38" s="4" t="s">
        <v>113</v>
      </c>
      <c r="M38" s="4" t="s">
        <v>113</v>
      </c>
      <c r="N38" s="5" t="s">
        <v>207</v>
      </c>
      <c r="O38" s="3" t="s">
        <v>196</v>
      </c>
      <c r="P38" s="3">
        <v>2014</v>
      </c>
      <c r="R38" s="3">
        <v>2014</v>
      </c>
      <c r="T38" s="9">
        <f t="shared" si="0"/>
        <v>7</v>
      </c>
      <c r="U38" s="3">
        <v>2014</v>
      </c>
      <c r="W38" s="3" t="s">
        <v>116</v>
      </c>
      <c r="Z38" s="3" t="s">
        <v>116</v>
      </c>
      <c r="AD38" s="3" t="s">
        <v>116</v>
      </c>
      <c r="AE38" s="3" t="s">
        <v>116</v>
      </c>
      <c r="CE38" s="3" t="s">
        <v>117</v>
      </c>
      <c r="CF38" s="3" t="s">
        <v>208</v>
      </c>
      <c r="CG38" s="3">
        <v>2</v>
      </c>
      <c r="DB38" s="3" t="s">
        <v>132</v>
      </c>
      <c r="DC38" s="3" t="s">
        <v>207</v>
      </c>
      <c r="DD38" s="3" t="s">
        <v>116</v>
      </c>
      <c r="DF38" s="3" t="s">
        <v>132</v>
      </c>
      <c r="DG38" s="3" t="s">
        <v>207</v>
      </c>
      <c r="DH38" s="3" t="s">
        <v>116</v>
      </c>
      <c r="DI38" s="5">
        <f>IF(AND(T38&gt;3,O38="SSc cutanée limitée",W38="Non",Z38="Non"),1,0)</f>
        <v>0</v>
      </c>
      <c r="DJ38" s="5">
        <f>IF(AND(T38&gt;3,O38="SSc cutanée limitée",W38="Oui",Y38="PID limitée",Z38="Non"),1,0)</f>
        <v>0</v>
      </c>
      <c r="DK38" s="3">
        <f>IF(AND(T38&gt;3,O38="SSc cutanée limitée",W38="Oui",Y38="PID extensive",Z38="Non"),1,0)</f>
        <v>0</v>
      </c>
      <c r="DL38" s="3">
        <f>IF(AND(T38&gt;3,O38="SSc cutanée limitée",W38="Non",Z38="Oui"),1,0)</f>
        <v>0</v>
      </c>
      <c r="DM38" s="3">
        <f>IF(AND(T38&gt;3,O38="SSc cutanée limitée",W38="Oui",Z38="Oui"),1,0)</f>
        <v>0</v>
      </c>
      <c r="DN38" s="5">
        <f t="shared" si="1"/>
        <v>0</v>
      </c>
      <c r="DO38" s="5">
        <f t="shared" si="2"/>
        <v>0</v>
      </c>
      <c r="DP38" s="3">
        <f t="shared" si="3"/>
        <v>0</v>
      </c>
      <c r="DQ38" s="3">
        <f t="shared" si="4"/>
        <v>0</v>
      </c>
      <c r="DR38" s="3">
        <f t="shared" si="5"/>
        <v>0</v>
      </c>
      <c r="DS38" s="5">
        <f t="shared" si="6"/>
        <v>0</v>
      </c>
      <c r="DT38" s="5">
        <f t="shared" si="7"/>
        <v>0</v>
      </c>
      <c r="DU38" s="3">
        <f t="shared" si="8"/>
        <v>0</v>
      </c>
      <c r="DV38" s="3">
        <f t="shared" si="9"/>
        <v>0</v>
      </c>
      <c r="DW38" s="3">
        <f t="shared" si="10"/>
        <v>0</v>
      </c>
      <c r="DX38" s="5">
        <f t="shared" si="11"/>
        <v>0</v>
      </c>
      <c r="DY38" s="5">
        <f t="shared" si="12"/>
        <v>0</v>
      </c>
      <c r="DZ38" s="3">
        <f t="shared" si="13"/>
        <v>0</v>
      </c>
      <c r="EA38" s="3">
        <f t="shared" si="14"/>
        <v>0</v>
      </c>
      <c r="EB38" s="3">
        <f t="shared" si="15"/>
        <v>0</v>
      </c>
    </row>
    <row r="39" spans="1:132" x14ac:dyDescent="0.25">
      <c r="A39" s="4">
        <v>456</v>
      </c>
      <c r="B39" s="4">
        <v>1</v>
      </c>
      <c r="C39" s="4" t="s">
        <v>789</v>
      </c>
      <c r="D39" s="4" t="s">
        <v>531</v>
      </c>
      <c r="E39" s="4" t="s">
        <v>660</v>
      </c>
      <c r="F39" s="4" t="s">
        <v>110</v>
      </c>
      <c r="G39" s="4" t="s">
        <v>212</v>
      </c>
      <c r="H39" s="4">
        <v>40</v>
      </c>
      <c r="I39" s="4" t="s">
        <v>210</v>
      </c>
      <c r="J39" s="4" t="s">
        <v>113</v>
      </c>
      <c r="K39" s="4" t="s">
        <v>113</v>
      </c>
      <c r="L39" s="4" t="s">
        <v>113</v>
      </c>
      <c r="M39" s="4" t="s">
        <v>113</v>
      </c>
      <c r="N39" s="5" t="s">
        <v>210</v>
      </c>
      <c r="O39" s="3" t="s">
        <v>114</v>
      </c>
      <c r="P39" s="3">
        <v>2020</v>
      </c>
      <c r="R39" s="3">
        <v>2020</v>
      </c>
      <c r="T39" s="9">
        <f t="shared" si="0"/>
        <v>1</v>
      </c>
      <c r="U39" s="3">
        <v>2020</v>
      </c>
      <c r="W39" s="3" t="s">
        <v>116</v>
      </c>
      <c r="Z39" s="3" t="s">
        <v>116</v>
      </c>
      <c r="AD39" s="3" t="s">
        <v>113</v>
      </c>
      <c r="AE39" s="3" t="s">
        <v>113</v>
      </c>
      <c r="AF39" s="3" t="s">
        <v>117</v>
      </c>
      <c r="AN39" s="3" t="s">
        <v>117</v>
      </c>
      <c r="AO39" s="3" t="s">
        <v>179</v>
      </c>
      <c r="AP39" s="3">
        <v>3000</v>
      </c>
      <c r="CB39" s="3" t="s">
        <v>117</v>
      </c>
      <c r="CC39" s="3" t="s">
        <v>172</v>
      </c>
      <c r="CD39" s="3">
        <v>10</v>
      </c>
      <c r="DB39" s="3" t="s">
        <v>132</v>
      </c>
      <c r="DC39" s="3" t="s">
        <v>210</v>
      </c>
      <c r="DF39" s="3" t="s">
        <v>132</v>
      </c>
      <c r="DG39" s="3" t="s">
        <v>210</v>
      </c>
      <c r="DH39" s="3" t="s">
        <v>116</v>
      </c>
      <c r="DI39" s="5">
        <f>IF(AND(T39&gt;3,O39="SSc cutanée limitée",W39="Non",Z39="Non"),1,0)</f>
        <v>0</v>
      </c>
      <c r="DJ39" s="5">
        <f>IF(AND(T39&gt;3,O39="SSc cutanée limitée",W39="Oui",Y39="PID limitée",Z39="Non"),1,0)</f>
        <v>0</v>
      </c>
      <c r="DK39" s="3">
        <f>IF(AND(T39&gt;3,O39="SSc cutanée limitée",W39="Oui",Y39="PID extensive",Z39="Non"),1,0)</f>
        <v>0</v>
      </c>
      <c r="DL39" s="3">
        <f>IF(AND(T39&gt;3,O39="SSc cutanée limitée",W39="Non",Z39="Oui"),1,0)</f>
        <v>0</v>
      </c>
      <c r="DM39" s="3">
        <f>IF(AND(T39&gt;3,O39="SSc cutanée limitée",W39="Oui",Z39="Oui"),1,0)</f>
        <v>0</v>
      </c>
      <c r="DN39" s="5">
        <f t="shared" si="1"/>
        <v>0</v>
      </c>
      <c r="DO39" s="5">
        <f t="shared" si="2"/>
        <v>0</v>
      </c>
      <c r="DP39" s="3">
        <f t="shared" si="3"/>
        <v>0</v>
      </c>
      <c r="DQ39" s="3">
        <f t="shared" si="4"/>
        <v>0</v>
      </c>
      <c r="DR39" s="3">
        <f t="shared" si="5"/>
        <v>0</v>
      </c>
      <c r="DS39" s="5">
        <f t="shared" si="6"/>
        <v>0</v>
      </c>
      <c r="DT39" s="5">
        <f t="shared" si="7"/>
        <v>0</v>
      </c>
      <c r="DU39" s="3">
        <f t="shared" si="8"/>
        <v>0</v>
      </c>
      <c r="DV39" s="3">
        <f t="shared" si="9"/>
        <v>0</v>
      </c>
      <c r="DW39" s="3">
        <f t="shared" si="10"/>
        <v>0</v>
      </c>
      <c r="DX39" s="5">
        <f t="shared" si="11"/>
        <v>1</v>
      </c>
      <c r="DY39" s="5">
        <f t="shared" si="12"/>
        <v>0</v>
      </c>
      <c r="DZ39" s="3">
        <f t="shared" si="13"/>
        <v>0</v>
      </c>
      <c r="EA39" s="3">
        <f t="shared" si="14"/>
        <v>0</v>
      </c>
      <c r="EB39" s="3">
        <f t="shared" si="15"/>
        <v>0</v>
      </c>
    </row>
    <row r="40" spans="1:132" x14ac:dyDescent="0.25">
      <c r="A40" s="4">
        <v>458</v>
      </c>
      <c r="B40" s="4">
        <v>1</v>
      </c>
      <c r="C40" s="4" t="s">
        <v>790</v>
      </c>
      <c r="D40" s="4" t="s">
        <v>532</v>
      </c>
      <c r="E40" s="4" t="s">
        <v>661</v>
      </c>
      <c r="F40" s="4" t="s">
        <v>121</v>
      </c>
      <c r="G40" s="4" t="s">
        <v>213</v>
      </c>
      <c r="H40" s="4">
        <v>42</v>
      </c>
      <c r="I40" s="4" t="s">
        <v>214</v>
      </c>
      <c r="J40" s="4" t="s">
        <v>113</v>
      </c>
      <c r="K40" s="4" t="s">
        <v>113</v>
      </c>
      <c r="L40" s="4" t="s">
        <v>113</v>
      </c>
      <c r="M40" s="4" t="s">
        <v>113</v>
      </c>
      <c r="N40" s="5" t="s">
        <v>214</v>
      </c>
      <c r="O40" s="3" t="s">
        <v>123</v>
      </c>
      <c r="P40" s="3">
        <v>2016</v>
      </c>
      <c r="R40" s="3">
        <v>1992</v>
      </c>
      <c r="T40" s="9">
        <f t="shared" si="0"/>
        <v>29</v>
      </c>
      <c r="U40" s="3">
        <v>2006</v>
      </c>
      <c r="W40" s="3" t="s">
        <v>116</v>
      </c>
      <c r="Z40" s="3" t="s">
        <v>116</v>
      </c>
      <c r="AD40" s="3" t="s">
        <v>116</v>
      </c>
      <c r="AE40" s="3" t="s">
        <v>116</v>
      </c>
      <c r="AF40" s="3" t="s">
        <v>117</v>
      </c>
      <c r="DB40" s="3" t="s">
        <v>135</v>
      </c>
      <c r="DF40" s="3" t="s">
        <v>132</v>
      </c>
      <c r="DG40" s="3" t="s">
        <v>214</v>
      </c>
      <c r="DH40" s="3" t="s">
        <v>116</v>
      </c>
      <c r="DI40" s="5">
        <f>IF(AND(T40&gt;3,O40="SSc cutanée limitée",W40="Non",Z40="Non"),1,0)</f>
        <v>1</v>
      </c>
      <c r="DJ40" s="5">
        <f>IF(AND(T40&gt;3,O40="SSc cutanée limitée",W40="Oui",Y40="PID limitée",Z40="Non"),1,0)</f>
        <v>0</v>
      </c>
      <c r="DK40" s="3">
        <f>IF(AND(T40&gt;3,O40="SSc cutanée limitée",W40="Oui",Y40="PID extensive",Z40="Non"),1,0)</f>
        <v>0</v>
      </c>
      <c r="DL40" s="3">
        <f>IF(AND(T40&gt;3,O40="SSc cutanée limitée",W40="Non",Z40="Oui"),1,0)</f>
        <v>0</v>
      </c>
      <c r="DM40" s="3">
        <f>IF(AND(T40&gt;3,O40="SSc cutanée limitée",W40="Oui",Z40="Oui"),1,0)</f>
        <v>0</v>
      </c>
      <c r="DN40" s="5">
        <f t="shared" si="1"/>
        <v>0</v>
      </c>
      <c r="DO40" s="5">
        <f t="shared" si="2"/>
        <v>0</v>
      </c>
      <c r="DP40" s="3">
        <f t="shared" si="3"/>
        <v>0</v>
      </c>
      <c r="DQ40" s="3">
        <f t="shared" si="4"/>
        <v>0</v>
      </c>
      <c r="DR40" s="3">
        <f t="shared" si="5"/>
        <v>0</v>
      </c>
      <c r="DS40" s="5">
        <f t="shared" si="6"/>
        <v>0</v>
      </c>
      <c r="DT40" s="5">
        <f t="shared" si="7"/>
        <v>0</v>
      </c>
      <c r="DU40" s="3">
        <f t="shared" si="8"/>
        <v>0</v>
      </c>
      <c r="DV40" s="3">
        <f t="shared" si="9"/>
        <v>0</v>
      </c>
      <c r="DW40" s="3">
        <f t="shared" si="10"/>
        <v>0</v>
      </c>
      <c r="DX40" s="5">
        <f t="shared" si="11"/>
        <v>0</v>
      </c>
      <c r="DY40" s="5">
        <f t="shared" si="12"/>
        <v>0</v>
      </c>
      <c r="DZ40" s="3">
        <f t="shared" si="13"/>
        <v>0</v>
      </c>
      <c r="EA40" s="3">
        <f t="shared" si="14"/>
        <v>0</v>
      </c>
      <c r="EB40" s="3">
        <f t="shared" si="15"/>
        <v>0</v>
      </c>
    </row>
    <row r="41" spans="1:132" x14ac:dyDescent="0.25">
      <c r="A41" s="4">
        <v>460</v>
      </c>
      <c r="B41" s="4">
        <v>1</v>
      </c>
      <c r="C41" s="4" t="s">
        <v>791</v>
      </c>
      <c r="D41" s="4" t="s">
        <v>533</v>
      </c>
      <c r="E41" s="4" t="s">
        <v>662</v>
      </c>
      <c r="F41" s="4" t="s">
        <v>110</v>
      </c>
      <c r="G41" s="4" t="s">
        <v>215</v>
      </c>
      <c r="H41" s="4">
        <v>53</v>
      </c>
      <c r="I41" s="4" t="s">
        <v>216</v>
      </c>
      <c r="J41" s="4" t="s">
        <v>113</v>
      </c>
      <c r="K41" s="4" t="s">
        <v>113</v>
      </c>
      <c r="L41" s="4" t="s">
        <v>113</v>
      </c>
      <c r="M41" s="4" t="s">
        <v>113</v>
      </c>
      <c r="N41" s="5" t="s">
        <v>216</v>
      </c>
      <c r="O41" s="3" t="s">
        <v>114</v>
      </c>
      <c r="P41" s="3">
        <v>2018</v>
      </c>
      <c r="R41" s="3">
        <v>2016</v>
      </c>
      <c r="T41" s="9">
        <f t="shared" si="0"/>
        <v>5</v>
      </c>
      <c r="V41" s="3" t="s">
        <v>124</v>
      </c>
      <c r="W41" s="3" t="s">
        <v>113</v>
      </c>
      <c r="X41" s="3">
        <v>2018</v>
      </c>
      <c r="Y41" s="3" t="s">
        <v>115</v>
      </c>
      <c r="Z41" s="3" t="s">
        <v>116</v>
      </c>
      <c r="AD41" s="3" t="s">
        <v>113</v>
      </c>
      <c r="AE41" s="3" t="s">
        <v>113</v>
      </c>
      <c r="AF41" s="3" t="s">
        <v>117</v>
      </c>
      <c r="AN41" s="3" t="s">
        <v>117</v>
      </c>
      <c r="AO41" s="3" t="s">
        <v>217</v>
      </c>
      <c r="AP41" s="3">
        <v>2000</v>
      </c>
      <c r="BX41" s="3" t="s">
        <v>117</v>
      </c>
      <c r="BY41" s="3" t="s">
        <v>218</v>
      </c>
      <c r="BZ41" s="3">
        <v>162</v>
      </c>
      <c r="CA41" s="3" t="s">
        <v>126</v>
      </c>
      <c r="CR41" s="3" t="s">
        <v>117</v>
      </c>
      <c r="CS41" s="3" t="s">
        <v>219</v>
      </c>
      <c r="CT41" s="3">
        <v>250</v>
      </c>
      <c r="DB41" s="3" t="s">
        <v>132</v>
      </c>
      <c r="DC41" s="3" t="s">
        <v>216</v>
      </c>
      <c r="DD41" s="3" t="s">
        <v>113</v>
      </c>
      <c r="DE41" s="3" t="s">
        <v>134</v>
      </c>
      <c r="DF41" s="3" t="s">
        <v>135</v>
      </c>
      <c r="DI41" s="5">
        <f>IF(AND(T41&gt;3,O41="SSc cutanée limitée",W41="Non",Z41="Non"),1,0)</f>
        <v>0</v>
      </c>
      <c r="DJ41" s="5">
        <f>IF(AND(T41&gt;3,O41="SSc cutanée limitée",W41="Oui",Y41="PID limitée",Z41="Non"),1,0)</f>
        <v>0</v>
      </c>
      <c r="DK41" s="3">
        <f>IF(AND(T41&gt;3,O41="SSc cutanée limitée",W41="Oui",Y41="PID extensive",Z41="Non"),1,0)</f>
        <v>0</v>
      </c>
      <c r="DL41" s="3">
        <f>IF(AND(T41&gt;3,O41="SSc cutanée limitée",W41="Non",Z41="Oui"),1,0)</f>
        <v>0</v>
      </c>
      <c r="DM41" s="3">
        <f>IF(AND(T41&gt;3,O41="SSc cutanée limitée",W41="Oui",Z41="Oui"),1,0)</f>
        <v>0</v>
      </c>
      <c r="DN41" s="5">
        <f t="shared" si="1"/>
        <v>0</v>
      </c>
      <c r="DO41" s="5">
        <f t="shared" si="2"/>
        <v>1</v>
      </c>
      <c r="DP41" s="3">
        <f t="shared" si="3"/>
        <v>0</v>
      </c>
      <c r="DQ41" s="3">
        <f t="shared" si="4"/>
        <v>0</v>
      </c>
      <c r="DR41" s="3">
        <f t="shared" si="5"/>
        <v>0</v>
      </c>
      <c r="DS41" s="5">
        <f t="shared" si="6"/>
        <v>0</v>
      </c>
      <c r="DT41" s="5">
        <f t="shared" si="7"/>
        <v>0</v>
      </c>
      <c r="DU41" s="3">
        <f t="shared" si="8"/>
        <v>0</v>
      </c>
      <c r="DV41" s="3">
        <f t="shared" si="9"/>
        <v>0</v>
      </c>
      <c r="DW41" s="3">
        <f t="shared" si="10"/>
        <v>0</v>
      </c>
      <c r="DX41" s="5">
        <f t="shared" si="11"/>
        <v>0</v>
      </c>
      <c r="DY41" s="5">
        <f t="shared" si="12"/>
        <v>0</v>
      </c>
      <c r="DZ41" s="3">
        <f t="shared" si="13"/>
        <v>0</v>
      </c>
      <c r="EA41" s="3">
        <f t="shared" si="14"/>
        <v>0</v>
      </c>
      <c r="EB41" s="3">
        <f t="shared" si="15"/>
        <v>0</v>
      </c>
    </row>
    <row r="42" spans="1:132" x14ac:dyDescent="0.25">
      <c r="A42" s="4">
        <v>462</v>
      </c>
      <c r="B42" s="4">
        <v>1</v>
      </c>
      <c r="C42" s="4" t="s">
        <v>792</v>
      </c>
      <c r="D42" s="4" t="s">
        <v>534</v>
      </c>
      <c r="E42" s="4" t="s">
        <v>663</v>
      </c>
      <c r="F42" s="4" t="s">
        <v>121</v>
      </c>
      <c r="G42" s="4" t="s">
        <v>220</v>
      </c>
      <c r="H42" s="4">
        <v>57</v>
      </c>
      <c r="I42" s="4" t="s">
        <v>216</v>
      </c>
      <c r="J42" s="4" t="s">
        <v>113</v>
      </c>
      <c r="K42" s="4" t="s">
        <v>113</v>
      </c>
      <c r="L42" s="4" t="s">
        <v>113</v>
      </c>
      <c r="M42" s="4" t="s">
        <v>113</v>
      </c>
      <c r="N42" s="5" t="s">
        <v>216</v>
      </c>
      <c r="O42" s="3" t="s">
        <v>114</v>
      </c>
      <c r="P42" s="3">
        <v>1999</v>
      </c>
      <c r="R42" s="3">
        <v>1996</v>
      </c>
      <c r="T42" s="9">
        <f t="shared" si="0"/>
        <v>25</v>
      </c>
      <c r="U42" s="3">
        <v>2002</v>
      </c>
      <c r="W42" s="3" t="s">
        <v>113</v>
      </c>
      <c r="X42" s="3">
        <v>2013</v>
      </c>
      <c r="Y42" s="3" t="s">
        <v>144</v>
      </c>
      <c r="Z42" s="3" t="s">
        <v>116</v>
      </c>
      <c r="AD42" s="3" t="s">
        <v>113</v>
      </c>
      <c r="AE42" s="3" t="s">
        <v>116</v>
      </c>
      <c r="AF42" s="3" t="s">
        <v>117</v>
      </c>
      <c r="DB42" s="3" t="s">
        <v>132</v>
      </c>
      <c r="DC42" s="3" t="s">
        <v>216</v>
      </c>
      <c r="DD42" s="3" t="s">
        <v>113</v>
      </c>
      <c r="DE42" s="3" t="s">
        <v>221</v>
      </c>
      <c r="DF42" s="3" t="s">
        <v>132</v>
      </c>
      <c r="DG42" s="3" t="s">
        <v>216</v>
      </c>
      <c r="DH42" s="3" t="s">
        <v>116</v>
      </c>
      <c r="DI42" s="5">
        <f>IF(AND(T42&gt;3,O42="SSc cutanée limitée",W42="Non",Z42="Non"),1,0)</f>
        <v>0</v>
      </c>
      <c r="DJ42" s="5">
        <f>IF(AND(T42&gt;3,O42="SSc cutanée limitée",W42="Oui",Y42="PID limitée",Z42="Non"),1,0)</f>
        <v>0</v>
      </c>
      <c r="DK42" s="3">
        <f>IF(AND(T42&gt;3,O42="SSc cutanée limitée",W42="Oui",Y42="PID extensive",Z42="Non"),1,0)</f>
        <v>0</v>
      </c>
      <c r="DL42" s="3">
        <f>IF(AND(T42&gt;3,O42="SSc cutanée limitée",W42="Non",Z42="Oui"),1,0)</f>
        <v>0</v>
      </c>
      <c r="DM42" s="3">
        <f>IF(AND(T42&gt;3,O42="SSc cutanée limitée",W42="Oui",Z42="Oui"),1,0)</f>
        <v>0</v>
      </c>
      <c r="DN42" s="5">
        <f t="shared" si="1"/>
        <v>0</v>
      </c>
      <c r="DO42" s="5">
        <f t="shared" si="2"/>
        <v>0</v>
      </c>
      <c r="DP42" s="3">
        <f t="shared" si="3"/>
        <v>1</v>
      </c>
      <c r="DQ42" s="3">
        <f t="shared" si="4"/>
        <v>0</v>
      </c>
      <c r="DR42" s="3">
        <f t="shared" si="5"/>
        <v>0</v>
      </c>
      <c r="DS42" s="5">
        <f t="shared" si="6"/>
        <v>0</v>
      </c>
      <c r="DT42" s="5">
        <f t="shared" si="7"/>
        <v>0</v>
      </c>
      <c r="DU42" s="3">
        <f t="shared" si="8"/>
        <v>0</v>
      </c>
      <c r="DV42" s="3">
        <f t="shared" si="9"/>
        <v>0</v>
      </c>
      <c r="DW42" s="3">
        <f t="shared" si="10"/>
        <v>0</v>
      </c>
      <c r="DX42" s="5">
        <f t="shared" si="11"/>
        <v>0</v>
      </c>
      <c r="DY42" s="5">
        <f t="shared" si="12"/>
        <v>0</v>
      </c>
      <c r="DZ42" s="3">
        <f t="shared" si="13"/>
        <v>0</v>
      </c>
      <c r="EA42" s="3">
        <f t="shared" si="14"/>
        <v>0</v>
      </c>
      <c r="EB42" s="3">
        <f t="shared" si="15"/>
        <v>0</v>
      </c>
    </row>
    <row r="43" spans="1:132" x14ac:dyDescent="0.25">
      <c r="A43" s="4">
        <v>464</v>
      </c>
      <c r="B43" s="4">
        <v>1</v>
      </c>
      <c r="C43" s="4" t="s">
        <v>793</v>
      </c>
      <c r="D43" s="4" t="s">
        <v>535</v>
      </c>
      <c r="E43" s="4" t="s">
        <v>664</v>
      </c>
      <c r="F43" s="4" t="s">
        <v>110</v>
      </c>
      <c r="G43" s="4" t="s">
        <v>225</v>
      </c>
      <c r="H43" s="4">
        <v>48</v>
      </c>
      <c r="I43" s="4" t="s">
        <v>226</v>
      </c>
      <c r="J43" s="4" t="s">
        <v>113</v>
      </c>
      <c r="K43" s="4" t="s">
        <v>113</v>
      </c>
      <c r="L43" s="4" t="s">
        <v>113</v>
      </c>
      <c r="M43" s="4" t="s">
        <v>113</v>
      </c>
      <c r="N43" s="5" t="s">
        <v>226</v>
      </c>
      <c r="O43" s="3" t="s">
        <v>123</v>
      </c>
      <c r="P43" s="3">
        <v>2020</v>
      </c>
      <c r="R43" s="3">
        <v>2020</v>
      </c>
      <c r="T43" s="9">
        <f t="shared" si="0"/>
        <v>1</v>
      </c>
      <c r="U43" s="3">
        <v>2020</v>
      </c>
      <c r="W43" s="3" t="s">
        <v>113</v>
      </c>
      <c r="X43" s="3">
        <v>2020</v>
      </c>
      <c r="Y43" s="3" t="s">
        <v>115</v>
      </c>
      <c r="Z43" s="3" t="s">
        <v>116</v>
      </c>
      <c r="AD43" s="3" t="s">
        <v>113</v>
      </c>
      <c r="AE43" s="3" t="s">
        <v>113</v>
      </c>
      <c r="CB43" s="3" t="s">
        <v>117</v>
      </c>
      <c r="CC43" s="3" t="s">
        <v>172</v>
      </c>
      <c r="CD43" s="3">
        <v>5</v>
      </c>
      <c r="DB43" s="3" t="s">
        <v>132</v>
      </c>
      <c r="DC43" s="3" t="s">
        <v>226</v>
      </c>
      <c r="DF43" s="3" t="s">
        <v>132</v>
      </c>
      <c r="DG43" s="3" t="s">
        <v>226</v>
      </c>
      <c r="DH43" s="3" t="s">
        <v>116</v>
      </c>
      <c r="DI43" s="5">
        <f>IF(AND(T43&gt;3,O43="SSc cutanée limitée",W43="Non",Z43="Non"),1,0)</f>
        <v>0</v>
      </c>
      <c r="DJ43" s="5">
        <f>IF(AND(T43&gt;3,O43="SSc cutanée limitée",W43="Oui",Y43="PID limitée",Z43="Non"),1,0)</f>
        <v>0</v>
      </c>
      <c r="DK43" s="3">
        <f>IF(AND(T43&gt;3,O43="SSc cutanée limitée",W43="Oui",Y43="PID extensive",Z43="Non"),1,0)</f>
        <v>0</v>
      </c>
      <c r="DL43" s="3">
        <f>IF(AND(T43&gt;3,O43="SSc cutanée limitée",W43="Non",Z43="Oui"),1,0)</f>
        <v>0</v>
      </c>
      <c r="DM43" s="3">
        <f>IF(AND(T43&gt;3,O43="SSc cutanée limitée",W43="Oui",Z43="Oui"),1,0)</f>
        <v>0</v>
      </c>
      <c r="DN43" s="5">
        <f t="shared" si="1"/>
        <v>0</v>
      </c>
      <c r="DO43" s="5">
        <f t="shared" si="2"/>
        <v>0</v>
      </c>
      <c r="DP43" s="3">
        <f t="shared" si="3"/>
        <v>0</v>
      </c>
      <c r="DQ43" s="3">
        <f t="shared" si="4"/>
        <v>0</v>
      </c>
      <c r="DR43" s="3">
        <f t="shared" si="5"/>
        <v>0</v>
      </c>
      <c r="DS43" s="5">
        <f t="shared" si="6"/>
        <v>0</v>
      </c>
      <c r="DT43" s="5">
        <f t="shared" si="7"/>
        <v>1</v>
      </c>
      <c r="DU43" s="3">
        <f t="shared" si="8"/>
        <v>0</v>
      </c>
      <c r="DV43" s="3">
        <f t="shared" si="9"/>
        <v>0</v>
      </c>
      <c r="DW43" s="3">
        <f t="shared" si="10"/>
        <v>0</v>
      </c>
      <c r="DX43" s="5">
        <f t="shared" si="11"/>
        <v>0</v>
      </c>
      <c r="DY43" s="5">
        <f t="shared" si="12"/>
        <v>0</v>
      </c>
      <c r="DZ43" s="3">
        <f t="shared" si="13"/>
        <v>0</v>
      </c>
      <c r="EA43" s="3">
        <f t="shared" si="14"/>
        <v>0</v>
      </c>
      <c r="EB43" s="3">
        <f t="shared" si="15"/>
        <v>0</v>
      </c>
    </row>
    <row r="44" spans="1:132" x14ac:dyDescent="0.25">
      <c r="A44" s="4">
        <v>468</v>
      </c>
      <c r="B44" s="4">
        <v>1</v>
      </c>
      <c r="C44" s="4" t="s">
        <v>794</v>
      </c>
      <c r="D44" s="4" t="s">
        <v>536</v>
      </c>
      <c r="E44" s="4" t="s">
        <v>665</v>
      </c>
      <c r="F44" s="4" t="s">
        <v>121</v>
      </c>
      <c r="G44" s="4" t="s">
        <v>224</v>
      </c>
      <c r="H44" s="4">
        <v>47</v>
      </c>
      <c r="I44" s="4" t="s">
        <v>223</v>
      </c>
      <c r="J44" s="4" t="s">
        <v>113</v>
      </c>
      <c r="K44" s="4" t="s">
        <v>113</v>
      </c>
      <c r="L44" s="4" t="s">
        <v>113</v>
      </c>
      <c r="M44" s="4" t="s">
        <v>113</v>
      </c>
      <c r="N44" s="5" t="s">
        <v>223</v>
      </c>
      <c r="O44" s="3" t="s">
        <v>114</v>
      </c>
      <c r="P44" s="3">
        <v>1987</v>
      </c>
      <c r="R44" s="3">
        <v>1986</v>
      </c>
      <c r="T44" s="9">
        <f t="shared" si="0"/>
        <v>35</v>
      </c>
      <c r="U44" s="3">
        <v>1987</v>
      </c>
      <c r="W44" s="3" t="s">
        <v>113</v>
      </c>
      <c r="X44" s="3">
        <v>1993</v>
      </c>
      <c r="Y44" s="3" t="s">
        <v>115</v>
      </c>
      <c r="Z44" s="3" t="s">
        <v>116</v>
      </c>
      <c r="AD44" s="3" t="s">
        <v>116</v>
      </c>
      <c r="AE44" s="3" t="s">
        <v>116</v>
      </c>
      <c r="DB44" s="3" t="s">
        <v>135</v>
      </c>
      <c r="DC44" s="3" t="s">
        <v>223</v>
      </c>
      <c r="DF44" s="3" t="s">
        <v>132</v>
      </c>
      <c r="DG44" s="3" t="s">
        <v>223</v>
      </c>
      <c r="DH44" s="3" t="s">
        <v>116</v>
      </c>
      <c r="DI44" s="5">
        <f>IF(AND(T44&gt;3,O44="SSc cutanée limitée",W44="Non",Z44="Non"),1,0)</f>
        <v>0</v>
      </c>
      <c r="DJ44" s="5">
        <f>IF(AND(T44&gt;3,O44="SSc cutanée limitée",W44="Oui",Y44="PID limitée",Z44="Non"),1,0)</f>
        <v>0</v>
      </c>
      <c r="DK44" s="3">
        <f>IF(AND(T44&gt;3,O44="SSc cutanée limitée",W44="Oui",Y44="PID extensive",Z44="Non"),1,0)</f>
        <v>0</v>
      </c>
      <c r="DL44" s="3">
        <f>IF(AND(T44&gt;3,O44="SSc cutanée limitée",W44="Non",Z44="Oui"),1,0)</f>
        <v>0</v>
      </c>
      <c r="DM44" s="3">
        <f>IF(AND(T44&gt;3,O44="SSc cutanée limitée",W44="Oui",Z44="Oui"),1,0)</f>
        <v>0</v>
      </c>
      <c r="DN44" s="5">
        <f t="shared" si="1"/>
        <v>0</v>
      </c>
      <c r="DO44" s="5">
        <f t="shared" si="2"/>
        <v>1</v>
      </c>
      <c r="DP44" s="3">
        <f t="shared" si="3"/>
        <v>0</v>
      </c>
      <c r="DQ44" s="3">
        <f t="shared" si="4"/>
        <v>0</v>
      </c>
      <c r="DR44" s="3">
        <f t="shared" si="5"/>
        <v>0</v>
      </c>
      <c r="DS44" s="5">
        <f t="shared" si="6"/>
        <v>0</v>
      </c>
      <c r="DT44" s="5">
        <f t="shared" si="7"/>
        <v>0</v>
      </c>
      <c r="DU44" s="3">
        <f t="shared" si="8"/>
        <v>0</v>
      </c>
      <c r="DV44" s="3">
        <f t="shared" si="9"/>
        <v>0</v>
      </c>
      <c r="DW44" s="3">
        <f t="shared" si="10"/>
        <v>0</v>
      </c>
      <c r="DX44" s="5">
        <f t="shared" si="11"/>
        <v>0</v>
      </c>
      <c r="DY44" s="5">
        <f t="shared" si="12"/>
        <v>0</v>
      </c>
      <c r="DZ44" s="3">
        <f t="shared" si="13"/>
        <v>0</v>
      </c>
      <c r="EA44" s="3">
        <f t="shared" si="14"/>
        <v>0</v>
      </c>
      <c r="EB44" s="3">
        <f t="shared" si="15"/>
        <v>0</v>
      </c>
    </row>
    <row r="45" spans="1:132" x14ac:dyDescent="0.25">
      <c r="A45" s="4">
        <v>470</v>
      </c>
      <c r="B45" s="4">
        <v>1</v>
      </c>
      <c r="C45" s="4" t="s">
        <v>795</v>
      </c>
      <c r="D45" s="4" t="s">
        <v>537</v>
      </c>
      <c r="E45" s="4" t="s">
        <v>666</v>
      </c>
      <c r="F45" s="4" t="s">
        <v>121</v>
      </c>
      <c r="G45" s="4" t="s">
        <v>222</v>
      </c>
      <c r="H45" s="4">
        <v>54</v>
      </c>
      <c r="I45" s="4" t="s">
        <v>223</v>
      </c>
      <c r="J45" s="4" t="s">
        <v>113</v>
      </c>
      <c r="K45" s="4" t="s">
        <v>113</v>
      </c>
      <c r="L45" s="4" t="s">
        <v>113</v>
      </c>
      <c r="M45" s="4" t="s">
        <v>113</v>
      </c>
      <c r="N45" s="5" t="s">
        <v>223</v>
      </c>
      <c r="O45" s="3" t="s">
        <v>123</v>
      </c>
      <c r="P45" s="3">
        <v>2011</v>
      </c>
      <c r="R45" s="3">
        <v>2011</v>
      </c>
      <c r="T45" s="9">
        <f t="shared" si="0"/>
        <v>10</v>
      </c>
      <c r="U45" s="3">
        <v>2011</v>
      </c>
      <c r="W45" s="3" t="s">
        <v>113</v>
      </c>
      <c r="X45" s="3">
        <v>2012</v>
      </c>
      <c r="Y45" s="3" t="s">
        <v>144</v>
      </c>
      <c r="Z45" s="3" t="s">
        <v>116</v>
      </c>
      <c r="AD45" s="3" t="s">
        <v>113</v>
      </c>
      <c r="AE45" s="3" t="s">
        <v>116</v>
      </c>
      <c r="AF45" s="3" t="s">
        <v>117</v>
      </c>
      <c r="DB45" s="3" t="s">
        <v>135</v>
      </c>
      <c r="DF45" s="3" t="s">
        <v>132</v>
      </c>
      <c r="DG45" s="3" t="s">
        <v>223</v>
      </c>
      <c r="DH45" s="3" t="s">
        <v>116</v>
      </c>
      <c r="DI45" s="5">
        <f>IF(AND(T45&gt;3,O45="SSc cutanée limitée",W45="Non",Z45="Non"),1,0)</f>
        <v>0</v>
      </c>
      <c r="DJ45" s="5">
        <f>IF(AND(T45&gt;3,O45="SSc cutanée limitée",W45="Oui",Y45="PID limitée",Z45="Non"),1,0)</f>
        <v>0</v>
      </c>
      <c r="DK45" s="3">
        <f>IF(AND(T45&gt;3,O45="SSc cutanée limitée",W45="Oui",Y45="PID extensive",Z45="Non"),1,0)</f>
        <v>1</v>
      </c>
      <c r="DL45" s="3">
        <f>IF(AND(T45&gt;3,O45="SSc cutanée limitée",W45="Non",Z45="Oui"),1,0)</f>
        <v>0</v>
      </c>
      <c r="DM45" s="3">
        <f>IF(AND(T45&gt;3,O45="SSc cutanée limitée",W45="Oui",Z45="Oui"),1,0)</f>
        <v>0</v>
      </c>
      <c r="DN45" s="5">
        <f t="shared" si="1"/>
        <v>0</v>
      </c>
      <c r="DO45" s="5">
        <f t="shared" si="2"/>
        <v>0</v>
      </c>
      <c r="DP45" s="3">
        <f t="shared" si="3"/>
        <v>0</v>
      </c>
      <c r="DQ45" s="3">
        <f t="shared" si="4"/>
        <v>0</v>
      </c>
      <c r="DR45" s="3">
        <f t="shared" si="5"/>
        <v>0</v>
      </c>
      <c r="DS45" s="5">
        <f t="shared" si="6"/>
        <v>0</v>
      </c>
      <c r="DT45" s="5">
        <f t="shared" si="7"/>
        <v>0</v>
      </c>
      <c r="DU45" s="3">
        <f t="shared" si="8"/>
        <v>0</v>
      </c>
      <c r="DV45" s="3">
        <f t="shared" si="9"/>
        <v>0</v>
      </c>
      <c r="DW45" s="3">
        <f t="shared" si="10"/>
        <v>0</v>
      </c>
      <c r="DX45" s="5">
        <f t="shared" si="11"/>
        <v>0</v>
      </c>
      <c r="DY45" s="5">
        <f t="shared" si="12"/>
        <v>0</v>
      </c>
      <c r="DZ45" s="3">
        <f t="shared" si="13"/>
        <v>0</v>
      </c>
      <c r="EA45" s="3">
        <f t="shared" si="14"/>
        <v>0</v>
      </c>
      <c r="EB45" s="3">
        <f t="shared" si="15"/>
        <v>0</v>
      </c>
    </row>
    <row r="46" spans="1:132" x14ac:dyDescent="0.25">
      <c r="A46" s="4">
        <v>476</v>
      </c>
      <c r="B46" s="4">
        <v>1</v>
      </c>
      <c r="C46" s="4" t="s">
        <v>796</v>
      </c>
      <c r="D46" s="4" t="s">
        <v>538</v>
      </c>
      <c r="E46" s="4" t="s">
        <v>667</v>
      </c>
      <c r="F46" s="4" t="s">
        <v>110</v>
      </c>
      <c r="G46" s="4" t="s">
        <v>227</v>
      </c>
      <c r="H46" s="4">
        <v>54</v>
      </c>
      <c r="I46" s="4" t="s">
        <v>228</v>
      </c>
      <c r="J46" s="4" t="s">
        <v>113</v>
      </c>
      <c r="K46" s="4" t="s">
        <v>113</v>
      </c>
      <c r="L46" s="4" t="s">
        <v>113</v>
      </c>
      <c r="M46" s="4" t="s">
        <v>113</v>
      </c>
      <c r="N46" s="5" t="s">
        <v>228</v>
      </c>
      <c r="O46" s="3" t="s">
        <v>123</v>
      </c>
      <c r="P46" s="3">
        <v>2012</v>
      </c>
      <c r="R46" s="3">
        <v>2008</v>
      </c>
      <c r="T46" s="9">
        <f t="shared" si="0"/>
        <v>13</v>
      </c>
      <c r="U46" s="3">
        <v>2012</v>
      </c>
      <c r="W46" s="3" t="s">
        <v>113</v>
      </c>
      <c r="X46" s="3">
        <v>2012</v>
      </c>
      <c r="Y46" s="3" t="s">
        <v>115</v>
      </c>
      <c r="Z46" s="3" t="s">
        <v>116</v>
      </c>
      <c r="AD46" s="3" t="s">
        <v>116</v>
      </c>
      <c r="AE46" s="3" t="s">
        <v>116</v>
      </c>
      <c r="DB46" s="3" t="s">
        <v>132</v>
      </c>
      <c r="DC46" s="3" t="s">
        <v>228</v>
      </c>
      <c r="DD46" s="3" t="s">
        <v>113</v>
      </c>
      <c r="DE46" s="3" t="s">
        <v>134</v>
      </c>
      <c r="DF46" s="3" t="s">
        <v>132</v>
      </c>
      <c r="DG46" s="3" t="s">
        <v>228</v>
      </c>
      <c r="DH46" s="3" t="s">
        <v>113</v>
      </c>
      <c r="DI46" s="5">
        <f>IF(AND(T46&gt;3,O46="SSc cutanée limitée",W46="Non",Z46="Non"),1,0)</f>
        <v>0</v>
      </c>
      <c r="DJ46" s="5">
        <f>IF(AND(T46&gt;3,O46="SSc cutanée limitée",W46="Oui",Y46="PID limitée",Z46="Non"),1,0)</f>
        <v>1</v>
      </c>
      <c r="DK46" s="3">
        <f>IF(AND(T46&gt;3,O46="SSc cutanée limitée",W46="Oui",Y46="PID extensive",Z46="Non"),1,0)</f>
        <v>0</v>
      </c>
      <c r="DL46" s="3">
        <f>IF(AND(T46&gt;3,O46="SSc cutanée limitée",W46="Non",Z46="Oui"),1,0)</f>
        <v>0</v>
      </c>
      <c r="DM46" s="3">
        <f>IF(AND(T46&gt;3,O46="SSc cutanée limitée",W46="Oui",Z46="Oui"),1,0)</f>
        <v>0</v>
      </c>
      <c r="DN46" s="5">
        <f t="shared" si="1"/>
        <v>0</v>
      </c>
      <c r="DO46" s="5">
        <f t="shared" si="2"/>
        <v>0</v>
      </c>
      <c r="DP46" s="3">
        <f t="shared" si="3"/>
        <v>0</v>
      </c>
      <c r="DQ46" s="3">
        <f t="shared" si="4"/>
        <v>0</v>
      </c>
      <c r="DR46" s="3">
        <f t="shared" si="5"/>
        <v>0</v>
      </c>
      <c r="DS46" s="5">
        <f t="shared" si="6"/>
        <v>0</v>
      </c>
      <c r="DT46" s="5">
        <f t="shared" si="7"/>
        <v>0</v>
      </c>
      <c r="DU46" s="3">
        <f t="shared" si="8"/>
        <v>0</v>
      </c>
      <c r="DV46" s="3">
        <f t="shared" si="9"/>
        <v>0</v>
      </c>
      <c r="DW46" s="3">
        <f t="shared" si="10"/>
        <v>0</v>
      </c>
      <c r="DX46" s="5">
        <f t="shared" si="11"/>
        <v>0</v>
      </c>
      <c r="DY46" s="5">
        <f t="shared" si="12"/>
        <v>0</v>
      </c>
      <c r="DZ46" s="3">
        <f t="shared" si="13"/>
        <v>0</v>
      </c>
      <c r="EA46" s="3">
        <f t="shared" si="14"/>
        <v>0</v>
      </c>
      <c r="EB46" s="3">
        <f t="shared" si="15"/>
        <v>0</v>
      </c>
    </row>
    <row r="47" spans="1:132" x14ac:dyDescent="0.25">
      <c r="A47" s="4">
        <v>478</v>
      </c>
      <c r="B47" s="4">
        <v>1</v>
      </c>
      <c r="C47" s="4" t="s">
        <v>797</v>
      </c>
      <c r="D47" s="4" t="s">
        <v>539</v>
      </c>
      <c r="E47" s="4" t="s">
        <v>668</v>
      </c>
      <c r="F47" s="4" t="s">
        <v>110</v>
      </c>
      <c r="G47" s="4" t="s">
        <v>229</v>
      </c>
      <c r="H47" s="4">
        <v>78</v>
      </c>
      <c r="I47" s="4" t="s">
        <v>228</v>
      </c>
      <c r="J47" s="4" t="s">
        <v>113</v>
      </c>
      <c r="K47" s="4" t="s">
        <v>113</v>
      </c>
      <c r="L47" s="4" t="s">
        <v>113</v>
      </c>
      <c r="M47" s="4" t="s">
        <v>113</v>
      </c>
      <c r="N47" s="5" t="s">
        <v>228</v>
      </c>
      <c r="O47" s="3" t="s">
        <v>114</v>
      </c>
      <c r="P47" s="3">
        <v>2019</v>
      </c>
      <c r="R47" s="3">
        <v>2019</v>
      </c>
      <c r="T47" s="9">
        <f t="shared" si="0"/>
        <v>2</v>
      </c>
      <c r="U47" s="3">
        <v>1998</v>
      </c>
      <c r="W47" s="3" t="s">
        <v>113</v>
      </c>
      <c r="X47" s="3">
        <v>1998</v>
      </c>
      <c r="Y47" s="3" t="s">
        <v>144</v>
      </c>
      <c r="Z47" s="3" t="s">
        <v>116</v>
      </c>
      <c r="AD47" s="3" t="s">
        <v>113</v>
      </c>
      <c r="AE47" s="3" t="s">
        <v>116</v>
      </c>
      <c r="AF47" s="3" t="s">
        <v>117</v>
      </c>
      <c r="AN47" s="3" t="s">
        <v>117</v>
      </c>
      <c r="AO47" s="3" t="s">
        <v>179</v>
      </c>
      <c r="AP47" s="3">
        <v>2500</v>
      </c>
      <c r="CE47" s="3" t="s">
        <v>117</v>
      </c>
      <c r="CF47" s="3" t="s">
        <v>230</v>
      </c>
      <c r="CG47" s="3">
        <v>5</v>
      </c>
      <c r="CL47" s="3" t="s">
        <v>117</v>
      </c>
      <c r="CM47" s="3" t="s">
        <v>231</v>
      </c>
      <c r="CN47" s="3">
        <v>5</v>
      </c>
      <c r="DB47" s="3" t="s">
        <v>132</v>
      </c>
      <c r="DC47" s="3" t="s">
        <v>228</v>
      </c>
      <c r="DD47" s="3" t="s">
        <v>113</v>
      </c>
      <c r="DE47" s="3" t="s">
        <v>232</v>
      </c>
      <c r="DF47" s="3" t="s">
        <v>132</v>
      </c>
      <c r="DG47" s="3" t="s">
        <v>228</v>
      </c>
      <c r="DH47" s="3" t="s">
        <v>113</v>
      </c>
      <c r="DI47" s="5">
        <f>IF(AND(T47&gt;3,O47="SSc cutanée limitée",W47="Non",Z47="Non"),1,0)</f>
        <v>0</v>
      </c>
      <c r="DJ47" s="5">
        <f>IF(AND(T47&gt;3,O47="SSc cutanée limitée",W47="Oui",Y47="PID limitée",Z47="Non"),1,0)</f>
        <v>0</v>
      </c>
      <c r="DK47" s="3">
        <f>IF(AND(T47&gt;3,O47="SSc cutanée limitée",W47="Oui",Y47="PID extensive",Z47="Non"),1,0)</f>
        <v>0</v>
      </c>
      <c r="DL47" s="3">
        <f>IF(AND(T47&gt;3,O47="SSc cutanée limitée",W47="Non",Z47="Oui"),1,0)</f>
        <v>0</v>
      </c>
      <c r="DM47" s="3">
        <f>IF(AND(T47&gt;3,O47="SSc cutanée limitée",W47="Oui",Z47="Oui"),1,0)</f>
        <v>0</v>
      </c>
      <c r="DN47" s="5">
        <f t="shared" si="1"/>
        <v>0</v>
      </c>
      <c r="DO47" s="5">
        <f t="shared" si="2"/>
        <v>0</v>
      </c>
      <c r="DP47" s="3">
        <f t="shared" si="3"/>
        <v>0</v>
      </c>
      <c r="DQ47" s="3">
        <f t="shared" si="4"/>
        <v>0</v>
      </c>
      <c r="DR47" s="3">
        <f t="shared" si="5"/>
        <v>0</v>
      </c>
      <c r="DS47" s="5">
        <f t="shared" si="6"/>
        <v>0</v>
      </c>
      <c r="DT47" s="5">
        <f t="shared" si="7"/>
        <v>0</v>
      </c>
      <c r="DU47" s="3">
        <f t="shared" si="8"/>
        <v>0</v>
      </c>
      <c r="DV47" s="3">
        <f t="shared" si="9"/>
        <v>0</v>
      </c>
      <c r="DW47" s="3">
        <f t="shared" si="10"/>
        <v>0</v>
      </c>
      <c r="DX47" s="5">
        <f t="shared" si="11"/>
        <v>0</v>
      </c>
      <c r="DY47" s="5">
        <f t="shared" si="12"/>
        <v>0</v>
      </c>
      <c r="DZ47" s="3">
        <f t="shared" si="13"/>
        <v>1</v>
      </c>
      <c r="EA47" s="3">
        <f t="shared" si="14"/>
        <v>0</v>
      </c>
      <c r="EB47" s="3">
        <f t="shared" si="15"/>
        <v>0</v>
      </c>
    </row>
    <row r="48" spans="1:132" x14ac:dyDescent="0.25">
      <c r="A48" s="4">
        <v>480</v>
      </c>
      <c r="B48" s="4">
        <v>1</v>
      </c>
      <c r="C48" s="4" t="s">
        <v>798</v>
      </c>
      <c r="D48" s="4" t="s">
        <v>540</v>
      </c>
      <c r="E48" s="4" t="s">
        <v>669</v>
      </c>
      <c r="F48" s="4" t="s">
        <v>110</v>
      </c>
      <c r="G48" s="4" t="s">
        <v>233</v>
      </c>
      <c r="H48" s="4">
        <v>42</v>
      </c>
      <c r="I48" s="4" t="s">
        <v>228</v>
      </c>
      <c r="J48" s="4" t="s">
        <v>113</v>
      </c>
      <c r="K48" s="4" t="s">
        <v>113</v>
      </c>
      <c r="L48" s="4" t="s">
        <v>113</v>
      </c>
      <c r="M48" s="4" t="s">
        <v>113</v>
      </c>
      <c r="N48" s="5" t="s">
        <v>234</v>
      </c>
      <c r="O48" s="3" t="s">
        <v>114</v>
      </c>
      <c r="P48" s="3">
        <v>2006</v>
      </c>
      <c r="R48" s="3">
        <v>2004</v>
      </c>
      <c r="T48" s="9">
        <f t="shared" si="0"/>
        <v>17</v>
      </c>
      <c r="U48" s="3">
        <v>2005</v>
      </c>
      <c r="W48" s="3" t="s">
        <v>113</v>
      </c>
      <c r="X48" s="3">
        <v>2008</v>
      </c>
      <c r="Y48" s="3" t="s">
        <v>144</v>
      </c>
      <c r="Z48" s="3" t="s">
        <v>116</v>
      </c>
      <c r="AD48" s="3" t="s">
        <v>113</v>
      </c>
      <c r="AE48" s="3" t="s">
        <v>113</v>
      </c>
      <c r="AF48" s="3" t="s">
        <v>117</v>
      </c>
      <c r="AN48" s="3" t="s">
        <v>117</v>
      </c>
      <c r="AO48" s="3" t="s">
        <v>179</v>
      </c>
      <c r="AP48" s="3">
        <v>720</v>
      </c>
      <c r="DB48" s="3" t="s">
        <v>135</v>
      </c>
      <c r="DF48" s="3" t="s">
        <v>135</v>
      </c>
      <c r="DI48" s="5">
        <f>IF(AND(T48&gt;3,O48="SSc cutanée limitée",W48="Non",Z48="Non"),1,0)</f>
        <v>0</v>
      </c>
      <c r="DJ48" s="5">
        <f>IF(AND(T48&gt;3,O48="SSc cutanée limitée",W48="Oui",Y48="PID limitée",Z48="Non"),1,0)</f>
        <v>0</v>
      </c>
      <c r="DK48" s="3">
        <f>IF(AND(T48&gt;3,O48="SSc cutanée limitée",W48="Oui",Y48="PID extensive",Z48="Non"),1,0)</f>
        <v>0</v>
      </c>
      <c r="DL48" s="3">
        <f>IF(AND(T48&gt;3,O48="SSc cutanée limitée",W48="Non",Z48="Oui"),1,0)</f>
        <v>0</v>
      </c>
      <c r="DM48" s="3">
        <f>IF(AND(T48&gt;3,O48="SSc cutanée limitée",W48="Oui",Z48="Oui"),1,0)</f>
        <v>0</v>
      </c>
      <c r="DN48" s="5">
        <f t="shared" si="1"/>
        <v>0</v>
      </c>
      <c r="DO48" s="5">
        <f t="shared" si="2"/>
        <v>0</v>
      </c>
      <c r="DP48" s="3">
        <f t="shared" si="3"/>
        <v>1</v>
      </c>
      <c r="DQ48" s="3">
        <f t="shared" si="4"/>
        <v>0</v>
      </c>
      <c r="DR48" s="3">
        <f t="shared" si="5"/>
        <v>0</v>
      </c>
      <c r="DS48" s="5">
        <f t="shared" si="6"/>
        <v>0</v>
      </c>
      <c r="DT48" s="5">
        <f t="shared" si="7"/>
        <v>0</v>
      </c>
      <c r="DU48" s="3">
        <f t="shared" si="8"/>
        <v>0</v>
      </c>
      <c r="DV48" s="3">
        <f t="shared" si="9"/>
        <v>0</v>
      </c>
      <c r="DW48" s="3">
        <f t="shared" si="10"/>
        <v>0</v>
      </c>
      <c r="DX48" s="5">
        <f t="shared" si="11"/>
        <v>0</v>
      </c>
      <c r="DY48" s="5">
        <f t="shared" si="12"/>
        <v>0</v>
      </c>
      <c r="DZ48" s="3">
        <f t="shared" si="13"/>
        <v>0</v>
      </c>
      <c r="EA48" s="3">
        <f t="shared" si="14"/>
        <v>0</v>
      </c>
      <c r="EB48" s="3">
        <f t="shared" si="15"/>
        <v>0</v>
      </c>
    </row>
    <row r="49" spans="1:132" x14ac:dyDescent="0.25">
      <c r="A49" s="4">
        <v>482</v>
      </c>
      <c r="B49" s="4">
        <v>1</v>
      </c>
      <c r="C49" s="4" t="s">
        <v>799</v>
      </c>
      <c r="D49" s="4" t="s">
        <v>541</v>
      </c>
      <c r="E49" s="4" t="s">
        <v>670</v>
      </c>
      <c r="F49" s="4" t="s">
        <v>121</v>
      </c>
      <c r="G49" s="4" t="s">
        <v>235</v>
      </c>
      <c r="H49" s="4">
        <v>68</v>
      </c>
      <c r="I49" s="4" t="s">
        <v>236</v>
      </c>
      <c r="J49" s="4" t="s">
        <v>113</v>
      </c>
      <c r="K49" s="4" t="s">
        <v>113</v>
      </c>
      <c r="L49" s="4" t="s">
        <v>113</v>
      </c>
      <c r="M49" s="4" t="s">
        <v>113</v>
      </c>
      <c r="N49" s="5" t="s">
        <v>236</v>
      </c>
      <c r="O49" s="3" t="s">
        <v>123</v>
      </c>
      <c r="P49" s="3">
        <v>2020</v>
      </c>
      <c r="R49" s="3">
        <v>2005</v>
      </c>
      <c r="T49" s="9">
        <f t="shared" si="0"/>
        <v>16</v>
      </c>
      <c r="U49" s="3">
        <v>2019</v>
      </c>
      <c r="W49" s="3" t="s">
        <v>116</v>
      </c>
      <c r="Z49" s="3" t="s">
        <v>113</v>
      </c>
      <c r="AA49" s="3" t="s">
        <v>237</v>
      </c>
      <c r="AC49" s="3">
        <v>2019</v>
      </c>
      <c r="AD49" s="3" t="s">
        <v>116</v>
      </c>
      <c r="AE49" s="3" t="s">
        <v>113</v>
      </c>
      <c r="CH49" s="3" t="s">
        <v>117</v>
      </c>
      <c r="CI49" s="3" t="s">
        <v>183</v>
      </c>
      <c r="CJ49" s="3" t="s">
        <v>238</v>
      </c>
      <c r="CK49" s="3" t="s">
        <v>184</v>
      </c>
      <c r="CO49" s="3" t="s">
        <v>117</v>
      </c>
      <c r="CP49" s="3" t="s">
        <v>239</v>
      </c>
      <c r="CQ49" s="3">
        <v>60</v>
      </c>
      <c r="CR49" s="3" t="s">
        <v>117</v>
      </c>
      <c r="CS49" s="3" t="s">
        <v>240</v>
      </c>
      <c r="CT49" s="3">
        <v>250</v>
      </c>
      <c r="DB49" s="3" t="s">
        <v>135</v>
      </c>
      <c r="DF49" s="3" t="s">
        <v>132</v>
      </c>
      <c r="DG49" s="3" t="s">
        <v>236</v>
      </c>
      <c r="DH49" s="3" t="s">
        <v>113</v>
      </c>
      <c r="DI49" s="5">
        <f>IF(AND(T49&gt;3,O49="SSc cutanée limitée",W49="Non",Z49="Non"),1,0)</f>
        <v>0</v>
      </c>
      <c r="DJ49" s="5">
        <f>IF(AND(T49&gt;3,O49="SSc cutanée limitée",W49="Oui",Y49="PID limitée",Z49="Non"),1,0)</f>
        <v>0</v>
      </c>
      <c r="DK49" s="3">
        <f>IF(AND(T49&gt;3,O49="SSc cutanée limitée",W49="Oui",Y49="PID extensive",Z49="Non"),1,0)</f>
        <v>0</v>
      </c>
      <c r="DL49" s="3">
        <f>IF(AND(T49&gt;3,O49="SSc cutanée limitée",W49="Non",Z49="Oui"),1,0)</f>
        <v>1</v>
      </c>
      <c r="DM49" s="3">
        <f>IF(AND(T49&gt;3,O49="SSc cutanée limitée",W49="Oui",Z49="Oui"),1,0)</f>
        <v>0</v>
      </c>
      <c r="DN49" s="5">
        <f t="shared" si="1"/>
        <v>0</v>
      </c>
      <c r="DO49" s="5">
        <f t="shared" si="2"/>
        <v>0</v>
      </c>
      <c r="DP49" s="3">
        <f t="shared" si="3"/>
        <v>0</v>
      </c>
      <c r="DQ49" s="3">
        <f t="shared" si="4"/>
        <v>0</v>
      </c>
      <c r="DR49" s="3">
        <f t="shared" si="5"/>
        <v>0</v>
      </c>
      <c r="DS49" s="5">
        <f t="shared" si="6"/>
        <v>0</v>
      </c>
      <c r="DT49" s="5">
        <f t="shared" si="7"/>
        <v>0</v>
      </c>
      <c r="DU49" s="3">
        <f t="shared" si="8"/>
        <v>0</v>
      </c>
      <c r="DV49" s="3">
        <f t="shared" si="9"/>
        <v>0</v>
      </c>
      <c r="DW49" s="3">
        <f t="shared" si="10"/>
        <v>0</v>
      </c>
      <c r="DX49" s="5">
        <f t="shared" si="11"/>
        <v>0</v>
      </c>
      <c r="DY49" s="5">
        <f t="shared" si="12"/>
        <v>0</v>
      </c>
      <c r="DZ49" s="3">
        <f t="shared" si="13"/>
        <v>0</v>
      </c>
      <c r="EA49" s="3">
        <f t="shared" si="14"/>
        <v>0</v>
      </c>
      <c r="EB49" s="3">
        <f t="shared" si="15"/>
        <v>0</v>
      </c>
    </row>
    <row r="50" spans="1:132" x14ac:dyDescent="0.25">
      <c r="A50" s="4">
        <v>488</v>
      </c>
      <c r="B50" s="4">
        <v>1</v>
      </c>
      <c r="C50" s="4" t="s">
        <v>800</v>
      </c>
      <c r="D50" s="4" t="s">
        <v>542</v>
      </c>
      <c r="E50" s="4" t="s">
        <v>671</v>
      </c>
      <c r="F50" s="4" t="s">
        <v>121</v>
      </c>
      <c r="G50" s="4" t="s">
        <v>245</v>
      </c>
      <c r="H50" s="4">
        <v>73</v>
      </c>
      <c r="I50" s="4" t="s">
        <v>242</v>
      </c>
      <c r="J50" s="4" t="s">
        <v>113</v>
      </c>
      <c r="K50" s="4" t="s">
        <v>113</v>
      </c>
      <c r="L50" s="4" t="s">
        <v>113</v>
      </c>
      <c r="M50" s="4" t="s">
        <v>113</v>
      </c>
      <c r="N50" s="5" t="s">
        <v>242</v>
      </c>
      <c r="O50" s="3" t="s">
        <v>123</v>
      </c>
      <c r="P50" s="3">
        <v>2001</v>
      </c>
      <c r="R50" s="3">
        <v>1999</v>
      </c>
      <c r="T50" s="9">
        <f t="shared" si="0"/>
        <v>22</v>
      </c>
      <c r="U50" s="3">
        <v>2001</v>
      </c>
      <c r="W50" s="3" t="s">
        <v>116</v>
      </c>
      <c r="Z50" s="3" t="s">
        <v>116</v>
      </c>
      <c r="AD50" s="3" t="s">
        <v>116</v>
      </c>
      <c r="AE50" s="3" t="s">
        <v>116</v>
      </c>
      <c r="AF50" s="3" t="s">
        <v>117</v>
      </c>
      <c r="DB50" s="3" t="s">
        <v>135</v>
      </c>
      <c r="DF50" s="3" t="s">
        <v>132</v>
      </c>
      <c r="DG50" s="3" t="s">
        <v>242</v>
      </c>
      <c r="DH50" s="3" t="s">
        <v>116</v>
      </c>
      <c r="DI50" s="5">
        <f>IF(AND(T50&gt;3,O50="SSc cutanée limitée",W50="Non",Z50="Non"),1,0)</f>
        <v>1</v>
      </c>
      <c r="DJ50" s="5">
        <f>IF(AND(T50&gt;3,O50="SSc cutanée limitée",W50="Oui",Y50="PID limitée",Z50="Non"),1,0)</f>
        <v>0</v>
      </c>
      <c r="DK50" s="3">
        <f>IF(AND(T50&gt;3,O50="SSc cutanée limitée",W50="Oui",Y50="PID extensive",Z50="Non"),1,0)</f>
        <v>0</v>
      </c>
      <c r="DL50" s="3">
        <f>IF(AND(T50&gt;3,O50="SSc cutanée limitée",W50="Non",Z50="Oui"),1,0)</f>
        <v>0</v>
      </c>
      <c r="DM50" s="3">
        <f>IF(AND(T50&gt;3,O50="SSc cutanée limitée",W50="Oui",Z50="Oui"),1,0)</f>
        <v>0</v>
      </c>
      <c r="DN50" s="5">
        <f t="shared" si="1"/>
        <v>0</v>
      </c>
      <c r="DO50" s="5">
        <f t="shared" si="2"/>
        <v>0</v>
      </c>
      <c r="DP50" s="3">
        <f t="shared" si="3"/>
        <v>0</v>
      </c>
      <c r="DQ50" s="3">
        <f t="shared" si="4"/>
        <v>0</v>
      </c>
      <c r="DR50" s="3">
        <f t="shared" si="5"/>
        <v>0</v>
      </c>
      <c r="DS50" s="5">
        <f t="shared" si="6"/>
        <v>0</v>
      </c>
      <c r="DT50" s="5">
        <f t="shared" si="7"/>
        <v>0</v>
      </c>
      <c r="DU50" s="3">
        <f t="shared" si="8"/>
        <v>0</v>
      </c>
      <c r="DV50" s="3">
        <f t="shared" si="9"/>
        <v>0</v>
      </c>
      <c r="DW50" s="3">
        <f t="shared" si="10"/>
        <v>0</v>
      </c>
      <c r="DX50" s="5">
        <f t="shared" si="11"/>
        <v>0</v>
      </c>
      <c r="DY50" s="5">
        <f t="shared" si="12"/>
        <v>0</v>
      </c>
      <c r="DZ50" s="3">
        <f t="shared" si="13"/>
        <v>0</v>
      </c>
      <c r="EA50" s="3">
        <f t="shared" si="14"/>
        <v>0</v>
      </c>
      <c r="EB50" s="3">
        <f t="shared" si="15"/>
        <v>0</v>
      </c>
    </row>
    <row r="51" spans="1:132" x14ac:dyDescent="0.25">
      <c r="A51" s="4">
        <v>490</v>
      </c>
      <c r="B51" s="4">
        <v>1</v>
      </c>
      <c r="C51" s="4" t="s">
        <v>801</v>
      </c>
      <c r="D51" s="4" t="s">
        <v>543</v>
      </c>
      <c r="E51" s="4" t="s">
        <v>672</v>
      </c>
      <c r="F51" s="4" t="s">
        <v>121</v>
      </c>
      <c r="G51" s="4" t="s">
        <v>241</v>
      </c>
      <c r="H51" s="4">
        <v>73</v>
      </c>
      <c r="I51" s="4" t="s">
        <v>242</v>
      </c>
      <c r="J51" s="4" t="s">
        <v>113</v>
      </c>
      <c r="K51" s="4" t="s">
        <v>113</v>
      </c>
      <c r="L51" s="4" t="s">
        <v>113</v>
      </c>
      <c r="M51" s="4" t="s">
        <v>113</v>
      </c>
      <c r="N51" s="5" t="s">
        <v>242</v>
      </c>
      <c r="O51" s="3" t="s">
        <v>123</v>
      </c>
      <c r="P51" s="3">
        <v>1998</v>
      </c>
      <c r="R51" s="3">
        <v>1994</v>
      </c>
      <c r="T51" s="9">
        <f t="shared" si="0"/>
        <v>27</v>
      </c>
      <c r="U51" s="3">
        <v>1994</v>
      </c>
      <c r="W51" s="3" t="s">
        <v>113</v>
      </c>
      <c r="X51" s="3">
        <v>2004</v>
      </c>
      <c r="Y51" s="3" t="s">
        <v>115</v>
      </c>
      <c r="Z51" s="3" t="s">
        <v>116</v>
      </c>
      <c r="AD51" s="3" t="s">
        <v>116</v>
      </c>
      <c r="AE51" s="3" t="s">
        <v>113</v>
      </c>
      <c r="CB51" s="3" t="s">
        <v>117</v>
      </c>
      <c r="CC51" s="3" t="s">
        <v>243</v>
      </c>
      <c r="CD51" s="3">
        <v>300</v>
      </c>
      <c r="CH51" s="3" t="s">
        <v>117</v>
      </c>
      <c r="CI51" s="3" t="s">
        <v>244</v>
      </c>
      <c r="CJ51" s="3">
        <v>300</v>
      </c>
      <c r="CK51" s="3" t="s">
        <v>184</v>
      </c>
      <c r="DB51" s="3" t="s">
        <v>135</v>
      </c>
      <c r="DF51" s="3" t="s">
        <v>132</v>
      </c>
      <c r="DG51" s="3" t="s">
        <v>242</v>
      </c>
      <c r="DH51" s="3" t="s">
        <v>116</v>
      </c>
      <c r="DI51" s="5">
        <f>IF(AND(T51&gt;3,O51="SSc cutanée limitée",W51="Non",Z51="Non"),1,0)</f>
        <v>0</v>
      </c>
      <c r="DJ51" s="5">
        <f>IF(AND(T51&gt;3,O51="SSc cutanée limitée",W51="Oui",Y51="PID limitée",Z51="Non"),1,0)</f>
        <v>1</v>
      </c>
      <c r="DK51" s="3">
        <f>IF(AND(T51&gt;3,O51="SSc cutanée limitée",W51="Oui",Y51="PID extensive",Z51="Non"),1,0)</f>
        <v>0</v>
      </c>
      <c r="DL51" s="3">
        <f>IF(AND(T51&gt;3,O51="SSc cutanée limitée",W51="Non",Z51="Oui"),1,0)</f>
        <v>0</v>
      </c>
      <c r="DM51" s="3">
        <f>IF(AND(T51&gt;3,O51="SSc cutanée limitée",W51="Oui",Z51="Oui"),1,0)</f>
        <v>0</v>
      </c>
      <c r="DN51" s="5">
        <f t="shared" si="1"/>
        <v>0</v>
      </c>
      <c r="DO51" s="5">
        <f t="shared" si="2"/>
        <v>0</v>
      </c>
      <c r="DP51" s="3">
        <f t="shared" si="3"/>
        <v>0</v>
      </c>
      <c r="DQ51" s="3">
        <f t="shared" si="4"/>
        <v>0</v>
      </c>
      <c r="DR51" s="3">
        <f t="shared" si="5"/>
        <v>0</v>
      </c>
      <c r="DS51" s="5">
        <f t="shared" si="6"/>
        <v>0</v>
      </c>
      <c r="DT51" s="5">
        <f t="shared" si="7"/>
        <v>0</v>
      </c>
      <c r="DU51" s="3">
        <f t="shared" si="8"/>
        <v>0</v>
      </c>
      <c r="DV51" s="3">
        <f t="shared" si="9"/>
        <v>0</v>
      </c>
      <c r="DW51" s="3">
        <f t="shared" si="10"/>
        <v>0</v>
      </c>
      <c r="DX51" s="5">
        <f t="shared" si="11"/>
        <v>0</v>
      </c>
      <c r="DY51" s="5">
        <f t="shared" si="12"/>
        <v>0</v>
      </c>
      <c r="DZ51" s="3">
        <f t="shared" si="13"/>
        <v>0</v>
      </c>
      <c r="EA51" s="3">
        <f t="shared" si="14"/>
        <v>0</v>
      </c>
      <c r="EB51" s="3">
        <f t="shared" si="15"/>
        <v>0</v>
      </c>
    </row>
    <row r="52" spans="1:132" x14ac:dyDescent="0.25">
      <c r="A52" s="4">
        <v>492</v>
      </c>
      <c r="B52" s="4">
        <v>1</v>
      </c>
      <c r="C52" s="4" t="s">
        <v>802</v>
      </c>
      <c r="D52" s="4" t="s">
        <v>544</v>
      </c>
      <c r="E52" s="4" t="s">
        <v>673</v>
      </c>
      <c r="F52" s="4" t="s">
        <v>121</v>
      </c>
      <c r="G52" s="4" t="s">
        <v>249</v>
      </c>
      <c r="H52" s="4">
        <v>49</v>
      </c>
      <c r="I52" s="4" t="s">
        <v>247</v>
      </c>
      <c r="J52" s="4" t="s">
        <v>113</v>
      </c>
      <c r="K52" s="4" t="s">
        <v>113</v>
      </c>
      <c r="L52" s="4" t="s">
        <v>113</v>
      </c>
      <c r="M52" s="4" t="s">
        <v>113</v>
      </c>
      <c r="N52" s="5" t="s">
        <v>247</v>
      </c>
      <c r="O52" s="3" t="s">
        <v>114</v>
      </c>
      <c r="P52" s="3">
        <v>2016</v>
      </c>
      <c r="R52" s="3">
        <v>2015</v>
      </c>
      <c r="T52" s="9">
        <f t="shared" si="0"/>
        <v>6</v>
      </c>
      <c r="U52" s="3">
        <v>2015</v>
      </c>
      <c r="W52" s="3" t="s">
        <v>113</v>
      </c>
      <c r="X52" s="3">
        <v>2016</v>
      </c>
      <c r="Y52" s="3" t="s">
        <v>115</v>
      </c>
      <c r="Z52" s="3" t="s">
        <v>116</v>
      </c>
      <c r="AD52" s="3" t="s">
        <v>113</v>
      </c>
      <c r="AE52" s="3" t="s">
        <v>116</v>
      </c>
      <c r="AF52" s="3" t="s">
        <v>117</v>
      </c>
      <c r="AN52" s="3" t="s">
        <v>117</v>
      </c>
      <c r="AO52" s="3" t="s">
        <v>179</v>
      </c>
      <c r="AP52" s="3">
        <v>500</v>
      </c>
      <c r="DB52" s="3" t="s">
        <v>135</v>
      </c>
      <c r="DF52" s="3" t="s">
        <v>132</v>
      </c>
      <c r="DG52" s="3" t="s">
        <v>250</v>
      </c>
      <c r="DH52" s="3" t="s">
        <v>116</v>
      </c>
      <c r="DI52" s="5">
        <f>IF(AND(T52&gt;3,O52="SSc cutanée limitée",W52="Non",Z52="Non"),1,0)</f>
        <v>0</v>
      </c>
      <c r="DJ52" s="5">
        <f>IF(AND(T52&gt;3,O52="SSc cutanée limitée",W52="Oui",Y52="PID limitée",Z52="Non"),1,0)</f>
        <v>0</v>
      </c>
      <c r="DK52" s="3">
        <f>IF(AND(T52&gt;3,O52="SSc cutanée limitée",W52="Oui",Y52="PID extensive",Z52="Non"),1,0)</f>
        <v>0</v>
      </c>
      <c r="DL52" s="3">
        <f>IF(AND(T52&gt;3,O52="SSc cutanée limitée",W52="Non",Z52="Oui"),1,0)</f>
        <v>0</v>
      </c>
      <c r="DM52" s="3">
        <f>IF(AND(T52&gt;3,O52="SSc cutanée limitée",W52="Oui",Z52="Oui"),1,0)</f>
        <v>0</v>
      </c>
      <c r="DN52" s="5">
        <f t="shared" si="1"/>
        <v>0</v>
      </c>
      <c r="DO52" s="5">
        <f t="shared" si="2"/>
        <v>1</v>
      </c>
      <c r="DP52" s="3">
        <f t="shared" si="3"/>
        <v>0</v>
      </c>
      <c r="DQ52" s="3">
        <f t="shared" si="4"/>
        <v>0</v>
      </c>
      <c r="DR52" s="3">
        <f t="shared" si="5"/>
        <v>0</v>
      </c>
      <c r="DS52" s="5">
        <f t="shared" si="6"/>
        <v>0</v>
      </c>
      <c r="DT52" s="5">
        <f t="shared" si="7"/>
        <v>0</v>
      </c>
      <c r="DU52" s="3">
        <f t="shared" si="8"/>
        <v>0</v>
      </c>
      <c r="DV52" s="3">
        <f t="shared" si="9"/>
        <v>0</v>
      </c>
      <c r="DW52" s="3">
        <f t="shared" si="10"/>
        <v>0</v>
      </c>
      <c r="DX52" s="5">
        <f t="shared" si="11"/>
        <v>0</v>
      </c>
      <c r="DY52" s="5">
        <f t="shared" si="12"/>
        <v>0</v>
      </c>
      <c r="DZ52" s="3">
        <f t="shared" si="13"/>
        <v>0</v>
      </c>
      <c r="EA52" s="3">
        <f t="shared" si="14"/>
        <v>0</v>
      </c>
      <c r="EB52" s="3">
        <f t="shared" si="15"/>
        <v>0</v>
      </c>
    </row>
    <row r="53" spans="1:132" x14ac:dyDescent="0.25">
      <c r="A53" s="4">
        <v>496</v>
      </c>
      <c r="B53" s="4">
        <v>1</v>
      </c>
      <c r="C53" s="4" t="s">
        <v>803</v>
      </c>
      <c r="D53" s="4" t="s">
        <v>545</v>
      </c>
      <c r="E53" s="4" t="s">
        <v>674</v>
      </c>
      <c r="F53" s="4" t="s">
        <v>121</v>
      </c>
      <c r="G53" s="4" t="s">
        <v>246</v>
      </c>
      <c r="H53" s="4">
        <v>66</v>
      </c>
      <c r="I53" s="4" t="s">
        <v>247</v>
      </c>
      <c r="J53" s="4" t="s">
        <v>113</v>
      </c>
      <c r="K53" s="4" t="s">
        <v>113</v>
      </c>
      <c r="L53" s="4" t="s">
        <v>113</v>
      </c>
      <c r="M53" s="4" t="s">
        <v>113</v>
      </c>
      <c r="N53" s="5" t="s">
        <v>247</v>
      </c>
      <c r="O53" s="3" t="s">
        <v>123</v>
      </c>
      <c r="P53" s="3">
        <v>2014</v>
      </c>
      <c r="R53" s="3">
        <v>2008</v>
      </c>
      <c r="T53" s="9">
        <f t="shared" si="0"/>
        <v>13</v>
      </c>
      <c r="U53" s="3">
        <v>2013</v>
      </c>
      <c r="W53" s="3" t="s">
        <v>116</v>
      </c>
      <c r="Z53" s="3" t="s">
        <v>116</v>
      </c>
      <c r="AD53" s="3" t="s">
        <v>116</v>
      </c>
      <c r="AE53" s="3" t="s">
        <v>113</v>
      </c>
      <c r="CE53" s="3" t="s">
        <v>117</v>
      </c>
      <c r="CF53" s="3" t="s">
        <v>156</v>
      </c>
      <c r="CG53" s="3">
        <v>5</v>
      </c>
      <c r="CH53" s="3" t="s">
        <v>117</v>
      </c>
      <c r="CI53" s="3" t="s">
        <v>248</v>
      </c>
      <c r="CJ53" s="3">
        <v>1.25</v>
      </c>
      <c r="CK53" s="3" t="s">
        <v>184</v>
      </c>
      <c r="DB53" s="3" t="s">
        <v>135</v>
      </c>
      <c r="DF53" s="3" t="s">
        <v>132</v>
      </c>
      <c r="DG53" s="3" t="s">
        <v>247</v>
      </c>
      <c r="DH53" s="3" t="s">
        <v>116</v>
      </c>
      <c r="DI53" s="5">
        <f>IF(AND(T53&gt;3,O53="SSc cutanée limitée",W53="Non",Z53="Non"),1,0)</f>
        <v>1</v>
      </c>
      <c r="DJ53" s="5">
        <f>IF(AND(T53&gt;3,O53="SSc cutanée limitée",W53="Oui",Y53="PID limitée",Z53="Non"),1,0)</f>
        <v>0</v>
      </c>
      <c r="DK53" s="3">
        <f>IF(AND(T53&gt;3,O53="SSc cutanée limitée",W53="Oui",Y53="PID extensive",Z53="Non"),1,0)</f>
        <v>0</v>
      </c>
      <c r="DL53" s="3">
        <f>IF(AND(T53&gt;3,O53="SSc cutanée limitée",W53="Non",Z53="Oui"),1,0)</f>
        <v>0</v>
      </c>
      <c r="DM53" s="3">
        <f>IF(AND(T53&gt;3,O53="SSc cutanée limitée",W53="Oui",Z53="Oui"),1,0)</f>
        <v>0</v>
      </c>
      <c r="DN53" s="5">
        <f t="shared" si="1"/>
        <v>0</v>
      </c>
      <c r="DO53" s="5">
        <f t="shared" si="2"/>
        <v>0</v>
      </c>
      <c r="DP53" s="3">
        <f t="shared" si="3"/>
        <v>0</v>
      </c>
      <c r="DQ53" s="3">
        <f t="shared" si="4"/>
        <v>0</v>
      </c>
      <c r="DR53" s="3">
        <f t="shared" si="5"/>
        <v>0</v>
      </c>
      <c r="DS53" s="5">
        <f t="shared" si="6"/>
        <v>0</v>
      </c>
      <c r="DT53" s="5">
        <f t="shared" si="7"/>
        <v>0</v>
      </c>
      <c r="DU53" s="3">
        <f t="shared" si="8"/>
        <v>0</v>
      </c>
      <c r="DV53" s="3">
        <f t="shared" si="9"/>
        <v>0</v>
      </c>
      <c r="DW53" s="3">
        <f t="shared" si="10"/>
        <v>0</v>
      </c>
      <c r="DX53" s="5">
        <f t="shared" si="11"/>
        <v>0</v>
      </c>
      <c r="DY53" s="5">
        <f t="shared" si="12"/>
        <v>0</v>
      </c>
      <c r="DZ53" s="3">
        <f t="shared" si="13"/>
        <v>0</v>
      </c>
      <c r="EA53" s="3">
        <f t="shared" si="14"/>
        <v>0</v>
      </c>
      <c r="EB53" s="3">
        <f t="shared" si="15"/>
        <v>0</v>
      </c>
    </row>
    <row r="54" spans="1:132" x14ac:dyDescent="0.25">
      <c r="A54" s="4">
        <v>498</v>
      </c>
      <c r="B54" s="4">
        <v>1</v>
      </c>
      <c r="C54" s="4" t="s">
        <v>804</v>
      </c>
      <c r="D54" s="4" t="s">
        <v>546</v>
      </c>
      <c r="E54" s="4" t="s">
        <v>675</v>
      </c>
      <c r="F54" s="4" t="s">
        <v>121</v>
      </c>
      <c r="G54" s="4" t="s">
        <v>264</v>
      </c>
      <c r="H54" s="4">
        <v>51</v>
      </c>
      <c r="I54" s="4" t="s">
        <v>265</v>
      </c>
      <c r="J54" s="4" t="s">
        <v>113</v>
      </c>
      <c r="K54" s="4" t="s">
        <v>113</v>
      </c>
      <c r="L54" s="4" t="s">
        <v>113</v>
      </c>
      <c r="M54" s="4" t="s">
        <v>113</v>
      </c>
      <c r="N54" s="5" t="s">
        <v>265</v>
      </c>
      <c r="O54" s="3" t="s">
        <v>123</v>
      </c>
      <c r="P54" s="3">
        <v>2013</v>
      </c>
      <c r="R54" s="3">
        <v>1993</v>
      </c>
      <c r="T54" s="9">
        <f t="shared" si="0"/>
        <v>28</v>
      </c>
      <c r="U54" s="3">
        <v>2012</v>
      </c>
      <c r="W54" s="3" t="s">
        <v>116</v>
      </c>
      <c r="Z54" s="3" t="s">
        <v>116</v>
      </c>
      <c r="AD54" s="3" t="s">
        <v>116</v>
      </c>
      <c r="AE54" s="3" t="s">
        <v>116</v>
      </c>
      <c r="DB54" s="3" t="s">
        <v>135</v>
      </c>
      <c r="DF54" s="3" t="s">
        <v>132</v>
      </c>
      <c r="DG54" s="3" t="s">
        <v>265</v>
      </c>
      <c r="DH54" s="3" t="s">
        <v>116</v>
      </c>
      <c r="DI54" s="5">
        <f>IF(AND(T54&gt;3,O54="SSc cutanée limitée",W54="Non",Z54="Non"),1,0)</f>
        <v>1</v>
      </c>
      <c r="DJ54" s="5">
        <f>IF(AND(T54&gt;3,O54="SSc cutanée limitée",W54="Oui",Y54="PID limitée",Z54="Non"),1,0)</f>
        <v>0</v>
      </c>
      <c r="DK54" s="3">
        <f>IF(AND(T54&gt;3,O54="SSc cutanée limitée",W54="Oui",Y54="PID extensive",Z54="Non"),1,0)</f>
        <v>0</v>
      </c>
      <c r="DL54" s="3">
        <f>IF(AND(T54&gt;3,O54="SSc cutanée limitée",W54="Non",Z54="Oui"),1,0)</f>
        <v>0</v>
      </c>
      <c r="DM54" s="3">
        <f>IF(AND(T54&gt;3,O54="SSc cutanée limitée",W54="Oui",Z54="Oui"),1,0)</f>
        <v>0</v>
      </c>
      <c r="DN54" s="5">
        <f t="shared" si="1"/>
        <v>0</v>
      </c>
      <c r="DO54" s="5">
        <f t="shared" si="2"/>
        <v>0</v>
      </c>
      <c r="DP54" s="3">
        <f t="shared" si="3"/>
        <v>0</v>
      </c>
      <c r="DQ54" s="3">
        <f t="shared" si="4"/>
        <v>0</v>
      </c>
      <c r="DR54" s="3">
        <f t="shared" si="5"/>
        <v>0</v>
      </c>
      <c r="DS54" s="5">
        <f t="shared" si="6"/>
        <v>0</v>
      </c>
      <c r="DT54" s="5">
        <f t="shared" si="7"/>
        <v>0</v>
      </c>
      <c r="DU54" s="3">
        <f t="shared" si="8"/>
        <v>0</v>
      </c>
      <c r="DV54" s="3">
        <f t="shared" si="9"/>
        <v>0</v>
      </c>
      <c r="DW54" s="3">
        <f t="shared" si="10"/>
        <v>0</v>
      </c>
      <c r="DX54" s="5">
        <f t="shared" si="11"/>
        <v>0</v>
      </c>
      <c r="DY54" s="5">
        <f t="shared" si="12"/>
        <v>0</v>
      </c>
      <c r="DZ54" s="3">
        <f t="shared" si="13"/>
        <v>0</v>
      </c>
      <c r="EA54" s="3">
        <f t="shared" si="14"/>
        <v>0</v>
      </c>
      <c r="EB54" s="3">
        <f t="shared" si="15"/>
        <v>0</v>
      </c>
    </row>
    <row r="55" spans="1:132" x14ac:dyDescent="0.25">
      <c r="A55" s="4">
        <v>500</v>
      </c>
      <c r="B55" s="4">
        <v>1</v>
      </c>
      <c r="C55" s="4" t="s">
        <v>805</v>
      </c>
      <c r="D55" s="4" t="s">
        <v>547</v>
      </c>
      <c r="E55" s="4" t="s">
        <v>676</v>
      </c>
      <c r="F55" s="4" t="s">
        <v>121</v>
      </c>
      <c r="G55" s="4" t="s">
        <v>268</v>
      </c>
      <c r="H55" s="4">
        <v>59</v>
      </c>
      <c r="I55" s="4" t="s">
        <v>266</v>
      </c>
      <c r="J55" s="4" t="s">
        <v>113</v>
      </c>
      <c r="K55" s="4" t="s">
        <v>113</v>
      </c>
      <c r="L55" s="4" t="s">
        <v>113</v>
      </c>
      <c r="M55" s="4" t="s">
        <v>113</v>
      </c>
      <c r="N55" s="5" t="s">
        <v>266</v>
      </c>
      <c r="O55" s="3" t="s">
        <v>123</v>
      </c>
      <c r="P55" s="3">
        <v>2012</v>
      </c>
      <c r="R55" s="3">
        <v>2006</v>
      </c>
      <c r="T55" s="9">
        <f t="shared" si="0"/>
        <v>15</v>
      </c>
      <c r="U55" s="3">
        <v>2010</v>
      </c>
      <c r="W55" s="3" t="s">
        <v>116</v>
      </c>
      <c r="Z55" s="3" t="s">
        <v>116</v>
      </c>
      <c r="AD55" s="3" t="s">
        <v>116</v>
      </c>
      <c r="AE55" s="3" t="s">
        <v>113</v>
      </c>
      <c r="CB55" s="3" t="s">
        <v>117</v>
      </c>
      <c r="CC55" s="3" t="s">
        <v>269</v>
      </c>
      <c r="CD55" s="3">
        <v>200</v>
      </c>
      <c r="CR55" s="3" t="s">
        <v>117</v>
      </c>
      <c r="CS55" s="3" t="s">
        <v>240</v>
      </c>
      <c r="CT55" s="3">
        <v>250</v>
      </c>
      <c r="DB55" s="3" t="s">
        <v>135</v>
      </c>
      <c r="DF55" s="3" t="s">
        <v>132</v>
      </c>
      <c r="DG55" s="3" t="s">
        <v>266</v>
      </c>
      <c r="DH55" s="3" t="s">
        <v>116</v>
      </c>
      <c r="DI55" s="5">
        <f>IF(AND(T55&gt;3,O55="SSc cutanée limitée",W55="Non",Z55="Non"),1,0)</f>
        <v>1</v>
      </c>
      <c r="DJ55" s="5">
        <f>IF(AND(T55&gt;3,O55="SSc cutanée limitée",W55="Oui",Y55="PID limitée",Z55="Non"),1,0)</f>
        <v>0</v>
      </c>
      <c r="DK55" s="3">
        <f>IF(AND(T55&gt;3,O55="SSc cutanée limitée",W55="Oui",Y55="PID extensive",Z55="Non"),1,0)</f>
        <v>0</v>
      </c>
      <c r="DL55" s="3">
        <f>IF(AND(T55&gt;3,O55="SSc cutanée limitée",W55="Non",Z55="Oui"),1,0)</f>
        <v>0</v>
      </c>
      <c r="DM55" s="3">
        <f>IF(AND(T55&gt;3,O55="SSc cutanée limitée",W55="Oui",Z55="Oui"),1,0)</f>
        <v>0</v>
      </c>
      <c r="DN55" s="5">
        <f t="shared" si="1"/>
        <v>0</v>
      </c>
      <c r="DO55" s="5">
        <f t="shared" si="2"/>
        <v>0</v>
      </c>
      <c r="DP55" s="3">
        <f t="shared" si="3"/>
        <v>0</v>
      </c>
      <c r="DQ55" s="3">
        <f t="shared" si="4"/>
        <v>0</v>
      </c>
      <c r="DR55" s="3">
        <f t="shared" si="5"/>
        <v>0</v>
      </c>
      <c r="DS55" s="5">
        <f t="shared" si="6"/>
        <v>0</v>
      </c>
      <c r="DT55" s="5">
        <f t="shared" si="7"/>
        <v>0</v>
      </c>
      <c r="DU55" s="3">
        <f t="shared" si="8"/>
        <v>0</v>
      </c>
      <c r="DV55" s="3">
        <f t="shared" si="9"/>
        <v>0</v>
      </c>
      <c r="DW55" s="3">
        <f t="shared" si="10"/>
        <v>0</v>
      </c>
      <c r="DX55" s="5">
        <f t="shared" si="11"/>
        <v>0</v>
      </c>
      <c r="DY55" s="5">
        <f t="shared" si="12"/>
        <v>0</v>
      </c>
      <c r="DZ55" s="3">
        <f t="shared" si="13"/>
        <v>0</v>
      </c>
      <c r="EA55" s="3">
        <f t="shared" si="14"/>
        <v>0</v>
      </c>
      <c r="EB55" s="3">
        <f t="shared" si="15"/>
        <v>0</v>
      </c>
    </row>
    <row r="56" spans="1:132" x14ac:dyDescent="0.25">
      <c r="A56" s="4">
        <v>502</v>
      </c>
      <c r="B56" s="4">
        <v>1</v>
      </c>
      <c r="C56" s="4" t="s">
        <v>806</v>
      </c>
      <c r="D56" s="4" t="s">
        <v>548</v>
      </c>
      <c r="E56" s="4" t="s">
        <v>677</v>
      </c>
      <c r="F56" s="4" t="s">
        <v>110</v>
      </c>
      <c r="G56" s="4" t="s">
        <v>272</v>
      </c>
      <c r="H56" s="4">
        <v>74</v>
      </c>
      <c r="I56" s="4" t="s">
        <v>271</v>
      </c>
      <c r="J56" s="4" t="s">
        <v>113</v>
      </c>
      <c r="K56" s="4" t="s">
        <v>113</v>
      </c>
      <c r="L56" s="4" t="s">
        <v>113</v>
      </c>
      <c r="M56" s="4" t="s">
        <v>113</v>
      </c>
      <c r="N56" s="5" t="s">
        <v>271</v>
      </c>
      <c r="O56" s="3" t="s">
        <v>123</v>
      </c>
      <c r="P56" s="3">
        <v>2016</v>
      </c>
      <c r="T56" s="9">
        <f t="shared" si="0"/>
        <v>2021</v>
      </c>
      <c r="U56" s="3">
        <v>2015</v>
      </c>
      <c r="W56" s="3" t="s">
        <v>113</v>
      </c>
      <c r="X56" s="3">
        <v>2016</v>
      </c>
      <c r="Y56" s="3" t="s">
        <v>115</v>
      </c>
      <c r="Z56" s="3" t="s">
        <v>116</v>
      </c>
      <c r="AD56" s="3" t="s">
        <v>113</v>
      </c>
      <c r="AE56" s="3" t="s">
        <v>116</v>
      </c>
      <c r="AF56" s="3" t="s">
        <v>117</v>
      </c>
      <c r="DB56" s="3" t="s">
        <v>135</v>
      </c>
      <c r="DF56" s="3" t="s">
        <v>132</v>
      </c>
      <c r="DG56" s="3" t="s">
        <v>271</v>
      </c>
      <c r="DH56" s="3" t="s">
        <v>113</v>
      </c>
      <c r="DI56" s="5">
        <f>IF(AND(T56&gt;3,O56="SSc cutanée limitée",W56="Non",Z56="Non"),1,0)</f>
        <v>0</v>
      </c>
      <c r="DJ56" s="5">
        <f>IF(AND(T56&gt;3,O56="SSc cutanée limitée",W56="Oui",Y56="PID limitée",Z56="Non"),1,0)</f>
        <v>1</v>
      </c>
      <c r="DK56" s="3">
        <f>IF(AND(T56&gt;3,O56="SSc cutanée limitée",W56="Oui",Y56="PID extensive",Z56="Non"),1,0)</f>
        <v>0</v>
      </c>
      <c r="DL56" s="3">
        <f>IF(AND(T56&gt;3,O56="SSc cutanée limitée",W56="Non",Z56="Oui"),1,0)</f>
        <v>0</v>
      </c>
      <c r="DM56" s="3">
        <f>IF(AND(T56&gt;3,O56="SSc cutanée limitée",W56="Oui",Z56="Oui"),1,0)</f>
        <v>0</v>
      </c>
      <c r="DN56" s="5">
        <f t="shared" si="1"/>
        <v>0</v>
      </c>
      <c r="DO56" s="5">
        <f t="shared" si="2"/>
        <v>0</v>
      </c>
      <c r="DP56" s="3">
        <f t="shared" si="3"/>
        <v>0</v>
      </c>
      <c r="DQ56" s="3">
        <f t="shared" si="4"/>
        <v>0</v>
      </c>
      <c r="DR56" s="3">
        <f t="shared" si="5"/>
        <v>0</v>
      </c>
      <c r="DS56" s="5">
        <f t="shared" si="6"/>
        <v>0</v>
      </c>
      <c r="DT56" s="5">
        <f t="shared" si="7"/>
        <v>0</v>
      </c>
      <c r="DU56" s="3">
        <f t="shared" si="8"/>
        <v>0</v>
      </c>
      <c r="DV56" s="3">
        <f t="shared" si="9"/>
        <v>0</v>
      </c>
      <c r="DW56" s="3">
        <f t="shared" si="10"/>
        <v>0</v>
      </c>
      <c r="DX56" s="5">
        <f t="shared" si="11"/>
        <v>0</v>
      </c>
      <c r="DY56" s="5">
        <f t="shared" si="12"/>
        <v>0</v>
      </c>
      <c r="DZ56" s="3">
        <f t="shared" si="13"/>
        <v>0</v>
      </c>
      <c r="EA56" s="3">
        <f t="shared" si="14"/>
        <v>0</v>
      </c>
      <c r="EB56" s="3">
        <f t="shared" si="15"/>
        <v>0</v>
      </c>
    </row>
    <row r="57" spans="1:132" x14ac:dyDescent="0.25">
      <c r="A57" s="4">
        <v>504</v>
      </c>
      <c r="B57" s="4">
        <v>1</v>
      </c>
      <c r="C57" s="4" t="s">
        <v>807</v>
      </c>
      <c r="D57" s="4" t="s">
        <v>549</v>
      </c>
      <c r="E57" s="4" t="s">
        <v>678</v>
      </c>
      <c r="F57" s="4" t="s">
        <v>121</v>
      </c>
      <c r="G57" s="4" t="s">
        <v>270</v>
      </c>
      <c r="H57" s="4">
        <v>56</v>
      </c>
      <c r="I57" s="4" t="s">
        <v>271</v>
      </c>
      <c r="J57" s="4" t="s">
        <v>113</v>
      </c>
      <c r="K57" s="4" t="s">
        <v>113</v>
      </c>
      <c r="L57" s="4" t="s">
        <v>113</v>
      </c>
      <c r="M57" s="4" t="s">
        <v>113</v>
      </c>
      <c r="N57" s="5" t="s">
        <v>271</v>
      </c>
      <c r="O57" s="3" t="s">
        <v>196</v>
      </c>
      <c r="P57" s="3">
        <v>2016</v>
      </c>
      <c r="R57" s="3">
        <v>2012</v>
      </c>
      <c r="T57" s="9">
        <f t="shared" si="0"/>
        <v>9</v>
      </c>
      <c r="U57" s="3">
        <v>2016</v>
      </c>
      <c r="W57" s="3" t="s">
        <v>113</v>
      </c>
      <c r="X57" s="3">
        <v>2016</v>
      </c>
      <c r="Y57" s="3" t="s">
        <v>115</v>
      </c>
      <c r="Z57" s="3" t="s">
        <v>116</v>
      </c>
      <c r="AD57" s="3" t="s">
        <v>116</v>
      </c>
      <c r="AE57" s="3" t="s">
        <v>116</v>
      </c>
      <c r="DB57" s="3" t="s">
        <v>135</v>
      </c>
      <c r="DF57" s="3" t="s">
        <v>132</v>
      </c>
      <c r="DG57" s="3" t="s">
        <v>271</v>
      </c>
      <c r="DH57" s="3" t="s">
        <v>116</v>
      </c>
      <c r="DI57" s="5">
        <f>IF(AND(T57&gt;3,O57="SSc cutanée limitée",W57="Non",Z57="Non"),1,0)</f>
        <v>0</v>
      </c>
      <c r="DJ57" s="5">
        <f>IF(AND(T57&gt;3,O57="SSc cutanée limitée",W57="Oui",Y57="PID limitée",Z57="Non"),1,0)</f>
        <v>0</v>
      </c>
      <c r="DK57" s="3">
        <f>IF(AND(T57&gt;3,O57="SSc cutanée limitée",W57="Oui",Y57="PID extensive",Z57="Non"),1,0)</f>
        <v>0</v>
      </c>
      <c r="DL57" s="3">
        <f>IF(AND(T57&gt;3,O57="SSc cutanée limitée",W57="Non",Z57="Oui"),1,0)</f>
        <v>0</v>
      </c>
      <c r="DM57" s="3">
        <f>IF(AND(T57&gt;3,O57="SSc cutanée limitée",W57="Oui",Z57="Oui"),1,0)</f>
        <v>0</v>
      </c>
      <c r="DN57" s="5">
        <f t="shared" si="1"/>
        <v>0</v>
      </c>
      <c r="DO57" s="5">
        <f t="shared" si="2"/>
        <v>0</v>
      </c>
      <c r="DP57" s="3">
        <f t="shared" si="3"/>
        <v>0</v>
      </c>
      <c r="DQ57" s="3">
        <f t="shared" si="4"/>
        <v>0</v>
      </c>
      <c r="DR57" s="3">
        <f t="shared" si="5"/>
        <v>0</v>
      </c>
      <c r="DS57" s="5">
        <f t="shared" si="6"/>
        <v>0</v>
      </c>
      <c r="DT57" s="5">
        <f t="shared" si="7"/>
        <v>0</v>
      </c>
      <c r="DU57" s="3">
        <f t="shared" si="8"/>
        <v>0</v>
      </c>
      <c r="DV57" s="3">
        <f t="shared" si="9"/>
        <v>0</v>
      </c>
      <c r="DW57" s="3">
        <f t="shared" si="10"/>
        <v>0</v>
      </c>
      <c r="DX57" s="5">
        <f t="shared" si="11"/>
        <v>0</v>
      </c>
      <c r="DY57" s="5">
        <f t="shared" si="12"/>
        <v>0</v>
      </c>
      <c r="DZ57" s="3">
        <f t="shared" si="13"/>
        <v>0</v>
      </c>
      <c r="EA57" s="3">
        <f t="shared" si="14"/>
        <v>0</v>
      </c>
      <c r="EB57" s="3">
        <f t="shared" si="15"/>
        <v>0</v>
      </c>
    </row>
    <row r="58" spans="1:132" x14ac:dyDescent="0.25">
      <c r="A58" s="4">
        <v>506</v>
      </c>
      <c r="B58" s="4">
        <v>1</v>
      </c>
      <c r="C58" s="4" t="s">
        <v>808</v>
      </c>
      <c r="D58" s="4" t="s">
        <v>550</v>
      </c>
      <c r="E58" s="4" t="s">
        <v>679</v>
      </c>
      <c r="F58" s="4" t="s">
        <v>121</v>
      </c>
      <c r="G58" s="4" t="s">
        <v>450</v>
      </c>
      <c r="H58" s="4">
        <v>38</v>
      </c>
      <c r="I58" s="4" t="s">
        <v>451</v>
      </c>
      <c r="J58" s="4" t="s">
        <v>113</v>
      </c>
      <c r="K58" s="4" t="s">
        <v>113</v>
      </c>
      <c r="L58" s="4" t="s">
        <v>113</v>
      </c>
      <c r="M58" s="4" t="s">
        <v>113</v>
      </c>
      <c r="N58" s="5" t="s">
        <v>451</v>
      </c>
      <c r="O58" s="3" t="s">
        <v>123</v>
      </c>
      <c r="P58" s="3">
        <v>2018</v>
      </c>
      <c r="R58" s="3">
        <v>2013</v>
      </c>
      <c r="T58" s="9">
        <f t="shared" si="0"/>
        <v>8</v>
      </c>
      <c r="U58" s="3">
        <v>2018</v>
      </c>
      <c r="W58" s="3" t="s">
        <v>113</v>
      </c>
      <c r="X58" s="3">
        <v>2018</v>
      </c>
      <c r="Z58" s="3" t="s">
        <v>116</v>
      </c>
      <c r="DI58" s="5">
        <f>IF(AND(T58&gt;3,O58="SSc cutanée limitée",W58="Non",Z58="Non"),1,0)</f>
        <v>0</v>
      </c>
      <c r="DJ58" s="5">
        <f>IF(AND(T58&gt;3,O58="SSc cutanée limitée",W58="Oui",Y58="PID limitée",Z58="Non"),1,0)</f>
        <v>0</v>
      </c>
      <c r="DK58" s="3">
        <f>IF(AND(T58&gt;3,O58="SSc cutanée limitée",W58="Oui",Y58="PID extensive",Z58="Non"),1,0)</f>
        <v>0</v>
      </c>
      <c r="DL58" s="3">
        <f>IF(AND(T58&gt;3,O58="SSc cutanée limitée",W58="Non",Z58="Oui"),1,0)</f>
        <v>0</v>
      </c>
      <c r="DM58" s="3">
        <f>IF(AND(T58&gt;3,O58="SSc cutanée limitée",W58="Oui",Z58="Oui"),1,0)</f>
        <v>0</v>
      </c>
      <c r="DN58" s="5">
        <f t="shared" si="1"/>
        <v>0</v>
      </c>
      <c r="DO58" s="5">
        <f t="shared" si="2"/>
        <v>0</v>
      </c>
      <c r="DP58" s="3">
        <f t="shared" si="3"/>
        <v>0</v>
      </c>
      <c r="DQ58" s="3">
        <f t="shared" si="4"/>
        <v>0</v>
      </c>
      <c r="DR58" s="3">
        <f t="shared" si="5"/>
        <v>0</v>
      </c>
      <c r="DS58" s="5">
        <f t="shared" si="6"/>
        <v>0</v>
      </c>
      <c r="DT58" s="5">
        <f t="shared" si="7"/>
        <v>0</v>
      </c>
      <c r="DU58" s="3">
        <f t="shared" si="8"/>
        <v>0</v>
      </c>
      <c r="DV58" s="3">
        <f t="shared" si="9"/>
        <v>0</v>
      </c>
      <c r="DW58" s="3">
        <f t="shared" si="10"/>
        <v>0</v>
      </c>
      <c r="DX58" s="5">
        <f t="shared" si="11"/>
        <v>0</v>
      </c>
      <c r="DY58" s="5">
        <f t="shared" si="12"/>
        <v>0</v>
      </c>
      <c r="DZ58" s="3">
        <f t="shared" si="13"/>
        <v>0</v>
      </c>
      <c r="EA58" s="3">
        <f t="shared" si="14"/>
        <v>0</v>
      </c>
      <c r="EB58" s="3">
        <f t="shared" si="15"/>
        <v>0</v>
      </c>
    </row>
    <row r="59" spans="1:132" x14ac:dyDescent="0.25">
      <c r="A59" s="4">
        <v>516</v>
      </c>
      <c r="B59" s="4">
        <v>1</v>
      </c>
      <c r="C59" s="4" t="s">
        <v>809</v>
      </c>
      <c r="D59" s="4" t="s">
        <v>551</v>
      </c>
      <c r="E59" s="4" t="s">
        <v>680</v>
      </c>
      <c r="F59" s="4" t="s">
        <v>121</v>
      </c>
      <c r="G59" s="4" t="s">
        <v>273</v>
      </c>
      <c r="H59" s="4">
        <v>57</v>
      </c>
      <c r="I59" s="4" t="s">
        <v>274</v>
      </c>
      <c r="J59" s="4" t="s">
        <v>113</v>
      </c>
      <c r="K59" s="4" t="s">
        <v>113</v>
      </c>
      <c r="L59" s="4" t="s">
        <v>113</v>
      </c>
      <c r="M59" s="4" t="s">
        <v>113</v>
      </c>
      <c r="N59" s="5" t="s">
        <v>274</v>
      </c>
      <c r="O59" s="3" t="s">
        <v>123</v>
      </c>
      <c r="P59" s="3">
        <v>2020</v>
      </c>
      <c r="R59" s="3">
        <v>2019</v>
      </c>
      <c r="T59" s="9">
        <f t="shared" si="0"/>
        <v>2</v>
      </c>
      <c r="U59" s="3">
        <v>2020</v>
      </c>
      <c r="W59" s="3" t="s">
        <v>113</v>
      </c>
      <c r="X59" s="3">
        <v>2018</v>
      </c>
      <c r="Y59" s="3" t="s">
        <v>144</v>
      </c>
      <c r="Z59" s="3" t="s">
        <v>113</v>
      </c>
      <c r="AA59" s="3" t="s">
        <v>275</v>
      </c>
      <c r="AC59" s="3">
        <v>2020</v>
      </c>
      <c r="AD59" s="3" t="s">
        <v>113</v>
      </c>
      <c r="AE59" s="3" t="s">
        <v>113</v>
      </c>
      <c r="AF59" s="3" t="s">
        <v>117</v>
      </c>
      <c r="AN59" s="3" t="s">
        <v>117</v>
      </c>
      <c r="AO59" s="3" t="s">
        <v>179</v>
      </c>
      <c r="AP59" s="3">
        <v>3000</v>
      </c>
      <c r="CB59" s="3" t="s">
        <v>117</v>
      </c>
      <c r="CC59" s="3" t="s">
        <v>145</v>
      </c>
      <c r="CD59" s="3">
        <v>10</v>
      </c>
      <c r="DB59" s="3" t="s">
        <v>132</v>
      </c>
      <c r="DC59" s="3" t="s">
        <v>274</v>
      </c>
      <c r="DD59" s="3" t="s">
        <v>113</v>
      </c>
      <c r="DE59" s="3" t="s">
        <v>221</v>
      </c>
      <c r="DF59" s="3" t="s">
        <v>132</v>
      </c>
      <c r="DG59" s="3" t="s">
        <v>274</v>
      </c>
      <c r="DH59" s="3" t="s">
        <v>113</v>
      </c>
      <c r="DI59" s="5">
        <f>IF(AND(T59&gt;3,O59="SSc cutanée limitée",W59="Non",Z59="Non"),1,0)</f>
        <v>0</v>
      </c>
      <c r="DJ59" s="5">
        <f>IF(AND(T59&gt;3,O59="SSc cutanée limitée",W59="Oui",Y59="PID limitée",Z59="Non"),1,0)</f>
        <v>0</v>
      </c>
      <c r="DK59" s="3">
        <f>IF(AND(T59&gt;3,O59="SSc cutanée limitée",W59="Oui",Y59="PID extensive",Z59="Non"),1,0)</f>
        <v>0</v>
      </c>
      <c r="DL59" s="3">
        <f>IF(AND(T59&gt;3,O59="SSc cutanée limitée",W59="Non",Z59="Oui"),1,0)</f>
        <v>0</v>
      </c>
      <c r="DM59" s="3">
        <f>IF(AND(T59&gt;3,O59="SSc cutanée limitée",W59="Oui",Z59="Oui"),1,0)</f>
        <v>0</v>
      </c>
      <c r="DN59" s="5">
        <f t="shared" si="1"/>
        <v>0</v>
      </c>
      <c r="DO59" s="5">
        <f t="shared" si="2"/>
        <v>0</v>
      </c>
      <c r="DP59" s="3">
        <f t="shared" si="3"/>
        <v>0</v>
      </c>
      <c r="DQ59" s="3">
        <f t="shared" si="4"/>
        <v>0</v>
      </c>
      <c r="DR59" s="3">
        <f t="shared" si="5"/>
        <v>0</v>
      </c>
      <c r="DS59" s="5">
        <f t="shared" si="6"/>
        <v>0</v>
      </c>
      <c r="DT59" s="5">
        <f t="shared" si="7"/>
        <v>0</v>
      </c>
      <c r="DU59" s="3">
        <f t="shared" si="8"/>
        <v>0</v>
      </c>
      <c r="DV59" s="3">
        <f t="shared" si="9"/>
        <v>0</v>
      </c>
      <c r="DW59" s="3">
        <f t="shared" si="10"/>
        <v>1</v>
      </c>
      <c r="DX59" s="5">
        <f t="shared" si="11"/>
        <v>0</v>
      </c>
      <c r="DY59" s="5">
        <f t="shared" si="12"/>
        <v>0</v>
      </c>
      <c r="DZ59" s="3">
        <f t="shared" si="13"/>
        <v>0</v>
      </c>
      <c r="EA59" s="3">
        <f t="shared" si="14"/>
        <v>0</v>
      </c>
      <c r="EB59" s="3">
        <f t="shared" si="15"/>
        <v>0</v>
      </c>
    </row>
    <row r="60" spans="1:132" x14ac:dyDescent="0.25">
      <c r="A60" s="4">
        <v>524</v>
      </c>
      <c r="B60" s="4">
        <v>1</v>
      </c>
      <c r="C60" s="4" t="s">
        <v>810</v>
      </c>
      <c r="D60" s="4" t="s">
        <v>552</v>
      </c>
      <c r="E60" s="4" t="s">
        <v>681</v>
      </c>
      <c r="F60" s="4" t="s">
        <v>121</v>
      </c>
      <c r="G60" s="4" t="s">
        <v>277</v>
      </c>
      <c r="H60" s="4">
        <v>77</v>
      </c>
      <c r="I60" s="4" t="s">
        <v>276</v>
      </c>
      <c r="J60" s="4" t="s">
        <v>113</v>
      </c>
      <c r="K60" s="4" t="s">
        <v>113</v>
      </c>
      <c r="L60" s="4" t="s">
        <v>113</v>
      </c>
      <c r="M60" s="4" t="s">
        <v>113</v>
      </c>
      <c r="N60" s="5" t="s">
        <v>276</v>
      </c>
      <c r="O60" s="3" t="s">
        <v>123</v>
      </c>
      <c r="P60" s="3">
        <v>2008</v>
      </c>
      <c r="R60" s="3">
        <v>1990</v>
      </c>
      <c r="T60" s="9">
        <f t="shared" si="0"/>
        <v>31</v>
      </c>
      <c r="U60" s="3">
        <v>2008</v>
      </c>
      <c r="W60" s="3" t="s">
        <v>116</v>
      </c>
      <c r="Z60" s="3" t="s">
        <v>116</v>
      </c>
      <c r="AD60" s="3" t="s">
        <v>116</v>
      </c>
      <c r="AE60" s="3" t="s">
        <v>116</v>
      </c>
      <c r="DB60" s="3" t="s">
        <v>135</v>
      </c>
      <c r="DF60" s="3" t="s">
        <v>135</v>
      </c>
      <c r="DI60" s="5">
        <f>IF(AND(T60&gt;3,O60="SSc cutanée limitée",W60="Non",Z60="Non"),1,0)</f>
        <v>1</v>
      </c>
      <c r="DJ60" s="5">
        <f>IF(AND(T60&gt;3,O60="SSc cutanée limitée",W60="Oui",Y60="PID limitée",Z60="Non"),1,0)</f>
        <v>0</v>
      </c>
      <c r="DK60" s="3">
        <f>IF(AND(T60&gt;3,O60="SSc cutanée limitée",W60="Oui",Y60="PID extensive",Z60="Non"),1,0)</f>
        <v>0</v>
      </c>
      <c r="DL60" s="3">
        <f>IF(AND(T60&gt;3,O60="SSc cutanée limitée",W60="Non",Z60="Oui"),1,0)</f>
        <v>0</v>
      </c>
      <c r="DM60" s="3">
        <f>IF(AND(T60&gt;3,O60="SSc cutanée limitée",W60="Oui",Z60="Oui"),1,0)</f>
        <v>0</v>
      </c>
      <c r="DN60" s="5">
        <f t="shared" si="1"/>
        <v>0</v>
      </c>
      <c r="DO60" s="5">
        <f t="shared" si="2"/>
        <v>0</v>
      </c>
      <c r="DP60" s="3">
        <f t="shared" si="3"/>
        <v>0</v>
      </c>
      <c r="DQ60" s="3">
        <f t="shared" si="4"/>
        <v>0</v>
      </c>
      <c r="DR60" s="3">
        <f t="shared" si="5"/>
        <v>0</v>
      </c>
      <c r="DS60" s="5">
        <f t="shared" si="6"/>
        <v>0</v>
      </c>
      <c r="DT60" s="5">
        <f t="shared" si="7"/>
        <v>0</v>
      </c>
      <c r="DU60" s="3">
        <f t="shared" si="8"/>
        <v>0</v>
      </c>
      <c r="DV60" s="3">
        <f t="shared" si="9"/>
        <v>0</v>
      </c>
      <c r="DW60" s="3">
        <f t="shared" si="10"/>
        <v>0</v>
      </c>
      <c r="DX60" s="5">
        <f t="shared" si="11"/>
        <v>0</v>
      </c>
      <c r="DY60" s="5">
        <f t="shared" si="12"/>
        <v>0</v>
      </c>
      <c r="DZ60" s="3">
        <f t="shared" si="13"/>
        <v>0</v>
      </c>
      <c r="EA60" s="3">
        <f t="shared" si="14"/>
        <v>0</v>
      </c>
      <c r="EB60" s="3">
        <f t="shared" si="15"/>
        <v>0</v>
      </c>
    </row>
    <row r="61" spans="1:132" x14ac:dyDescent="0.25">
      <c r="A61" s="4">
        <v>526</v>
      </c>
      <c r="B61" s="4">
        <v>1</v>
      </c>
      <c r="C61" s="4" t="s">
        <v>811</v>
      </c>
      <c r="D61" s="4" t="s">
        <v>553</v>
      </c>
      <c r="E61" s="4" t="s">
        <v>682</v>
      </c>
      <c r="F61" s="4" t="s">
        <v>121</v>
      </c>
      <c r="G61" s="4" t="s">
        <v>278</v>
      </c>
      <c r="H61" s="4">
        <v>48</v>
      </c>
      <c r="I61" s="4" t="s">
        <v>279</v>
      </c>
      <c r="J61" s="4" t="s">
        <v>113</v>
      </c>
      <c r="K61" s="4" t="s">
        <v>113</v>
      </c>
      <c r="L61" s="4" t="s">
        <v>113</v>
      </c>
      <c r="M61" s="4" t="s">
        <v>113</v>
      </c>
      <c r="N61" s="5" t="s">
        <v>279</v>
      </c>
      <c r="O61" s="3" t="s">
        <v>114</v>
      </c>
      <c r="P61" s="3">
        <v>2016</v>
      </c>
      <c r="R61" s="3">
        <v>2011</v>
      </c>
      <c r="T61" s="9">
        <f t="shared" si="0"/>
        <v>10</v>
      </c>
      <c r="U61" s="3">
        <v>2016</v>
      </c>
      <c r="W61" s="3" t="s">
        <v>113</v>
      </c>
      <c r="X61" s="3">
        <v>2016</v>
      </c>
      <c r="Y61" s="3" t="s">
        <v>115</v>
      </c>
      <c r="Z61" s="3" t="s">
        <v>116</v>
      </c>
      <c r="AD61" s="3" t="s">
        <v>113</v>
      </c>
      <c r="AE61" s="3" t="s">
        <v>116</v>
      </c>
      <c r="AF61" s="3" t="s">
        <v>117</v>
      </c>
      <c r="AN61" s="3" t="s">
        <v>117</v>
      </c>
      <c r="AO61" s="3" t="s">
        <v>179</v>
      </c>
      <c r="AP61" s="3">
        <v>1500</v>
      </c>
      <c r="CE61" s="3" t="s">
        <v>117</v>
      </c>
      <c r="CF61" s="3" t="s">
        <v>209</v>
      </c>
      <c r="CG61" s="3">
        <v>7</v>
      </c>
      <c r="CH61" s="3" t="s">
        <v>117</v>
      </c>
      <c r="CI61" s="3" t="s">
        <v>200</v>
      </c>
      <c r="CJ61" s="3" t="s">
        <v>280</v>
      </c>
      <c r="CK61" s="3" t="s">
        <v>184</v>
      </c>
      <c r="CL61" s="3" t="s">
        <v>117</v>
      </c>
      <c r="CM61" s="3" t="s">
        <v>281</v>
      </c>
      <c r="CN61" s="3">
        <v>5</v>
      </c>
      <c r="DB61" s="3" t="s">
        <v>135</v>
      </c>
      <c r="DF61" s="3" t="s">
        <v>132</v>
      </c>
      <c r="DG61" s="3" t="s">
        <v>279</v>
      </c>
      <c r="DH61" s="3" t="s">
        <v>116</v>
      </c>
      <c r="DI61" s="5">
        <f>IF(AND(T61&gt;3,O61="SSc cutanée limitée",W61="Non",Z61="Non"),1,0)</f>
        <v>0</v>
      </c>
      <c r="DJ61" s="5">
        <f>IF(AND(T61&gt;3,O61="SSc cutanée limitée",W61="Oui",Y61="PID limitée",Z61="Non"),1,0)</f>
        <v>0</v>
      </c>
      <c r="DK61" s="3">
        <f>IF(AND(T61&gt;3,O61="SSc cutanée limitée",W61="Oui",Y61="PID extensive",Z61="Non"),1,0)</f>
        <v>0</v>
      </c>
      <c r="DL61" s="3">
        <f>IF(AND(T61&gt;3,O61="SSc cutanée limitée",W61="Non",Z61="Oui"),1,0)</f>
        <v>0</v>
      </c>
      <c r="DM61" s="3">
        <f>IF(AND(T61&gt;3,O61="SSc cutanée limitée",W61="Oui",Z61="Oui"),1,0)</f>
        <v>0</v>
      </c>
      <c r="DN61" s="5">
        <f t="shared" si="1"/>
        <v>0</v>
      </c>
      <c r="DO61" s="5">
        <f t="shared" si="2"/>
        <v>1</v>
      </c>
      <c r="DP61" s="3">
        <f t="shared" si="3"/>
        <v>0</v>
      </c>
      <c r="DQ61" s="3">
        <f t="shared" si="4"/>
        <v>0</v>
      </c>
      <c r="DR61" s="3">
        <f t="shared" si="5"/>
        <v>0</v>
      </c>
      <c r="DS61" s="5">
        <f t="shared" si="6"/>
        <v>0</v>
      </c>
      <c r="DT61" s="5">
        <f t="shared" si="7"/>
        <v>0</v>
      </c>
      <c r="DU61" s="3">
        <f t="shared" si="8"/>
        <v>0</v>
      </c>
      <c r="DV61" s="3">
        <f t="shared" si="9"/>
        <v>0</v>
      </c>
      <c r="DW61" s="3">
        <f t="shared" si="10"/>
        <v>0</v>
      </c>
      <c r="DX61" s="5">
        <f t="shared" si="11"/>
        <v>0</v>
      </c>
      <c r="DY61" s="5">
        <f t="shared" si="12"/>
        <v>0</v>
      </c>
      <c r="DZ61" s="3">
        <f t="shared" si="13"/>
        <v>0</v>
      </c>
      <c r="EA61" s="3">
        <f t="shared" si="14"/>
        <v>0</v>
      </c>
      <c r="EB61" s="3">
        <f t="shared" si="15"/>
        <v>0</v>
      </c>
    </row>
    <row r="62" spans="1:132" x14ac:dyDescent="0.25">
      <c r="A62" s="4">
        <v>528</v>
      </c>
      <c r="B62" s="4">
        <v>1</v>
      </c>
      <c r="C62" s="4" t="s">
        <v>812</v>
      </c>
      <c r="D62" s="4" t="s">
        <v>554</v>
      </c>
      <c r="E62" s="4" t="s">
        <v>683</v>
      </c>
      <c r="F62" s="4" t="s">
        <v>121</v>
      </c>
      <c r="G62" s="4" t="s">
        <v>282</v>
      </c>
      <c r="H62" s="4">
        <v>54</v>
      </c>
      <c r="I62" s="4" t="s">
        <v>279</v>
      </c>
      <c r="J62" s="4" t="s">
        <v>113</v>
      </c>
      <c r="K62" s="4" t="s">
        <v>113</v>
      </c>
      <c r="L62" s="4" t="s">
        <v>113</v>
      </c>
      <c r="M62" s="4" t="s">
        <v>113</v>
      </c>
      <c r="N62" s="5" t="s">
        <v>279</v>
      </c>
      <c r="O62" s="3" t="s">
        <v>123</v>
      </c>
      <c r="P62" s="3">
        <v>2011</v>
      </c>
      <c r="R62" s="3">
        <v>2001</v>
      </c>
      <c r="T62" s="9">
        <f t="shared" si="0"/>
        <v>20</v>
      </c>
      <c r="U62" s="3">
        <v>2011</v>
      </c>
      <c r="W62" s="3" t="s">
        <v>116</v>
      </c>
      <c r="Z62" s="3" t="s">
        <v>116</v>
      </c>
      <c r="AD62" s="3" t="s">
        <v>116</v>
      </c>
      <c r="AE62" s="3" t="s">
        <v>113</v>
      </c>
      <c r="DB62" s="3" t="s">
        <v>135</v>
      </c>
      <c r="DF62" s="3" t="s">
        <v>132</v>
      </c>
      <c r="DG62" s="3" t="s">
        <v>279</v>
      </c>
      <c r="DH62" s="3" t="s">
        <v>116</v>
      </c>
      <c r="DI62" s="5">
        <f>IF(AND(T62&gt;3,O62="SSc cutanée limitée",W62="Non",Z62="Non"),1,0)</f>
        <v>1</v>
      </c>
      <c r="DJ62" s="5">
        <f>IF(AND(T62&gt;3,O62="SSc cutanée limitée",W62="Oui",Y62="PID limitée",Z62="Non"),1,0)</f>
        <v>0</v>
      </c>
      <c r="DK62" s="3">
        <f>IF(AND(T62&gt;3,O62="SSc cutanée limitée",W62="Oui",Y62="PID extensive",Z62="Non"),1,0)</f>
        <v>0</v>
      </c>
      <c r="DL62" s="3">
        <f>IF(AND(T62&gt;3,O62="SSc cutanée limitée",W62="Non",Z62="Oui"),1,0)</f>
        <v>0</v>
      </c>
      <c r="DM62" s="3">
        <f>IF(AND(T62&gt;3,O62="SSc cutanée limitée",W62="Oui",Z62="Oui"),1,0)</f>
        <v>0</v>
      </c>
      <c r="DN62" s="5">
        <f t="shared" si="1"/>
        <v>0</v>
      </c>
      <c r="DO62" s="5">
        <f t="shared" si="2"/>
        <v>0</v>
      </c>
      <c r="DP62" s="3">
        <f t="shared" si="3"/>
        <v>0</v>
      </c>
      <c r="DQ62" s="3">
        <f t="shared" si="4"/>
        <v>0</v>
      </c>
      <c r="DR62" s="3">
        <f t="shared" si="5"/>
        <v>0</v>
      </c>
      <c r="DS62" s="5">
        <f t="shared" si="6"/>
        <v>0</v>
      </c>
      <c r="DT62" s="5">
        <f t="shared" si="7"/>
        <v>0</v>
      </c>
      <c r="DU62" s="3">
        <f t="shared" si="8"/>
        <v>0</v>
      </c>
      <c r="DV62" s="3">
        <f t="shared" si="9"/>
        <v>0</v>
      </c>
      <c r="DW62" s="3">
        <f t="shared" si="10"/>
        <v>0</v>
      </c>
      <c r="DX62" s="5">
        <f t="shared" si="11"/>
        <v>0</v>
      </c>
      <c r="DY62" s="5">
        <f t="shared" si="12"/>
        <v>0</v>
      </c>
      <c r="DZ62" s="3">
        <f t="shared" si="13"/>
        <v>0</v>
      </c>
      <c r="EA62" s="3">
        <f t="shared" si="14"/>
        <v>0</v>
      </c>
      <c r="EB62" s="3">
        <f t="shared" si="15"/>
        <v>0</v>
      </c>
    </row>
    <row r="63" spans="1:132" x14ac:dyDescent="0.25">
      <c r="A63" s="4">
        <v>540</v>
      </c>
      <c r="B63" s="4">
        <v>1</v>
      </c>
      <c r="C63" s="4" t="s">
        <v>813</v>
      </c>
      <c r="D63" s="4" t="s">
        <v>555</v>
      </c>
      <c r="E63" s="4" t="s">
        <v>684</v>
      </c>
      <c r="F63" s="4" t="s">
        <v>121</v>
      </c>
      <c r="G63" s="4" t="s">
        <v>295</v>
      </c>
      <c r="H63" s="4">
        <v>47</v>
      </c>
      <c r="I63" s="4" t="s">
        <v>294</v>
      </c>
      <c r="J63" s="4" t="s">
        <v>113</v>
      </c>
      <c r="K63" s="4" t="s">
        <v>113</v>
      </c>
      <c r="L63" s="4" t="s">
        <v>113</v>
      </c>
      <c r="M63" s="4" t="s">
        <v>113</v>
      </c>
      <c r="N63" s="5" t="s">
        <v>294</v>
      </c>
      <c r="O63" s="3" t="s">
        <v>114</v>
      </c>
      <c r="P63" s="3">
        <v>2017</v>
      </c>
      <c r="R63" s="3">
        <v>2015</v>
      </c>
      <c r="T63" s="9">
        <f t="shared" si="0"/>
        <v>6</v>
      </c>
      <c r="U63" s="3">
        <v>2016</v>
      </c>
      <c r="W63" s="3" t="s">
        <v>116</v>
      </c>
      <c r="Z63" s="3" t="s">
        <v>116</v>
      </c>
      <c r="AD63" s="3" t="s">
        <v>113</v>
      </c>
      <c r="AE63" s="3" t="s">
        <v>116</v>
      </c>
      <c r="AF63" s="3" t="s">
        <v>117</v>
      </c>
      <c r="DB63" s="3" t="s">
        <v>135</v>
      </c>
      <c r="DF63" s="3" t="s">
        <v>132</v>
      </c>
      <c r="DG63" s="3" t="s">
        <v>294</v>
      </c>
      <c r="DH63" s="3" t="s">
        <v>116</v>
      </c>
      <c r="DI63" s="5">
        <f>IF(AND(T63&gt;3,O63="SSc cutanée limitée",W63="Non",Z63="Non"),1,0)</f>
        <v>0</v>
      </c>
      <c r="DJ63" s="5">
        <f>IF(AND(T63&gt;3,O63="SSc cutanée limitée",W63="Oui",Y63="PID limitée",Z63="Non"),1,0)</f>
        <v>0</v>
      </c>
      <c r="DK63" s="3">
        <f>IF(AND(T63&gt;3,O63="SSc cutanée limitée",W63="Oui",Y63="PID extensive",Z63="Non"),1,0)</f>
        <v>0</v>
      </c>
      <c r="DL63" s="3">
        <f>IF(AND(T63&gt;3,O63="SSc cutanée limitée",W63="Non",Z63="Oui"),1,0)</f>
        <v>0</v>
      </c>
      <c r="DM63" s="3">
        <f>IF(AND(T63&gt;3,O63="SSc cutanée limitée",W63="Oui",Z63="Oui"),1,0)</f>
        <v>0</v>
      </c>
      <c r="DN63" s="5">
        <f t="shared" si="1"/>
        <v>1</v>
      </c>
      <c r="DO63" s="5">
        <f t="shared" si="2"/>
        <v>0</v>
      </c>
      <c r="DP63" s="3">
        <f t="shared" si="3"/>
        <v>0</v>
      </c>
      <c r="DQ63" s="3">
        <f t="shared" si="4"/>
        <v>0</v>
      </c>
      <c r="DR63" s="3">
        <f t="shared" si="5"/>
        <v>0</v>
      </c>
      <c r="DS63" s="5">
        <f t="shared" si="6"/>
        <v>0</v>
      </c>
      <c r="DT63" s="5">
        <f t="shared" si="7"/>
        <v>0</v>
      </c>
      <c r="DU63" s="3">
        <f t="shared" si="8"/>
        <v>0</v>
      </c>
      <c r="DV63" s="3">
        <f t="shared" si="9"/>
        <v>0</v>
      </c>
      <c r="DW63" s="3">
        <f t="shared" si="10"/>
        <v>0</v>
      </c>
      <c r="DX63" s="5">
        <f t="shared" si="11"/>
        <v>0</v>
      </c>
      <c r="DY63" s="5">
        <f t="shared" si="12"/>
        <v>0</v>
      </c>
      <c r="DZ63" s="3">
        <f t="shared" si="13"/>
        <v>0</v>
      </c>
      <c r="EA63" s="3">
        <f t="shared" si="14"/>
        <v>0</v>
      </c>
      <c r="EB63" s="3">
        <f t="shared" si="15"/>
        <v>0</v>
      </c>
    </row>
    <row r="64" spans="1:132" x14ac:dyDescent="0.25">
      <c r="A64" s="4">
        <v>542</v>
      </c>
      <c r="B64" s="4">
        <v>1</v>
      </c>
      <c r="C64" s="4" t="s">
        <v>814</v>
      </c>
      <c r="D64" s="4" t="s">
        <v>556</v>
      </c>
      <c r="E64" s="4" t="s">
        <v>685</v>
      </c>
      <c r="F64" s="4" t="s">
        <v>110</v>
      </c>
      <c r="G64" s="4" t="s">
        <v>460</v>
      </c>
      <c r="H64" s="4">
        <v>34</v>
      </c>
      <c r="I64" s="4" t="s">
        <v>461</v>
      </c>
      <c r="J64" s="4" t="s">
        <v>113</v>
      </c>
      <c r="K64" s="4" t="s">
        <v>113</v>
      </c>
      <c r="L64" s="4" t="s">
        <v>113</v>
      </c>
      <c r="M64" s="4" t="s">
        <v>113</v>
      </c>
      <c r="N64" s="5" t="s">
        <v>461</v>
      </c>
      <c r="O64" s="3" t="s">
        <v>114</v>
      </c>
      <c r="T64" s="9">
        <f t="shared" si="0"/>
        <v>2021</v>
      </c>
      <c r="DI64" s="5">
        <f>IF(AND(T64&gt;3,O64="SSc cutanée limitée",W64="Non",Z64="Non"),1,0)</f>
        <v>0</v>
      </c>
      <c r="DJ64" s="5">
        <f>IF(AND(T64&gt;3,O64="SSc cutanée limitée",W64="Oui",Y64="PID limitée",Z64="Non"),1,0)</f>
        <v>0</v>
      </c>
      <c r="DK64" s="3">
        <f>IF(AND(T64&gt;3,O64="SSc cutanée limitée",W64="Oui",Y64="PID extensive",Z64="Non"),1,0)</f>
        <v>0</v>
      </c>
      <c r="DL64" s="3">
        <f>IF(AND(T64&gt;3,O64="SSc cutanée limitée",W64="Non",Z64="Oui"),1,0)</f>
        <v>0</v>
      </c>
      <c r="DM64" s="3">
        <f>IF(AND(T64&gt;3,O64="SSc cutanée limitée",W64="Oui",Z64="Oui"),1,0)</f>
        <v>0</v>
      </c>
      <c r="DN64" s="5">
        <f t="shared" si="1"/>
        <v>0</v>
      </c>
      <c r="DO64" s="5">
        <f t="shared" si="2"/>
        <v>0</v>
      </c>
      <c r="DP64" s="3">
        <f t="shared" si="3"/>
        <v>0</v>
      </c>
      <c r="DQ64" s="3">
        <f t="shared" si="4"/>
        <v>0</v>
      </c>
      <c r="DR64" s="3">
        <f t="shared" si="5"/>
        <v>0</v>
      </c>
      <c r="DS64" s="5">
        <f t="shared" si="6"/>
        <v>0</v>
      </c>
      <c r="DT64" s="5">
        <f t="shared" si="7"/>
        <v>0</v>
      </c>
      <c r="DU64" s="3">
        <f t="shared" si="8"/>
        <v>0</v>
      </c>
      <c r="DV64" s="3">
        <f t="shared" si="9"/>
        <v>0</v>
      </c>
      <c r="DW64" s="3">
        <f t="shared" si="10"/>
        <v>0</v>
      </c>
      <c r="DX64" s="5">
        <f t="shared" si="11"/>
        <v>0</v>
      </c>
      <c r="DY64" s="5">
        <f t="shared" si="12"/>
        <v>0</v>
      </c>
      <c r="DZ64" s="3">
        <f t="shared" si="13"/>
        <v>0</v>
      </c>
      <c r="EA64" s="3">
        <f t="shared" si="14"/>
        <v>0</v>
      </c>
      <c r="EB64" s="3">
        <f t="shared" si="15"/>
        <v>0</v>
      </c>
    </row>
    <row r="65" spans="1:132" x14ac:dyDescent="0.25">
      <c r="A65" s="4">
        <v>546</v>
      </c>
      <c r="B65" s="4">
        <v>1</v>
      </c>
      <c r="C65" s="4" t="s">
        <v>815</v>
      </c>
      <c r="D65" s="4" t="s">
        <v>557</v>
      </c>
      <c r="E65" s="4" t="s">
        <v>686</v>
      </c>
      <c r="F65" s="4" t="s">
        <v>121</v>
      </c>
      <c r="G65" s="4" t="s">
        <v>296</v>
      </c>
      <c r="H65" s="4">
        <v>48</v>
      </c>
      <c r="I65" s="4" t="s">
        <v>297</v>
      </c>
      <c r="J65" s="4" t="s">
        <v>113</v>
      </c>
      <c r="K65" s="4" t="s">
        <v>113</v>
      </c>
      <c r="L65" s="4" t="s">
        <v>113</v>
      </c>
      <c r="M65" s="4" t="s">
        <v>113</v>
      </c>
      <c r="N65" s="5" t="s">
        <v>297</v>
      </c>
      <c r="O65" s="3" t="s">
        <v>114</v>
      </c>
      <c r="P65" s="3">
        <v>2009</v>
      </c>
      <c r="R65" s="3">
        <v>2008</v>
      </c>
      <c r="T65" s="9">
        <f t="shared" si="0"/>
        <v>13</v>
      </c>
      <c r="U65" s="3">
        <v>2008</v>
      </c>
      <c r="W65" s="3" t="s">
        <v>116</v>
      </c>
      <c r="Z65" s="3" t="s">
        <v>116</v>
      </c>
      <c r="AD65" s="3" t="s">
        <v>116</v>
      </c>
      <c r="AE65" s="3" t="s">
        <v>116</v>
      </c>
      <c r="CB65" s="3" t="s">
        <v>117</v>
      </c>
      <c r="CC65" s="3" t="s">
        <v>298</v>
      </c>
      <c r="CD65" s="3">
        <v>10</v>
      </c>
      <c r="DB65" s="3" t="s">
        <v>135</v>
      </c>
      <c r="DF65" s="3" t="s">
        <v>132</v>
      </c>
      <c r="DG65" s="3" t="s">
        <v>297</v>
      </c>
      <c r="DH65" s="3" t="s">
        <v>116</v>
      </c>
      <c r="DI65" s="5">
        <f>IF(AND(T65&gt;3,O65="SSc cutanée limitée",W65="Non",Z65="Non"),1,0)</f>
        <v>0</v>
      </c>
      <c r="DJ65" s="5">
        <f>IF(AND(T65&gt;3,O65="SSc cutanée limitée",W65="Oui",Y65="PID limitée",Z65="Non"),1,0)</f>
        <v>0</v>
      </c>
      <c r="DK65" s="3">
        <f>IF(AND(T65&gt;3,O65="SSc cutanée limitée",W65="Oui",Y65="PID extensive",Z65="Non"),1,0)</f>
        <v>0</v>
      </c>
      <c r="DL65" s="3">
        <f>IF(AND(T65&gt;3,O65="SSc cutanée limitée",W65="Non",Z65="Oui"),1,0)</f>
        <v>0</v>
      </c>
      <c r="DM65" s="3">
        <f>IF(AND(T65&gt;3,O65="SSc cutanée limitée",W65="Oui",Z65="Oui"),1,0)</f>
        <v>0</v>
      </c>
      <c r="DN65" s="5">
        <f t="shared" si="1"/>
        <v>1</v>
      </c>
      <c r="DO65" s="5">
        <f t="shared" si="2"/>
        <v>0</v>
      </c>
      <c r="DP65" s="3">
        <f t="shared" si="3"/>
        <v>0</v>
      </c>
      <c r="DQ65" s="3">
        <f t="shared" si="4"/>
        <v>0</v>
      </c>
      <c r="DR65" s="3">
        <f t="shared" si="5"/>
        <v>0</v>
      </c>
      <c r="DS65" s="5">
        <f t="shared" si="6"/>
        <v>0</v>
      </c>
      <c r="DT65" s="5">
        <f t="shared" si="7"/>
        <v>0</v>
      </c>
      <c r="DU65" s="3">
        <f t="shared" si="8"/>
        <v>0</v>
      </c>
      <c r="DV65" s="3">
        <f t="shared" si="9"/>
        <v>0</v>
      </c>
      <c r="DW65" s="3">
        <f t="shared" si="10"/>
        <v>0</v>
      </c>
      <c r="DX65" s="5">
        <f t="shared" si="11"/>
        <v>0</v>
      </c>
      <c r="DY65" s="5">
        <f t="shared" si="12"/>
        <v>0</v>
      </c>
      <c r="DZ65" s="3">
        <f t="shared" si="13"/>
        <v>0</v>
      </c>
      <c r="EA65" s="3">
        <f t="shared" si="14"/>
        <v>0</v>
      </c>
      <c r="EB65" s="3">
        <f t="shared" si="15"/>
        <v>0</v>
      </c>
    </row>
    <row r="66" spans="1:132" x14ac:dyDescent="0.25">
      <c r="A66" s="4">
        <v>566</v>
      </c>
      <c r="B66" s="4">
        <v>1</v>
      </c>
      <c r="C66" s="4" t="s">
        <v>816</v>
      </c>
      <c r="D66" s="4" t="s">
        <v>558</v>
      </c>
      <c r="E66" s="4" t="s">
        <v>687</v>
      </c>
      <c r="F66" s="4" t="s">
        <v>121</v>
      </c>
      <c r="G66" s="4" t="s">
        <v>300</v>
      </c>
      <c r="H66" s="4">
        <v>66</v>
      </c>
      <c r="I66" s="4" t="s">
        <v>301</v>
      </c>
      <c r="J66" s="4" t="s">
        <v>113</v>
      </c>
      <c r="K66" s="4" t="s">
        <v>113</v>
      </c>
      <c r="L66" s="4" t="s">
        <v>113</v>
      </c>
      <c r="M66" s="4" t="s">
        <v>113</v>
      </c>
      <c r="N66" s="5" t="s">
        <v>301</v>
      </c>
      <c r="O66" s="3" t="s">
        <v>114</v>
      </c>
      <c r="P66" s="3">
        <v>2003</v>
      </c>
      <c r="R66" s="3">
        <v>2003</v>
      </c>
      <c r="T66" s="9">
        <f t="shared" si="0"/>
        <v>18</v>
      </c>
      <c r="U66" s="3">
        <v>2003</v>
      </c>
      <c r="W66" s="3" t="s">
        <v>113</v>
      </c>
      <c r="X66" s="3">
        <v>2004</v>
      </c>
      <c r="Y66" s="3" t="s">
        <v>115</v>
      </c>
      <c r="Z66" s="3" t="s">
        <v>116</v>
      </c>
      <c r="AD66" s="3" t="s">
        <v>113</v>
      </c>
      <c r="AE66" s="3" t="s">
        <v>113</v>
      </c>
      <c r="AF66" s="3" t="s">
        <v>117</v>
      </c>
      <c r="CE66" s="3" t="s">
        <v>117</v>
      </c>
      <c r="CF66" s="3" t="s">
        <v>302</v>
      </c>
      <c r="DB66" s="3" t="s">
        <v>135</v>
      </c>
      <c r="DF66" s="3" t="s">
        <v>132</v>
      </c>
      <c r="DG66" s="3" t="s">
        <v>301</v>
      </c>
      <c r="DH66" s="3" t="s">
        <v>116</v>
      </c>
      <c r="DI66" s="5">
        <f>IF(AND(T66&gt;3,O66="SSc cutanée limitée",W66="Non",Z66="Non"),1,0)</f>
        <v>0</v>
      </c>
      <c r="DJ66" s="5">
        <f>IF(AND(T66&gt;3,O66="SSc cutanée limitée",W66="Oui",Y66="PID limitée",Z66="Non"),1,0)</f>
        <v>0</v>
      </c>
      <c r="DK66" s="3">
        <f>IF(AND(T66&gt;3,O66="SSc cutanée limitée",W66="Oui",Y66="PID extensive",Z66="Non"),1,0)</f>
        <v>0</v>
      </c>
      <c r="DL66" s="3">
        <f>IF(AND(T66&gt;3,O66="SSc cutanée limitée",W66="Non",Z66="Oui"),1,0)</f>
        <v>0</v>
      </c>
      <c r="DM66" s="3">
        <f>IF(AND(T66&gt;3,O66="SSc cutanée limitée",W66="Oui",Z66="Oui"),1,0)</f>
        <v>0</v>
      </c>
      <c r="DN66" s="5">
        <f t="shared" si="1"/>
        <v>0</v>
      </c>
      <c r="DO66" s="5">
        <f t="shared" si="2"/>
        <v>1</v>
      </c>
      <c r="DP66" s="3">
        <f t="shared" si="3"/>
        <v>0</v>
      </c>
      <c r="DQ66" s="3">
        <f t="shared" si="4"/>
        <v>0</v>
      </c>
      <c r="DR66" s="3">
        <f t="shared" si="5"/>
        <v>0</v>
      </c>
      <c r="DS66" s="5">
        <f t="shared" si="6"/>
        <v>0</v>
      </c>
      <c r="DT66" s="5">
        <f t="shared" si="7"/>
        <v>0</v>
      </c>
      <c r="DU66" s="3">
        <f t="shared" si="8"/>
        <v>0</v>
      </c>
      <c r="DV66" s="3">
        <f t="shared" si="9"/>
        <v>0</v>
      </c>
      <c r="DW66" s="3">
        <f t="shared" si="10"/>
        <v>0</v>
      </c>
      <c r="DX66" s="5">
        <f t="shared" si="11"/>
        <v>0</v>
      </c>
      <c r="DY66" s="5">
        <f t="shared" si="12"/>
        <v>0</v>
      </c>
      <c r="DZ66" s="3">
        <f t="shared" si="13"/>
        <v>0</v>
      </c>
      <c r="EA66" s="3">
        <f t="shared" si="14"/>
        <v>0</v>
      </c>
      <c r="EB66" s="3">
        <f t="shared" si="15"/>
        <v>0</v>
      </c>
    </row>
    <row r="67" spans="1:132" x14ac:dyDescent="0.25">
      <c r="A67" s="4">
        <v>570</v>
      </c>
      <c r="B67" s="4">
        <v>1</v>
      </c>
      <c r="C67" s="4" t="s">
        <v>817</v>
      </c>
      <c r="D67" s="4" t="s">
        <v>559</v>
      </c>
      <c r="E67" s="4" t="s">
        <v>688</v>
      </c>
      <c r="F67" s="4" t="s">
        <v>121</v>
      </c>
      <c r="G67" s="4" t="s">
        <v>452</v>
      </c>
      <c r="H67" s="4">
        <v>26</v>
      </c>
      <c r="I67" s="4" t="s">
        <v>453</v>
      </c>
      <c r="J67" s="4" t="s">
        <v>113</v>
      </c>
      <c r="K67" s="4" t="s">
        <v>113</v>
      </c>
      <c r="L67" s="4" t="s">
        <v>113</v>
      </c>
      <c r="M67" s="4" t="s">
        <v>113</v>
      </c>
      <c r="N67" s="5" t="s">
        <v>453</v>
      </c>
      <c r="O67" s="3" t="s">
        <v>114</v>
      </c>
      <c r="P67" s="3">
        <v>2019</v>
      </c>
      <c r="T67" s="9">
        <f t="shared" ref="T67:T130" si="16">YEAR(N67)-R67</f>
        <v>2021</v>
      </c>
      <c r="AD67" s="3" t="s">
        <v>113</v>
      </c>
      <c r="AE67" s="3" t="s">
        <v>116</v>
      </c>
      <c r="DI67" s="5">
        <f>IF(AND(T67&gt;3,O67="SSc cutanée limitée",W67="Non",Z67="Non"),1,0)</f>
        <v>0</v>
      </c>
      <c r="DJ67" s="5">
        <f>IF(AND(T67&gt;3,O67="SSc cutanée limitée",W67="Oui",Y67="PID limitée",Z67="Non"),1,0)</f>
        <v>0</v>
      </c>
      <c r="DK67" s="3">
        <f>IF(AND(T67&gt;3,O67="SSc cutanée limitée",W67="Oui",Y67="PID extensive",Z67="Non"),1,0)</f>
        <v>0</v>
      </c>
      <c r="DL67" s="3">
        <f>IF(AND(T67&gt;3,O67="SSc cutanée limitée",W67="Non",Z67="Oui"),1,0)</f>
        <v>0</v>
      </c>
      <c r="DM67" s="3">
        <f>IF(AND(T67&gt;3,O67="SSc cutanée limitée",W67="Oui",Z67="Oui"),1,0)</f>
        <v>0</v>
      </c>
      <c r="DN67" s="5">
        <f t="shared" ref="DN67:DN130" si="17">IF(AND($T67&gt;3,$O67="SSc cutanée diffuse",$W67="Non",$Z67="Non"),1,0)</f>
        <v>0</v>
      </c>
      <c r="DO67" s="5">
        <f t="shared" ref="DO67:DO130" si="18">IF(AND($T67&gt;3,$O67="SSc cutanée diffuse",$W67="Oui",$Y67="PID limitée",$Z67="Non"),1,0)</f>
        <v>0</v>
      </c>
      <c r="DP67" s="3">
        <f t="shared" ref="DP67:DP130" si="19">IF(AND($T67&gt;3,$O67="SSc cutanée diffuse",$W67="Oui",$Y67="PID extensive",$Z67="Non"),1,0)</f>
        <v>0</v>
      </c>
      <c r="DQ67" s="3">
        <f t="shared" ref="DQ67:DQ130" si="20">IF(AND($T67&gt;3,$O67="SSc cutanée diffuse",$W67="Non",$Z67="Oui"),1,0)</f>
        <v>0</v>
      </c>
      <c r="DR67" s="3">
        <f t="shared" ref="DR67:DR130" si="21">IF(AND($T67&gt;3,$O67="SSc cutanée diffuse",$W67="Oui",$Z67="Oui"),1,0)</f>
        <v>0</v>
      </c>
      <c r="DS67" s="5">
        <f t="shared" ref="DS67:DS130" si="22">IF(AND($T67&lt;=3,$O67="SSc cutanée limitée",$W67="Non",$Z67="Non"),1,0)</f>
        <v>0</v>
      </c>
      <c r="DT67" s="5">
        <f t="shared" ref="DT67:DT130" si="23">IF(AND($T67&lt;=3,$O67="SSc cutanée limitée",$W67="Oui",$Y67="PID limitée",$Z67="Non"),1,0)</f>
        <v>0</v>
      </c>
      <c r="DU67" s="3">
        <f t="shared" ref="DU67:DU130" si="24">IF(AND($T67&lt;=3,$O67="SSc cutanée limitée",$W67="Oui",$Y67="PID extensive",$Z67="Non"),1,0)</f>
        <v>0</v>
      </c>
      <c r="DV67" s="3">
        <f t="shared" ref="DV67:DV130" si="25">IF(AND($T67&lt;=3,$O67="SSc cutanée limitée",$W67="Non",$Z67="Oui"),1,0)</f>
        <v>0</v>
      </c>
      <c r="DW67" s="3">
        <f t="shared" ref="DW67:DW130" si="26">IF(AND($T67&lt;=3,$O67="SSc cutanée limitée",$W67="Oui",$Z67="Oui"),1,0)</f>
        <v>0</v>
      </c>
      <c r="DX67" s="5">
        <f t="shared" ref="DX67:DX130" si="27">IF(AND($T67&lt;=3,$O67="SSc cutanée diffuse",$W67="Non",$Z67="Non"),1,0)</f>
        <v>0</v>
      </c>
      <c r="DY67" s="5">
        <f t="shared" ref="DY67:DY130" si="28">IF(AND($T67&lt;=3,$O67="SSc cutanée diffuse",$W67="Oui",$Y67="PID limitée",$Z67="Non"),1,0)</f>
        <v>0</v>
      </c>
      <c r="DZ67" s="3">
        <f t="shared" ref="DZ67:DZ130" si="29">IF(AND($T67&lt;=3,$O67="SSc cutanée diffuse",$W67="Oui",$Y67="PID extensive",$Z67="Non"),1,0)</f>
        <v>0</v>
      </c>
      <c r="EA67" s="3">
        <f t="shared" ref="EA67:EA130" si="30">IF(AND($T67&lt;=3,$O67="SSc cutanée diffuse",$W67="Non",$Z67="Oui"),1,0)</f>
        <v>0</v>
      </c>
      <c r="EB67" s="3">
        <f t="shared" ref="EB67:EB130" si="31">IF(AND($T67&lt;=3,$O67="SSc cutanée diffuse",$W67="Oui",$Z67="Oui"),1,0)</f>
        <v>0</v>
      </c>
    </row>
    <row r="68" spans="1:132" x14ac:dyDescent="0.25">
      <c r="A68" s="4">
        <v>578</v>
      </c>
      <c r="B68" s="4">
        <v>1</v>
      </c>
      <c r="C68" s="4" t="s">
        <v>818</v>
      </c>
      <c r="D68" s="4" t="s">
        <v>560</v>
      </c>
      <c r="E68" s="4" t="s">
        <v>689</v>
      </c>
      <c r="F68" s="4" t="s">
        <v>121</v>
      </c>
      <c r="G68" s="4" t="s">
        <v>306</v>
      </c>
      <c r="H68" s="4">
        <v>31</v>
      </c>
      <c r="I68" s="4" t="s">
        <v>307</v>
      </c>
      <c r="J68" s="4" t="s">
        <v>113</v>
      </c>
      <c r="K68" s="4" t="s">
        <v>113</v>
      </c>
      <c r="L68" s="4" t="s">
        <v>113</v>
      </c>
      <c r="M68" s="4" t="s">
        <v>113</v>
      </c>
      <c r="N68" s="5" t="s">
        <v>307</v>
      </c>
      <c r="O68" s="3" t="s">
        <v>114</v>
      </c>
      <c r="P68" s="3">
        <v>2021</v>
      </c>
      <c r="R68" s="3">
        <v>2018</v>
      </c>
      <c r="T68" s="9">
        <f t="shared" si="16"/>
        <v>3</v>
      </c>
      <c r="U68" s="3">
        <v>2021</v>
      </c>
      <c r="W68" s="3" t="s">
        <v>116</v>
      </c>
      <c r="Z68" s="3" t="s">
        <v>116</v>
      </c>
      <c r="AD68" s="3" t="s">
        <v>116</v>
      </c>
      <c r="AE68" s="3" t="s">
        <v>116</v>
      </c>
      <c r="DB68" s="3" t="s">
        <v>132</v>
      </c>
      <c r="DC68" s="3" t="s">
        <v>307</v>
      </c>
      <c r="DF68" s="3" t="s">
        <v>132</v>
      </c>
      <c r="DG68" s="3" t="s">
        <v>307</v>
      </c>
      <c r="DH68" s="3" t="s">
        <v>116</v>
      </c>
      <c r="DI68" s="5">
        <f>IF(AND(T68&gt;3,O68="SSc cutanée limitée",W68="Non",Z68="Non"),1,0)</f>
        <v>0</v>
      </c>
      <c r="DJ68" s="5">
        <f>IF(AND(T68&gt;3,O68="SSc cutanée limitée",W68="Oui",Y68="PID limitée",Z68="Non"),1,0)</f>
        <v>0</v>
      </c>
      <c r="DK68" s="3">
        <f>IF(AND(T68&gt;3,O68="SSc cutanée limitée",W68="Oui",Y68="PID extensive",Z68="Non"),1,0)</f>
        <v>0</v>
      </c>
      <c r="DL68" s="3">
        <f>IF(AND(T68&gt;3,O68="SSc cutanée limitée",W68="Non",Z68="Oui"),1,0)</f>
        <v>0</v>
      </c>
      <c r="DM68" s="3">
        <f>IF(AND(T68&gt;3,O68="SSc cutanée limitée",W68="Oui",Z68="Oui"),1,0)</f>
        <v>0</v>
      </c>
      <c r="DN68" s="5">
        <f t="shared" si="17"/>
        <v>0</v>
      </c>
      <c r="DO68" s="5">
        <f t="shared" si="18"/>
        <v>0</v>
      </c>
      <c r="DP68" s="3">
        <f t="shared" si="19"/>
        <v>0</v>
      </c>
      <c r="DQ68" s="3">
        <f t="shared" si="20"/>
        <v>0</v>
      </c>
      <c r="DR68" s="3">
        <f t="shared" si="21"/>
        <v>0</v>
      </c>
      <c r="DS68" s="5">
        <f t="shared" si="22"/>
        <v>0</v>
      </c>
      <c r="DT68" s="5">
        <f t="shared" si="23"/>
        <v>0</v>
      </c>
      <c r="DU68" s="3">
        <f t="shared" si="24"/>
        <v>0</v>
      </c>
      <c r="DV68" s="3">
        <f t="shared" si="25"/>
        <v>0</v>
      </c>
      <c r="DW68" s="3">
        <f t="shared" si="26"/>
        <v>0</v>
      </c>
      <c r="DX68" s="5">
        <f t="shared" si="27"/>
        <v>1</v>
      </c>
      <c r="DY68" s="5">
        <f t="shared" si="28"/>
        <v>0</v>
      </c>
      <c r="DZ68" s="3">
        <f t="shared" si="29"/>
        <v>0</v>
      </c>
      <c r="EA68" s="3">
        <f t="shared" si="30"/>
        <v>0</v>
      </c>
      <c r="EB68" s="3">
        <f t="shared" si="31"/>
        <v>0</v>
      </c>
    </row>
    <row r="69" spans="1:132" x14ac:dyDescent="0.25">
      <c r="A69" s="4">
        <v>580</v>
      </c>
      <c r="B69" s="4">
        <v>1</v>
      </c>
      <c r="C69" s="4" t="s">
        <v>819</v>
      </c>
      <c r="D69" s="4" t="s">
        <v>561</v>
      </c>
      <c r="E69" s="4" t="s">
        <v>690</v>
      </c>
      <c r="F69" s="4" t="s">
        <v>121</v>
      </c>
      <c r="G69" s="4" t="s">
        <v>309</v>
      </c>
      <c r="H69" s="4">
        <v>62</v>
      </c>
      <c r="I69" s="4" t="s">
        <v>310</v>
      </c>
      <c r="J69" s="4" t="s">
        <v>113</v>
      </c>
      <c r="K69" s="4" t="s">
        <v>113</v>
      </c>
      <c r="L69" s="4" t="s">
        <v>113</v>
      </c>
      <c r="M69" s="4" t="s">
        <v>113</v>
      </c>
      <c r="N69" s="5" t="s">
        <v>310</v>
      </c>
      <c r="O69" s="3" t="s">
        <v>114</v>
      </c>
      <c r="P69" s="3">
        <v>1999</v>
      </c>
      <c r="R69" s="3">
        <v>1998</v>
      </c>
      <c r="T69" s="9">
        <f t="shared" si="16"/>
        <v>23</v>
      </c>
      <c r="U69" s="3">
        <v>1999</v>
      </c>
      <c r="W69" s="3" t="s">
        <v>116</v>
      </c>
      <c r="Z69" s="3" t="s">
        <v>116</v>
      </c>
      <c r="AD69" s="3" t="s">
        <v>116</v>
      </c>
      <c r="AE69" s="3" t="s">
        <v>116</v>
      </c>
      <c r="DB69" s="3" t="s">
        <v>135</v>
      </c>
      <c r="DF69" s="3" t="s">
        <v>132</v>
      </c>
      <c r="DG69" s="3" t="s">
        <v>310</v>
      </c>
      <c r="DH69" s="3" t="s">
        <v>116</v>
      </c>
      <c r="DI69" s="5">
        <f>IF(AND(T69&gt;3,O69="SSc cutanée limitée",W69="Non",Z69="Non"),1,0)</f>
        <v>0</v>
      </c>
      <c r="DJ69" s="5">
        <f>IF(AND(T69&gt;3,O69="SSc cutanée limitée",W69="Oui",Y69="PID limitée",Z69="Non"),1,0)</f>
        <v>0</v>
      </c>
      <c r="DK69" s="3">
        <f>IF(AND(T69&gt;3,O69="SSc cutanée limitée",W69="Oui",Y69="PID extensive",Z69="Non"),1,0)</f>
        <v>0</v>
      </c>
      <c r="DL69" s="3">
        <f>IF(AND(T69&gt;3,O69="SSc cutanée limitée",W69="Non",Z69="Oui"),1,0)</f>
        <v>0</v>
      </c>
      <c r="DM69" s="3">
        <f>IF(AND(T69&gt;3,O69="SSc cutanée limitée",W69="Oui",Z69="Oui"),1,0)</f>
        <v>0</v>
      </c>
      <c r="DN69" s="5">
        <f t="shared" si="17"/>
        <v>1</v>
      </c>
      <c r="DO69" s="5">
        <f t="shared" si="18"/>
        <v>0</v>
      </c>
      <c r="DP69" s="3">
        <f t="shared" si="19"/>
        <v>0</v>
      </c>
      <c r="DQ69" s="3">
        <f t="shared" si="20"/>
        <v>0</v>
      </c>
      <c r="DR69" s="3">
        <f t="shared" si="21"/>
        <v>0</v>
      </c>
      <c r="DS69" s="5">
        <f t="shared" si="22"/>
        <v>0</v>
      </c>
      <c r="DT69" s="5">
        <f t="shared" si="23"/>
        <v>0</v>
      </c>
      <c r="DU69" s="3">
        <f t="shared" si="24"/>
        <v>0</v>
      </c>
      <c r="DV69" s="3">
        <f t="shared" si="25"/>
        <v>0</v>
      </c>
      <c r="DW69" s="3">
        <f t="shared" si="26"/>
        <v>0</v>
      </c>
      <c r="DX69" s="5">
        <f t="shared" si="27"/>
        <v>0</v>
      </c>
      <c r="DY69" s="5">
        <f t="shared" si="28"/>
        <v>0</v>
      </c>
      <c r="DZ69" s="3">
        <f t="shared" si="29"/>
        <v>0</v>
      </c>
      <c r="EA69" s="3">
        <f t="shared" si="30"/>
        <v>0</v>
      </c>
      <c r="EB69" s="3">
        <f t="shared" si="31"/>
        <v>0</v>
      </c>
    </row>
    <row r="70" spans="1:132" x14ac:dyDescent="0.25">
      <c r="A70" s="4">
        <v>600</v>
      </c>
      <c r="B70" s="4">
        <v>1</v>
      </c>
      <c r="C70" s="4" t="s">
        <v>820</v>
      </c>
      <c r="D70" s="4" t="s">
        <v>562</v>
      </c>
      <c r="E70" s="4" t="s">
        <v>691</v>
      </c>
      <c r="F70" s="4" t="s">
        <v>121</v>
      </c>
      <c r="G70" s="4" t="s">
        <v>312</v>
      </c>
      <c r="H70" s="4">
        <v>66</v>
      </c>
      <c r="I70" s="4" t="s">
        <v>313</v>
      </c>
      <c r="J70" s="4" t="s">
        <v>113</v>
      </c>
      <c r="K70" s="4" t="s">
        <v>113</v>
      </c>
      <c r="L70" s="4" t="s">
        <v>113</v>
      </c>
      <c r="M70" s="4" t="s">
        <v>113</v>
      </c>
      <c r="N70" s="5" t="s">
        <v>313</v>
      </c>
      <c r="O70" s="3" t="s">
        <v>114</v>
      </c>
      <c r="P70" s="3">
        <v>1999</v>
      </c>
      <c r="R70" s="3">
        <v>1995</v>
      </c>
      <c r="T70" s="9">
        <f t="shared" si="16"/>
        <v>26</v>
      </c>
      <c r="U70" s="3">
        <v>1998</v>
      </c>
      <c r="W70" s="3" t="s">
        <v>116</v>
      </c>
      <c r="Z70" s="3" t="s">
        <v>116</v>
      </c>
      <c r="AD70" s="3" t="s">
        <v>116</v>
      </c>
      <c r="AE70" s="3" t="s">
        <v>116</v>
      </c>
      <c r="BE70" s="3" t="s">
        <v>117</v>
      </c>
      <c r="BF70" s="3" t="s">
        <v>119</v>
      </c>
      <c r="BG70" s="3">
        <v>5</v>
      </c>
      <c r="BH70" s="3">
        <v>400</v>
      </c>
      <c r="CE70" s="3" t="s">
        <v>117</v>
      </c>
      <c r="CF70" s="3" t="s">
        <v>314</v>
      </c>
      <c r="CG70" s="3">
        <v>160</v>
      </c>
      <c r="DB70" s="3" t="s">
        <v>135</v>
      </c>
      <c r="DF70" s="3" t="s">
        <v>132</v>
      </c>
      <c r="DG70" s="3" t="s">
        <v>313</v>
      </c>
      <c r="DH70" s="3" t="s">
        <v>116</v>
      </c>
      <c r="DI70" s="5">
        <f>IF(AND(T70&gt;3,O70="SSc cutanée limitée",W70="Non",Z70="Non"),1,0)</f>
        <v>0</v>
      </c>
      <c r="DJ70" s="5">
        <f>IF(AND(T70&gt;3,O70="SSc cutanée limitée",W70="Oui",Y70="PID limitée",Z70="Non"),1,0)</f>
        <v>0</v>
      </c>
      <c r="DK70" s="3">
        <f>IF(AND(T70&gt;3,O70="SSc cutanée limitée",W70="Oui",Y70="PID extensive",Z70="Non"),1,0)</f>
        <v>0</v>
      </c>
      <c r="DL70" s="3">
        <f>IF(AND(T70&gt;3,O70="SSc cutanée limitée",W70="Non",Z70="Oui"),1,0)</f>
        <v>0</v>
      </c>
      <c r="DM70" s="3">
        <f>IF(AND(T70&gt;3,O70="SSc cutanée limitée",W70="Oui",Z70="Oui"),1,0)</f>
        <v>0</v>
      </c>
      <c r="DN70" s="5">
        <f t="shared" si="17"/>
        <v>1</v>
      </c>
      <c r="DO70" s="5">
        <f t="shared" si="18"/>
        <v>0</v>
      </c>
      <c r="DP70" s="3">
        <f t="shared" si="19"/>
        <v>0</v>
      </c>
      <c r="DQ70" s="3">
        <f t="shared" si="20"/>
        <v>0</v>
      </c>
      <c r="DR70" s="3">
        <f t="shared" si="21"/>
        <v>0</v>
      </c>
      <c r="DS70" s="5">
        <f t="shared" si="22"/>
        <v>0</v>
      </c>
      <c r="DT70" s="5">
        <f t="shared" si="23"/>
        <v>0</v>
      </c>
      <c r="DU70" s="3">
        <f t="shared" si="24"/>
        <v>0</v>
      </c>
      <c r="DV70" s="3">
        <f t="shared" si="25"/>
        <v>0</v>
      </c>
      <c r="DW70" s="3">
        <f t="shared" si="26"/>
        <v>0</v>
      </c>
      <c r="DX70" s="5">
        <f t="shared" si="27"/>
        <v>0</v>
      </c>
      <c r="DY70" s="5">
        <f t="shared" si="28"/>
        <v>0</v>
      </c>
      <c r="DZ70" s="3">
        <f t="shared" si="29"/>
        <v>0</v>
      </c>
      <c r="EA70" s="3">
        <f t="shared" si="30"/>
        <v>0</v>
      </c>
      <c r="EB70" s="3">
        <f t="shared" si="31"/>
        <v>0</v>
      </c>
    </row>
    <row r="71" spans="1:132" x14ac:dyDescent="0.25">
      <c r="A71" s="4">
        <v>602</v>
      </c>
      <c r="B71" s="4">
        <v>1</v>
      </c>
      <c r="C71" s="4" t="s">
        <v>821</v>
      </c>
      <c r="D71" s="4" t="s">
        <v>563</v>
      </c>
      <c r="E71" s="4" t="s">
        <v>692</v>
      </c>
      <c r="F71" s="4" t="s">
        <v>121</v>
      </c>
      <c r="G71" s="4" t="s">
        <v>454</v>
      </c>
      <c r="H71" s="4">
        <v>82</v>
      </c>
      <c r="I71" s="4" t="s">
        <v>316</v>
      </c>
      <c r="J71" s="4" t="s">
        <v>113</v>
      </c>
      <c r="K71" s="4" t="s">
        <v>113</v>
      </c>
      <c r="L71" s="4" t="s">
        <v>113</v>
      </c>
      <c r="M71" s="4" t="s">
        <v>113</v>
      </c>
      <c r="N71" s="5" t="s">
        <v>316</v>
      </c>
      <c r="O71" s="3" t="s">
        <v>114</v>
      </c>
      <c r="P71" s="3">
        <v>2020</v>
      </c>
      <c r="R71" s="3">
        <v>2000</v>
      </c>
      <c r="T71" s="9">
        <f t="shared" si="16"/>
        <v>21</v>
      </c>
      <c r="U71" s="3">
        <v>2020</v>
      </c>
      <c r="W71" s="3" t="s">
        <v>116</v>
      </c>
      <c r="Z71" s="3" t="s">
        <v>116</v>
      </c>
      <c r="AD71" s="3" t="s">
        <v>116</v>
      </c>
      <c r="AE71" s="3" t="s">
        <v>113</v>
      </c>
      <c r="DI71" s="5">
        <f>IF(AND(T71&gt;3,O71="SSc cutanée limitée",W71="Non",Z71="Non"),1,0)</f>
        <v>0</v>
      </c>
      <c r="DJ71" s="5">
        <f>IF(AND(T71&gt;3,O71="SSc cutanée limitée",W71="Oui",Y71="PID limitée",Z71="Non"),1,0)</f>
        <v>0</v>
      </c>
      <c r="DK71" s="3">
        <f>IF(AND(T71&gt;3,O71="SSc cutanée limitée",W71="Oui",Y71="PID extensive",Z71="Non"),1,0)</f>
        <v>0</v>
      </c>
      <c r="DL71" s="3">
        <f>IF(AND(T71&gt;3,O71="SSc cutanée limitée",W71="Non",Z71="Oui"),1,0)</f>
        <v>0</v>
      </c>
      <c r="DM71" s="3">
        <f>IF(AND(T71&gt;3,O71="SSc cutanée limitée",W71="Oui",Z71="Oui"),1,0)</f>
        <v>0</v>
      </c>
      <c r="DN71" s="5">
        <f t="shared" si="17"/>
        <v>1</v>
      </c>
      <c r="DO71" s="5">
        <f t="shared" si="18"/>
        <v>0</v>
      </c>
      <c r="DP71" s="3">
        <f t="shared" si="19"/>
        <v>0</v>
      </c>
      <c r="DQ71" s="3">
        <f t="shared" si="20"/>
        <v>0</v>
      </c>
      <c r="DR71" s="3">
        <f t="shared" si="21"/>
        <v>0</v>
      </c>
      <c r="DS71" s="5">
        <f t="shared" si="22"/>
        <v>0</v>
      </c>
      <c r="DT71" s="5">
        <f t="shared" si="23"/>
        <v>0</v>
      </c>
      <c r="DU71" s="3">
        <f t="shared" si="24"/>
        <v>0</v>
      </c>
      <c r="DV71" s="3">
        <f t="shared" si="25"/>
        <v>0</v>
      </c>
      <c r="DW71" s="3">
        <f t="shared" si="26"/>
        <v>0</v>
      </c>
      <c r="DX71" s="5">
        <f t="shared" si="27"/>
        <v>0</v>
      </c>
      <c r="DY71" s="5">
        <f t="shared" si="28"/>
        <v>0</v>
      </c>
      <c r="DZ71" s="3">
        <f t="shared" si="29"/>
        <v>0</v>
      </c>
      <c r="EA71" s="3">
        <f t="shared" si="30"/>
        <v>0</v>
      </c>
      <c r="EB71" s="3">
        <f t="shared" si="31"/>
        <v>0</v>
      </c>
    </row>
    <row r="72" spans="1:132" x14ac:dyDescent="0.25">
      <c r="A72" s="4">
        <v>606</v>
      </c>
      <c r="B72" s="4">
        <v>1</v>
      </c>
      <c r="C72" s="4" t="s">
        <v>822</v>
      </c>
      <c r="D72" s="4" t="s">
        <v>564</v>
      </c>
      <c r="E72" s="4" t="s">
        <v>693</v>
      </c>
      <c r="F72" s="4" t="s">
        <v>110</v>
      </c>
      <c r="G72" s="4" t="s">
        <v>315</v>
      </c>
      <c r="H72" s="4">
        <v>68</v>
      </c>
      <c r="I72" s="4" t="s">
        <v>316</v>
      </c>
      <c r="J72" s="4" t="s">
        <v>113</v>
      </c>
      <c r="K72" s="4" t="s">
        <v>113</v>
      </c>
      <c r="L72" s="4" t="s">
        <v>113</v>
      </c>
      <c r="M72" s="4" t="s">
        <v>113</v>
      </c>
      <c r="N72" s="5" t="s">
        <v>316</v>
      </c>
      <c r="O72" s="3" t="s">
        <v>114</v>
      </c>
      <c r="P72" s="3">
        <v>2019</v>
      </c>
      <c r="S72" s="3" t="s">
        <v>124</v>
      </c>
      <c r="T72" s="9">
        <f t="shared" si="16"/>
        <v>2021</v>
      </c>
      <c r="V72" s="3" t="s">
        <v>124</v>
      </c>
      <c r="W72" s="3" t="s">
        <v>113</v>
      </c>
      <c r="X72" s="3">
        <v>2019</v>
      </c>
      <c r="Y72" s="3" t="s">
        <v>115</v>
      </c>
      <c r="Z72" s="3" t="s">
        <v>116</v>
      </c>
      <c r="AD72" s="3" t="s">
        <v>113</v>
      </c>
      <c r="AE72" s="3" t="s">
        <v>113</v>
      </c>
      <c r="AF72" s="3" t="s">
        <v>117</v>
      </c>
      <c r="AN72" s="3" t="s">
        <v>117</v>
      </c>
      <c r="AO72" s="3" t="s">
        <v>179</v>
      </c>
      <c r="AP72" s="3">
        <v>2000</v>
      </c>
      <c r="CB72" s="3" t="s">
        <v>117</v>
      </c>
      <c r="CC72" s="3" t="s">
        <v>145</v>
      </c>
      <c r="CD72" s="3">
        <v>5</v>
      </c>
      <c r="CE72" s="3" t="s">
        <v>117</v>
      </c>
      <c r="CF72" s="3" t="s">
        <v>299</v>
      </c>
      <c r="CG72" s="3">
        <v>16</v>
      </c>
      <c r="CL72" s="3" t="s">
        <v>117</v>
      </c>
      <c r="CM72" s="3" t="s">
        <v>308</v>
      </c>
      <c r="CN72" s="3">
        <v>5</v>
      </c>
      <c r="DB72" s="3" t="s">
        <v>135</v>
      </c>
      <c r="DF72" s="3" t="s">
        <v>132</v>
      </c>
      <c r="DG72" s="3" t="s">
        <v>316</v>
      </c>
      <c r="DH72" s="3" t="s">
        <v>116</v>
      </c>
      <c r="DI72" s="5">
        <f>IF(AND(T72&gt;3,O72="SSc cutanée limitée",W72="Non",Z72="Non"),1,0)</f>
        <v>0</v>
      </c>
      <c r="DJ72" s="5">
        <f>IF(AND(T72&gt;3,O72="SSc cutanée limitée",W72="Oui",Y72="PID limitée",Z72="Non"),1,0)</f>
        <v>0</v>
      </c>
      <c r="DK72" s="3">
        <f>IF(AND(T72&gt;3,O72="SSc cutanée limitée",W72="Oui",Y72="PID extensive",Z72="Non"),1,0)</f>
        <v>0</v>
      </c>
      <c r="DL72" s="3">
        <f>IF(AND(T72&gt;3,O72="SSc cutanée limitée",W72="Non",Z72="Oui"),1,0)</f>
        <v>0</v>
      </c>
      <c r="DM72" s="3">
        <f>IF(AND(T72&gt;3,O72="SSc cutanée limitée",W72="Oui",Z72="Oui"),1,0)</f>
        <v>0</v>
      </c>
      <c r="DN72" s="5">
        <f t="shared" si="17"/>
        <v>0</v>
      </c>
      <c r="DO72" s="5">
        <f t="shared" si="18"/>
        <v>1</v>
      </c>
      <c r="DP72" s="3">
        <f t="shared" si="19"/>
        <v>0</v>
      </c>
      <c r="DQ72" s="3">
        <f t="shared" si="20"/>
        <v>0</v>
      </c>
      <c r="DR72" s="3">
        <f t="shared" si="21"/>
        <v>0</v>
      </c>
      <c r="DS72" s="5">
        <f t="shared" si="22"/>
        <v>0</v>
      </c>
      <c r="DT72" s="5">
        <f t="shared" si="23"/>
        <v>0</v>
      </c>
      <c r="DU72" s="3">
        <f t="shared" si="24"/>
        <v>0</v>
      </c>
      <c r="DV72" s="3">
        <f t="shared" si="25"/>
        <v>0</v>
      </c>
      <c r="DW72" s="3">
        <f t="shared" si="26"/>
        <v>0</v>
      </c>
      <c r="DX72" s="5">
        <f t="shared" si="27"/>
        <v>0</v>
      </c>
      <c r="DY72" s="5">
        <f t="shared" si="28"/>
        <v>0</v>
      </c>
      <c r="DZ72" s="3">
        <f t="shared" si="29"/>
        <v>0</v>
      </c>
      <c r="EA72" s="3">
        <f t="shared" si="30"/>
        <v>0</v>
      </c>
      <c r="EB72" s="3">
        <f t="shared" si="31"/>
        <v>0</v>
      </c>
    </row>
    <row r="73" spans="1:132" x14ac:dyDescent="0.25">
      <c r="A73" s="4">
        <v>610</v>
      </c>
      <c r="B73" s="4">
        <v>1</v>
      </c>
      <c r="C73" s="4" t="s">
        <v>823</v>
      </c>
      <c r="D73" s="4" t="s">
        <v>565</v>
      </c>
      <c r="E73" s="4" t="s">
        <v>694</v>
      </c>
      <c r="F73" s="4" t="s">
        <v>121</v>
      </c>
      <c r="G73" s="4" t="s">
        <v>317</v>
      </c>
      <c r="H73" s="4">
        <v>56</v>
      </c>
      <c r="I73" s="4" t="s">
        <v>318</v>
      </c>
      <c r="J73" s="4" t="s">
        <v>113</v>
      </c>
      <c r="K73" s="4" t="s">
        <v>113</v>
      </c>
      <c r="L73" s="4" t="s">
        <v>113</v>
      </c>
      <c r="M73" s="4" t="s">
        <v>113</v>
      </c>
      <c r="N73" s="5" t="s">
        <v>318</v>
      </c>
      <c r="O73" s="3" t="s">
        <v>134</v>
      </c>
      <c r="Q73" s="3" t="s">
        <v>124</v>
      </c>
      <c r="R73" s="3">
        <v>2000</v>
      </c>
      <c r="T73" s="9">
        <f t="shared" si="16"/>
        <v>21</v>
      </c>
      <c r="U73" s="3">
        <v>1985</v>
      </c>
      <c r="W73" s="3" t="s">
        <v>116</v>
      </c>
      <c r="Z73" s="3" t="s">
        <v>116</v>
      </c>
      <c r="AD73" s="3" t="s">
        <v>116</v>
      </c>
      <c r="AE73" s="3" t="s">
        <v>116</v>
      </c>
      <c r="DB73" s="3" t="s">
        <v>135</v>
      </c>
      <c r="DF73" s="3" t="s">
        <v>135</v>
      </c>
      <c r="DI73" s="5">
        <f>IF(AND(T73&gt;3,O73="SSc cutanée limitée",W73="Non",Z73="Non"),1,0)</f>
        <v>0</v>
      </c>
      <c r="DJ73" s="5">
        <f>IF(AND(T73&gt;3,O73="SSc cutanée limitée",W73="Oui",Y73="PID limitée",Z73="Non"),1,0)</f>
        <v>0</v>
      </c>
      <c r="DK73" s="3">
        <f>IF(AND(T73&gt;3,O73="SSc cutanée limitée",W73="Oui",Y73="PID extensive",Z73="Non"),1,0)</f>
        <v>0</v>
      </c>
      <c r="DL73" s="3">
        <f>IF(AND(T73&gt;3,O73="SSc cutanée limitée",W73="Non",Z73="Oui"),1,0)</f>
        <v>0</v>
      </c>
      <c r="DM73" s="3">
        <f>IF(AND(T73&gt;3,O73="SSc cutanée limitée",W73="Oui",Z73="Oui"),1,0)</f>
        <v>0</v>
      </c>
      <c r="DN73" s="5">
        <f t="shared" si="17"/>
        <v>0</v>
      </c>
      <c r="DO73" s="5">
        <f t="shared" si="18"/>
        <v>0</v>
      </c>
      <c r="DP73" s="3">
        <f t="shared" si="19"/>
        <v>0</v>
      </c>
      <c r="DQ73" s="3">
        <f t="shared" si="20"/>
        <v>0</v>
      </c>
      <c r="DR73" s="3">
        <f t="shared" si="21"/>
        <v>0</v>
      </c>
      <c r="DS73" s="5">
        <f t="shared" si="22"/>
        <v>0</v>
      </c>
      <c r="DT73" s="5">
        <f t="shared" si="23"/>
        <v>0</v>
      </c>
      <c r="DU73" s="3">
        <f t="shared" si="24"/>
        <v>0</v>
      </c>
      <c r="DV73" s="3">
        <f t="shared" si="25"/>
        <v>0</v>
      </c>
      <c r="DW73" s="3">
        <f t="shared" si="26"/>
        <v>0</v>
      </c>
      <c r="DX73" s="5">
        <f t="shared" si="27"/>
        <v>0</v>
      </c>
      <c r="DY73" s="5">
        <f t="shared" si="28"/>
        <v>0</v>
      </c>
      <c r="DZ73" s="3">
        <f t="shared" si="29"/>
        <v>0</v>
      </c>
      <c r="EA73" s="3">
        <f t="shared" si="30"/>
        <v>0</v>
      </c>
      <c r="EB73" s="3">
        <f t="shared" si="31"/>
        <v>0</v>
      </c>
    </row>
    <row r="74" spans="1:132" x14ac:dyDescent="0.25">
      <c r="A74" s="4">
        <v>612</v>
      </c>
      <c r="B74" s="4">
        <v>1</v>
      </c>
      <c r="C74" s="4" t="s">
        <v>824</v>
      </c>
      <c r="D74" s="4" t="s">
        <v>566</v>
      </c>
      <c r="E74" s="4" t="s">
        <v>695</v>
      </c>
      <c r="F74" s="4" t="s">
        <v>121</v>
      </c>
      <c r="G74" s="4" t="s">
        <v>319</v>
      </c>
      <c r="H74" s="4">
        <v>56</v>
      </c>
      <c r="I74" s="4" t="s">
        <v>320</v>
      </c>
      <c r="J74" s="4" t="s">
        <v>113</v>
      </c>
      <c r="K74" s="4" t="s">
        <v>113</v>
      </c>
      <c r="L74" s="4" t="s">
        <v>113</v>
      </c>
      <c r="M74" s="4" t="s">
        <v>113</v>
      </c>
      <c r="N74" s="5" t="s">
        <v>320</v>
      </c>
      <c r="O74" s="3" t="s">
        <v>123</v>
      </c>
      <c r="P74" s="3">
        <v>2012</v>
      </c>
      <c r="R74" s="3">
        <v>2010</v>
      </c>
      <c r="T74" s="9">
        <f t="shared" si="16"/>
        <v>11</v>
      </c>
      <c r="U74" s="3">
        <v>2012</v>
      </c>
      <c r="W74" s="3" t="s">
        <v>116</v>
      </c>
      <c r="Z74" s="3" t="s">
        <v>116</v>
      </c>
      <c r="AD74" s="3" t="s">
        <v>116</v>
      </c>
      <c r="AE74" s="3" t="s">
        <v>116</v>
      </c>
      <c r="DB74" s="3" t="s">
        <v>135</v>
      </c>
      <c r="DF74" s="3" t="s">
        <v>132</v>
      </c>
      <c r="DG74" s="3" t="s">
        <v>321</v>
      </c>
      <c r="DH74" s="3" t="s">
        <v>116</v>
      </c>
      <c r="DI74" s="5">
        <f>IF(AND(T74&gt;3,O74="SSc cutanée limitée",W74="Non",Z74="Non"),1,0)</f>
        <v>1</v>
      </c>
      <c r="DJ74" s="5">
        <f>IF(AND(T74&gt;3,O74="SSc cutanée limitée",W74="Oui",Y74="PID limitée",Z74="Non"),1,0)</f>
        <v>0</v>
      </c>
      <c r="DK74" s="3">
        <f>IF(AND(T74&gt;3,O74="SSc cutanée limitée",W74="Oui",Y74="PID extensive",Z74="Non"),1,0)</f>
        <v>0</v>
      </c>
      <c r="DL74" s="3">
        <f>IF(AND(T74&gt;3,O74="SSc cutanée limitée",W74="Non",Z74="Oui"),1,0)</f>
        <v>0</v>
      </c>
      <c r="DM74" s="3">
        <f>IF(AND(T74&gt;3,O74="SSc cutanée limitée",W74="Oui",Z74="Oui"),1,0)</f>
        <v>0</v>
      </c>
      <c r="DN74" s="5">
        <f t="shared" si="17"/>
        <v>0</v>
      </c>
      <c r="DO74" s="5">
        <f t="shared" si="18"/>
        <v>0</v>
      </c>
      <c r="DP74" s="3">
        <f t="shared" si="19"/>
        <v>0</v>
      </c>
      <c r="DQ74" s="3">
        <f t="shared" si="20"/>
        <v>0</v>
      </c>
      <c r="DR74" s="3">
        <f t="shared" si="21"/>
        <v>0</v>
      </c>
      <c r="DS74" s="5">
        <f t="shared" si="22"/>
        <v>0</v>
      </c>
      <c r="DT74" s="5">
        <f t="shared" si="23"/>
        <v>0</v>
      </c>
      <c r="DU74" s="3">
        <f t="shared" si="24"/>
        <v>0</v>
      </c>
      <c r="DV74" s="3">
        <f t="shared" si="25"/>
        <v>0</v>
      </c>
      <c r="DW74" s="3">
        <f t="shared" si="26"/>
        <v>0</v>
      </c>
      <c r="DX74" s="5">
        <f t="shared" si="27"/>
        <v>0</v>
      </c>
      <c r="DY74" s="5">
        <f t="shared" si="28"/>
        <v>0</v>
      </c>
      <c r="DZ74" s="3">
        <f t="shared" si="29"/>
        <v>0</v>
      </c>
      <c r="EA74" s="3">
        <f t="shared" si="30"/>
        <v>0</v>
      </c>
      <c r="EB74" s="3">
        <f t="shared" si="31"/>
        <v>0</v>
      </c>
    </row>
    <row r="75" spans="1:132" x14ac:dyDescent="0.25">
      <c r="A75" s="4">
        <v>614</v>
      </c>
      <c r="B75" s="4">
        <v>1</v>
      </c>
      <c r="C75" s="4" t="s">
        <v>825</v>
      </c>
      <c r="D75" s="4" t="s">
        <v>567</v>
      </c>
      <c r="E75" s="4" t="s">
        <v>696</v>
      </c>
      <c r="F75" s="4" t="s">
        <v>121</v>
      </c>
      <c r="G75" s="4" t="s">
        <v>455</v>
      </c>
      <c r="H75" s="4">
        <v>62</v>
      </c>
      <c r="I75" s="4" t="s">
        <v>320</v>
      </c>
      <c r="J75" s="4" t="s">
        <v>113</v>
      </c>
      <c r="K75" s="4" t="s">
        <v>113</v>
      </c>
      <c r="L75" s="4" t="s">
        <v>113</v>
      </c>
      <c r="M75" s="4" t="s">
        <v>113</v>
      </c>
      <c r="N75" s="5" t="s">
        <v>320</v>
      </c>
      <c r="O75" s="3" t="s">
        <v>123</v>
      </c>
      <c r="P75" s="3">
        <v>1994</v>
      </c>
      <c r="R75" s="3">
        <v>1976</v>
      </c>
      <c r="T75" s="9">
        <f t="shared" si="16"/>
        <v>45</v>
      </c>
      <c r="U75" s="3">
        <v>1994</v>
      </c>
      <c r="W75" s="3" t="s">
        <v>116</v>
      </c>
      <c r="Z75" s="3" t="s">
        <v>116</v>
      </c>
      <c r="AD75" s="3" t="s">
        <v>116</v>
      </c>
      <c r="AE75" s="3" t="s">
        <v>113</v>
      </c>
      <c r="DI75" s="5">
        <f>IF(AND(T75&gt;3,O75="SSc cutanée limitée",W75="Non",Z75="Non"),1,0)</f>
        <v>1</v>
      </c>
      <c r="DJ75" s="5">
        <f>IF(AND(T75&gt;3,O75="SSc cutanée limitée",W75="Oui",Y75="PID limitée",Z75="Non"),1,0)</f>
        <v>0</v>
      </c>
      <c r="DK75" s="3">
        <f>IF(AND(T75&gt;3,O75="SSc cutanée limitée",W75="Oui",Y75="PID extensive",Z75="Non"),1,0)</f>
        <v>0</v>
      </c>
      <c r="DL75" s="3">
        <f>IF(AND(T75&gt;3,O75="SSc cutanée limitée",W75="Non",Z75="Oui"),1,0)</f>
        <v>0</v>
      </c>
      <c r="DM75" s="3">
        <f>IF(AND(T75&gt;3,O75="SSc cutanée limitée",W75="Oui",Z75="Oui"),1,0)</f>
        <v>0</v>
      </c>
      <c r="DN75" s="5">
        <f t="shared" si="17"/>
        <v>0</v>
      </c>
      <c r="DO75" s="5">
        <f t="shared" si="18"/>
        <v>0</v>
      </c>
      <c r="DP75" s="3">
        <f t="shared" si="19"/>
        <v>0</v>
      </c>
      <c r="DQ75" s="3">
        <f t="shared" si="20"/>
        <v>0</v>
      </c>
      <c r="DR75" s="3">
        <f t="shared" si="21"/>
        <v>0</v>
      </c>
      <c r="DS75" s="5">
        <f t="shared" si="22"/>
        <v>0</v>
      </c>
      <c r="DT75" s="5">
        <f t="shared" si="23"/>
        <v>0</v>
      </c>
      <c r="DU75" s="3">
        <f t="shared" si="24"/>
        <v>0</v>
      </c>
      <c r="DV75" s="3">
        <f t="shared" si="25"/>
        <v>0</v>
      </c>
      <c r="DW75" s="3">
        <f t="shared" si="26"/>
        <v>0</v>
      </c>
      <c r="DX75" s="5">
        <f t="shared" si="27"/>
        <v>0</v>
      </c>
      <c r="DY75" s="5">
        <f t="shared" si="28"/>
        <v>0</v>
      </c>
      <c r="DZ75" s="3">
        <f t="shared" si="29"/>
        <v>0</v>
      </c>
      <c r="EA75" s="3">
        <f t="shared" si="30"/>
        <v>0</v>
      </c>
      <c r="EB75" s="3">
        <f t="shared" si="31"/>
        <v>0</v>
      </c>
    </row>
    <row r="76" spans="1:132" x14ac:dyDescent="0.25">
      <c r="A76" s="4">
        <v>618</v>
      </c>
      <c r="B76" s="4">
        <v>1</v>
      </c>
      <c r="C76" s="4" t="s">
        <v>826</v>
      </c>
      <c r="D76" s="4" t="s">
        <v>568</v>
      </c>
      <c r="E76" s="4" t="s">
        <v>697</v>
      </c>
      <c r="F76" s="4" t="s">
        <v>121</v>
      </c>
      <c r="G76" s="4" t="s">
        <v>322</v>
      </c>
      <c r="H76" s="4">
        <v>72</v>
      </c>
      <c r="I76" s="4" t="s">
        <v>323</v>
      </c>
      <c r="J76" s="4" t="s">
        <v>113</v>
      </c>
      <c r="K76" s="4" t="s">
        <v>113</v>
      </c>
      <c r="L76" s="4" t="s">
        <v>113</v>
      </c>
      <c r="M76" s="4" t="s">
        <v>113</v>
      </c>
      <c r="N76" s="5" t="s">
        <v>323</v>
      </c>
      <c r="O76" s="3" t="s">
        <v>123</v>
      </c>
      <c r="P76" s="3">
        <v>2017</v>
      </c>
      <c r="R76" s="3">
        <v>1989</v>
      </c>
      <c r="T76" s="9">
        <f t="shared" si="16"/>
        <v>32</v>
      </c>
      <c r="U76" s="3">
        <v>2017</v>
      </c>
      <c r="W76" s="3" t="s">
        <v>113</v>
      </c>
      <c r="X76" s="3">
        <v>2017</v>
      </c>
      <c r="Y76" s="3" t="s">
        <v>115</v>
      </c>
      <c r="Z76" s="3" t="s">
        <v>113</v>
      </c>
      <c r="AA76" s="3" t="s">
        <v>174</v>
      </c>
      <c r="AC76" s="3">
        <v>2020</v>
      </c>
      <c r="AD76" s="3" t="s">
        <v>116</v>
      </c>
      <c r="AE76" s="3" t="s">
        <v>113</v>
      </c>
      <c r="CB76" s="3" t="s">
        <v>117</v>
      </c>
      <c r="CC76" s="3" t="s">
        <v>172</v>
      </c>
      <c r="CD76" s="3">
        <v>5</v>
      </c>
      <c r="DB76" s="3" t="s">
        <v>132</v>
      </c>
      <c r="DC76" s="3" t="s">
        <v>324</v>
      </c>
      <c r="DD76" s="3" t="s">
        <v>113</v>
      </c>
      <c r="DE76" s="3" t="s">
        <v>325</v>
      </c>
      <c r="DF76" s="3" t="s">
        <v>132</v>
      </c>
      <c r="DG76" s="3" t="s">
        <v>323</v>
      </c>
      <c r="DH76" s="3" t="s">
        <v>116</v>
      </c>
      <c r="DI76" s="5">
        <f>IF(AND(T76&gt;3,O76="SSc cutanée limitée",W76="Non",Z76="Non"),1,0)</f>
        <v>0</v>
      </c>
      <c r="DJ76" s="5">
        <f>IF(AND(T76&gt;3,O76="SSc cutanée limitée",W76="Oui",Y76="PID limitée",Z76="Non"),1,0)</f>
        <v>0</v>
      </c>
      <c r="DK76" s="3">
        <f>IF(AND(T76&gt;3,O76="SSc cutanée limitée",W76="Oui",Y76="PID extensive",Z76="Non"),1,0)</f>
        <v>0</v>
      </c>
      <c r="DL76" s="3">
        <f>IF(AND(T76&gt;3,O76="SSc cutanée limitée",W76="Non",Z76="Oui"),1,0)</f>
        <v>0</v>
      </c>
      <c r="DM76" s="3">
        <f>IF(AND(T76&gt;3,O76="SSc cutanée limitée",W76="Oui",Z76="Oui"),1,0)</f>
        <v>1</v>
      </c>
      <c r="DN76" s="5">
        <f t="shared" si="17"/>
        <v>0</v>
      </c>
      <c r="DO76" s="5">
        <f t="shared" si="18"/>
        <v>0</v>
      </c>
      <c r="DP76" s="3">
        <f t="shared" si="19"/>
        <v>0</v>
      </c>
      <c r="DQ76" s="3">
        <f t="shared" si="20"/>
        <v>0</v>
      </c>
      <c r="DR76" s="3">
        <f t="shared" si="21"/>
        <v>0</v>
      </c>
      <c r="DS76" s="5">
        <f t="shared" si="22"/>
        <v>0</v>
      </c>
      <c r="DT76" s="5">
        <f t="shared" si="23"/>
        <v>0</v>
      </c>
      <c r="DU76" s="3">
        <f t="shared" si="24"/>
        <v>0</v>
      </c>
      <c r="DV76" s="3">
        <f t="shared" si="25"/>
        <v>0</v>
      </c>
      <c r="DW76" s="3">
        <f t="shared" si="26"/>
        <v>0</v>
      </c>
      <c r="DX76" s="5">
        <f t="shared" si="27"/>
        <v>0</v>
      </c>
      <c r="DY76" s="5">
        <f t="shared" si="28"/>
        <v>0</v>
      </c>
      <c r="DZ76" s="3">
        <f t="shared" si="29"/>
        <v>0</v>
      </c>
      <c r="EA76" s="3">
        <f t="shared" si="30"/>
        <v>0</v>
      </c>
      <c r="EB76" s="3">
        <f t="shared" si="31"/>
        <v>0</v>
      </c>
    </row>
    <row r="77" spans="1:132" x14ac:dyDescent="0.25">
      <c r="A77" s="4">
        <v>630</v>
      </c>
      <c r="B77" s="4">
        <v>1</v>
      </c>
      <c r="C77" s="4" t="s">
        <v>827</v>
      </c>
      <c r="D77" s="4" t="s">
        <v>569</v>
      </c>
      <c r="E77" s="4" t="s">
        <v>698</v>
      </c>
      <c r="F77" s="4" t="s">
        <v>121</v>
      </c>
      <c r="G77" s="4" t="s">
        <v>326</v>
      </c>
      <c r="H77" s="4">
        <v>46</v>
      </c>
      <c r="I77" s="4" t="s">
        <v>327</v>
      </c>
      <c r="J77" s="4" t="s">
        <v>113</v>
      </c>
      <c r="K77" s="4" t="s">
        <v>113</v>
      </c>
      <c r="L77" s="4" t="s">
        <v>113</v>
      </c>
      <c r="M77" s="4" t="s">
        <v>113</v>
      </c>
      <c r="N77" s="5" t="s">
        <v>327</v>
      </c>
      <c r="O77" s="3" t="s">
        <v>123</v>
      </c>
      <c r="P77" s="3">
        <v>2003</v>
      </c>
      <c r="R77" s="3">
        <v>2003</v>
      </c>
      <c r="T77" s="9">
        <f t="shared" si="16"/>
        <v>18</v>
      </c>
      <c r="U77" s="3">
        <v>2003</v>
      </c>
      <c r="W77" s="3" t="s">
        <v>116</v>
      </c>
      <c r="Z77" s="3" t="s">
        <v>116</v>
      </c>
      <c r="AD77" s="3" t="s">
        <v>116</v>
      </c>
      <c r="AE77" s="3" t="s">
        <v>116</v>
      </c>
      <c r="CB77" s="3" t="s">
        <v>117</v>
      </c>
      <c r="CC77" s="3" t="s">
        <v>243</v>
      </c>
      <c r="CL77" s="3" t="s">
        <v>117</v>
      </c>
      <c r="CM77" s="3" t="s">
        <v>328</v>
      </c>
      <c r="CN77" s="3" t="s">
        <v>329</v>
      </c>
      <c r="DB77" s="3" t="s">
        <v>135</v>
      </c>
      <c r="DF77" s="3" t="s">
        <v>132</v>
      </c>
      <c r="DG77" s="3" t="s">
        <v>327</v>
      </c>
      <c r="DI77" s="5">
        <f>IF(AND(T77&gt;3,O77="SSc cutanée limitée",W77="Non",Z77="Non"),1,0)</f>
        <v>1</v>
      </c>
      <c r="DJ77" s="5">
        <f>IF(AND(T77&gt;3,O77="SSc cutanée limitée",W77="Oui",Y77="PID limitée",Z77="Non"),1,0)</f>
        <v>0</v>
      </c>
      <c r="DK77" s="3">
        <f>IF(AND(T77&gt;3,O77="SSc cutanée limitée",W77="Oui",Y77="PID extensive",Z77="Non"),1,0)</f>
        <v>0</v>
      </c>
      <c r="DL77" s="3">
        <f>IF(AND(T77&gt;3,O77="SSc cutanée limitée",W77="Non",Z77="Oui"),1,0)</f>
        <v>0</v>
      </c>
      <c r="DM77" s="3">
        <f>IF(AND(T77&gt;3,O77="SSc cutanée limitée",W77="Oui",Z77="Oui"),1,0)</f>
        <v>0</v>
      </c>
      <c r="DN77" s="5">
        <f t="shared" si="17"/>
        <v>0</v>
      </c>
      <c r="DO77" s="5">
        <f t="shared" si="18"/>
        <v>0</v>
      </c>
      <c r="DP77" s="3">
        <f t="shared" si="19"/>
        <v>0</v>
      </c>
      <c r="DQ77" s="3">
        <f t="shared" si="20"/>
        <v>0</v>
      </c>
      <c r="DR77" s="3">
        <f t="shared" si="21"/>
        <v>0</v>
      </c>
      <c r="DS77" s="5">
        <f t="shared" si="22"/>
        <v>0</v>
      </c>
      <c r="DT77" s="5">
        <f t="shared" si="23"/>
        <v>0</v>
      </c>
      <c r="DU77" s="3">
        <f t="shared" si="24"/>
        <v>0</v>
      </c>
      <c r="DV77" s="3">
        <f t="shared" si="25"/>
        <v>0</v>
      </c>
      <c r="DW77" s="3">
        <f t="shared" si="26"/>
        <v>0</v>
      </c>
      <c r="DX77" s="5">
        <f t="shared" si="27"/>
        <v>0</v>
      </c>
      <c r="DY77" s="5">
        <f t="shared" si="28"/>
        <v>0</v>
      </c>
      <c r="DZ77" s="3">
        <f t="shared" si="29"/>
        <v>0</v>
      </c>
      <c r="EA77" s="3">
        <f t="shared" si="30"/>
        <v>0</v>
      </c>
      <c r="EB77" s="3">
        <f t="shared" si="31"/>
        <v>0</v>
      </c>
    </row>
    <row r="78" spans="1:132" x14ac:dyDescent="0.25">
      <c r="A78" s="4">
        <v>704</v>
      </c>
      <c r="B78" s="4">
        <v>1</v>
      </c>
      <c r="C78" s="4" t="s">
        <v>828</v>
      </c>
      <c r="D78" s="4" t="s">
        <v>570</v>
      </c>
      <c r="E78" s="4" t="s">
        <v>699</v>
      </c>
      <c r="F78" s="4" t="s">
        <v>110</v>
      </c>
      <c r="G78" s="4" t="s">
        <v>336</v>
      </c>
      <c r="H78" s="4">
        <v>49</v>
      </c>
      <c r="I78" s="4" t="s">
        <v>334</v>
      </c>
      <c r="J78" s="4" t="s">
        <v>113</v>
      </c>
      <c r="K78" s="4" t="s">
        <v>113</v>
      </c>
      <c r="L78" s="4" t="s">
        <v>113</v>
      </c>
      <c r="M78" s="4" t="s">
        <v>113</v>
      </c>
      <c r="N78" s="5" t="s">
        <v>334</v>
      </c>
      <c r="O78" s="3" t="s">
        <v>123</v>
      </c>
      <c r="P78" s="3">
        <v>2016</v>
      </c>
      <c r="R78" s="3">
        <v>2007</v>
      </c>
      <c r="T78" s="9">
        <f t="shared" si="16"/>
        <v>14</v>
      </c>
      <c r="U78" s="3">
        <v>2014</v>
      </c>
      <c r="W78" s="3" t="s">
        <v>116</v>
      </c>
      <c r="Z78" s="3" t="s">
        <v>116</v>
      </c>
      <c r="AD78" s="3" t="s">
        <v>116</v>
      </c>
      <c r="AE78" s="3" t="s">
        <v>116</v>
      </c>
      <c r="CB78" s="3" t="s">
        <v>117</v>
      </c>
      <c r="CC78" s="3" t="s">
        <v>211</v>
      </c>
      <c r="CD78" s="3">
        <v>5</v>
      </c>
      <c r="DB78" s="3" t="s">
        <v>135</v>
      </c>
      <c r="DF78" s="3" t="s">
        <v>132</v>
      </c>
      <c r="DG78" s="3" t="s">
        <v>334</v>
      </c>
      <c r="DH78" s="3" t="s">
        <v>116</v>
      </c>
      <c r="DI78" s="5">
        <f>IF(AND(T78&gt;3,O78="SSc cutanée limitée",W78="Non",Z78="Non"),1,0)</f>
        <v>1</v>
      </c>
      <c r="DJ78" s="5">
        <f>IF(AND(T78&gt;3,O78="SSc cutanée limitée",W78="Oui",Y78="PID limitée",Z78="Non"),1,0)</f>
        <v>0</v>
      </c>
      <c r="DK78" s="3">
        <f>IF(AND(T78&gt;3,O78="SSc cutanée limitée",W78="Oui",Y78="PID extensive",Z78="Non"),1,0)</f>
        <v>0</v>
      </c>
      <c r="DL78" s="3">
        <f>IF(AND(T78&gt;3,O78="SSc cutanée limitée",W78="Non",Z78="Oui"),1,0)</f>
        <v>0</v>
      </c>
      <c r="DM78" s="3">
        <f>IF(AND(T78&gt;3,O78="SSc cutanée limitée",W78="Oui",Z78="Oui"),1,0)</f>
        <v>0</v>
      </c>
      <c r="DN78" s="5">
        <f t="shared" si="17"/>
        <v>0</v>
      </c>
      <c r="DO78" s="5">
        <f t="shared" si="18"/>
        <v>0</v>
      </c>
      <c r="DP78" s="3">
        <f t="shared" si="19"/>
        <v>0</v>
      </c>
      <c r="DQ78" s="3">
        <f t="shared" si="20"/>
        <v>0</v>
      </c>
      <c r="DR78" s="3">
        <f t="shared" si="21"/>
        <v>0</v>
      </c>
      <c r="DS78" s="5">
        <f t="shared" si="22"/>
        <v>0</v>
      </c>
      <c r="DT78" s="5">
        <f t="shared" si="23"/>
        <v>0</v>
      </c>
      <c r="DU78" s="3">
        <f t="shared" si="24"/>
        <v>0</v>
      </c>
      <c r="DV78" s="3">
        <f t="shared" si="25"/>
        <v>0</v>
      </c>
      <c r="DW78" s="3">
        <f t="shared" si="26"/>
        <v>0</v>
      </c>
      <c r="DX78" s="5">
        <f t="shared" si="27"/>
        <v>0</v>
      </c>
      <c r="DY78" s="5">
        <f t="shared" si="28"/>
        <v>0</v>
      </c>
      <c r="DZ78" s="3">
        <f t="shared" si="29"/>
        <v>0</v>
      </c>
      <c r="EA78" s="3">
        <f t="shared" si="30"/>
        <v>0</v>
      </c>
      <c r="EB78" s="3">
        <f t="shared" si="31"/>
        <v>0</v>
      </c>
    </row>
    <row r="79" spans="1:132" x14ac:dyDescent="0.25">
      <c r="A79" s="4">
        <v>708</v>
      </c>
      <c r="B79" s="4">
        <v>1</v>
      </c>
      <c r="C79" s="4" t="s">
        <v>829</v>
      </c>
      <c r="D79" s="4" t="s">
        <v>571</v>
      </c>
      <c r="E79" s="4" t="s">
        <v>700</v>
      </c>
      <c r="F79" s="4" t="s">
        <v>110</v>
      </c>
      <c r="G79" s="4" t="s">
        <v>335</v>
      </c>
      <c r="H79" s="4">
        <v>59</v>
      </c>
      <c r="I79" s="4" t="s">
        <v>334</v>
      </c>
      <c r="J79" s="4" t="s">
        <v>113</v>
      </c>
      <c r="K79" s="4" t="s">
        <v>113</v>
      </c>
      <c r="L79" s="4" t="s">
        <v>113</v>
      </c>
      <c r="M79" s="4" t="s">
        <v>113</v>
      </c>
      <c r="N79" s="5" t="s">
        <v>334</v>
      </c>
      <c r="O79" s="3" t="s">
        <v>114</v>
      </c>
      <c r="R79" s="3">
        <v>2005</v>
      </c>
      <c r="T79" s="9">
        <f t="shared" si="16"/>
        <v>16</v>
      </c>
      <c r="U79" s="3">
        <v>2015</v>
      </c>
      <c r="W79" s="3" t="s">
        <v>116</v>
      </c>
      <c r="Z79" s="3" t="s">
        <v>116</v>
      </c>
      <c r="AD79" s="3" t="s">
        <v>116</v>
      </c>
      <c r="AE79" s="3" t="s">
        <v>113</v>
      </c>
      <c r="AF79" s="3" t="s">
        <v>117</v>
      </c>
      <c r="CB79" s="3" t="s">
        <v>117</v>
      </c>
      <c r="CR79" s="3" t="s">
        <v>117</v>
      </c>
      <c r="DB79" s="3" t="s">
        <v>135</v>
      </c>
      <c r="DF79" s="3" t="s">
        <v>132</v>
      </c>
      <c r="DG79" s="3" t="s">
        <v>334</v>
      </c>
      <c r="DI79" s="5">
        <f>IF(AND(T79&gt;3,O79="SSc cutanée limitée",W79="Non",Z79="Non"),1,0)</f>
        <v>0</v>
      </c>
      <c r="DJ79" s="5">
        <f>IF(AND(T79&gt;3,O79="SSc cutanée limitée",W79="Oui",Y79="PID limitée",Z79="Non"),1,0)</f>
        <v>0</v>
      </c>
      <c r="DK79" s="3">
        <f>IF(AND(T79&gt;3,O79="SSc cutanée limitée",W79="Oui",Y79="PID extensive",Z79="Non"),1,0)</f>
        <v>0</v>
      </c>
      <c r="DL79" s="3">
        <f>IF(AND(T79&gt;3,O79="SSc cutanée limitée",W79="Non",Z79="Oui"),1,0)</f>
        <v>0</v>
      </c>
      <c r="DM79" s="3">
        <f>IF(AND(T79&gt;3,O79="SSc cutanée limitée",W79="Oui",Z79="Oui"),1,0)</f>
        <v>0</v>
      </c>
      <c r="DN79" s="5">
        <f t="shared" si="17"/>
        <v>1</v>
      </c>
      <c r="DO79" s="5">
        <f t="shared" si="18"/>
        <v>0</v>
      </c>
      <c r="DP79" s="3">
        <f t="shared" si="19"/>
        <v>0</v>
      </c>
      <c r="DQ79" s="3">
        <f t="shared" si="20"/>
        <v>0</v>
      </c>
      <c r="DR79" s="3">
        <f t="shared" si="21"/>
        <v>0</v>
      </c>
      <c r="DS79" s="5">
        <f t="shared" si="22"/>
        <v>0</v>
      </c>
      <c r="DT79" s="5">
        <f t="shared" si="23"/>
        <v>0</v>
      </c>
      <c r="DU79" s="3">
        <f t="shared" si="24"/>
        <v>0</v>
      </c>
      <c r="DV79" s="3">
        <f t="shared" si="25"/>
        <v>0</v>
      </c>
      <c r="DW79" s="3">
        <f t="shared" si="26"/>
        <v>0</v>
      </c>
      <c r="DX79" s="5">
        <f t="shared" si="27"/>
        <v>0</v>
      </c>
      <c r="DY79" s="5">
        <f t="shared" si="28"/>
        <v>0</v>
      </c>
      <c r="DZ79" s="3">
        <f t="shared" si="29"/>
        <v>0</v>
      </c>
      <c r="EA79" s="3">
        <f t="shared" si="30"/>
        <v>0</v>
      </c>
      <c r="EB79" s="3">
        <f t="shared" si="31"/>
        <v>0</v>
      </c>
    </row>
    <row r="80" spans="1:132" x14ac:dyDescent="0.25">
      <c r="A80" s="4">
        <v>714</v>
      </c>
      <c r="B80" s="4">
        <v>1</v>
      </c>
      <c r="C80" s="4" t="s">
        <v>830</v>
      </c>
      <c r="D80" s="4" t="s">
        <v>572</v>
      </c>
      <c r="E80" s="4" t="s">
        <v>701</v>
      </c>
      <c r="F80" s="4" t="s">
        <v>121</v>
      </c>
      <c r="G80" s="4" t="s">
        <v>337</v>
      </c>
      <c r="H80" s="4">
        <v>72</v>
      </c>
      <c r="I80" s="4" t="s">
        <v>338</v>
      </c>
      <c r="J80" s="4" t="s">
        <v>113</v>
      </c>
      <c r="K80" s="4" t="s">
        <v>113</v>
      </c>
      <c r="L80" s="4" t="s">
        <v>113</v>
      </c>
      <c r="M80" s="4" t="s">
        <v>113</v>
      </c>
      <c r="N80" s="5" t="s">
        <v>338</v>
      </c>
      <c r="O80" s="3" t="s">
        <v>123</v>
      </c>
      <c r="P80" s="3">
        <v>2002</v>
      </c>
      <c r="R80" s="3">
        <v>2000</v>
      </c>
      <c r="T80" s="9">
        <f t="shared" si="16"/>
        <v>21</v>
      </c>
      <c r="U80" s="3">
        <v>2002</v>
      </c>
      <c r="W80" s="3" t="s">
        <v>113</v>
      </c>
      <c r="X80" s="3">
        <v>2002</v>
      </c>
      <c r="Y80" s="3" t="s">
        <v>115</v>
      </c>
      <c r="Z80" s="3" t="s">
        <v>116</v>
      </c>
      <c r="AD80" s="3" t="s">
        <v>113</v>
      </c>
      <c r="AE80" s="3" t="s">
        <v>116</v>
      </c>
      <c r="DB80" s="3" t="s">
        <v>132</v>
      </c>
      <c r="DC80" s="3" t="s">
        <v>338</v>
      </c>
      <c r="DF80" s="3" t="s">
        <v>132</v>
      </c>
      <c r="DG80" s="3" t="s">
        <v>338</v>
      </c>
      <c r="DH80" s="3" t="s">
        <v>116</v>
      </c>
      <c r="DI80" s="5">
        <f>IF(AND(T80&gt;3,O80="SSc cutanée limitée",W80="Non",Z80="Non"),1,0)</f>
        <v>0</v>
      </c>
      <c r="DJ80" s="5">
        <f>IF(AND(T80&gt;3,O80="SSc cutanée limitée",W80="Oui",Y80="PID limitée",Z80="Non"),1,0)</f>
        <v>1</v>
      </c>
      <c r="DK80" s="3">
        <f>IF(AND(T80&gt;3,O80="SSc cutanée limitée",W80="Oui",Y80="PID extensive",Z80="Non"),1,0)</f>
        <v>0</v>
      </c>
      <c r="DL80" s="3">
        <f>IF(AND(T80&gt;3,O80="SSc cutanée limitée",W80="Non",Z80="Oui"),1,0)</f>
        <v>0</v>
      </c>
      <c r="DM80" s="3">
        <f>IF(AND(T80&gt;3,O80="SSc cutanée limitée",W80="Oui",Z80="Oui"),1,0)</f>
        <v>0</v>
      </c>
      <c r="DN80" s="5">
        <f t="shared" si="17"/>
        <v>0</v>
      </c>
      <c r="DO80" s="5">
        <f t="shared" si="18"/>
        <v>0</v>
      </c>
      <c r="DP80" s="3">
        <f t="shared" si="19"/>
        <v>0</v>
      </c>
      <c r="DQ80" s="3">
        <f t="shared" si="20"/>
        <v>0</v>
      </c>
      <c r="DR80" s="3">
        <f t="shared" si="21"/>
        <v>0</v>
      </c>
      <c r="DS80" s="5">
        <f t="shared" si="22"/>
        <v>0</v>
      </c>
      <c r="DT80" s="5">
        <f t="shared" si="23"/>
        <v>0</v>
      </c>
      <c r="DU80" s="3">
        <f t="shared" si="24"/>
        <v>0</v>
      </c>
      <c r="DV80" s="3">
        <f t="shared" si="25"/>
        <v>0</v>
      </c>
      <c r="DW80" s="3">
        <f t="shared" si="26"/>
        <v>0</v>
      </c>
      <c r="DX80" s="5">
        <f t="shared" si="27"/>
        <v>0</v>
      </c>
      <c r="DY80" s="5">
        <f t="shared" si="28"/>
        <v>0</v>
      </c>
      <c r="DZ80" s="3">
        <f t="shared" si="29"/>
        <v>0</v>
      </c>
      <c r="EA80" s="3">
        <f t="shared" si="30"/>
        <v>0</v>
      </c>
      <c r="EB80" s="3">
        <f t="shared" si="31"/>
        <v>0</v>
      </c>
    </row>
    <row r="81" spans="1:132" x14ac:dyDescent="0.25">
      <c r="A81" s="4">
        <v>716</v>
      </c>
      <c r="B81" s="4">
        <v>1</v>
      </c>
      <c r="C81" s="4" t="s">
        <v>831</v>
      </c>
      <c r="D81" s="4" t="s">
        <v>573</v>
      </c>
      <c r="E81" s="4" t="s">
        <v>702</v>
      </c>
      <c r="F81" s="4" t="s">
        <v>110</v>
      </c>
      <c r="G81" s="4" t="s">
        <v>339</v>
      </c>
      <c r="H81" s="4">
        <v>52</v>
      </c>
      <c r="I81" s="4" t="s">
        <v>338</v>
      </c>
      <c r="J81" s="4" t="s">
        <v>113</v>
      </c>
      <c r="K81" s="4" t="s">
        <v>113</v>
      </c>
      <c r="L81" s="4" t="s">
        <v>113</v>
      </c>
      <c r="M81" s="4" t="s">
        <v>113</v>
      </c>
      <c r="N81" s="5" t="s">
        <v>338</v>
      </c>
      <c r="O81" s="3" t="s">
        <v>123</v>
      </c>
      <c r="P81" s="3">
        <v>2016</v>
      </c>
      <c r="R81" s="3">
        <v>2015</v>
      </c>
      <c r="T81" s="9">
        <f t="shared" si="16"/>
        <v>6</v>
      </c>
      <c r="U81" s="3">
        <v>2016</v>
      </c>
      <c r="W81" s="3" t="s">
        <v>116</v>
      </c>
      <c r="Z81" s="3" t="s">
        <v>116</v>
      </c>
      <c r="AD81" s="3" t="s">
        <v>116</v>
      </c>
      <c r="AE81" s="3" t="s">
        <v>116</v>
      </c>
      <c r="CB81" s="3" t="s">
        <v>117</v>
      </c>
      <c r="CC81" s="3" t="s">
        <v>340</v>
      </c>
      <c r="CD81" s="3">
        <v>20</v>
      </c>
      <c r="DB81" s="3" t="s">
        <v>135</v>
      </c>
      <c r="DF81" s="3" t="s">
        <v>132</v>
      </c>
      <c r="DG81" s="3" t="s">
        <v>338</v>
      </c>
      <c r="DH81" s="3" t="s">
        <v>116</v>
      </c>
      <c r="DI81" s="5">
        <f>IF(AND(T81&gt;3,O81="SSc cutanée limitée",W81="Non",Z81="Non"),1,0)</f>
        <v>1</v>
      </c>
      <c r="DJ81" s="5">
        <f>IF(AND(T81&gt;3,O81="SSc cutanée limitée",W81="Oui",Y81="PID limitée",Z81="Non"),1,0)</f>
        <v>0</v>
      </c>
      <c r="DK81" s="3">
        <f>IF(AND(T81&gt;3,O81="SSc cutanée limitée",W81="Oui",Y81="PID extensive",Z81="Non"),1,0)</f>
        <v>0</v>
      </c>
      <c r="DL81" s="3">
        <f>IF(AND(T81&gt;3,O81="SSc cutanée limitée",W81="Non",Z81="Oui"),1,0)</f>
        <v>0</v>
      </c>
      <c r="DM81" s="3">
        <f>IF(AND(T81&gt;3,O81="SSc cutanée limitée",W81="Oui",Z81="Oui"),1,0)</f>
        <v>0</v>
      </c>
      <c r="DN81" s="5">
        <f t="shared" si="17"/>
        <v>0</v>
      </c>
      <c r="DO81" s="5">
        <f t="shared" si="18"/>
        <v>0</v>
      </c>
      <c r="DP81" s="3">
        <f t="shared" si="19"/>
        <v>0</v>
      </c>
      <c r="DQ81" s="3">
        <f t="shared" si="20"/>
        <v>0</v>
      </c>
      <c r="DR81" s="3">
        <f t="shared" si="21"/>
        <v>0</v>
      </c>
      <c r="DS81" s="5">
        <f t="shared" si="22"/>
        <v>0</v>
      </c>
      <c r="DT81" s="5">
        <f t="shared" si="23"/>
        <v>0</v>
      </c>
      <c r="DU81" s="3">
        <f t="shared" si="24"/>
        <v>0</v>
      </c>
      <c r="DV81" s="3">
        <f t="shared" si="25"/>
        <v>0</v>
      </c>
      <c r="DW81" s="3">
        <f t="shared" si="26"/>
        <v>0</v>
      </c>
      <c r="DX81" s="5">
        <f t="shared" si="27"/>
        <v>0</v>
      </c>
      <c r="DY81" s="5">
        <f t="shared" si="28"/>
        <v>0</v>
      </c>
      <c r="DZ81" s="3">
        <f t="shared" si="29"/>
        <v>0</v>
      </c>
      <c r="EA81" s="3">
        <f t="shared" si="30"/>
        <v>0</v>
      </c>
      <c r="EB81" s="3">
        <f t="shared" si="31"/>
        <v>0</v>
      </c>
    </row>
    <row r="82" spans="1:132" x14ac:dyDescent="0.25">
      <c r="A82" s="4">
        <v>718</v>
      </c>
      <c r="B82" s="4">
        <v>1</v>
      </c>
      <c r="C82" s="4" t="s">
        <v>832</v>
      </c>
      <c r="D82" s="4" t="s">
        <v>574</v>
      </c>
      <c r="E82" s="4" t="s">
        <v>703</v>
      </c>
      <c r="F82" s="4" t="s">
        <v>121</v>
      </c>
      <c r="G82" s="4" t="s">
        <v>341</v>
      </c>
      <c r="H82" s="4">
        <v>72</v>
      </c>
      <c r="I82" s="4" t="s">
        <v>342</v>
      </c>
      <c r="J82" s="4" t="s">
        <v>113</v>
      </c>
      <c r="K82" s="4" t="s">
        <v>113</v>
      </c>
      <c r="L82" s="4" t="s">
        <v>113</v>
      </c>
      <c r="M82" s="4" t="s">
        <v>113</v>
      </c>
      <c r="N82" s="5" t="s">
        <v>342</v>
      </c>
      <c r="O82" s="3" t="s">
        <v>123</v>
      </c>
      <c r="P82" s="3">
        <v>2017</v>
      </c>
      <c r="R82" s="3">
        <v>2017</v>
      </c>
      <c r="T82" s="9">
        <f t="shared" si="16"/>
        <v>4</v>
      </c>
      <c r="U82" s="3">
        <v>2016</v>
      </c>
      <c r="W82" s="3" t="s">
        <v>113</v>
      </c>
      <c r="X82" s="3">
        <v>2016</v>
      </c>
      <c r="Y82" s="3" t="s">
        <v>144</v>
      </c>
      <c r="Z82" s="3" t="s">
        <v>116</v>
      </c>
      <c r="AD82" s="3" t="s">
        <v>116</v>
      </c>
      <c r="AE82" s="3" t="s">
        <v>116</v>
      </c>
      <c r="AF82" s="3" t="s">
        <v>117</v>
      </c>
      <c r="DB82" s="3" t="s">
        <v>135</v>
      </c>
      <c r="DF82" s="3" t="s">
        <v>132</v>
      </c>
      <c r="DG82" s="3" t="s">
        <v>342</v>
      </c>
      <c r="DH82" s="3" t="s">
        <v>113</v>
      </c>
      <c r="DI82" s="5">
        <f>IF(AND(T82&gt;3,O82="SSc cutanée limitée",W82="Non",Z82="Non"),1,0)</f>
        <v>0</v>
      </c>
      <c r="DJ82" s="5">
        <f>IF(AND(T82&gt;3,O82="SSc cutanée limitée",W82="Oui",Y82="PID limitée",Z82="Non"),1,0)</f>
        <v>0</v>
      </c>
      <c r="DK82" s="3">
        <f>IF(AND(T82&gt;3,O82="SSc cutanée limitée",W82="Oui",Y82="PID extensive",Z82="Non"),1,0)</f>
        <v>1</v>
      </c>
      <c r="DL82" s="3">
        <f>IF(AND(T82&gt;3,O82="SSc cutanée limitée",W82="Non",Z82="Oui"),1,0)</f>
        <v>0</v>
      </c>
      <c r="DM82" s="3">
        <f>IF(AND(T82&gt;3,O82="SSc cutanée limitée",W82="Oui",Z82="Oui"),1,0)</f>
        <v>0</v>
      </c>
      <c r="DN82" s="5">
        <f t="shared" si="17"/>
        <v>0</v>
      </c>
      <c r="DO82" s="5">
        <f t="shared" si="18"/>
        <v>0</v>
      </c>
      <c r="DP82" s="3">
        <f t="shared" si="19"/>
        <v>0</v>
      </c>
      <c r="DQ82" s="3">
        <f t="shared" si="20"/>
        <v>0</v>
      </c>
      <c r="DR82" s="3">
        <f t="shared" si="21"/>
        <v>0</v>
      </c>
      <c r="DS82" s="5">
        <f t="shared" si="22"/>
        <v>0</v>
      </c>
      <c r="DT82" s="5">
        <f t="shared" si="23"/>
        <v>0</v>
      </c>
      <c r="DU82" s="3">
        <f t="shared" si="24"/>
        <v>0</v>
      </c>
      <c r="DV82" s="3">
        <f t="shared" si="25"/>
        <v>0</v>
      </c>
      <c r="DW82" s="3">
        <f t="shared" si="26"/>
        <v>0</v>
      </c>
      <c r="DX82" s="5">
        <f t="shared" si="27"/>
        <v>0</v>
      </c>
      <c r="DY82" s="5">
        <f t="shared" si="28"/>
        <v>0</v>
      </c>
      <c r="DZ82" s="3">
        <f t="shared" si="29"/>
        <v>0</v>
      </c>
      <c r="EA82" s="3">
        <f t="shared" si="30"/>
        <v>0</v>
      </c>
      <c r="EB82" s="3">
        <f t="shared" si="31"/>
        <v>0</v>
      </c>
    </row>
    <row r="83" spans="1:132" x14ac:dyDescent="0.25">
      <c r="A83" s="4">
        <v>720</v>
      </c>
      <c r="B83" s="4">
        <v>1</v>
      </c>
      <c r="C83" s="4" t="s">
        <v>833</v>
      </c>
      <c r="D83" s="4" t="s">
        <v>575</v>
      </c>
      <c r="E83" s="4" t="s">
        <v>704</v>
      </c>
      <c r="F83" s="4" t="s">
        <v>121</v>
      </c>
      <c r="G83" s="4" t="s">
        <v>343</v>
      </c>
      <c r="H83" s="4">
        <v>36</v>
      </c>
      <c r="I83" s="4" t="s">
        <v>342</v>
      </c>
      <c r="J83" s="4" t="s">
        <v>113</v>
      </c>
      <c r="K83" s="4" t="s">
        <v>113</v>
      </c>
      <c r="L83" s="4" t="s">
        <v>113</v>
      </c>
      <c r="M83" s="4" t="s">
        <v>113</v>
      </c>
      <c r="N83" s="5" t="s">
        <v>342</v>
      </c>
      <c r="O83" s="3" t="s">
        <v>123</v>
      </c>
      <c r="P83" s="3">
        <v>2014</v>
      </c>
      <c r="R83" s="3">
        <v>2006</v>
      </c>
      <c r="T83" s="9">
        <f t="shared" si="16"/>
        <v>15</v>
      </c>
      <c r="U83" s="3">
        <v>2013</v>
      </c>
      <c r="W83" s="3" t="s">
        <v>116</v>
      </c>
      <c r="Z83" s="3" t="s">
        <v>116</v>
      </c>
      <c r="AD83" s="3" t="s">
        <v>116</v>
      </c>
      <c r="AE83" s="3" t="s">
        <v>116</v>
      </c>
      <c r="CB83" s="3" t="s">
        <v>117</v>
      </c>
      <c r="CC83" s="3" t="s">
        <v>332</v>
      </c>
      <c r="CD83" s="3">
        <v>180</v>
      </c>
      <c r="DB83" s="3" t="s">
        <v>135</v>
      </c>
      <c r="DF83" s="3" t="s">
        <v>132</v>
      </c>
      <c r="DG83" s="3" t="s">
        <v>342</v>
      </c>
      <c r="DH83" s="3" t="s">
        <v>116</v>
      </c>
      <c r="DI83" s="5">
        <f>IF(AND(T83&gt;3,O83="SSc cutanée limitée",W83="Non",Z83="Non"),1,0)</f>
        <v>1</v>
      </c>
      <c r="DJ83" s="5">
        <f>IF(AND(T83&gt;3,O83="SSc cutanée limitée",W83="Oui",Y83="PID limitée",Z83="Non"),1,0)</f>
        <v>0</v>
      </c>
      <c r="DK83" s="3">
        <f>IF(AND(T83&gt;3,O83="SSc cutanée limitée",W83="Oui",Y83="PID extensive",Z83="Non"),1,0)</f>
        <v>0</v>
      </c>
      <c r="DL83" s="3">
        <f>IF(AND(T83&gt;3,O83="SSc cutanée limitée",W83="Non",Z83="Oui"),1,0)</f>
        <v>0</v>
      </c>
      <c r="DM83" s="3">
        <f>IF(AND(T83&gt;3,O83="SSc cutanée limitée",W83="Oui",Z83="Oui"),1,0)</f>
        <v>0</v>
      </c>
      <c r="DN83" s="5">
        <f t="shared" si="17"/>
        <v>0</v>
      </c>
      <c r="DO83" s="5">
        <f t="shared" si="18"/>
        <v>0</v>
      </c>
      <c r="DP83" s="3">
        <f t="shared" si="19"/>
        <v>0</v>
      </c>
      <c r="DQ83" s="3">
        <f t="shared" si="20"/>
        <v>0</v>
      </c>
      <c r="DR83" s="3">
        <f t="shared" si="21"/>
        <v>0</v>
      </c>
      <c r="DS83" s="5">
        <f t="shared" si="22"/>
        <v>0</v>
      </c>
      <c r="DT83" s="5">
        <f t="shared" si="23"/>
        <v>0</v>
      </c>
      <c r="DU83" s="3">
        <f t="shared" si="24"/>
        <v>0</v>
      </c>
      <c r="DV83" s="3">
        <f t="shared" si="25"/>
        <v>0</v>
      </c>
      <c r="DW83" s="3">
        <f t="shared" si="26"/>
        <v>0</v>
      </c>
      <c r="DX83" s="5">
        <f t="shared" si="27"/>
        <v>0</v>
      </c>
      <c r="DY83" s="5">
        <f t="shared" si="28"/>
        <v>0</v>
      </c>
      <c r="DZ83" s="3">
        <f t="shared" si="29"/>
        <v>0</v>
      </c>
      <c r="EA83" s="3">
        <f t="shared" si="30"/>
        <v>0</v>
      </c>
      <c r="EB83" s="3">
        <f t="shared" si="31"/>
        <v>0</v>
      </c>
    </row>
    <row r="84" spans="1:132" x14ac:dyDescent="0.25">
      <c r="A84" s="4">
        <v>726</v>
      </c>
      <c r="B84" s="4">
        <v>1</v>
      </c>
      <c r="C84" s="4" t="s">
        <v>834</v>
      </c>
      <c r="D84" s="4" t="s">
        <v>576</v>
      </c>
      <c r="E84" s="4" t="s">
        <v>705</v>
      </c>
      <c r="F84" s="4" t="s">
        <v>121</v>
      </c>
      <c r="G84" s="4" t="s">
        <v>344</v>
      </c>
      <c r="H84" s="4">
        <v>53</v>
      </c>
      <c r="I84" s="4" t="s">
        <v>345</v>
      </c>
      <c r="J84" s="4" t="s">
        <v>113</v>
      </c>
      <c r="K84" s="4" t="s">
        <v>113</v>
      </c>
      <c r="L84" s="4" t="s">
        <v>113</v>
      </c>
      <c r="M84" s="4" t="s">
        <v>113</v>
      </c>
      <c r="N84" s="5" t="s">
        <v>345</v>
      </c>
      <c r="O84" s="3" t="s">
        <v>114</v>
      </c>
      <c r="P84" s="3">
        <v>2015</v>
      </c>
      <c r="R84" s="3">
        <v>2014</v>
      </c>
      <c r="T84" s="9">
        <f t="shared" si="16"/>
        <v>7</v>
      </c>
      <c r="U84" s="3">
        <v>2015</v>
      </c>
      <c r="W84" s="3" t="s">
        <v>113</v>
      </c>
      <c r="X84" s="3">
        <v>2017</v>
      </c>
      <c r="Y84" s="3" t="s">
        <v>115</v>
      </c>
      <c r="Z84" s="3" t="s">
        <v>116</v>
      </c>
      <c r="AD84" s="3" t="s">
        <v>113</v>
      </c>
      <c r="AE84" s="3" t="s">
        <v>113</v>
      </c>
      <c r="AN84" s="3" t="s">
        <v>117</v>
      </c>
      <c r="AO84" s="3" t="s">
        <v>346</v>
      </c>
      <c r="AP84" s="3">
        <v>1440</v>
      </c>
      <c r="CB84" s="3" t="s">
        <v>117</v>
      </c>
      <c r="CC84" s="3" t="s">
        <v>347</v>
      </c>
      <c r="CD84" s="3">
        <v>10</v>
      </c>
      <c r="DB84" s="3" t="s">
        <v>135</v>
      </c>
      <c r="DF84" s="3" t="s">
        <v>132</v>
      </c>
      <c r="DG84" s="3" t="s">
        <v>345</v>
      </c>
      <c r="DH84" s="3" t="s">
        <v>116</v>
      </c>
      <c r="DI84" s="5">
        <f>IF(AND(T84&gt;3,O84="SSc cutanée limitée",W84="Non",Z84="Non"),1,0)</f>
        <v>0</v>
      </c>
      <c r="DJ84" s="5">
        <f>IF(AND(T84&gt;3,O84="SSc cutanée limitée",W84="Oui",Y84="PID limitée",Z84="Non"),1,0)</f>
        <v>0</v>
      </c>
      <c r="DK84" s="3">
        <f>IF(AND(T84&gt;3,O84="SSc cutanée limitée",W84="Oui",Y84="PID extensive",Z84="Non"),1,0)</f>
        <v>0</v>
      </c>
      <c r="DL84" s="3">
        <f>IF(AND(T84&gt;3,O84="SSc cutanée limitée",W84="Non",Z84="Oui"),1,0)</f>
        <v>0</v>
      </c>
      <c r="DM84" s="3">
        <f>IF(AND(T84&gt;3,O84="SSc cutanée limitée",W84="Oui",Z84="Oui"),1,0)</f>
        <v>0</v>
      </c>
      <c r="DN84" s="5">
        <f t="shared" si="17"/>
        <v>0</v>
      </c>
      <c r="DO84" s="5">
        <f t="shared" si="18"/>
        <v>1</v>
      </c>
      <c r="DP84" s="3">
        <f t="shared" si="19"/>
        <v>0</v>
      </c>
      <c r="DQ84" s="3">
        <f t="shared" si="20"/>
        <v>0</v>
      </c>
      <c r="DR84" s="3">
        <f t="shared" si="21"/>
        <v>0</v>
      </c>
      <c r="DS84" s="5">
        <f t="shared" si="22"/>
        <v>0</v>
      </c>
      <c r="DT84" s="5">
        <f t="shared" si="23"/>
        <v>0</v>
      </c>
      <c r="DU84" s="3">
        <f t="shared" si="24"/>
        <v>0</v>
      </c>
      <c r="DV84" s="3">
        <f t="shared" si="25"/>
        <v>0</v>
      </c>
      <c r="DW84" s="3">
        <f t="shared" si="26"/>
        <v>0</v>
      </c>
      <c r="DX84" s="5">
        <f t="shared" si="27"/>
        <v>0</v>
      </c>
      <c r="DY84" s="5">
        <f t="shared" si="28"/>
        <v>0</v>
      </c>
      <c r="DZ84" s="3">
        <f t="shared" si="29"/>
        <v>0</v>
      </c>
      <c r="EA84" s="3">
        <f t="shared" si="30"/>
        <v>0</v>
      </c>
      <c r="EB84" s="3">
        <f t="shared" si="31"/>
        <v>0</v>
      </c>
    </row>
    <row r="85" spans="1:132" x14ac:dyDescent="0.25">
      <c r="A85" s="4">
        <v>730</v>
      </c>
      <c r="B85" s="4">
        <v>1</v>
      </c>
      <c r="C85" s="4" t="s">
        <v>835</v>
      </c>
      <c r="D85" s="4" t="s">
        <v>577</v>
      </c>
      <c r="E85" s="4" t="s">
        <v>706</v>
      </c>
      <c r="F85" s="4" t="s">
        <v>121</v>
      </c>
      <c r="G85" s="4" t="s">
        <v>348</v>
      </c>
      <c r="H85" s="4">
        <v>70</v>
      </c>
      <c r="I85" s="4" t="s">
        <v>349</v>
      </c>
      <c r="J85" s="4" t="s">
        <v>113</v>
      </c>
      <c r="K85" s="4" t="s">
        <v>113</v>
      </c>
      <c r="L85" s="4" t="s">
        <v>113</v>
      </c>
      <c r="M85" s="4" t="s">
        <v>113</v>
      </c>
      <c r="N85" s="5" t="s">
        <v>349</v>
      </c>
      <c r="O85" s="3" t="s">
        <v>123</v>
      </c>
      <c r="P85" s="3">
        <v>2018</v>
      </c>
      <c r="R85" s="3">
        <v>2010</v>
      </c>
      <c r="T85" s="9">
        <f t="shared" si="16"/>
        <v>11</v>
      </c>
      <c r="U85" s="3">
        <v>2018</v>
      </c>
      <c r="W85" s="3" t="s">
        <v>116</v>
      </c>
      <c r="Z85" s="3" t="s">
        <v>116</v>
      </c>
      <c r="AD85" s="3" t="s">
        <v>116</v>
      </c>
      <c r="AE85" s="3" t="s">
        <v>116</v>
      </c>
      <c r="DB85" s="3" t="s">
        <v>135</v>
      </c>
      <c r="DF85" s="3" t="s">
        <v>132</v>
      </c>
      <c r="DG85" s="3" t="s">
        <v>349</v>
      </c>
      <c r="DH85" s="3" t="s">
        <v>113</v>
      </c>
      <c r="DI85" s="5">
        <f>IF(AND(T85&gt;3,O85="SSc cutanée limitée",W85="Non",Z85="Non"),1,0)</f>
        <v>1</v>
      </c>
      <c r="DJ85" s="5">
        <f>IF(AND(T85&gt;3,O85="SSc cutanée limitée",W85="Oui",Y85="PID limitée",Z85="Non"),1,0)</f>
        <v>0</v>
      </c>
      <c r="DK85" s="3">
        <f>IF(AND(T85&gt;3,O85="SSc cutanée limitée",W85="Oui",Y85="PID extensive",Z85="Non"),1,0)</f>
        <v>0</v>
      </c>
      <c r="DL85" s="3">
        <f>IF(AND(T85&gt;3,O85="SSc cutanée limitée",W85="Non",Z85="Oui"),1,0)</f>
        <v>0</v>
      </c>
      <c r="DM85" s="3">
        <f>IF(AND(T85&gt;3,O85="SSc cutanée limitée",W85="Oui",Z85="Oui"),1,0)</f>
        <v>0</v>
      </c>
      <c r="DN85" s="5">
        <f t="shared" si="17"/>
        <v>0</v>
      </c>
      <c r="DO85" s="5">
        <f t="shared" si="18"/>
        <v>0</v>
      </c>
      <c r="DP85" s="3">
        <f t="shared" si="19"/>
        <v>0</v>
      </c>
      <c r="DQ85" s="3">
        <f t="shared" si="20"/>
        <v>0</v>
      </c>
      <c r="DR85" s="3">
        <f t="shared" si="21"/>
        <v>0</v>
      </c>
      <c r="DS85" s="5">
        <f t="shared" si="22"/>
        <v>0</v>
      </c>
      <c r="DT85" s="5">
        <f t="shared" si="23"/>
        <v>0</v>
      </c>
      <c r="DU85" s="3">
        <f t="shared" si="24"/>
        <v>0</v>
      </c>
      <c r="DV85" s="3">
        <f t="shared" si="25"/>
        <v>0</v>
      </c>
      <c r="DW85" s="3">
        <f t="shared" si="26"/>
        <v>0</v>
      </c>
      <c r="DX85" s="5">
        <f t="shared" si="27"/>
        <v>0</v>
      </c>
      <c r="DY85" s="5">
        <f t="shared" si="28"/>
        <v>0</v>
      </c>
      <c r="DZ85" s="3">
        <f t="shared" si="29"/>
        <v>0</v>
      </c>
      <c r="EA85" s="3">
        <f t="shared" si="30"/>
        <v>0</v>
      </c>
      <c r="EB85" s="3">
        <f t="shared" si="31"/>
        <v>0</v>
      </c>
    </row>
    <row r="86" spans="1:132" x14ac:dyDescent="0.25">
      <c r="A86" s="4">
        <v>732</v>
      </c>
      <c r="B86" s="4">
        <v>1</v>
      </c>
      <c r="C86" s="4" t="s">
        <v>836</v>
      </c>
      <c r="D86" s="4" t="s">
        <v>578</v>
      </c>
      <c r="E86" s="4" t="s">
        <v>707</v>
      </c>
      <c r="F86" s="4" t="s">
        <v>121</v>
      </c>
      <c r="G86" s="4" t="s">
        <v>350</v>
      </c>
      <c r="H86" s="4">
        <v>60</v>
      </c>
      <c r="I86" s="4" t="s">
        <v>351</v>
      </c>
      <c r="J86" s="4" t="s">
        <v>113</v>
      </c>
      <c r="K86" s="4" t="s">
        <v>113</v>
      </c>
      <c r="L86" s="4" t="s">
        <v>113</v>
      </c>
      <c r="M86" s="4" t="s">
        <v>113</v>
      </c>
      <c r="N86" s="5" t="s">
        <v>351</v>
      </c>
      <c r="O86" s="3" t="s">
        <v>123</v>
      </c>
      <c r="P86" s="3">
        <v>2000</v>
      </c>
      <c r="R86" s="3">
        <v>1993</v>
      </c>
      <c r="T86" s="9">
        <f t="shared" si="16"/>
        <v>28</v>
      </c>
      <c r="U86" s="3">
        <v>2000</v>
      </c>
      <c r="W86" s="3" t="s">
        <v>116</v>
      </c>
      <c r="Z86" s="3" t="s">
        <v>116</v>
      </c>
      <c r="AD86" s="3" t="s">
        <v>116</v>
      </c>
      <c r="AE86" s="3" t="s">
        <v>116</v>
      </c>
      <c r="DB86" s="3" t="s">
        <v>135</v>
      </c>
      <c r="DF86" s="3" t="s">
        <v>132</v>
      </c>
      <c r="DG86" s="3" t="s">
        <v>351</v>
      </c>
      <c r="DH86" s="3" t="s">
        <v>116</v>
      </c>
      <c r="DI86" s="5">
        <f>IF(AND(T86&gt;3,O86="SSc cutanée limitée",W86="Non",Z86="Non"),1,0)</f>
        <v>1</v>
      </c>
      <c r="DJ86" s="5">
        <f>IF(AND(T86&gt;3,O86="SSc cutanée limitée",W86="Oui",Y86="PID limitée",Z86="Non"),1,0)</f>
        <v>0</v>
      </c>
      <c r="DK86" s="3">
        <f>IF(AND(T86&gt;3,O86="SSc cutanée limitée",W86="Oui",Y86="PID extensive",Z86="Non"),1,0)</f>
        <v>0</v>
      </c>
      <c r="DL86" s="3">
        <f>IF(AND(T86&gt;3,O86="SSc cutanée limitée",W86="Non",Z86="Oui"),1,0)</f>
        <v>0</v>
      </c>
      <c r="DM86" s="3">
        <f>IF(AND(T86&gt;3,O86="SSc cutanée limitée",W86="Oui",Z86="Oui"),1,0)</f>
        <v>0</v>
      </c>
      <c r="DN86" s="5">
        <f t="shared" si="17"/>
        <v>0</v>
      </c>
      <c r="DO86" s="5">
        <f t="shared" si="18"/>
        <v>0</v>
      </c>
      <c r="DP86" s="3">
        <f t="shared" si="19"/>
        <v>0</v>
      </c>
      <c r="DQ86" s="3">
        <f t="shared" si="20"/>
        <v>0</v>
      </c>
      <c r="DR86" s="3">
        <f t="shared" si="21"/>
        <v>0</v>
      </c>
      <c r="DS86" s="5">
        <f t="shared" si="22"/>
        <v>0</v>
      </c>
      <c r="DT86" s="5">
        <f t="shared" si="23"/>
        <v>0</v>
      </c>
      <c r="DU86" s="3">
        <f t="shared" si="24"/>
        <v>0</v>
      </c>
      <c r="DV86" s="3">
        <f t="shared" si="25"/>
        <v>0</v>
      </c>
      <c r="DW86" s="3">
        <f t="shared" si="26"/>
        <v>0</v>
      </c>
      <c r="DX86" s="5">
        <f t="shared" si="27"/>
        <v>0</v>
      </c>
      <c r="DY86" s="5">
        <f t="shared" si="28"/>
        <v>0</v>
      </c>
      <c r="DZ86" s="3">
        <f t="shared" si="29"/>
        <v>0</v>
      </c>
      <c r="EA86" s="3">
        <f t="shared" si="30"/>
        <v>0</v>
      </c>
      <c r="EB86" s="3">
        <f t="shared" si="31"/>
        <v>0</v>
      </c>
    </row>
    <row r="87" spans="1:132" x14ac:dyDescent="0.25">
      <c r="A87" s="4">
        <v>742</v>
      </c>
      <c r="B87" s="4">
        <v>1</v>
      </c>
      <c r="C87" s="4" t="s">
        <v>837</v>
      </c>
      <c r="D87" s="4" t="s">
        <v>579</v>
      </c>
      <c r="E87" s="4" t="s">
        <v>708</v>
      </c>
      <c r="F87" s="4" t="s">
        <v>121</v>
      </c>
      <c r="G87" s="4" t="s">
        <v>352</v>
      </c>
      <c r="H87" s="4">
        <v>77</v>
      </c>
      <c r="I87" s="4" t="s">
        <v>353</v>
      </c>
      <c r="J87" s="4" t="s">
        <v>113</v>
      </c>
      <c r="K87" s="4" t="s">
        <v>113</v>
      </c>
      <c r="L87" s="4" t="s">
        <v>113</v>
      </c>
      <c r="M87" s="4" t="s">
        <v>113</v>
      </c>
      <c r="N87" s="5" t="s">
        <v>353</v>
      </c>
      <c r="O87" s="3" t="s">
        <v>196</v>
      </c>
      <c r="P87" s="3">
        <v>2005</v>
      </c>
      <c r="R87" s="3">
        <v>1994</v>
      </c>
      <c r="T87" s="9">
        <f t="shared" si="16"/>
        <v>27</v>
      </c>
      <c r="U87" s="3">
        <v>2005</v>
      </c>
      <c r="W87" s="3" t="s">
        <v>116</v>
      </c>
      <c r="Z87" s="3" t="s">
        <v>116</v>
      </c>
      <c r="AD87" s="3" t="s">
        <v>116</v>
      </c>
      <c r="AE87" s="3" t="s">
        <v>116</v>
      </c>
      <c r="CB87" s="3" t="s">
        <v>117</v>
      </c>
      <c r="CC87" s="3" t="s">
        <v>311</v>
      </c>
      <c r="CD87" s="3">
        <v>20</v>
      </c>
      <c r="DB87" s="3" t="s">
        <v>135</v>
      </c>
      <c r="DF87" s="3" t="s">
        <v>132</v>
      </c>
      <c r="DG87" s="3" t="s">
        <v>353</v>
      </c>
      <c r="DH87" s="3" t="s">
        <v>116</v>
      </c>
      <c r="DI87" s="5">
        <f>IF(AND(T87&gt;3,O87="SSc cutanée limitée",W87="Non",Z87="Non"),1,0)</f>
        <v>0</v>
      </c>
      <c r="DJ87" s="5">
        <f>IF(AND(T87&gt;3,O87="SSc cutanée limitée",W87="Oui",Y87="PID limitée",Z87="Non"),1,0)</f>
        <v>0</v>
      </c>
      <c r="DK87" s="3">
        <f>IF(AND(T87&gt;3,O87="SSc cutanée limitée",W87="Oui",Y87="PID extensive",Z87="Non"),1,0)</f>
        <v>0</v>
      </c>
      <c r="DL87" s="3">
        <f>IF(AND(T87&gt;3,O87="SSc cutanée limitée",W87="Non",Z87="Oui"),1,0)</f>
        <v>0</v>
      </c>
      <c r="DM87" s="3">
        <f>IF(AND(T87&gt;3,O87="SSc cutanée limitée",W87="Oui",Z87="Oui"),1,0)</f>
        <v>0</v>
      </c>
      <c r="DN87" s="5">
        <f t="shared" si="17"/>
        <v>0</v>
      </c>
      <c r="DO87" s="5">
        <f t="shared" si="18"/>
        <v>0</v>
      </c>
      <c r="DP87" s="3">
        <f t="shared" si="19"/>
        <v>0</v>
      </c>
      <c r="DQ87" s="3">
        <f t="shared" si="20"/>
        <v>0</v>
      </c>
      <c r="DR87" s="3">
        <f t="shared" si="21"/>
        <v>0</v>
      </c>
      <c r="DS87" s="5">
        <f t="shared" si="22"/>
        <v>0</v>
      </c>
      <c r="DT87" s="5">
        <f t="shared" si="23"/>
        <v>0</v>
      </c>
      <c r="DU87" s="3">
        <f t="shared" si="24"/>
        <v>0</v>
      </c>
      <c r="DV87" s="3">
        <f t="shared" si="25"/>
        <v>0</v>
      </c>
      <c r="DW87" s="3">
        <f t="shared" si="26"/>
        <v>0</v>
      </c>
      <c r="DX87" s="5">
        <f t="shared" si="27"/>
        <v>0</v>
      </c>
      <c r="DY87" s="5">
        <f t="shared" si="28"/>
        <v>0</v>
      </c>
      <c r="DZ87" s="3">
        <f t="shared" si="29"/>
        <v>0</v>
      </c>
      <c r="EA87" s="3">
        <f t="shared" si="30"/>
        <v>0</v>
      </c>
      <c r="EB87" s="3">
        <f t="shared" si="31"/>
        <v>0</v>
      </c>
    </row>
    <row r="88" spans="1:132" x14ac:dyDescent="0.25">
      <c r="A88" s="4">
        <v>744</v>
      </c>
      <c r="B88" s="4">
        <v>1</v>
      </c>
      <c r="C88" s="4" t="s">
        <v>838</v>
      </c>
      <c r="D88" s="4" t="s">
        <v>580</v>
      </c>
      <c r="E88" s="4" t="s">
        <v>709</v>
      </c>
      <c r="F88" s="4" t="s">
        <v>121</v>
      </c>
      <c r="G88" s="4" t="s">
        <v>357</v>
      </c>
      <c r="H88" s="4">
        <v>50</v>
      </c>
      <c r="I88" s="4" t="s">
        <v>355</v>
      </c>
      <c r="J88" s="4" t="s">
        <v>113</v>
      </c>
      <c r="K88" s="4" t="s">
        <v>113</v>
      </c>
      <c r="L88" s="4" t="s">
        <v>113</v>
      </c>
      <c r="M88" s="4" t="s">
        <v>113</v>
      </c>
      <c r="N88" s="5" t="s">
        <v>355</v>
      </c>
      <c r="O88" s="3" t="s">
        <v>123</v>
      </c>
      <c r="P88" s="3">
        <v>2010</v>
      </c>
      <c r="R88" s="3">
        <v>2002</v>
      </c>
      <c r="T88" s="9">
        <f t="shared" si="16"/>
        <v>19</v>
      </c>
      <c r="U88" s="3">
        <v>2010</v>
      </c>
      <c r="W88" s="3" t="s">
        <v>116</v>
      </c>
      <c r="Z88" s="3" t="s">
        <v>116</v>
      </c>
      <c r="AD88" s="3" t="s">
        <v>113</v>
      </c>
      <c r="AE88" s="3" t="s">
        <v>116</v>
      </c>
      <c r="AF88" s="3" t="s">
        <v>117</v>
      </c>
      <c r="DB88" s="3" t="s">
        <v>135</v>
      </c>
      <c r="DF88" s="3" t="s">
        <v>132</v>
      </c>
      <c r="DG88" s="3" t="s">
        <v>355</v>
      </c>
      <c r="DI88" s="5">
        <f>IF(AND(T88&gt;3,O88="SSc cutanée limitée",W88="Non",Z88="Non"),1,0)</f>
        <v>1</v>
      </c>
      <c r="DJ88" s="5">
        <f>IF(AND(T88&gt;3,O88="SSc cutanée limitée",W88="Oui",Y88="PID limitée",Z88="Non"),1,0)</f>
        <v>0</v>
      </c>
      <c r="DK88" s="3">
        <f>IF(AND(T88&gt;3,O88="SSc cutanée limitée",W88="Oui",Y88="PID extensive",Z88="Non"),1,0)</f>
        <v>0</v>
      </c>
      <c r="DL88" s="3">
        <f>IF(AND(T88&gt;3,O88="SSc cutanée limitée",W88="Non",Z88="Oui"),1,0)</f>
        <v>0</v>
      </c>
      <c r="DM88" s="3">
        <f>IF(AND(T88&gt;3,O88="SSc cutanée limitée",W88="Oui",Z88="Oui"),1,0)</f>
        <v>0</v>
      </c>
      <c r="DN88" s="5">
        <f t="shared" si="17"/>
        <v>0</v>
      </c>
      <c r="DO88" s="5">
        <f t="shared" si="18"/>
        <v>0</v>
      </c>
      <c r="DP88" s="3">
        <f t="shared" si="19"/>
        <v>0</v>
      </c>
      <c r="DQ88" s="3">
        <f t="shared" si="20"/>
        <v>0</v>
      </c>
      <c r="DR88" s="3">
        <f t="shared" si="21"/>
        <v>0</v>
      </c>
      <c r="DS88" s="5">
        <f t="shared" si="22"/>
        <v>0</v>
      </c>
      <c r="DT88" s="5">
        <f t="shared" si="23"/>
        <v>0</v>
      </c>
      <c r="DU88" s="3">
        <f t="shared" si="24"/>
        <v>0</v>
      </c>
      <c r="DV88" s="3">
        <f t="shared" si="25"/>
        <v>0</v>
      </c>
      <c r="DW88" s="3">
        <f t="shared" si="26"/>
        <v>0</v>
      </c>
      <c r="DX88" s="5">
        <f t="shared" si="27"/>
        <v>0</v>
      </c>
      <c r="DY88" s="5">
        <f t="shared" si="28"/>
        <v>0</v>
      </c>
      <c r="DZ88" s="3">
        <f t="shared" si="29"/>
        <v>0</v>
      </c>
      <c r="EA88" s="3">
        <f t="shared" si="30"/>
        <v>0</v>
      </c>
      <c r="EB88" s="3">
        <f t="shared" si="31"/>
        <v>0</v>
      </c>
    </row>
    <row r="89" spans="1:132" x14ac:dyDescent="0.25">
      <c r="A89" s="4">
        <v>746</v>
      </c>
      <c r="B89" s="4">
        <v>1</v>
      </c>
      <c r="C89" s="4" t="s">
        <v>839</v>
      </c>
      <c r="D89" s="4" t="s">
        <v>581</v>
      </c>
      <c r="E89" s="4" t="s">
        <v>710</v>
      </c>
      <c r="F89" s="4" t="s">
        <v>121</v>
      </c>
      <c r="G89" s="4" t="s">
        <v>354</v>
      </c>
      <c r="H89" s="4">
        <v>61</v>
      </c>
      <c r="I89" s="4" t="s">
        <v>355</v>
      </c>
      <c r="J89" s="4" t="s">
        <v>113</v>
      </c>
      <c r="K89" s="4" t="s">
        <v>113</v>
      </c>
      <c r="L89" s="4" t="s">
        <v>113</v>
      </c>
      <c r="M89" s="4" t="s">
        <v>113</v>
      </c>
      <c r="N89" s="5" t="s">
        <v>355</v>
      </c>
      <c r="O89" s="3" t="s">
        <v>123</v>
      </c>
      <c r="P89" s="3">
        <v>1999</v>
      </c>
      <c r="R89" s="3">
        <v>1997</v>
      </c>
      <c r="T89" s="9">
        <f t="shared" si="16"/>
        <v>24</v>
      </c>
      <c r="U89" s="3">
        <v>1999</v>
      </c>
      <c r="W89" s="3" t="s">
        <v>116</v>
      </c>
      <c r="Z89" s="3" t="s">
        <v>113</v>
      </c>
      <c r="AA89" s="3" t="s">
        <v>356</v>
      </c>
      <c r="AD89" s="3" t="s">
        <v>116</v>
      </c>
      <c r="AE89" s="3" t="s">
        <v>113</v>
      </c>
      <c r="DB89" s="3" t="s">
        <v>135</v>
      </c>
      <c r="DF89" s="3" t="s">
        <v>132</v>
      </c>
      <c r="DG89" s="3" t="s">
        <v>355</v>
      </c>
      <c r="DH89" s="3" t="s">
        <v>113</v>
      </c>
      <c r="DI89" s="5">
        <f>IF(AND(T89&gt;3,O89="SSc cutanée limitée",W89="Non",Z89="Non"),1,0)</f>
        <v>0</v>
      </c>
      <c r="DJ89" s="5">
        <f>IF(AND(T89&gt;3,O89="SSc cutanée limitée",W89="Oui",Y89="PID limitée",Z89="Non"),1,0)</f>
        <v>0</v>
      </c>
      <c r="DK89" s="3">
        <f>IF(AND(T89&gt;3,O89="SSc cutanée limitée",W89="Oui",Y89="PID extensive",Z89="Non"),1,0)</f>
        <v>0</v>
      </c>
      <c r="DL89" s="3">
        <f>IF(AND(T89&gt;3,O89="SSc cutanée limitée",W89="Non",Z89="Oui"),1,0)</f>
        <v>1</v>
      </c>
      <c r="DM89" s="3">
        <f>IF(AND(T89&gt;3,O89="SSc cutanée limitée",W89="Oui",Z89="Oui"),1,0)</f>
        <v>0</v>
      </c>
      <c r="DN89" s="5">
        <f t="shared" si="17"/>
        <v>0</v>
      </c>
      <c r="DO89" s="5">
        <f t="shared" si="18"/>
        <v>0</v>
      </c>
      <c r="DP89" s="3">
        <f t="shared" si="19"/>
        <v>0</v>
      </c>
      <c r="DQ89" s="3">
        <f t="shared" si="20"/>
        <v>0</v>
      </c>
      <c r="DR89" s="3">
        <f t="shared" si="21"/>
        <v>0</v>
      </c>
      <c r="DS89" s="5">
        <f t="shared" si="22"/>
        <v>0</v>
      </c>
      <c r="DT89" s="5">
        <f t="shared" si="23"/>
        <v>0</v>
      </c>
      <c r="DU89" s="3">
        <f t="shared" si="24"/>
        <v>0</v>
      </c>
      <c r="DV89" s="3">
        <f t="shared" si="25"/>
        <v>0</v>
      </c>
      <c r="DW89" s="3">
        <f t="shared" si="26"/>
        <v>0</v>
      </c>
      <c r="DX89" s="5">
        <f t="shared" si="27"/>
        <v>0</v>
      </c>
      <c r="DY89" s="5">
        <f t="shared" si="28"/>
        <v>0</v>
      </c>
      <c r="DZ89" s="3">
        <f t="shared" si="29"/>
        <v>0</v>
      </c>
      <c r="EA89" s="3">
        <f t="shared" si="30"/>
        <v>0</v>
      </c>
      <c r="EB89" s="3">
        <f t="shared" si="31"/>
        <v>0</v>
      </c>
    </row>
    <row r="90" spans="1:132" x14ac:dyDescent="0.25">
      <c r="A90" s="4">
        <v>748</v>
      </c>
      <c r="B90" s="4">
        <v>1</v>
      </c>
      <c r="C90" s="4" t="s">
        <v>840</v>
      </c>
      <c r="D90" s="4" t="s">
        <v>582</v>
      </c>
      <c r="E90" s="4" t="s">
        <v>711</v>
      </c>
      <c r="F90" s="4" t="s">
        <v>121</v>
      </c>
      <c r="G90" s="4" t="s">
        <v>359</v>
      </c>
      <c r="H90" s="4">
        <v>67</v>
      </c>
      <c r="I90" s="4" t="s">
        <v>358</v>
      </c>
      <c r="J90" s="4" t="s">
        <v>113</v>
      </c>
      <c r="K90" s="4" t="s">
        <v>113</v>
      </c>
      <c r="L90" s="4" t="s">
        <v>113</v>
      </c>
      <c r="M90" s="4" t="s">
        <v>113</v>
      </c>
      <c r="N90" s="5" t="s">
        <v>358</v>
      </c>
      <c r="O90" s="3" t="s">
        <v>123</v>
      </c>
      <c r="P90" s="3">
        <v>2009</v>
      </c>
      <c r="R90" s="3">
        <v>2008</v>
      </c>
      <c r="T90" s="9">
        <f t="shared" si="16"/>
        <v>13</v>
      </c>
      <c r="U90" s="3">
        <v>2009</v>
      </c>
      <c r="W90" s="3" t="s">
        <v>116</v>
      </c>
      <c r="Z90" s="3" t="s">
        <v>116</v>
      </c>
      <c r="AD90" s="3" t="s">
        <v>116</v>
      </c>
      <c r="AE90" s="3" t="s">
        <v>113</v>
      </c>
      <c r="CB90" s="3" t="s">
        <v>117</v>
      </c>
      <c r="CE90" s="3" t="s">
        <v>117</v>
      </c>
      <c r="CF90" s="3" t="s">
        <v>360</v>
      </c>
      <c r="CG90" s="3">
        <v>150</v>
      </c>
      <c r="CH90" s="3" t="s">
        <v>117</v>
      </c>
      <c r="CI90" s="3" t="s">
        <v>269</v>
      </c>
      <c r="CJ90" s="3" t="s">
        <v>361</v>
      </c>
      <c r="CK90" s="3" t="s">
        <v>184</v>
      </c>
      <c r="DB90" s="3" t="s">
        <v>135</v>
      </c>
      <c r="DF90" s="3" t="s">
        <v>132</v>
      </c>
      <c r="DG90" s="3" t="s">
        <v>358</v>
      </c>
      <c r="DH90" s="3" t="s">
        <v>116</v>
      </c>
      <c r="DI90" s="5">
        <f>IF(AND(T90&gt;3,O90="SSc cutanée limitée",W90="Non",Z90="Non"),1,0)</f>
        <v>1</v>
      </c>
      <c r="DJ90" s="5">
        <f>IF(AND(T90&gt;3,O90="SSc cutanée limitée",W90="Oui",Y90="PID limitée",Z90="Non"),1,0)</f>
        <v>0</v>
      </c>
      <c r="DK90" s="3">
        <f>IF(AND(T90&gt;3,O90="SSc cutanée limitée",W90="Oui",Y90="PID extensive",Z90="Non"),1,0)</f>
        <v>0</v>
      </c>
      <c r="DL90" s="3">
        <f>IF(AND(T90&gt;3,O90="SSc cutanée limitée",W90="Non",Z90="Oui"),1,0)</f>
        <v>0</v>
      </c>
      <c r="DM90" s="3">
        <f>IF(AND(T90&gt;3,O90="SSc cutanée limitée",W90="Oui",Z90="Oui"),1,0)</f>
        <v>0</v>
      </c>
      <c r="DN90" s="5">
        <f t="shared" si="17"/>
        <v>0</v>
      </c>
      <c r="DO90" s="5">
        <f t="shared" si="18"/>
        <v>0</v>
      </c>
      <c r="DP90" s="3">
        <f t="shared" si="19"/>
        <v>0</v>
      </c>
      <c r="DQ90" s="3">
        <f t="shared" si="20"/>
        <v>0</v>
      </c>
      <c r="DR90" s="3">
        <f t="shared" si="21"/>
        <v>0</v>
      </c>
      <c r="DS90" s="5">
        <f t="shared" si="22"/>
        <v>0</v>
      </c>
      <c r="DT90" s="5">
        <f t="shared" si="23"/>
        <v>0</v>
      </c>
      <c r="DU90" s="3">
        <f t="shared" si="24"/>
        <v>0</v>
      </c>
      <c r="DV90" s="3">
        <f t="shared" si="25"/>
        <v>0</v>
      </c>
      <c r="DW90" s="3">
        <f t="shared" si="26"/>
        <v>0</v>
      </c>
      <c r="DX90" s="5">
        <f t="shared" si="27"/>
        <v>0</v>
      </c>
      <c r="DY90" s="5">
        <f t="shared" si="28"/>
        <v>0</v>
      </c>
      <c r="DZ90" s="3">
        <f t="shared" si="29"/>
        <v>0</v>
      </c>
      <c r="EA90" s="3">
        <f t="shared" si="30"/>
        <v>0</v>
      </c>
      <c r="EB90" s="3">
        <f t="shared" si="31"/>
        <v>0</v>
      </c>
    </row>
    <row r="91" spans="1:132" x14ac:dyDescent="0.25">
      <c r="A91" s="4">
        <v>750</v>
      </c>
      <c r="B91" s="4">
        <v>1</v>
      </c>
      <c r="C91" s="4" t="s">
        <v>841</v>
      </c>
      <c r="D91" s="4" t="s">
        <v>583</v>
      </c>
      <c r="E91" s="4" t="s">
        <v>712</v>
      </c>
      <c r="F91" s="4" t="s">
        <v>121</v>
      </c>
      <c r="G91" s="4" t="s">
        <v>362</v>
      </c>
      <c r="H91" s="4">
        <v>37</v>
      </c>
      <c r="I91" s="4" t="s">
        <v>363</v>
      </c>
      <c r="J91" s="4" t="s">
        <v>113</v>
      </c>
      <c r="K91" s="4" t="s">
        <v>113</v>
      </c>
      <c r="L91" s="4" t="s">
        <v>113</v>
      </c>
      <c r="M91" s="4" t="s">
        <v>113</v>
      </c>
      <c r="N91" s="5" t="s">
        <v>363</v>
      </c>
      <c r="O91" s="3" t="s">
        <v>123</v>
      </c>
      <c r="P91" s="3">
        <v>2019</v>
      </c>
      <c r="R91" s="3">
        <v>1996</v>
      </c>
      <c r="T91" s="9">
        <f t="shared" si="16"/>
        <v>25</v>
      </c>
      <c r="U91" s="3">
        <v>2011</v>
      </c>
      <c r="W91" s="3" t="s">
        <v>116</v>
      </c>
      <c r="Z91" s="3" t="s">
        <v>116</v>
      </c>
      <c r="AD91" s="3" t="s">
        <v>116</v>
      </c>
      <c r="AE91" s="3" t="s">
        <v>113</v>
      </c>
      <c r="DB91" s="3" t="s">
        <v>135</v>
      </c>
      <c r="DF91" s="3" t="s">
        <v>132</v>
      </c>
      <c r="DG91" s="3" t="s">
        <v>363</v>
      </c>
      <c r="DH91" s="3" t="s">
        <v>116</v>
      </c>
      <c r="DI91" s="5">
        <f>IF(AND(T91&gt;3,O91="SSc cutanée limitée",W91="Non",Z91="Non"),1,0)</f>
        <v>1</v>
      </c>
      <c r="DJ91" s="5">
        <f>IF(AND(T91&gt;3,O91="SSc cutanée limitée",W91="Oui",Y91="PID limitée",Z91="Non"),1,0)</f>
        <v>0</v>
      </c>
      <c r="DK91" s="3">
        <f>IF(AND(T91&gt;3,O91="SSc cutanée limitée",W91="Oui",Y91="PID extensive",Z91="Non"),1,0)</f>
        <v>0</v>
      </c>
      <c r="DL91" s="3">
        <f>IF(AND(T91&gt;3,O91="SSc cutanée limitée",W91="Non",Z91="Oui"),1,0)</f>
        <v>0</v>
      </c>
      <c r="DM91" s="3">
        <f>IF(AND(T91&gt;3,O91="SSc cutanée limitée",W91="Oui",Z91="Oui"),1,0)</f>
        <v>0</v>
      </c>
      <c r="DN91" s="5">
        <f t="shared" si="17"/>
        <v>0</v>
      </c>
      <c r="DO91" s="5">
        <f t="shared" si="18"/>
        <v>0</v>
      </c>
      <c r="DP91" s="3">
        <f t="shared" si="19"/>
        <v>0</v>
      </c>
      <c r="DQ91" s="3">
        <f t="shared" si="20"/>
        <v>0</v>
      </c>
      <c r="DR91" s="3">
        <f t="shared" si="21"/>
        <v>0</v>
      </c>
      <c r="DS91" s="5">
        <f t="shared" si="22"/>
        <v>0</v>
      </c>
      <c r="DT91" s="5">
        <f t="shared" si="23"/>
        <v>0</v>
      </c>
      <c r="DU91" s="3">
        <f t="shared" si="24"/>
        <v>0</v>
      </c>
      <c r="DV91" s="3">
        <f t="shared" si="25"/>
        <v>0</v>
      </c>
      <c r="DW91" s="3">
        <f t="shared" si="26"/>
        <v>0</v>
      </c>
      <c r="DX91" s="5">
        <f t="shared" si="27"/>
        <v>0</v>
      </c>
      <c r="DY91" s="5">
        <f t="shared" si="28"/>
        <v>0</v>
      </c>
      <c r="DZ91" s="3">
        <f t="shared" si="29"/>
        <v>0</v>
      </c>
      <c r="EA91" s="3">
        <f t="shared" si="30"/>
        <v>0</v>
      </c>
      <c r="EB91" s="3">
        <f t="shared" si="31"/>
        <v>0</v>
      </c>
    </row>
    <row r="92" spans="1:132" x14ac:dyDescent="0.25">
      <c r="A92" s="4">
        <v>760</v>
      </c>
      <c r="B92" s="4">
        <v>1</v>
      </c>
      <c r="C92" s="4" t="s">
        <v>842</v>
      </c>
      <c r="D92" s="4" t="s">
        <v>584</v>
      </c>
      <c r="E92" s="4" t="s">
        <v>713</v>
      </c>
      <c r="F92" s="4" t="s">
        <v>110</v>
      </c>
      <c r="G92" s="4" t="s">
        <v>364</v>
      </c>
      <c r="H92" s="4">
        <v>85</v>
      </c>
      <c r="I92" s="4" t="s">
        <v>365</v>
      </c>
      <c r="J92" s="4" t="s">
        <v>113</v>
      </c>
      <c r="K92" s="4" t="s">
        <v>113</v>
      </c>
      <c r="L92" s="4" t="s">
        <v>113</v>
      </c>
      <c r="M92" s="4" t="s">
        <v>113</v>
      </c>
      <c r="N92" s="5" t="s">
        <v>365</v>
      </c>
      <c r="O92" s="3" t="s">
        <v>123</v>
      </c>
      <c r="P92" s="3">
        <v>2018</v>
      </c>
      <c r="R92" s="3">
        <v>1994</v>
      </c>
      <c r="T92" s="9">
        <f t="shared" si="16"/>
        <v>27</v>
      </c>
      <c r="U92" s="3">
        <v>2017</v>
      </c>
      <c r="W92" s="3" t="s">
        <v>113</v>
      </c>
      <c r="X92" s="3">
        <v>2018</v>
      </c>
      <c r="Y92" s="3" t="s">
        <v>115</v>
      </c>
      <c r="Z92" s="3" t="s">
        <v>116</v>
      </c>
      <c r="AD92" s="3" t="s">
        <v>116</v>
      </c>
      <c r="AE92" s="3" t="s">
        <v>113</v>
      </c>
      <c r="AF92" s="3" t="s">
        <v>117</v>
      </c>
      <c r="CB92" s="3" t="s">
        <v>117</v>
      </c>
      <c r="DB92" s="3" t="s">
        <v>135</v>
      </c>
      <c r="DF92" s="3" t="s">
        <v>132</v>
      </c>
      <c r="DG92" s="3" t="s">
        <v>365</v>
      </c>
      <c r="DI92" s="5">
        <f>IF(AND(T92&gt;3,O92="SSc cutanée limitée",W92="Non",Z92="Non"),1,0)</f>
        <v>0</v>
      </c>
      <c r="DJ92" s="5">
        <f>IF(AND(T92&gt;3,O92="SSc cutanée limitée",W92="Oui",Y92="PID limitée",Z92="Non"),1,0)</f>
        <v>1</v>
      </c>
      <c r="DK92" s="3">
        <f>IF(AND(T92&gt;3,O92="SSc cutanée limitée",W92="Oui",Y92="PID extensive",Z92="Non"),1,0)</f>
        <v>0</v>
      </c>
      <c r="DL92" s="3">
        <f>IF(AND(T92&gt;3,O92="SSc cutanée limitée",W92="Non",Z92="Oui"),1,0)</f>
        <v>0</v>
      </c>
      <c r="DM92" s="3">
        <f>IF(AND(T92&gt;3,O92="SSc cutanée limitée",W92="Oui",Z92="Oui"),1,0)</f>
        <v>0</v>
      </c>
      <c r="DN92" s="5">
        <f t="shared" si="17"/>
        <v>0</v>
      </c>
      <c r="DO92" s="5">
        <f t="shared" si="18"/>
        <v>0</v>
      </c>
      <c r="DP92" s="3">
        <f t="shared" si="19"/>
        <v>0</v>
      </c>
      <c r="DQ92" s="3">
        <f t="shared" si="20"/>
        <v>0</v>
      </c>
      <c r="DR92" s="3">
        <f t="shared" si="21"/>
        <v>0</v>
      </c>
      <c r="DS92" s="5">
        <f t="shared" si="22"/>
        <v>0</v>
      </c>
      <c r="DT92" s="5">
        <f t="shared" si="23"/>
        <v>0</v>
      </c>
      <c r="DU92" s="3">
        <f t="shared" si="24"/>
        <v>0</v>
      </c>
      <c r="DV92" s="3">
        <f t="shared" si="25"/>
        <v>0</v>
      </c>
      <c r="DW92" s="3">
        <f t="shared" si="26"/>
        <v>0</v>
      </c>
      <c r="DX92" s="5">
        <f t="shared" si="27"/>
        <v>0</v>
      </c>
      <c r="DY92" s="5">
        <f t="shared" si="28"/>
        <v>0</v>
      </c>
      <c r="DZ92" s="3">
        <f t="shared" si="29"/>
        <v>0</v>
      </c>
      <c r="EA92" s="3">
        <f t="shared" si="30"/>
        <v>0</v>
      </c>
      <c r="EB92" s="3">
        <f t="shared" si="31"/>
        <v>0</v>
      </c>
    </row>
    <row r="93" spans="1:132" x14ac:dyDescent="0.25">
      <c r="A93" s="4">
        <v>772</v>
      </c>
      <c r="B93" s="4">
        <v>1</v>
      </c>
      <c r="C93" s="4" t="s">
        <v>843</v>
      </c>
      <c r="D93" s="4" t="s">
        <v>585</v>
      </c>
      <c r="E93" s="4" t="s">
        <v>714</v>
      </c>
      <c r="F93" s="4" t="s">
        <v>121</v>
      </c>
      <c r="G93" s="4" t="s">
        <v>366</v>
      </c>
      <c r="H93" s="4">
        <v>52</v>
      </c>
      <c r="I93" s="4" t="s">
        <v>367</v>
      </c>
      <c r="J93" s="4" t="s">
        <v>113</v>
      </c>
      <c r="K93" s="4" t="s">
        <v>113</v>
      </c>
      <c r="L93" s="4" t="s">
        <v>113</v>
      </c>
      <c r="M93" s="4" t="s">
        <v>113</v>
      </c>
      <c r="N93" s="5" t="s">
        <v>367</v>
      </c>
      <c r="O93" s="3" t="s">
        <v>123</v>
      </c>
      <c r="P93" s="3">
        <v>2015</v>
      </c>
      <c r="R93" s="3">
        <v>2014</v>
      </c>
      <c r="T93" s="9">
        <f t="shared" si="16"/>
        <v>7</v>
      </c>
      <c r="U93" s="3">
        <v>2015</v>
      </c>
      <c r="W93" s="3" t="s">
        <v>116</v>
      </c>
      <c r="Z93" s="3" t="s">
        <v>116</v>
      </c>
      <c r="AD93" s="3" t="s">
        <v>116</v>
      </c>
      <c r="AE93" s="3" t="s">
        <v>116</v>
      </c>
      <c r="CE93" s="3" t="s">
        <v>117</v>
      </c>
      <c r="CH93" s="3" t="s">
        <v>117</v>
      </c>
      <c r="DB93" s="3" t="s">
        <v>135</v>
      </c>
      <c r="DF93" s="3" t="s">
        <v>132</v>
      </c>
      <c r="DG93" s="3" t="s">
        <v>367</v>
      </c>
      <c r="DI93" s="5">
        <f>IF(AND(T93&gt;3,O93="SSc cutanée limitée",W93="Non",Z93="Non"),1,0)</f>
        <v>1</v>
      </c>
      <c r="DJ93" s="5">
        <f>IF(AND(T93&gt;3,O93="SSc cutanée limitée",W93="Oui",Y93="PID limitée",Z93="Non"),1,0)</f>
        <v>0</v>
      </c>
      <c r="DK93" s="3">
        <f>IF(AND(T93&gt;3,O93="SSc cutanée limitée",W93="Oui",Y93="PID extensive",Z93="Non"),1,0)</f>
        <v>0</v>
      </c>
      <c r="DL93" s="3">
        <f>IF(AND(T93&gt;3,O93="SSc cutanée limitée",W93="Non",Z93="Oui"),1,0)</f>
        <v>0</v>
      </c>
      <c r="DM93" s="3">
        <f>IF(AND(T93&gt;3,O93="SSc cutanée limitée",W93="Oui",Z93="Oui"),1,0)</f>
        <v>0</v>
      </c>
      <c r="DN93" s="5">
        <f t="shared" si="17"/>
        <v>0</v>
      </c>
      <c r="DO93" s="5">
        <f t="shared" si="18"/>
        <v>0</v>
      </c>
      <c r="DP93" s="3">
        <f t="shared" si="19"/>
        <v>0</v>
      </c>
      <c r="DQ93" s="3">
        <f t="shared" si="20"/>
        <v>0</v>
      </c>
      <c r="DR93" s="3">
        <f t="shared" si="21"/>
        <v>0</v>
      </c>
      <c r="DS93" s="5">
        <f t="shared" si="22"/>
        <v>0</v>
      </c>
      <c r="DT93" s="5">
        <f t="shared" si="23"/>
        <v>0</v>
      </c>
      <c r="DU93" s="3">
        <f t="shared" si="24"/>
        <v>0</v>
      </c>
      <c r="DV93" s="3">
        <f t="shared" si="25"/>
        <v>0</v>
      </c>
      <c r="DW93" s="3">
        <f t="shared" si="26"/>
        <v>0</v>
      </c>
      <c r="DX93" s="5">
        <f t="shared" si="27"/>
        <v>0</v>
      </c>
      <c r="DY93" s="5">
        <f t="shared" si="28"/>
        <v>0</v>
      </c>
      <c r="DZ93" s="3">
        <f t="shared" si="29"/>
        <v>0</v>
      </c>
      <c r="EA93" s="3">
        <f t="shared" si="30"/>
        <v>0</v>
      </c>
      <c r="EB93" s="3">
        <f t="shared" si="31"/>
        <v>0</v>
      </c>
    </row>
    <row r="94" spans="1:132" x14ac:dyDescent="0.25">
      <c r="A94" s="4">
        <v>774</v>
      </c>
      <c r="B94" s="4">
        <v>1</v>
      </c>
      <c r="C94" s="4" t="s">
        <v>844</v>
      </c>
      <c r="D94" s="4" t="s">
        <v>586</v>
      </c>
      <c r="E94" s="4" t="s">
        <v>715</v>
      </c>
      <c r="F94" s="4" t="s">
        <v>121</v>
      </c>
      <c r="G94" s="4" t="s">
        <v>368</v>
      </c>
      <c r="H94" s="4">
        <v>54</v>
      </c>
      <c r="I94" s="4" t="s">
        <v>367</v>
      </c>
      <c r="J94" s="4" t="s">
        <v>113</v>
      </c>
      <c r="K94" s="4" t="s">
        <v>113</v>
      </c>
      <c r="L94" s="4" t="s">
        <v>113</v>
      </c>
      <c r="M94" s="4" t="s">
        <v>113</v>
      </c>
      <c r="N94" s="5" t="s">
        <v>367</v>
      </c>
      <c r="O94" s="3" t="s">
        <v>123</v>
      </c>
      <c r="P94" s="3">
        <v>2010</v>
      </c>
      <c r="R94" s="3">
        <v>2009</v>
      </c>
      <c r="T94" s="9">
        <f t="shared" si="16"/>
        <v>12</v>
      </c>
      <c r="U94" s="3">
        <v>2010</v>
      </c>
      <c r="W94" s="3" t="s">
        <v>116</v>
      </c>
      <c r="Z94" s="3" t="s">
        <v>116</v>
      </c>
      <c r="AD94" s="3" t="s">
        <v>116</v>
      </c>
      <c r="AE94" s="3" t="s">
        <v>113</v>
      </c>
      <c r="CB94" s="3" t="s">
        <v>117</v>
      </c>
      <c r="CC94" s="3" t="s">
        <v>333</v>
      </c>
      <c r="CD94" s="3">
        <v>5</v>
      </c>
      <c r="DB94" s="3" t="s">
        <v>135</v>
      </c>
      <c r="DF94" s="3" t="s">
        <v>132</v>
      </c>
      <c r="DG94" s="3" t="s">
        <v>367</v>
      </c>
      <c r="DH94" s="3" t="s">
        <v>116</v>
      </c>
      <c r="DI94" s="5">
        <f>IF(AND(T94&gt;3,O94="SSc cutanée limitée",W94="Non",Z94="Non"),1,0)</f>
        <v>1</v>
      </c>
      <c r="DJ94" s="5">
        <f>IF(AND(T94&gt;3,O94="SSc cutanée limitée",W94="Oui",Y94="PID limitée",Z94="Non"),1,0)</f>
        <v>0</v>
      </c>
      <c r="DK94" s="3">
        <f>IF(AND(T94&gt;3,O94="SSc cutanée limitée",W94="Oui",Y94="PID extensive",Z94="Non"),1,0)</f>
        <v>0</v>
      </c>
      <c r="DL94" s="3">
        <f>IF(AND(T94&gt;3,O94="SSc cutanée limitée",W94="Non",Z94="Oui"),1,0)</f>
        <v>0</v>
      </c>
      <c r="DM94" s="3">
        <f>IF(AND(T94&gt;3,O94="SSc cutanée limitée",W94="Oui",Z94="Oui"),1,0)</f>
        <v>0</v>
      </c>
      <c r="DN94" s="5">
        <f t="shared" si="17"/>
        <v>0</v>
      </c>
      <c r="DO94" s="5">
        <f t="shared" si="18"/>
        <v>0</v>
      </c>
      <c r="DP94" s="3">
        <f t="shared" si="19"/>
        <v>0</v>
      </c>
      <c r="DQ94" s="3">
        <f t="shared" si="20"/>
        <v>0</v>
      </c>
      <c r="DR94" s="3">
        <f t="shared" si="21"/>
        <v>0</v>
      </c>
      <c r="DS94" s="5">
        <f t="shared" si="22"/>
        <v>0</v>
      </c>
      <c r="DT94" s="5">
        <f t="shared" si="23"/>
        <v>0</v>
      </c>
      <c r="DU94" s="3">
        <f t="shared" si="24"/>
        <v>0</v>
      </c>
      <c r="DV94" s="3">
        <f t="shared" si="25"/>
        <v>0</v>
      </c>
      <c r="DW94" s="3">
        <f t="shared" si="26"/>
        <v>0</v>
      </c>
      <c r="DX94" s="5">
        <f t="shared" si="27"/>
        <v>0</v>
      </c>
      <c r="DY94" s="5">
        <f t="shared" si="28"/>
        <v>0</v>
      </c>
      <c r="DZ94" s="3">
        <f t="shared" si="29"/>
        <v>0</v>
      </c>
      <c r="EA94" s="3">
        <f t="shared" si="30"/>
        <v>0</v>
      </c>
      <c r="EB94" s="3">
        <f t="shared" si="31"/>
        <v>0</v>
      </c>
    </row>
    <row r="95" spans="1:132" x14ac:dyDescent="0.25">
      <c r="A95" s="4">
        <v>780</v>
      </c>
      <c r="B95" s="4">
        <v>1</v>
      </c>
      <c r="C95" s="4" t="s">
        <v>845</v>
      </c>
      <c r="D95" s="4" t="s">
        <v>587</v>
      </c>
      <c r="E95" s="4" t="s">
        <v>716</v>
      </c>
      <c r="F95" s="4" t="s">
        <v>121</v>
      </c>
      <c r="G95" s="4" t="s">
        <v>418</v>
      </c>
      <c r="H95" s="4">
        <v>57</v>
      </c>
      <c r="I95" s="4" t="s">
        <v>370</v>
      </c>
      <c r="J95" s="4" t="s">
        <v>113</v>
      </c>
      <c r="K95" s="4" t="s">
        <v>113</v>
      </c>
      <c r="L95" s="4" t="s">
        <v>113</v>
      </c>
      <c r="M95" s="4" t="s">
        <v>113</v>
      </c>
      <c r="N95" s="5" t="s">
        <v>370</v>
      </c>
      <c r="O95" s="3" t="s">
        <v>123</v>
      </c>
      <c r="T95" s="9">
        <f t="shared" si="16"/>
        <v>2021</v>
      </c>
      <c r="DI95" s="5">
        <f>IF(AND(T95&gt;3,O95="SSc cutanée limitée",W95="Non",Z95="Non"),1,0)</f>
        <v>0</v>
      </c>
      <c r="DJ95" s="5">
        <f>IF(AND(T95&gt;3,O95="SSc cutanée limitée",W95="Oui",Y95="PID limitée",Z95="Non"),1,0)</f>
        <v>0</v>
      </c>
      <c r="DK95" s="3">
        <f>IF(AND(T95&gt;3,O95="SSc cutanée limitée",W95="Oui",Y95="PID extensive",Z95="Non"),1,0)</f>
        <v>0</v>
      </c>
      <c r="DL95" s="3">
        <f>IF(AND(T95&gt;3,O95="SSc cutanée limitée",W95="Non",Z95="Oui"),1,0)</f>
        <v>0</v>
      </c>
      <c r="DM95" s="3">
        <f>IF(AND(T95&gt;3,O95="SSc cutanée limitée",W95="Oui",Z95="Oui"),1,0)</f>
        <v>0</v>
      </c>
      <c r="DN95" s="5">
        <f t="shared" si="17"/>
        <v>0</v>
      </c>
      <c r="DO95" s="5">
        <f t="shared" si="18"/>
        <v>0</v>
      </c>
      <c r="DP95" s="3">
        <f t="shared" si="19"/>
        <v>0</v>
      </c>
      <c r="DQ95" s="3">
        <f t="shared" si="20"/>
        <v>0</v>
      </c>
      <c r="DR95" s="3">
        <f t="shared" si="21"/>
        <v>0</v>
      </c>
      <c r="DS95" s="5">
        <f t="shared" si="22"/>
        <v>0</v>
      </c>
      <c r="DT95" s="5">
        <f t="shared" si="23"/>
        <v>0</v>
      </c>
      <c r="DU95" s="3">
        <f t="shared" si="24"/>
        <v>0</v>
      </c>
      <c r="DV95" s="3">
        <f t="shared" si="25"/>
        <v>0</v>
      </c>
      <c r="DW95" s="3">
        <f t="shared" si="26"/>
        <v>0</v>
      </c>
      <c r="DX95" s="5">
        <f t="shared" si="27"/>
        <v>0</v>
      </c>
      <c r="DY95" s="5">
        <f t="shared" si="28"/>
        <v>0</v>
      </c>
      <c r="DZ95" s="3">
        <f t="shared" si="29"/>
        <v>0</v>
      </c>
      <c r="EA95" s="3">
        <f t="shared" si="30"/>
        <v>0</v>
      </c>
      <c r="EB95" s="3">
        <f t="shared" si="31"/>
        <v>0</v>
      </c>
    </row>
    <row r="96" spans="1:132" x14ac:dyDescent="0.25">
      <c r="A96" s="4">
        <v>782</v>
      </c>
      <c r="B96" s="4">
        <v>1</v>
      </c>
      <c r="C96" s="4" t="s">
        <v>846</v>
      </c>
      <c r="D96" s="4" t="s">
        <v>588</v>
      </c>
      <c r="E96" s="4" t="s">
        <v>717</v>
      </c>
      <c r="F96" s="4" t="s">
        <v>121</v>
      </c>
      <c r="G96" s="4" t="s">
        <v>369</v>
      </c>
      <c r="H96" s="4">
        <v>53</v>
      </c>
      <c r="I96" s="4" t="s">
        <v>370</v>
      </c>
      <c r="J96" s="4" t="s">
        <v>113</v>
      </c>
      <c r="K96" s="4" t="s">
        <v>113</v>
      </c>
      <c r="L96" s="4" t="s">
        <v>113</v>
      </c>
      <c r="M96" s="4" t="s">
        <v>113</v>
      </c>
      <c r="N96" s="5" t="s">
        <v>370</v>
      </c>
      <c r="O96" s="3" t="s">
        <v>123</v>
      </c>
      <c r="P96" s="3">
        <v>2015</v>
      </c>
      <c r="R96" s="3">
        <v>1986</v>
      </c>
      <c r="T96" s="9">
        <f t="shared" si="16"/>
        <v>35</v>
      </c>
      <c r="U96" s="3">
        <v>2015</v>
      </c>
      <c r="W96" s="3" t="s">
        <v>116</v>
      </c>
      <c r="Z96" s="3" t="s">
        <v>116</v>
      </c>
      <c r="AD96" s="3" t="s">
        <v>116</v>
      </c>
      <c r="AE96" s="3" t="s">
        <v>113</v>
      </c>
      <c r="DB96" s="3" t="s">
        <v>135</v>
      </c>
      <c r="DF96" s="3" t="s">
        <v>132</v>
      </c>
      <c r="DG96" s="3" t="s">
        <v>370</v>
      </c>
      <c r="DH96" s="3" t="s">
        <v>116</v>
      </c>
      <c r="DI96" s="5">
        <f>IF(AND(T96&gt;3,O96="SSc cutanée limitée",W96="Non",Z96="Non"),1,0)</f>
        <v>1</v>
      </c>
      <c r="DJ96" s="5">
        <f>IF(AND(T96&gt;3,O96="SSc cutanée limitée",W96="Oui",Y96="PID limitée",Z96="Non"),1,0)</f>
        <v>0</v>
      </c>
      <c r="DK96" s="3">
        <f>IF(AND(T96&gt;3,O96="SSc cutanée limitée",W96="Oui",Y96="PID extensive",Z96="Non"),1,0)</f>
        <v>0</v>
      </c>
      <c r="DL96" s="3">
        <f>IF(AND(T96&gt;3,O96="SSc cutanée limitée",W96="Non",Z96="Oui"),1,0)</f>
        <v>0</v>
      </c>
      <c r="DM96" s="3">
        <f>IF(AND(T96&gt;3,O96="SSc cutanée limitée",W96="Oui",Z96="Oui"),1,0)</f>
        <v>0</v>
      </c>
      <c r="DN96" s="5">
        <f t="shared" si="17"/>
        <v>0</v>
      </c>
      <c r="DO96" s="5">
        <f t="shared" si="18"/>
        <v>0</v>
      </c>
      <c r="DP96" s="3">
        <f t="shared" si="19"/>
        <v>0</v>
      </c>
      <c r="DQ96" s="3">
        <f t="shared" si="20"/>
        <v>0</v>
      </c>
      <c r="DR96" s="3">
        <f t="shared" si="21"/>
        <v>0</v>
      </c>
      <c r="DS96" s="5">
        <f t="shared" si="22"/>
        <v>0</v>
      </c>
      <c r="DT96" s="5">
        <f t="shared" si="23"/>
        <v>0</v>
      </c>
      <c r="DU96" s="3">
        <f t="shared" si="24"/>
        <v>0</v>
      </c>
      <c r="DV96" s="3">
        <f t="shared" si="25"/>
        <v>0</v>
      </c>
      <c r="DW96" s="3">
        <f t="shared" si="26"/>
        <v>0</v>
      </c>
      <c r="DX96" s="5">
        <f t="shared" si="27"/>
        <v>0</v>
      </c>
      <c r="DY96" s="5">
        <f t="shared" si="28"/>
        <v>0</v>
      </c>
      <c r="DZ96" s="3">
        <f t="shared" si="29"/>
        <v>0</v>
      </c>
      <c r="EA96" s="3">
        <f t="shared" si="30"/>
        <v>0</v>
      </c>
      <c r="EB96" s="3">
        <f t="shared" si="31"/>
        <v>0</v>
      </c>
    </row>
    <row r="97" spans="1:132" x14ac:dyDescent="0.25">
      <c r="A97" s="4">
        <v>784</v>
      </c>
      <c r="B97" s="4">
        <v>1</v>
      </c>
      <c r="C97" s="4" t="s">
        <v>847</v>
      </c>
      <c r="D97" s="4" t="s">
        <v>589</v>
      </c>
      <c r="E97" s="4" t="s">
        <v>718</v>
      </c>
      <c r="F97" s="4" t="s">
        <v>121</v>
      </c>
      <c r="G97" s="4" t="s">
        <v>371</v>
      </c>
      <c r="H97" s="4">
        <v>57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5" t="s">
        <v>372</v>
      </c>
      <c r="O97" s="3" t="s">
        <v>123</v>
      </c>
      <c r="P97" s="3">
        <v>1995</v>
      </c>
      <c r="R97" s="3">
        <v>1995</v>
      </c>
      <c r="T97" s="9">
        <f t="shared" si="16"/>
        <v>26</v>
      </c>
      <c r="U97" s="3">
        <v>1995</v>
      </c>
      <c r="W97" s="3" t="s">
        <v>113</v>
      </c>
      <c r="X97" s="3">
        <v>2013</v>
      </c>
      <c r="Y97" s="3" t="s">
        <v>115</v>
      </c>
      <c r="Z97" s="3" t="s">
        <v>116</v>
      </c>
      <c r="AD97" s="3" t="s">
        <v>116</v>
      </c>
      <c r="AE97" s="3" t="s">
        <v>113</v>
      </c>
      <c r="CB97" s="3" t="s">
        <v>117</v>
      </c>
      <c r="CC97" s="3" t="s">
        <v>190</v>
      </c>
      <c r="CD97" s="3">
        <v>90</v>
      </c>
      <c r="CR97" s="3" t="s">
        <v>117</v>
      </c>
      <c r="CS97" s="3" t="s">
        <v>256</v>
      </c>
      <c r="CT97" s="3">
        <v>10</v>
      </c>
      <c r="DB97" s="3" t="s">
        <v>135</v>
      </c>
      <c r="DF97" s="3" t="s">
        <v>132</v>
      </c>
      <c r="DG97" s="3" t="s">
        <v>372</v>
      </c>
      <c r="DH97" s="3" t="s">
        <v>116</v>
      </c>
      <c r="DI97" s="5">
        <f>IF(AND(T97&gt;3,O97="SSc cutanée limitée",W97="Non",Z97="Non"),1,0)</f>
        <v>0</v>
      </c>
      <c r="DJ97" s="5">
        <f>IF(AND(T97&gt;3,O97="SSc cutanée limitée",W97="Oui",Y97="PID limitée",Z97="Non"),1,0)</f>
        <v>1</v>
      </c>
      <c r="DK97" s="3">
        <f>IF(AND(T97&gt;3,O97="SSc cutanée limitée",W97="Oui",Y97="PID extensive",Z97="Non"),1,0)</f>
        <v>0</v>
      </c>
      <c r="DL97" s="3">
        <f>IF(AND(T97&gt;3,O97="SSc cutanée limitée",W97="Non",Z97="Oui"),1,0)</f>
        <v>0</v>
      </c>
      <c r="DM97" s="3">
        <f>IF(AND(T97&gt;3,O97="SSc cutanée limitée",W97="Oui",Z97="Oui"),1,0)</f>
        <v>0</v>
      </c>
      <c r="DN97" s="5">
        <f t="shared" si="17"/>
        <v>0</v>
      </c>
      <c r="DO97" s="5">
        <f t="shared" si="18"/>
        <v>0</v>
      </c>
      <c r="DP97" s="3">
        <f t="shared" si="19"/>
        <v>0</v>
      </c>
      <c r="DQ97" s="3">
        <f t="shared" si="20"/>
        <v>0</v>
      </c>
      <c r="DR97" s="3">
        <f t="shared" si="21"/>
        <v>0</v>
      </c>
      <c r="DS97" s="5">
        <f t="shared" si="22"/>
        <v>0</v>
      </c>
      <c r="DT97" s="5">
        <f t="shared" si="23"/>
        <v>0</v>
      </c>
      <c r="DU97" s="3">
        <f t="shared" si="24"/>
        <v>0</v>
      </c>
      <c r="DV97" s="3">
        <f t="shared" si="25"/>
        <v>0</v>
      </c>
      <c r="DW97" s="3">
        <f t="shared" si="26"/>
        <v>0</v>
      </c>
      <c r="DX97" s="5">
        <f t="shared" si="27"/>
        <v>0</v>
      </c>
      <c r="DY97" s="5">
        <f t="shared" si="28"/>
        <v>0</v>
      </c>
      <c r="DZ97" s="3">
        <f t="shared" si="29"/>
        <v>0</v>
      </c>
      <c r="EA97" s="3">
        <f t="shared" si="30"/>
        <v>0</v>
      </c>
      <c r="EB97" s="3">
        <f t="shared" si="31"/>
        <v>0</v>
      </c>
    </row>
    <row r="98" spans="1:132" x14ac:dyDescent="0.25">
      <c r="A98" s="4">
        <v>788</v>
      </c>
      <c r="B98" s="4">
        <v>1</v>
      </c>
      <c r="C98" s="4" t="s">
        <v>848</v>
      </c>
      <c r="D98" s="4" t="s">
        <v>590</v>
      </c>
      <c r="E98" s="4" t="s">
        <v>719</v>
      </c>
      <c r="F98" s="4" t="s">
        <v>121</v>
      </c>
      <c r="G98" s="4" t="s">
        <v>374</v>
      </c>
      <c r="H98" s="4">
        <v>72</v>
      </c>
      <c r="I98" s="4" t="s">
        <v>373</v>
      </c>
      <c r="J98" s="4" t="s">
        <v>113</v>
      </c>
      <c r="K98" s="4" t="s">
        <v>113</v>
      </c>
      <c r="L98" s="4" t="s">
        <v>113</v>
      </c>
      <c r="M98" s="4" t="s">
        <v>113</v>
      </c>
      <c r="N98" s="5" t="s">
        <v>373</v>
      </c>
      <c r="O98" s="3" t="s">
        <v>123</v>
      </c>
      <c r="P98" s="3">
        <v>1998</v>
      </c>
      <c r="R98" s="3">
        <v>1996</v>
      </c>
      <c r="T98" s="9">
        <f t="shared" si="16"/>
        <v>25</v>
      </c>
      <c r="U98" s="3">
        <v>1998</v>
      </c>
      <c r="W98" s="3" t="s">
        <v>116</v>
      </c>
      <c r="Z98" s="3" t="s">
        <v>116</v>
      </c>
      <c r="AD98" s="3" t="s">
        <v>116</v>
      </c>
      <c r="AE98" s="3" t="s">
        <v>116</v>
      </c>
      <c r="DB98" s="3" t="s">
        <v>135</v>
      </c>
      <c r="DF98" s="3" t="s">
        <v>132</v>
      </c>
      <c r="DG98" s="3" t="s">
        <v>373</v>
      </c>
      <c r="DI98" s="5">
        <f>IF(AND(T98&gt;3,O98="SSc cutanée limitée",W98="Non",Z98="Non"),1,0)</f>
        <v>1</v>
      </c>
      <c r="DJ98" s="5">
        <f>IF(AND(T98&gt;3,O98="SSc cutanée limitée",W98="Oui",Y98="PID limitée",Z98="Non"),1,0)</f>
        <v>0</v>
      </c>
      <c r="DK98" s="3">
        <f>IF(AND(T98&gt;3,O98="SSc cutanée limitée",W98="Oui",Y98="PID extensive",Z98="Non"),1,0)</f>
        <v>0</v>
      </c>
      <c r="DL98" s="3">
        <f>IF(AND(T98&gt;3,O98="SSc cutanée limitée",W98="Non",Z98="Oui"),1,0)</f>
        <v>0</v>
      </c>
      <c r="DM98" s="3">
        <f>IF(AND(T98&gt;3,O98="SSc cutanée limitée",W98="Oui",Z98="Oui"),1,0)</f>
        <v>0</v>
      </c>
      <c r="DN98" s="5">
        <f t="shared" si="17"/>
        <v>0</v>
      </c>
      <c r="DO98" s="5">
        <f t="shared" si="18"/>
        <v>0</v>
      </c>
      <c r="DP98" s="3">
        <f t="shared" si="19"/>
        <v>0</v>
      </c>
      <c r="DQ98" s="3">
        <f t="shared" si="20"/>
        <v>0</v>
      </c>
      <c r="DR98" s="3">
        <f t="shared" si="21"/>
        <v>0</v>
      </c>
      <c r="DS98" s="5">
        <f t="shared" si="22"/>
        <v>0</v>
      </c>
      <c r="DT98" s="5">
        <f t="shared" si="23"/>
        <v>0</v>
      </c>
      <c r="DU98" s="3">
        <f t="shared" si="24"/>
        <v>0</v>
      </c>
      <c r="DV98" s="3">
        <f t="shared" si="25"/>
        <v>0</v>
      </c>
      <c r="DW98" s="3">
        <f t="shared" si="26"/>
        <v>0</v>
      </c>
      <c r="DX98" s="5">
        <f t="shared" si="27"/>
        <v>0</v>
      </c>
      <c r="DY98" s="5">
        <f t="shared" si="28"/>
        <v>0</v>
      </c>
      <c r="DZ98" s="3">
        <f t="shared" si="29"/>
        <v>0</v>
      </c>
      <c r="EA98" s="3">
        <f t="shared" si="30"/>
        <v>0</v>
      </c>
      <c r="EB98" s="3">
        <f t="shared" si="31"/>
        <v>0</v>
      </c>
    </row>
    <row r="99" spans="1:132" x14ac:dyDescent="0.25">
      <c r="A99" s="4">
        <v>790</v>
      </c>
      <c r="B99" s="4">
        <v>1</v>
      </c>
      <c r="C99" s="4" t="s">
        <v>849</v>
      </c>
      <c r="D99" s="4" t="s">
        <v>591</v>
      </c>
      <c r="E99" s="4" t="s">
        <v>720</v>
      </c>
      <c r="F99" s="4" t="s">
        <v>121</v>
      </c>
      <c r="G99" s="4" t="s">
        <v>375</v>
      </c>
      <c r="H99" s="4">
        <v>38</v>
      </c>
      <c r="I99" s="4" t="s">
        <v>376</v>
      </c>
      <c r="J99" s="4" t="s">
        <v>113</v>
      </c>
      <c r="K99" s="4" t="s">
        <v>113</v>
      </c>
      <c r="L99" s="4" t="s">
        <v>113</v>
      </c>
      <c r="M99" s="4" t="s">
        <v>113</v>
      </c>
      <c r="N99" s="5" t="s">
        <v>376</v>
      </c>
      <c r="O99" s="3" t="s">
        <v>196</v>
      </c>
      <c r="P99" s="3">
        <v>2017</v>
      </c>
      <c r="R99" s="3">
        <v>2016</v>
      </c>
      <c r="T99" s="9">
        <f t="shared" si="16"/>
        <v>5</v>
      </c>
      <c r="U99" s="3">
        <v>2017</v>
      </c>
      <c r="W99" s="3" t="s">
        <v>116</v>
      </c>
      <c r="Z99" s="3" t="s">
        <v>116</v>
      </c>
      <c r="AD99" s="3" t="s">
        <v>116</v>
      </c>
      <c r="AE99" s="3" t="s">
        <v>113</v>
      </c>
      <c r="CB99" s="3" t="s">
        <v>117</v>
      </c>
      <c r="CC99" s="3" t="s">
        <v>211</v>
      </c>
      <c r="DB99" s="3" t="s">
        <v>135</v>
      </c>
      <c r="DF99" s="3" t="s">
        <v>132</v>
      </c>
      <c r="DG99" s="3" t="s">
        <v>376</v>
      </c>
      <c r="DH99" s="3" t="s">
        <v>116</v>
      </c>
      <c r="DI99" s="5">
        <f>IF(AND(T99&gt;3,O99="SSc cutanée limitée",W99="Non",Z99="Non"),1,0)</f>
        <v>0</v>
      </c>
      <c r="DJ99" s="5">
        <f>IF(AND(T99&gt;3,O99="SSc cutanée limitée",W99="Oui",Y99="PID limitée",Z99="Non"),1,0)</f>
        <v>0</v>
      </c>
      <c r="DK99" s="3">
        <f>IF(AND(T99&gt;3,O99="SSc cutanée limitée",W99="Oui",Y99="PID extensive",Z99="Non"),1,0)</f>
        <v>0</v>
      </c>
      <c r="DL99" s="3">
        <f>IF(AND(T99&gt;3,O99="SSc cutanée limitée",W99="Non",Z99="Oui"),1,0)</f>
        <v>0</v>
      </c>
      <c r="DM99" s="3">
        <f>IF(AND(T99&gt;3,O99="SSc cutanée limitée",W99="Oui",Z99="Oui"),1,0)</f>
        <v>0</v>
      </c>
      <c r="DN99" s="5">
        <f t="shared" si="17"/>
        <v>0</v>
      </c>
      <c r="DO99" s="5">
        <f t="shared" si="18"/>
        <v>0</v>
      </c>
      <c r="DP99" s="3">
        <f t="shared" si="19"/>
        <v>0</v>
      </c>
      <c r="DQ99" s="3">
        <f t="shared" si="20"/>
        <v>0</v>
      </c>
      <c r="DR99" s="3">
        <f t="shared" si="21"/>
        <v>0</v>
      </c>
      <c r="DS99" s="5">
        <f t="shared" si="22"/>
        <v>0</v>
      </c>
      <c r="DT99" s="5">
        <f t="shared" si="23"/>
        <v>0</v>
      </c>
      <c r="DU99" s="3">
        <f t="shared" si="24"/>
        <v>0</v>
      </c>
      <c r="DV99" s="3">
        <f t="shared" si="25"/>
        <v>0</v>
      </c>
      <c r="DW99" s="3">
        <f t="shared" si="26"/>
        <v>0</v>
      </c>
      <c r="DX99" s="5">
        <f t="shared" si="27"/>
        <v>0</v>
      </c>
      <c r="DY99" s="5">
        <f t="shared" si="28"/>
        <v>0</v>
      </c>
      <c r="DZ99" s="3">
        <f t="shared" si="29"/>
        <v>0</v>
      </c>
      <c r="EA99" s="3">
        <f t="shared" si="30"/>
        <v>0</v>
      </c>
      <c r="EB99" s="3">
        <f t="shared" si="31"/>
        <v>0</v>
      </c>
    </row>
    <row r="100" spans="1:132" x14ac:dyDescent="0.25">
      <c r="A100" s="4">
        <v>792</v>
      </c>
      <c r="B100" s="4">
        <v>1</v>
      </c>
      <c r="C100" s="4" t="s">
        <v>850</v>
      </c>
      <c r="D100" s="4" t="s">
        <v>592</v>
      </c>
      <c r="E100" s="4" t="s">
        <v>721</v>
      </c>
      <c r="F100" s="4" t="s">
        <v>121</v>
      </c>
      <c r="G100" s="4" t="s">
        <v>377</v>
      </c>
      <c r="H100" s="4">
        <v>50</v>
      </c>
      <c r="I100" s="4" t="s">
        <v>376</v>
      </c>
      <c r="J100" s="4" t="s">
        <v>113</v>
      </c>
      <c r="K100" s="4" t="s">
        <v>113</v>
      </c>
      <c r="L100" s="4" t="s">
        <v>113</v>
      </c>
      <c r="M100" s="4" t="s">
        <v>113</v>
      </c>
      <c r="N100" s="5" t="s">
        <v>376</v>
      </c>
      <c r="O100" s="3" t="s">
        <v>123</v>
      </c>
      <c r="P100" s="3">
        <v>2004</v>
      </c>
      <c r="R100" s="3">
        <v>2000</v>
      </c>
      <c r="T100" s="9">
        <f t="shared" si="16"/>
        <v>21</v>
      </c>
      <c r="U100" s="3">
        <v>2004</v>
      </c>
      <c r="W100" s="3" t="s">
        <v>116</v>
      </c>
      <c r="Z100" s="3" t="s">
        <v>116</v>
      </c>
      <c r="AD100" s="3" t="s">
        <v>116</v>
      </c>
      <c r="AE100" s="3" t="s">
        <v>116</v>
      </c>
      <c r="AY100" s="3" t="s">
        <v>117</v>
      </c>
      <c r="CB100" s="3" t="s">
        <v>117</v>
      </c>
      <c r="CC100" s="3" t="s">
        <v>243</v>
      </c>
      <c r="DC100" s="3" t="s">
        <v>376</v>
      </c>
      <c r="DF100" s="3" t="s">
        <v>132</v>
      </c>
      <c r="DG100" s="3" t="s">
        <v>376</v>
      </c>
      <c r="DH100" s="3" t="s">
        <v>116</v>
      </c>
      <c r="DI100" s="5">
        <f>IF(AND(T100&gt;3,O100="SSc cutanée limitée",W100="Non",Z100="Non"),1,0)</f>
        <v>1</v>
      </c>
      <c r="DJ100" s="5">
        <f>IF(AND(T100&gt;3,O100="SSc cutanée limitée",W100="Oui",Y100="PID limitée",Z100="Non"),1,0)</f>
        <v>0</v>
      </c>
      <c r="DK100" s="3">
        <f>IF(AND(T100&gt;3,O100="SSc cutanée limitée",W100="Oui",Y100="PID extensive",Z100="Non"),1,0)</f>
        <v>0</v>
      </c>
      <c r="DL100" s="3">
        <f>IF(AND(T100&gt;3,O100="SSc cutanée limitée",W100="Non",Z100="Oui"),1,0)</f>
        <v>0</v>
      </c>
      <c r="DM100" s="3">
        <f>IF(AND(T100&gt;3,O100="SSc cutanée limitée",W100="Oui",Z100="Oui"),1,0)</f>
        <v>0</v>
      </c>
      <c r="DN100" s="5">
        <f t="shared" si="17"/>
        <v>0</v>
      </c>
      <c r="DO100" s="5">
        <f t="shared" si="18"/>
        <v>0</v>
      </c>
      <c r="DP100" s="3">
        <f t="shared" si="19"/>
        <v>0</v>
      </c>
      <c r="DQ100" s="3">
        <f t="shared" si="20"/>
        <v>0</v>
      </c>
      <c r="DR100" s="3">
        <f t="shared" si="21"/>
        <v>0</v>
      </c>
      <c r="DS100" s="5">
        <f t="shared" si="22"/>
        <v>0</v>
      </c>
      <c r="DT100" s="5">
        <f t="shared" si="23"/>
        <v>0</v>
      </c>
      <c r="DU100" s="3">
        <f t="shared" si="24"/>
        <v>0</v>
      </c>
      <c r="DV100" s="3">
        <f t="shared" si="25"/>
        <v>0</v>
      </c>
      <c r="DW100" s="3">
        <f t="shared" si="26"/>
        <v>0</v>
      </c>
      <c r="DX100" s="5">
        <f t="shared" si="27"/>
        <v>0</v>
      </c>
      <c r="DY100" s="5">
        <f t="shared" si="28"/>
        <v>0</v>
      </c>
      <c r="DZ100" s="3">
        <f t="shared" si="29"/>
        <v>0</v>
      </c>
      <c r="EA100" s="3">
        <f t="shared" si="30"/>
        <v>0</v>
      </c>
      <c r="EB100" s="3">
        <f t="shared" si="31"/>
        <v>0</v>
      </c>
    </row>
    <row r="101" spans="1:132" x14ac:dyDescent="0.25">
      <c r="A101" s="4">
        <v>798</v>
      </c>
      <c r="B101" s="4">
        <v>1</v>
      </c>
      <c r="C101" s="4" t="s">
        <v>851</v>
      </c>
      <c r="D101" s="4" t="s">
        <v>593</v>
      </c>
      <c r="E101" s="4" t="s">
        <v>722</v>
      </c>
      <c r="F101" s="4" t="s">
        <v>110</v>
      </c>
      <c r="G101" s="4" t="s">
        <v>378</v>
      </c>
      <c r="H101" s="4">
        <v>64</v>
      </c>
      <c r="I101" s="4" t="s">
        <v>379</v>
      </c>
      <c r="J101" s="4" t="s">
        <v>113</v>
      </c>
      <c r="K101" s="4" t="s">
        <v>113</v>
      </c>
      <c r="L101" s="4" t="s">
        <v>113</v>
      </c>
      <c r="M101" s="4" t="s">
        <v>113</v>
      </c>
      <c r="N101" s="5" t="s">
        <v>379</v>
      </c>
      <c r="O101" s="3" t="s">
        <v>114</v>
      </c>
      <c r="P101" s="3">
        <v>2016</v>
      </c>
      <c r="R101" s="3">
        <v>2014</v>
      </c>
      <c r="T101" s="9">
        <f t="shared" si="16"/>
        <v>7</v>
      </c>
      <c r="U101" s="3">
        <v>2016</v>
      </c>
      <c r="W101" s="3" t="s">
        <v>116</v>
      </c>
      <c r="Z101" s="3" t="s">
        <v>113</v>
      </c>
      <c r="AA101" s="3" t="s">
        <v>174</v>
      </c>
      <c r="AC101" s="3">
        <v>2016</v>
      </c>
      <c r="AD101" s="3" t="s">
        <v>116</v>
      </c>
      <c r="AE101" s="3" t="s">
        <v>116</v>
      </c>
      <c r="AF101" s="3" t="s">
        <v>117</v>
      </c>
      <c r="CE101" s="3" t="s">
        <v>117</v>
      </c>
      <c r="CF101" s="3" t="s">
        <v>380</v>
      </c>
      <c r="CH101" s="3" t="s">
        <v>117</v>
      </c>
      <c r="CI101" s="3" t="s">
        <v>200</v>
      </c>
      <c r="CJ101" s="3" t="s">
        <v>381</v>
      </c>
      <c r="CK101" s="3" t="s">
        <v>184</v>
      </c>
      <c r="CL101" s="3" t="s">
        <v>117</v>
      </c>
      <c r="CM101" s="3" t="s">
        <v>308</v>
      </c>
      <c r="CN101" s="3">
        <v>5</v>
      </c>
      <c r="DB101" s="3" t="s">
        <v>135</v>
      </c>
      <c r="DC101" s="3" t="s">
        <v>379</v>
      </c>
      <c r="DF101" s="3" t="s">
        <v>132</v>
      </c>
      <c r="DG101" s="3" t="s">
        <v>379</v>
      </c>
      <c r="DH101" s="3" t="s">
        <v>116</v>
      </c>
      <c r="DI101" s="5">
        <f>IF(AND(T101&gt;3,O101="SSc cutanée limitée",W101="Non",Z101="Non"),1,0)</f>
        <v>0</v>
      </c>
      <c r="DJ101" s="5">
        <f>IF(AND(T101&gt;3,O101="SSc cutanée limitée",W101="Oui",Y101="PID limitée",Z101="Non"),1,0)</f>
        <v>0</v>
      </c>
      <c r="DK101" s="3">
        <f>IF(AND(T101&gt;3,O101="SSc cutanée limitée",W101="Oui",Y101="PID extensive",Z101="Non"),1,0)</f>
        <v>0</v>
      </c>
      <c r="DL101" s="3">
        <f>IF(AND(T101&gt;3,O101="SSc cutanée limitée",W101="Non",Z101="Oui"),1,0)</f>
        <v>0</v>
      </c>
      <c r="DM101" s="3">
        <f>IF(AND(T101&gt;3,O101="SSc cutanée limitée",W101="Oui",Z101="Oui"),1,0)</f>
        <v>0</v>
      </c>
      <c r="DN101" s="5">
        <f t="shared" si="17"/>
        <v>0</v>
      </c>
      <c r="DO101" s="5">
        <f t="shared" si="18"/>
        <v>0</v>
      </c>
      <c r="DP101" s="3">
        <f t="shared" si="19"/>
        <v>0</v>
      </c>
      <c r="DQ101" s="3">
        <f t="shared" si="20"/>
        <v>1</v>
      </c>
      <c r="DR101" s="3">
        <f t="shared" si="21"/>
        <v>0</v>
      </c>
      <c r="DS101" s="5">
        <f t="shared" si="22"/>
        <v>0</v>
      </c>
      <c r="DT101" s="5">
        <f t="shared" si="23"/>
        <v>0</v>
      </c>
      <c r="DU101" s="3">
        <f t="shared" si="24"/>
        <v>0</v>
      </c>
      <c r="DV101" s="3">
        <f t="shared" si="25"/>
        <v>0</v>
      </c>
      <c r="DW101" s="3">
        <f t="shared" si="26"/>
        <v>0</v>
      </c>
      <c r="DX101" s="5">
        <f t="shared" si="27"/>
        <v>0</v>
      </c>
      <c r="DY101" s="5">
        <f t="shared" si="28"/>
        <v>0</v>
      </c>
      <c r="DZ101" s="3">
        <f t="shared" si="29"/>
        <v>0</v>
      </c>
      <c r="EA101" s="3">
        <f t="shared" si="30"/>
        <v>0</v>
      </c>
      <c r="EB101" s="3">
        <f t="shared" si="31"/>
        <v>0</v>
      </c>
    </row>
    <row r="102" spans="1:132" x14ac:dyDescent="0.25">
      <c r="A102" s="4">
        <v>802</v>
      </c>
      <c r="B102" s="4">
        <v>1</v>
      </c>
      <c r="C102" s="4" t="s">
        <v>852</v>
      </c>
      <c r="D102" s="4" t="s">
        <v>594</v>
      </c>
      <c r="E102" s="4" t="s">
        <v>723</v>
      </c>
      <c r="F102" s="4" t="s">
        <v>121</v>
      </c>
      <c r="G102" s="4" t="s">
        <v>385</v>
      </c>
      <c r="H102" s="4">
        <v>63</v>
      </c>
      <c r="I102" s="4" t="s">
        <v>382</v>
      </c>
      <c r="J102" s="4" t="s">
        <v>113</v>
      </c>
      <c r="K102" s="4" t="s">
        <v>113</v>
      </c>
      <c r="L102" s="4" t="s">
        <v>113</v>
      </c>
      <c r="M102" s="4" t="s">
        <v>113</v>
      </c>
      <c r="N102" s="5" t="s">
        <v>382</v>
      </c>
      <c r="O102" s="3" t="s">
        <v>123</v>
      </c>
      <c r="P102" s="3">
        <v>1989</v>
      </c>
      <c r="R102" s="3">
        <v>1988</v>
      </c>
      <c r="T102" s="9">
        <f t="shared" si="16"/>
        <v>33</v>
      </c>
      <c r="U102" s="3">
        <v>1989</v>
      </c>
      <c r="W102" s="3" t="s">
        <v>116</v>
      </c>
      <c r="Z102" s="3" t="s">
        <v>116</v>
      </c>
      <c r="AD102" s="3" t="s">
        <v>116</v>
      </c>
      <c r="AE102" s="3" t="s">
        <v>113</v>
      </c>
      <c r="DB102" s="3" t="s">
        <v>135</v>
      </c>
      <c r="DF102" s="3" t="s">
        <v>132</v>
      </c>
      <c r="DG102" s="3" t="s">
        <v>382</v>
      </c>
      <c r="DH102" s="3" t="s">
        <v>116</v>
      </c>
      <c r="DI102" s="5">
        <f>IF(AND(T102&gt;3,O102="SSc cutanée limitée",W102="Non",Z102="Non"),1,0)</f>
        <v>1</v>
      </c>
      <c r="DJ102" s="5">
        <f>IF(AND(T102&gt;3,O102="SSc cutanée limitée",W102="Oui",Y102="PID limitée",Z102="Non"),1,0)</f>
        <v>0</v>
      </c>
      <c r="DK102" s="3">
        <f>IF(AND(T102&gt;3,O102="SSc cutanée limitée",W102="Oui",Y102="PID extensive",Z102="Non"),1,0)</f>
        <v>0</v>
      </c>
      <c r="DL102" s="3">
        <f>IF(AND(T102&gt;3,O102="SSc cutanée limitée",W102="Non",Z102="Oui"),1,0)</f>
        <v>0</v>
      </c>
      <c r="DM102" s="3">
        <f>IF(AND(T102&gt;3,O102="SSc cutanée limitée",W102="Oui",Z102="Oui"),1,0)</f>
        <v>0</v>
      </c>
      <c r="DN102" s="5">
        <f t="shared" si="17"/>
        <v>0</v>
      </c>
      <c r="DO102" s="5">
        <f t="shared" si="18"/>
        <v>0</v>
      </c>
      <c r="DP102" s="3">
        <f t="shared" si="19"/>
        <v>0</v>
      </c>
      <c r="DQ102" s="3">
        <f t="shared" si="20"/>
        <v>0</v>
      </c>
      <c r="DR102" s="3">
        <f t="shared" si="21"/>
        <v>0</v>
      </c>
      <c r="DS102" s="5">
        <f t="shared" si="22"/>
        <v>0</v>
      </c>
      <c r="DT102" s="5">
        <f t="shared" si="23"/>
        <v>0</v>
      </c>
      <c r="DU102" s="3">
        <f t="shared" si="24"/>
        <v>0</v>
      </c>
      <c r="DV102" s="3">
        <f t="shared" si="25"/>
        <v>0</v>
      </c>
      <c r="DW102" s="3">
        <f t="shared" si="26"/>
        <v>0</v>
      </c>
      <c r="DX102" s="5">
        <f t="shared" si="27"/>
        <v>0</v>
      </c>
      <c r="DY102" s="5">
        <f t="shared" si="28"/>
        <v>0</v>
      </c>
      <c r="DZ102" s="3">
        <f t="shared" si="29"/>
        <v>0</v>
      </c>
      <c r="EA102" s="3">
        <f t="shared" si="30"/>
        <v>0</v>
      </c>
      <c r="EB102" s="3">
        <f t="shared" si="31"/>
        <v>0</v>
      </c>
    </row>
    <row r="103" spans="1:132" x14ac:dyDescent="0.25">
      <c r="A103" s="4">
        <v>804</v>
      </c>
      <c r="B103" s="4">
        <v>1</v>
      </c>
      <c r="C103" s="4" t="s">
        <v>853</v>
      </c>
      <c r="D103" s="4" t="s">
        <v>595</v>
      </c>
      <c r="E103" s="4" t="s">
        <v>724</v>
      </c>
      <c r="F103" s="4" t="s">
        <v>121</v>
      </c>
      <c r="G103" s="4" t="s">
        <v>383</v>
      </c>
      <c r="H103" s="4">
        <v>68</v>
      </c>
      <c r="I103" s="4" t="s">
        <v>382</v>
      </c>
      <c r="J103" s="4" t="s">
        <v>113</v>
      </c>
      <c r="K103" s="4" t="s">
        <v>113</v>
      </c>
      <c r="L103" s="4" t="s">
        <v>113</v>
      </c>
      <c r="M103" s="4" t="s">
        <v>113</v>
      </c>
      <c r="N103" s="5" t="s">
        <v>382</v>
      </c>
      <c r="O103" s="3" t="s">
        <v>123</v>
      </c>
      <c r="P103" s="3">
        <v>2014</v>
      </c>
      <c r="T103" s="9">
        <f t="shared" si="16"/>
        <v>2021</v>
      </c>
      <c r="U103" s="3">
        <v>2014</v>
      </c>
      <c r="W103" s="3" t="s">
        <v>113</v>
      </c>
      <c r="X103" s="3">
        <v>2014</v>
      </c>
      <c r="Y103" s="3" t="s">
        <v>144</v>
      </c>
      <c r="Z103" s="3" t="s">
        <v>116</v>
      </c>
      <c r="AD103" s="3" t="s">
        <v>113</v>
      </c>
      <c r="AE103" s="3" t="s">
        <v>116</v>
      </c>
      <c r="AF103" s="3" t="s">
        <v>117</v>
      </c>
      <c r="AN103" s="3" t="s">
        <v>117</v>
      </c>
      <c r="AO103" s="3" t="s">
        <v>384</v>
      </c>
      <c r="AP103" s="3">
        <v>3000</v>
      </c>
      <c r="DB103" s="3" t="s">
        <v>135</v>
      </c>
      <c r="DF103" s="3" t="s">
        <v>132</v>
      </c>
      <c r="DG103" s="3" t="s">
        <v>382</v>
      </c>
      <c r="DH103" s="3" t="s">
        <v>116</v>
      </c>
      <c r="DI103" s="5">
        <f>IF(AND(T103&gt;3,O103="SSc cutanée limitée",W103="Non",Z103="Non"),1,0)</f>
        <v>0</v>
      </c>
      <c r="DJ103" s="5">
        <f>IF(AND(T103&gt;3,O103="SSc cutanée limitée",W103="Oui",Y103="PID limitée",Z103="Non"),1,0)</f>
        <v>0</v>
      </c>
      <c r="DK103" s="3">
        <f>IF(AND(T103&gt;3,O103="SSc cutanée limitée",W103="Oui",Y103="PID extensive",Z103="Non"),1,0)</f>
        <v>1</v>
      </c>
      <c r="DL103" s="3">
        <f>IF(AND(T103&gt;3,O103="SSc cutanée limitée",W103="Non",Z103="Oui"),1,0)</f>
        <v>0</v>
      </c>
      <c r="DM103" s="3">
        <f>IF(AND(T103&gt;3,O103="SSc cutanée limitée",W103="Oui",Z103="Oui"),1,0)</f>
        <v>0</v>
      </c>
      <c r="DN103" s="5">
        <f t="shared" si="17"/>
        <v>0</v>
      </c>
      <c r="DO103" s="5">
        <f t="shared" si="18"/>
        <v>0</v>
      </c>
      <c r="DP103" s="3">
        <f t="shared" si="19"/>
        <v>0</v>
      </c>
      <c r="DQ103" s="3">
        <f t="shared" si="20"/>
        <v>0</v>
      </c>
      <c r="DR103" s="3">
        <f t="shared" si="21"/>
        <v>0</v>
      </c>
      <c r="DS103" s="5">
        <f t="shared" si="22"/>
        <v>0</v>
      </c>
      <c r="DT103" s="5">
        <f t="shared" si="23"/>
        <v>0</v>
      </c>
      <c r="DU103" s="3">
        <f t="shared" si="24"/>
        <v>0</v>
      </c>
      <c r="DV103" s="3">
        <f t="shared" si="25"/>
        <v>0</v>
      </c>
      <c r="DW103" s="3">
        <f t="shared" si="26"/>
        <v>0</v>
      </c>
      <c r="DX103" s="5">
        <f t="shared" si="27"/>
        <v>0</v>
      </c>
      <c r="DY103" s="5">
        <f t="shared" si="28"/>
        <v>0</v>
      </c>
      <c r="DZ103" s="3">
        <f t="shared" si="29"/>
        <v>0</v>
      </c>
      <c r="EA103" s="3">
        <f t="shared" si="30"/>
        <v>0</v>
      </c>
      <c r="EB103" s="3">
        <f t="shared" si="31"/>
        <v>0</v>
      </c>
    </row>
    <row r="104" spans="1:132" x14ac:dyDescent="0.25">
      <c r="A104" s="4">
        <v>808</v>
      </c>
      <c r="B104" s="4">
        <v>1</v>
      </c>
      <c r="C104" s="4" t="s">
        <v>854</v>
      </c>
      <c r="D104" s="4" t="s">
        <v>596</v>
      </c>
      <c r="E104" s="4" t="s">
        <v>725</v>
      </c>
      <c r="F104" s="4" t="s">
        <v>121</v>
      </c>
      <c r="G104" s="4" t="s">
        <v>388</v>
      </c>
      <c r="H104" s="4">
        <v>79</v>
      </c>
      <c r="I104" s="4" t="s">
        <v>387</v>
      </c>
      <c r="J104" s="4" t="s">
        <v>113</v>
      </c>
      <c r="K104" s="4" t="s">
        <v>113</v>
      </c>
      <c r="L104" s="4" t="s">
        <v>113</v>
      </c>
      <c r="M104" s="4" t="s">
        <v>113</v>
      </c>
      <c r="N104" s="5" t="s">
        <v>387</v>
      </c>
      <c r="O104" s="3" t="s">
        <v>196</v>
      </c>
      <c r="P104" s="3">
        <v>2019</v>
      </c>
      <c r="R104" s="3">
        <v>1990</v>
      </c>
      <c r="T104" s="9">
        <f t="shared" si="16"/>
        <v>31</v>
      </c>
      <c r="U104" s="3">
        <v>2005</v>
      </c>
      <c r="W104" s="3" t="s">
        <v>113</v>
      </c>
      <c r="X104" s="3">
        <v>2019</v>
      </c>
      <c r="Y104" s="3" t="s">
        <v>115</v>
      </c>
      <c r="Z104" s="3" t="s">
        <v>116</v>
      </c>
      <c r="AD104" s="3" t="s">
        <v>116</v>
      </c>
      <c r="AE104" s="3" t="s">
        <v>113</v>
      </c>
      <c r="CB104" s="3" t="s">
        <v>117</v>
      </c>
      <c r="CC104" s="3" t="s">
        <v>389</v>
      </c>
      <c r="CD104" s="3">
        <v>240</v>
      </c>
      <c r="CE104" s="3" t="s">
        <v>117</v>
      </c>
      <c r="CF104" s="3" t="s">
        <v>390</v>
      </c>
      <c r="CG104" s="3">
        <v>150</v>
      </c>
      <c r="CH104" s="3" t="s">
        <v>117</v>
      </c>
      <c r="CI104" s="3" t="s">
        <v>391</v>
      </c>
      <c r="CJ104" s="3">
        <v>12.5</v>
      </c>
      <c r="DB104" s="3" t="s">
        <v>135</v>
      </c>
      <c r="DF104" s="3" t="s">
        <v>132</v>
      </c>
      <c r="DG104" s="3" t="s">
        <v>387</v>
      </c>
      <c r="DH104" s="3" t="s">
        <v>116</v>
      </c>
      <c r="DI104" s="5">
        <f>IF(AND(T104&gt;3,O104="SSc cutanée limitée",W104="Non",Z104="Non"),1,0)</f>
        <v>0</v>
      </c>
      <c r="DJ104" s="5">
        <f>IF(AND(T104&gt;3,O104="SSc cutanée limitée",W104="Oui",Y104="PID limitée",Z104="Non"),1,0)</f>
        <v>0</v>
      </c>
      <c r="DK104" s="3">
        <f>IF(AND(T104&gt;3,O104="SSc cutanée limitée",W104="Oui",Y104="PID extensive",Z104="Non"),1,0)</f>
        <v>0</v>
      </c>
      <c r="DL104" s="3">
        <f>IF(AND(T104&gt;3,O104="SSc cutanée limitée",W104="Non",Z104="Oui"),1,0)</f>
        <v>0</v>
      </c>
      <c r="DM104" s="3">
        <f>IF(AND(T104&gt;3,O104="SSc cutanée limitée",W104="Oui",Z104="Oui"),1,0)</f>
        <v>0</v>
      </c>
      <c r="DN104" s="5">
        <f t="shared" si="17"/>
        <v>0</v>
      </c>
      <c r="DO104" s="5">
        <f t="shared" si="18"/>
        <v>0</v>
      </c>
      <c r="DP104" s="3">
        <f t="shared" si="19"/>
        <v>0</v>
      </c>
      <c r="DQ104" s="3">
        <f t="shared" si="20"/>
        <v>0</v>
      </c>
      <c r="DR104" s="3">
        <f t="shared" si="21"/>
        <v>0</v>
      </c>
      <c r="DS104" s="5">
        <f t="shared" si="22"/>
        <v>0</v>
      </c>
      <c r="DT104" s="5">
        <f t="shared" si="23"/>
        <v>0</v>
      </c>
      <c r="DU104" s="3">
        <f t="shared" si="24"/>
        <v>0</v>
      </c>
      <c r="DV104" s="3">
        <f t="shared" si="25"/>
        <v>0</v>
      </c>
      <c r="DW104" s="3">
        <f t="shared" si="26"/>
        <v>0</v>
      </c>
      <c r="DX104" s="5">
        <f t="shared" si="27"/>
        <v>0</v>
      </c>
      <c r="DY104" s="5">
        <f t="shared" si="28"/>
        <v>0</v>
      </c>
      <c r="DZ104" s="3">
        <f t="shared" si="29"/>
        <v>0</v>
      </c>
      <c r="EA104" s="3">
        <f t="shared" si="30"/>
        <v>0</v>
      </c>
      <c r="EB104" s="3">
        <f t="shared" si="31"/>
        <v>0</v>
      </c>
    </row>
    <row r="105" spans="1:132" x14ac:dyDescent="0.25">
      <c r="A105" s="4">
        <v>810</v>
      </c>
      <c r="B105" s="4">
        <v>1</v>
      </c>
      <c r="C105" s="4" t="s">
        <v>855</v>
      </c>
      <c r="D105" s="4" t="s">
        <v>597</v>
      </c>
      <c r="E105" s="4" t="s">
        <v>726</v>
      </c>
      <c r="F105" s="4" t="s">
        <v>121</v>
      </c>
      <c r="G105" s="4" t="s">
        <v>386</v>
      </c>
      <c r="H105" s="4">
        <v>54</v>
      </c>
      <c r="I105" s="4" t="s">
        <v>387</v>
      </c>
      <c r="J105" s="4" t="s">
        <v>113</v>
      </c>
      <c r="K105" s="4" t="s">
        <v>113</v>
      </c>
      <c r="L105" s="4" t="s">
        <v>113</v>
      </c>
      <c r="M105" s="4" t="s">
        <v>113</v>
      </c>
      <c r="N105" s="5" t="s">
        <v>387</v>
      </c>
      <c r="O105" s="3" t="s">
        <v>123</v>
      </c>
      <c r="P105" s="3">
        <v>2011</v>
      </c>
      <c r="R105" s="3">
        <v>2011</v>
      </c>
      <c r="T105" s="9">
        <f t="shared" si="16"/>
        <v>10</v>
      </c>
      <c r="U105" s="3">
        <v>2011</v>
      </c>
      <c r="W105" s="3" t="s">
        <v>116</v>
      </c>
      <c r="Z105" s="3" t="s">
        <v>116</v>
      </c>
      <c r="AD105" s="3" t="s">
        <v>116</v>
      </c>
      <c r="AE105" s="3" t="s">
        <v>116</v>
      </c>
      <c r="DB105" s="3" t="s">
        <v>135</v>
      </c>
      <c r="DF105" s="3" t="s">
        <v>132</v>
      </c>
      <c r="DG105" s="3" t="s">
        <v>387</v>
      </c>
      <c r="DI105" s="5">
        <f>IF(AND(T105&gt;3,O105="SSc cutanée limitée",W105="Non",Z105="Non"),1,0)</f>
        <v>1</v>
      </c>
      <c r="DJ105" s="5">
        <f>IF(AND(T105&gt;3,O105="SSc cutanée limitée",W105="Oui",Y105="PID limitée",Z105="Non"),1,0)</f>
        <v>0</v>
      </c>
      <c r="DK105" s="3">
        <f>IF(AND(T105&gt;3,O105="SSc cutanée limitée",W105="Oui",Y105="PID extensive",Z105="Non"),1,0)</f>
        <v>0</v>
      </c>
      <c r="DL105" s="3">
        <f>IF(AND(T105&gt;3,O105="SSc cutanée limitée",W105="Non",Z105="Oui"),1,0)</f>
        <v>0</v>
      </c>
      <c r="DM105" s="3">
        <f>IF(AND(T105&gt;3,O105="SSc cutanée limitée",W105="Oui",Z105="Oui"),1,0)</f>
        <v>0</v>
      </c>
      <c r="DN105" s="5">
        <f t="shared" si="17"/>
        <v>0</v>
      </c>
      <c r="DO105" s="5">
        <f t="shared" si="18"/>
        <v>0</v>
      </c>
      <c r="DP105" s="3">
        <f t="shared" si="19"/>
        <v>0</v>
      </c>
      <c r="DQ105" s="3">
        <f t="shared" si="20"/>
        <v>0</v>
      </c>
      <c r="DR105" s="3">
        <f t="shared" si="21"/>
        <v>0</v>
      </c>
      <c r="DS105" s="5">
        <f t="shared" si="22"/>
        <v>0</v>
      </c>
      <c r="DT105" s="5">
        <f t="shared" si="23"/>
        <v>0</v>
      </c>
      <c r="DU105" s="3">
        <f t="shared" si="24"/>
        <v>0</v>
      </c>
      <c r="DV105" s="3">
        <f t="shared" si="25"/>
        <v>0</v>
      </c>
      <c r="DW105" s="3">
        <f t="shared" si="26"/>
        <v>0</v>
      </c>
      <c r="DX105" s="5">
        <f t="shared" si="27"/>
        <v>0</v>
      </c>
      <c r="DY105" s="5">
        <f t="shared" si="28"/>
        <v>0</v>
      </c>
      <c r="DZ105" s="3">
        <f t="shared" si="29"/>
        <v>0</v>
      </c>
      <c r="EA105" s="3">
        <f t="shared" si="30"/>
        <v>0</v>
      </c>
      <c r="EB105" s="3">
        <f t="shared" si="31"/>
        <v>0</v>
      </c>
    </row>
    <row r="106" spans="1:132" x14ac:dyDescent="0.25">
      <c r="A106" s="4">
        <v>812</v>
      </c>
      <c r="B106" s="4">
        <v>1</v>
      </c>
      <c r="C106" s="4" t="s">
        <v>856</v>
      </c>
      <c r="D106" s="4" t="s">
        <v>598</v>
      </c>
      <c r="E106" s="4" t="s">
        <v>727</v>
      </c>
      <c r="F106" s="4" t="s">
        <v>121</v>
      </c>
      <c r="G106" s="4" t="s">
        <v>392</v>
      </c>
      <c r="H106" s="4">
        <v>65</v>
      </c>
      <c r="I106" s="4" t="s">
        <v>393</v>
      </c>
      <c r="J106" s="4" t="s">
        <v>113</v>
      </c>
      <c r="K106" s="4" t="s">
        <v>113</v>
      </c>
      <c r="L106" s="4" t="s">
        <v>113</v>
      </c>
      <c r="M106" s="4" t="s">
        <v>113</v>
      </c>
      <c r="N106" s="5" t="s">
        <v>393</v>
      </c>
      <c r="O106" s="3" t="s">
        <v>123</v>
      </c>
      <c r="P106" s="3">
        <v>2019</v>
      </c>
      <c r="R106" s="3">
        <v>2014</v>
      </c>
      <c r="T106" s="9">
        <f t="shared" si="16"/>
        <v>7</v>
      </c>
      <c r="U106" s="3">
        <v>2017</v>
      </c>
      <c r="W106" s="3" t="s">
        <v>116</v>
      </c>
      <c r="Z106" s="3" t="s">
        <v>116</v>
      </c>
      <c r="AD106" s="3" t="s">
        <v>116</v>
      </c>
      <c r="AE106" s="3" t="s">
        <v>113</v>
      </c>
      <c r="CB106" s="3" t="s">
        <v>117</v>
      </c>
      <c r="CC106" s="3" t="s">
        <v>311</v>
      </c>
      <c r="CE106" s="3" t="s">
        <v>117</v>
      </c>
      <c r="CF106" s="3" t="s">
        <v>394</v>
      </c>
      <c r="DB106" s="3" t="s">
        <v>135</v>
      </c>
      <c r="DF106" s="3" t="s">
        <v>132</v>
      </c>
      <c r="DG106" s="3" t="s">
        <v>393</v>
      </c>
      <c r="DH106" s="3" t="s">
        <v>116</v>
      </c>
      <c r="DI106" s="5">
        <f>IF(AND(T106&gt;3,O106="SSc cutanée limitée",W106="Non",Z106="Non"),1,0)</f>
        <v>1</v>
      </c>
      <c r="DJ106" s="5">
        <f>IF(AND(T106&gt;3,O106="SSc cutanée limitée",W106="Oui",Y106="PID limitée",Z106="Non"),1,0)</f>
        <v>0</v>
      </c>
      <c r="DK106" s="3">
        <f>IF(AND(T106&gt;3,O106="SSc cutanée limitée",W106="Oui",Y106="PID extensive",Z106="Non"),1,0)</f>
        <v>0</v>
      </c>
      <c r="DL106" s="3">
        <f>IF(AND(T106&gt;3,O106="SSc cutanée limitée",W106="Non",Z106="Oui"),1,0)</f>
        <v>0</v>
      </c>
      <c r="DM106" s="3">
        <f>IF(AND(T106&gt;3,O106="SSc cutanée limitée",W106="Oui",Z106="Oui"),1,0)</f>
        <v>0</v>
      </c>
      <c r="DN106" s="5">
        <f t="shared" si="17"/>
        <v>0</v>
      </c>
      <c r="DO106" s="5">
        <f t="shared" si="18"/>
        <v>0</v>
      </c>
      <c r="DP106" s="3">
        <f t="shared" si="19"/>
        <v>0</v>
      </c>
      <c r="DQ106" s="3">
        <f t="shared" si="20"/>
        <v>0</v>
      </c>
      <c r="DR106" s="3">
        <f t="shared" si="21"/>
        <v>0</v>
      </c>
      <c r="DS106" s="5">
        <f t="shared" si="22"/>
        <v>0</v>
      </c>
      <c r="DT106" s="5">
        <f t="shared" si="23"/>
        <v>0</v>
      </c>
      <c r="DU106" s="3">
        <f t="shared" si="24"/>
        <v>0</v>
      </c>
      <c r="DV106" s="3">
        <f t="shared" si="25"/>
        <v>0</v>
      </c>
      <c r="DW106" s="3">
        <f t="shared" si="26"/>
        <v>0</v>
      </c>
      <c r="DX106" s="5">
        <f t="shared" si="27"/>
        <v>0</v>
      </c>
      <c r="DY106" s="5">
        <f t="shared" si="28"/>
        <v>0</v>
      </c>
      <c r="DZ106" s="3">
        <f t="shared" si="29"/>
        <v>0</v>
      </c>
      <c r="EA106" s="3">
        <f t="shared" si="30"/>
        <v>0</v>
      </c>
      <c r="EB106" s="3">
        <f t="shared" si="31"/>
        <v>0</v>
      </c>
    </row>
    <row r="107" spans="1:132" x14ac:dyDescent="0.25">
      <c r="A107" s="4">
        <v>814</v>
      </c>
      <c r="B107" s="4">
        <v>1</v>
      </c>
      <c r="C107" s="4" t="s">
        <v>857</v>
      </c>
      <c r="D107" s="4" t="s">
        <v>599</v>
      </c>
      <c r="E107" s="4" t="s">
        <v>728</v>
      </c>
      <c r="F107" s="4" t="s">
        <v>121</v>
      </c>
      <c r="G107" s="4" t="s">
        <v>395</v>
      </c>
      <c r="H107" s="4">
        <v>56</v>
      </c>
      <c r="I107" s="4" t="s">
        <v>393</v>
      </c>
      <c r="J107" s="4" t="s">
        <v>113</v>
      </c>
      <c r="K107" s="4" t="s">
        <v>113</v>
      </c>
      <c r="L107" s="4" t="s">
        <v>113</v>
      </c>
      <c r="M107" s="4" t="s">
        <v>113</v>
      </c>
      <c r="N107" s="5" t="s">
        <v>393</v>
      </c>
      <c r="O107" s="3" t="s">
        <v>123</v>
      </c>
      <c r="P107" s="3">
        <v>2014</v>
      </c>
      <c r="R107" s="3">
        <v>1975</v>
      </c>
      <c r="T107" s="9">
        <f t="shared" si="16"/>
        <v>46</v>
      </c>
      <c r="U107" s="3">
        <v>1996</v>
      </c>
      <c r="W107" s="3" t="s">
        <v>116</v>
      </c>
      <c r="Z107" s="3" t="s">
        <v>116</v>
      </c>
      <c r="AD107" s="3" t="s">
        <v>116</v>
      </c>
      <c r="AE107" s="3" t="s">
        <v>116</v>
      </c>
      <c r="CE107" s="3" t="s">
        <v>117</v>
      </c>
      <c r="CF107" s="3" t="s">
        <v>299</v>
      </c>
      <c r="CG107" s="3">
        <v>8</v>
      </c>
      <c r="DB107" s="3" t="s">
        <v>135</v>
      </c>
      <c r="DF107" s="3" t="s">
        <v>132</v>
      </c>
      <c r="DG107" s="3" t="s">
        <v>393</v>
      </c>
      <c r="DH107" s="3" t="s">
        <v>116</v>
      </c>
      <c r="DI107" s="5">
        <f>IF(AND(T107&gt;3,O107="SSc cutanée limitée",W107="Non",Z107="Non"),1,0)</f>
        <v>1</v>
      </c>
      <c r="DJ107" s="5">
        <f>IF(AND(T107&gt;3,O107="SSc cutanée limitée",W107="Oui",Y107="PID limitée",Z107="Non"),1,0)</f>
        <v>0</v>
      </c>
      <c r="DK107" s="3">
        <f>IF(AND(T107&gt;3,O107="SSc cutanée limitée",W107="Oui",Y107="PID extensive",Z107="Non"),1,0)</f>
        <v>0</v>
      </c>
      <c r="DL107" s="3">
        <f>IF(AND(T107&gt;3,O107="SSc cutanée limitée",W107="Non",Z107="Oui"),1,0)</f>
        <v>0</v>
      </c>
      <c r="DM107" s="3">
        <f>IF(AND(T107&gt;3,O107="SSc cutanée limitée",W107="Oui",Z107="Oui"),1,0)</f>
        <v>0</v>
      </c>
      <c r="DN107" s="5">
        <f t="shared" si="17"/>
        <v>0</v>
      </c>
      <c r="DO107" s="5">
        <f t="shared" si="18"/>
        <v>0</v>
      </c>
      <c r="DP107" s="3">
        <f t="shared" si="19"/>
        <v>0</v>
      </c>
      <c r="DQ107" s="3">
        <f t="shared" si="20"/>
        <v>0</v>
      </c>
      <c r="DR107" s="3">
        <f t="shared" si="21"/>
        <v>0</v>
      </c>
      <c r="DS107" s="5">
        <f t="shared" si="22"/>
        <v>0</v>
      </c>
      <c r="DT107" s="5">
        <f t="shared" si="23"/>
        <v>0</v>
      </c>
      <c r="DU107" s="3">
        <f t="shared" si="24"/>
        <v>0</v>
      </c>
      <c r="DV107" s="3">
        <f t="shared" si="25"/>
        <v>0</v>
      </c>
      <c r="DW107" s="3">
        <f t="shared" si="26"/>
        <v>0</v>
      </c>
      <c r="DX107" s="5">
        <f t="shared" si="27"/>
        <v>0</v>
      </c>
      <c r="DY107" s="5">
        <f t="shared" si="28"/>
        <v>0</v>
      </c>
      <c r="DZ107" s="3">
        <f t="shared" si="29"/>
        <v>0</v>
      </c>
      <c r="EA107" s="3">
        <f t="shared" si="30"/>
        <v>0</v>
      </c>
      <c r="EB107" s="3">
        <f t="shared" si="31"/>
        <v>0</v>
      </c>
    </row>
    <row r="108" spans="1:132" x14ac:dyDescent="0.25">
      <c r="A108" s="4">
        <v>816</v>
      </c>
      <c r="B108" s="4">
        <v>1</v>
      </c>
      <c r="C108" s="4" t="s">
        <v>858</v>
      </c>
      <c r="D108" s="4" t="s">
        <v>600</v>
      </c>
      <c r="E108" s="4" t="s">
        <v>729</v>
      </c>
      <c r="F108" s="4" t="s">
        <v>121</v>
      </c>
      <c r="G108" s="4" t="s">
        <v>396</v>
      </c>
      <c r="H108" s="4">
        <v>66</v>
      </c>
      <c r="I108" s="4" t="s">
        <v>397</v>
      </c>
      <c r="J108" s="4" t="s">
        <v>113</v>
      </c>
      <c r="K108" s="4" t="s">
        <v>113</v>
      </c>
      <c r="L108" s="4" t="s">
        <v>113</v>
      </c>
      <c r="M108" s="4" t="s">
        <v>113</v>
      </c>
      <c r="N108" s="5" t="s">
        <v>397</v>
      </c>
      <c r="O108" s="3" t="s">
        <v>123</v>
      </c>
      <c r="P108" s="3">
        <v>1995</v>
      </c>
      <c r="R108" s="3">
        <v>1981</v>
      </c>
      <c r="T108" s="9">
        <f t="shared" si="16"/>
        <v>40</v>
      </c>
      <c r="U108" s="3">
        <v>1995</v>
      </c>
      <c r="W108" s="3" t="s">
        <v>116</v>
      </c>
      <c r="Z108" s="3" t="s">
        <v>116</v>
      </c>
      <c r="AD108" s="3" t="s">
        <v>116</v>
      </c>
      <c r="AE108" s="3" t="s">
        <v>116</v>
      </c>
      <c r="CB108" s="3" t="s">
        <v>117</v>
      </c>
      <c r="CC108" s="3" t="s">
        <v>398</v>
      </c>
      <c r="CD108" s="3">
        <v>20</v>
      </c>
      <c r="CE108" s="3" t="s">
        <v>117</v>
      </c>
      <c r="CF108" s="3" t="s">
        <v>399</v>
      </c>
      <c r="CG108" s="3">
        <v>300</v>
      </c>
      <c r="CH108" s="3" t="s">
        <v>117</v>
      </c>
      <c r="CI108" s="3" t="s">
        <v>400</v>
      </c>
      <c r="CJ108" s="3">
        <v>25</v>
      </c>
      <c r="CK108" s="3" t="s">
        <v>184</v>
      </c>
      <c r="DB108" s="3" t="s">
        <v>135</v>
      </c>
      <c r="DF108" s="3" t="s">
        <v>132</v>
      </c>
      <c r="DG108" s="3" t="s">
        <v>397</v>
      </c>
      <c r="DH108" s="3" t="s">
        <v>116</v>
      </c>
      <c r="DI108" s="5">
        <f>IF(AND(T108&gt;3,O108="SSc cutanée limitée",W108="Non",Z108="Non"),1,0)</f>
        <v>1</v>
      </c>
      <c r="DJ108" s="5">
        <f>IF(AND(T108&gt;3,O108="SSc cutanée limitée",W108="Oui",Y108="PID limitée",Z108="Non"),1,0)</f>
        <v>0</v>
      </c>
      <c r="DK108" s="3">
        <f>IF(AND(T108&gt;3,O108="SSc cutanée limitée",W108="Oui",Y108="PID extensive",Z108="Non"),1,0)</f>
        <v>0</v>
      </c>
      <c r="DL108" s="3">
        <f>IF(AND(T108&gt;3,O108="SSc cutanée limitée",W108="Non",Z108="Oui"),1,0)</f>
        <v>0</v>
      </c>
      <c r="DM108" s="3">
        <f>IF(AND(T108&gt;3,O108="SSc cutanée limitée",W108="Oui",Z108="Oui"),1,0)</f>
        <v>0</v>
      </c>
      <c r="DN108" s="5">
        <f t="shared" si="17"/>
        <v>0</v>
      </c>
      <c r="DO108" s="5">
        <f t="shared" si="18"/>
        <v>0</v>
      </c>
      <c r="DP108" s="3">
        <f t="shared" si="19"/>
        <v>0</v>
      </c>
      <c r="DQ108" s="3">
        <f t="shared" si="20"/>
        <v>0</v>
      </c>
      <c r="DR108" s="3">
        <f t="shared" si="21"/>
        <v>0</v>
      </c>
      <c r="DS108" s="5">
        <f t="shared" si="22"/>
        <v>0</v>
      </c>
      <c r="DT108" s="5">
        <f t="shared" si="23"/>
        <v>0</v>
      </c>
      <c r="DU108" s="3">
        <f t="shared" si="24"/>
        <v>0</v>
      </c>
      <c r="DV108" s="3">
        <f t="shared" si="25"/>
        <v>0</v>
      </c>
      <c r="DW108" s="3">
        <f t="shared" si="26"/>
        <v>0</v>
      </c>
      <c r="DX108" s="5">
        <f t="shared" si="27"/>
        <v>0</v>
      </c>
      <c r="DY108" s="5">
        <f t="shared" si="28"/>
        <v>0</v>
      </c>
      <c r="DZ108" s="3">
        <f t="shared" si="29"/>
        <v>0</v>
      </c>
      <c r="EA108" s="3">
        <f t="shared" si="30"/>
        <v>0</v>
      </c>
      <c r="EB108" s="3">
        <f t="shared" si="31"/>
        <v>0</v>
      </c>
    </row>
    <row r="109" spans="1:132" x14ac:dyDescent="0.25">
      <c r="A109" s="4">
        <v>818</v>
      </c>
      <c r="B109" s="4">
        <v>1</v>
      </c>
      <c r="C109" s="4" t="s">
        <v>859</v>
      </c>
      <c r="D109" s="4" t="s">
        <v>601</v>
      </c>
      <c r="E109" s="4" t="s">
        <v>730</v>
      </c>
      <c r="F109" s="4" t="s">
        <v>121</v>
      </c>
      <c r="G109" s="4" t="s">
        <v>401</v>
      </c>
      <c r="H109" s="4">
        <v>85</v>
      </c>
      <c r="I109" s="4" t="s">
        <v>397</v>
      </c>
      <c r="J109" s="4" t="s">
        <v>113</v>
      </c>
      <c r="K109" s="4" t="s">
        <v>113</v>
      </c>
      <c r="L109" s="4" t="s">
        <v>113</v>
      </c>
      <c r="M109" s="4" t="s">
        <v>113</v>
      </c>
      <c r="N109" s="5" t="s">
        <v>397</v>
      </c>
      <c r="O109" s="3" t="s">
        <v>123</v>
      </c>
      <c r="P109" s="3">
        <v>2003</v>
      </c>
      <c r="R109" s="3">
        <v>1993</v>
      </c>
      <c r="T109" s="9">
        <f t="shared" si="16"/>
        <v>28</v>
      </c>
      <c r="U109" s="3">
        <v>2003</v>
      </c>
      <c r="W109" s="3" t="s">
        <v>116</v>
      </c>
      <c r="Z109" s="3" t="s">
        <v>113</v>
      </c>
      <c r="AA109" s="3" t="s">
        <v>129</v>
      </c>
      <c r="AC109" s="3">
        <v>2018</v>
      </c>
      <c r="CE109" s="3" t="s">
        <v>117</v>
      </c>
      <c r="CF109" s="3" t="s">
        <v>390</v>
      </c>
      <c r="CH109" s="3" t="s">
        <v>117</v>
      </c>
      <c r="CI109" s="3" t="s">
        <v>200</v>
      </c>
      <c r="CJ109" s="3" t="s">
        <v>402</v>
      </c>
      <c r="CK109" s="3" t="s">
        <v>184</v>
      </c>
      <c r="CO109" s="3" t="s">
        <v>117</v>
      </c>
      <c r="CP109" s="3" t="s">
        <v>255</v>
      </c>
      <c r="CQ109" s="3" t="s">
        <v>238</v>
      </c>
      <c r="DB109" s="3" t="s">
        <v>135</v>
      </c>
      <c r="DF109" s="3" t="s">
        <v>132</v>
      </c>
      <c r="DG109" s="3" t="s">
        <v>397</v>
      </c>
      <c r="DH109" s="3" t="s">
        <v>113</v>
      </c>
      <c r="DI109" s="5">
        <f>IF(AND(T109&gt;3,O109="SSc cutanée limitée",W109="Non",Z109="Non"),1,0)</f>
        <v>0</v>
      </c>
      <c r="DJ109" s="5">
        <f>IF(AND(T109&gt;3,O109="SSc cutanée limitée",W109="Oui",Y109="PID limitée",Z109="Non"),1,0)</f>
        <v>0</v>
      </c>
      <c r="DK109" s="3">
        <f>IF(AND(T109&gt;3,O109="SSc cutanée limitée",W109="Oui",Y109="PID extensive",Z109="Non"),1,0)</f>
        <v>0</v>
      </c>
      <c r="DL109" s="3">
        <f>IF(AND(T109&gt;3,O109="SSc cutanée limitée",W109="Non",Z109="Oui"),1,0)</f>
        <v>1</v>
      </c>
      <c r="DM109" s="3">
        <f>IF(AND(T109&gt;3,O109="SSc cutanée limitée",W109="Oui",Z109="Oui"),1,0)</f>
        <v>0</v>
      </c>
      <c r="DN109" s="5">
        <f t="shared" si="17"/>
        <v>0</v>
      </c>
      <c r="DO109" s="5">
        <f t="shared" si="18"/>
        <v>0</v>
      </c>
      <c r="DP109" s="3">
        <f t="shared" si="19"/>
        <v>0</v>
      </c>
      <c r="DQ109" s="3">
        <f t="shared" si="20"/>
        <v>0</v>
      </c>
      <c r="DR109" s="3">
        <f t="shared" si="21"/>
        <v>0</v>
      </c>
      <c r="DS109" s="5">
        <f t="shared" si="22"/>
        <v>0</v>
      </c>
      <c r="DT109" s="5">
        <f t="shared" si="23"/>
        <v>0</v>
      </c>
      <c r="DU109" s="3">
        <f t="shared" si="24"/>
        <v>0</v>
      </c>
      <c r="DV109" s="3">
        <f t="shared" si="25"/>
        <v>0</v>
      </c>
      <c r="DW109" s="3">
        <f t="shared" si="26"/>
        <v>0</v>
      </c>
      <c r="DX109" s="5">
        <f t="shared" si="27"/>
        <v>0</v>
      </c>
      <c r="DY109" s="5">
        <f t="shared" si="28"/>
        <v>0</v>
      </c>
      <c r="DZ109" s="3">
        <f t="shared" si="29"/>
        <v>0</v>
      </c>
      <c r="EA109" s="3">
        <f t="shared" si="30"/>
        <v>0</v>
      </c>
      <c r="EB109" s="3">
        <f t="shared" si="31"/>
        <v>0</v>
      </c>
    </row>
    <row r="110" spans="1:132" x14ac:dyDescent="0.25">
      <c r="A110" s="4">
        <v>824</v>
      </c>
      <c r="B110" s="4">
        <v>1</v>
      </c>
      <c r="C110" s="4" t="s">
        <v>860</v>
      </c>
      <c r="D110" s="4" t="s">
        <v>602</v>
      </c>
      <c r="E110" s="4" t="s">
        <v>731</v>
      </c>
      <c r="F110" s="4" t="s">
        <v>121</v>
      </c>
      <c r="G110" s="4" t="s">
        <v>405</v>
      </c>
      <c r="H110" s="4">
        <v>56</v>
      </c>
      <c r="I110" s="4" t="s">
        <v>404</v>
      </c>
      <c r="J110" s="4" t="s">
        <v>113</v>
      </c>
      <c r="K110" s="4" t="s">
        <v>113</v>
      </c>
      <c r="L110" s="4" t="s">
        <v>113</v>
      </c>
      <c r="M110" s="4" t="s">
        <v>113</v>
      </c>
      <c r="N110" s="5" t="s">
        <v>404</v>
      </c>
      <c r="O110" s="3" t="s">
        <v>123</v>
      </c>
      <c r="P110" s="3">
        <v>1996</v>
      </c>
      <c r="R110" s="3">
        <v>1990</v>
      </c>
      <c r="T110" s="9">
        <f t="shared" si="16"/>
        <v>31</v>
      </c>
      <c r="U110" s="3">
        <v>1992</v>
      </c>
      <c r="W110" s="3" t="s">
        <v>116</v>
      </c>
      <c r="Z110" s="3" t="s">
        <v>116</v>
      </c>
      <c r="AD110" s="3" t="s">
        <v>116</v>
      </c>
      <c r="AE110" s="3" t="s">
        <v>113</v>
      </c>
      <c r="CB110" s="3" t="s">
        <v>117</v>
      </c>
      <c r="CC110" s="3" t="s">
        <v>145</v>
      </c>
      <c r="CD110" s="3">
        <v>5</v>
      </c>
      <c r="DB110" s="3" t="s">
        <v>135</v>
      </c>
      <c r="DF110" s="3" t="s">
        <v>132</v>
      </c>
      <c r="DG110" s="3" t="s">
        <v>404</v>
      </c>
      <c r="DI110" s="5">
        <f>IF(AND(T110&gt;3,O110="SSc cutanée limitée",W110="Non",Z110="Non"),1,0)</f>
        <v>1</v>
      </c>
      <c r="DJ110" s="5">
        <f>IF(AND(T110&gt;3,O110="SSc cutanée limitée",W110="Oui",Y110="PID limitée",Z110="Non"),1,0)</f>
        <v>0</v>
      </c>
      <c r="DK110" s="3">
        <f>IF(AND(T110&gt;3,O110="SSc cutanée limitée",W110="Oui",Y110="PID extensive",Z110="Non"),1,0)</f>
        <v>0</v>
      </c>
      <c r="DL110" s="3">
        <f>IF(AND(T110&gt;3,O110="SSc cutanée limitée",W110="Non",Z110="Oui"),1,0)</f>
        <v>0</v>
      </c>
      <c r="DM110" s="3">
        <f>IF(AND(T110&gt;3,O110="SSc cutanée limitée",W110="Oui",Z110="Oui"),1,0)</f>
        <v>0</v>
      </c>
      <c r="DN110" s="5">
        <f t="shared" si="17"/>
        <v>0</v>
      </c>
      <c r="DO110" s="5">
        <f t="shared" si="18"/>
        <v>0</v>
      </c>
      <c r="DP110" s="3">
        <f t="shared" si="19"/>
        <v>0</v>
      </c>
      <c r="DQ110" s="3">
        <f t="shared" si="20"/>
        <v>0</v>
      </c>
      <c r="DR110" s="3">
        <f t="shared" si="21"/>
        <v>0</v>
      </c>
      <c r="DS110" s="5">
        <f t="shared" si="22"/>
        <v>0</v>
      </c>
      <c r="DT110" s="5">
        <f t="shared" si="23"/>
        <v>0</v>
      </c>
      <c r="DU110" s="3">
        <f t="shared" si="24"/>
        <v>0</v>
      </c>
      <c r="DV110" s="3">
        <f t="shared" si="25"/>
        <v>0</v>
      </c>
      <c r="DW110" s="3">
        <f t="shared" si="26"/>
        <v>0</v>
      </c>
      <c r="DX110" s="5">
        <f t="shared" si="27"/>
        <v>0</v>
      </c>
      <c r="DY110" s="5">
        <f t="shared" si="28"/>
        <v>0</v>
      </c>
      <c r="DZ110" s="3">
        <f t="shared" si="29"/>
        <v>0</v>
      </c>
      <c r="EA110" s="3">
        <f t="shared" si="30"/>
        <v>0</v>
      </c>
      <c r="EB110" s="3">
        <f t="shared" si="31"/>
        <v>0</v>
      </c>
    </row>
    <row r="111" spans="1:132" x14ac:dyDescent="0.25">
      <c r="A111" s="4">
        <v>828</v>
      </c>
      <c r="B111" s="4">
        <v>1</v>
      </c>
      <c r="C111" s="4" t="s">
        <v>861</v>
      </c>
      <c r="D111" s="4" t="s">
        <v>603</v>
      </c>
      <c r="E111" s="4" t="s">
        <v>732</v>
      </c>
      <c r="F111" s="4" t="s">
        <v>121</v>
      </c>
      <c r="G111" s="4" t="s">
        <v>403</v>
      </c>
      <c r="H111" s="4">
        <v>47</v>
      </c>
      <c r="I111" s="4" t="s">
        <v>404</v>
      </c>
      <c r="J111" s="4" t="s">
        <v>113</v>
      </c>
      <c r="K111" s="4" t="s">
        <v>113</v>
      </c>
      <c r="L111" s="4" t="s">
        <v>113</v>
      </c>
      <c r="M111" s="4" t="s">
        <v>113</v>
      </c>
      <c r="N111" s="5" t="s">
        <v>404</v>
      </c>
      <c r="O111" s="3" t="s">
        <v>123</v>
      </c>
      <c r="P111" s="3">
        <v>2008</v>
      </c>
      <c r="R111" s="3">
        <v>2008</v>
      </c>
      <c r="T111" s="9">
        <f t="shared" si="16"/>
        <v>13</v>
      </c>
      <c r="U111" s="3">
        <v>2008</v>
      </c>
      <c r="W111" s="3" t="s">
        <v>113</v>
      </c>
      <c r="X111" s="3">
        <v>2010</v>
      </c>
      <c r="Y111" s="3" t="s">
        <v>115</v>
      </c>
      <c r="Z111" s="3" t="s">
        <v>116</v>
      </c>
      <c r="AD111" s="3" t="s">
        <v>116</v>
      </c>
      <c r="AE111" s="3" t="s">
        <v>113</v>
      </c>
      <c r="BE111" s="3" t="s">
        <v>117</v>
      </c>
      <c r="BF111" s="3" t="s">
        <v>119</v>
      </c>
      <c r="BG111" s="3">
        <v>7</v>
      </c>
      <c r="BH111" s="3">
        <v>400</v>
      </c>
      <c r="CB111" s="3" t="s">
        <v>117</v>
      </c>
      <c r="CC111" s="3" t="s">
        <v>172</v>
      </c>
      <c r="CD111" s="3">
        <v>5</v>
      </c>
      <c r="DB111" s="3" t="s">
        <v>135</v>
      </c>
      <c r="DF111" s="3" t="s">
        <v>132</v>
      </c>
      <c r="DG111" s="3" t="s">
        <v>404</v>
      </c>
      <c r="DH111" s="3" t="s">
        <v>116</v>
      </c>
      <c r="DI111" s="5">
        <f>IF(AND(T111&gt;3,O111="SSc cutanée limitée",W111="Non",Z111="Non"),1,0)</f>
        <v>0</v>
      </c>
      <c r="DJ111" s="5">
        <f>IF(AND(T111&gt;3,O111="SSc cutanée limitée",W111="Oui",Y111="PID limitée",Z111="Non"),1,0)</f>
        <v>1</v>
      </c>
      <c r="DK111" s="3">
        <f>IF(AND(T111&gt;3,O111="SSc cutanée limitée",W111="Oui",Y111="PID extensive",Z111="Non"),1,0)</f>
        <v>0</v>
      </c>
      <c r="DL111" s="3">
        <f>IF(AND(T111&gt;3,O111="SSc cutanée limitée",W111="Non",Z111="Oui"),1,0)</f>
        <v>0</v>
      </c>
      <c r="DM111" s="3">
        <f>IF(AND(T111&gt;3,O111="SSc cutanée limitée",W111="Oui",Z111="Oui"),1,0)</f>
        <v>0</v>
      </c>
      <c r="DN111" s="5">
        <f t="shared" si="17"/>
        <v>0</v>
      </c>
      <c r="DO111" s="5">
        <f t="shared" si="18"/>
        <v>0</v>
      </c>
      <c r="DP111" s="3">
        <f t="shared" si="19"/>
        <v>0</v>
      </c>
      <c r="DQ111" s="3">
        <f t="shared" si="20"/>
        <v>0</v>
      </c>
      <c r="DR111" s="3">
        <f t="shared" si="21"/>
        <v>0</v>
      </c>
      <c r="DS111" s="5">
        <f t="shared" si="22"/>
        <v>0</v>
      </c>
      <c r="DT111" s="5">
        <f t="shared" si="23"/>
        <v>0</v>
      </c>
      <c r="DU111" s="3">
        <f t="shared" si="24"/>
        <v>0</v>
      </c>
      <c r="DV111" s="3">
        <f t="shared" si="25"/>
        <v>0</v>
      </c>
      <c r="DW111" s="3">
        <f t="shared" si="26"/>
        <v>0</v>
      </c>
      <c r="DX111" s="5">
        <f t="shared" si="27"/>
        <v>0</v>
      </c>
      <c r="DY111" s="5">
        <f t="shared" si="28"/>
        <v>0</v>
      </c>
      <c r="DZ111" s="3">
        <f t="shared" si="29"/>
        <v>0</v>
      </c>
      <c r="EA111" s="3">
        <f t="shared" si="30"/>
        <v>0</v>
      </c>
      <c r="EB111" s="3">
        <f t="shared" si="31"/>
        <v>0</v>
      </c>
    </row>
    <row r="112" spans="1:132" x14ac:dyDescent="0.25">
      <c r="A112" s="4">
        <v>830</v>
      </c>
      <c r="B112" s="4">
        <v>1</v>
      </c>
      <c r="C112" s="4" t="s">
        <v>862</v>
      </c>
      <c r="D112" s="4" t="s">
        <v>604</v>
      </c>
      <c r="E112" s="4" t="s">
        <v>733</v>
      </c>
      <c r="F112" s="4" t="s">
        <v>121</v>
      </c>
      <c r="G112" s="4" t="s">
        <v>406</v>
      </c>
      <c r="H112" s="4">
        <v>62</v>
      </c>
      <c r="I112" s="4" t="s">
        <v>404</v>
      </c>
      <c r="J112" s="4" t="s">
        <v>113</v>
      </c>
      <c r="K112" s="4" t="s">
        <v>113</v>
      </c>
      <c r="L112" s="4" t="s">
        <v>113</v>
      </c>
      <c r="M112" s="4" t="s">
        <v>113</v>
      </c>
      <c r="N112" s="5" t="s">
        <v>404</v>
      </c>
      <c r="O112" s="3" t="s">
        <v>123</v>
      </c>
      <c r="P112" s="3">
        <v>2004</v>
      </c>
      <c r="R112" s="3">
        <v>1994</v>
      </c>
      <c r="T112" s="9">
        <f t="shared" si="16"/>
        <v>27</v>
      </c>
      <c r="U112" s="3">
        <v>2004</v>
      </c>
      <c r="W112" s="3" t="s">
        <v>116</v>
      </c>
      <c r="Z112" s="3" t="s">
        <v>113</v>
      </c>
      <c r="AA112" s="3" t="s">
        <v>129</v>
      </c>
      <c r="AD112" s="3" t="s">
        <v>116</v>
      </c>
      <c r="AE112" s="3" t="s">
        <v>113</v>
      </c>
      <c r="DB112" s="3" t="s">
        <v>135</v>
      </c>
      <c r="DF112" s="3" t="s">
        <v>132</v>
      </c>
      <c r="DG112" s="3" t="s">
        <v>353</v>
      </c>
      <c r="DH112" s="3" t="s">
        <v>113</v>
      </c>
      <c r="DI112" s="5">
        <f>IF(AND(T112&gt;3,O112="SSc cutanée limitée",W112="Non",Z112="Non"),1,0)</f>
        <v>0</v>
      </c>
      <c r="DJ112" s="5">
        <f>IF(AND(T112&gt;3,O112="SSc cutanée limitée",W112="Oui",Y112="PID limitée",Z112="Non"),1,0)</f>
        <v>0</v>
      </c>
      <c r="DK112" s="3">
        <f>IF(AND(T112&gt;3,O112="SSc cutanée limitée",W112="Oui",Y112="PID extensive",Z112="Non"),1,0)</f>
        <v>0</v>
      </c>
      <c r="DL112" s="3">
        <f>IF(AND(T112&gt;3,O112="SSc cutanée limitée",W112="Non",Z112="Oui"),1,0)</f>
        <v>1</v>
      </c>
      <c r="DM112" s="3">
        <f>IF(AND(T112&gt;3,O112="SSc cutanée limitée",W112="Oui",Z112="Oui"),1,0)</f>
        <v>0</v>
      </c>
      <c r="DN112" s="5">
        <f t="shared" si="17"/>
        <v>0</v>
      </c>
      <c r="DO112" s="5">
        <f t="shared" si="18"/>
        <v>0</v>
      </c>
      <c r="DP112" s="3">
        <f t="shared" si="19"/>
        <v>0</v>
      </c>
      <c r="DQ112" s="3">
        <f t="shared" si="20"/>
        <v>0</v>
      </c>
      <c r="DR112" s="3">
        <f t="shared" si="21"/>
        <v>0</v>
      </c>
      <c r="DS112" s="5">
        <f t="shared" si="22"/>
        <v>0</v>
      </c>
      <c r="DT112" s="5">
        <f t="shared" si="23"/>
        <v>0</v>
      </c>
      <c r="DU112" s="3">
        <f t="shared" si="24"/>
        <v>0</v>
      </c>
      <c r="DV112" s="3">
        <f t="shared" si="25"/>
        <v>0</v>
      </c>
      <c r="DW112" s="3">
        <f t="shared" si="26"/>
        <v>0</v>
      </c>
      <c r="DX112" s="5">
        <f t="shared" si="27"/>
        <v>0</v>
      </c>
      <c r="DY112" s="5">
        <f t="shared" si="28"/>
        <v>0</v>
      </c>
      <c r="DZ112" s="3">
        <f t="shared" si="29"/>
        <v>0</v>
      </c>
      <c r="EA112" s="3">
        <f t="shared" si="30"/>
        <v>0</v>
      </c>
      <c r="EB112" s="3">
        <f t="shared" si="31"/>
        <v>0</v>
      </c>
    </row>
    <row r="113" spans="1:132" x14ac:dyDescent="0.25">
      <c r="A113" s="4">
        <v>832</v>
      </c>
      <c r="B113" s="4">
        <v>1</v>
      </c>
      <c r="C113" s="4" t="s">
        <v>863</v>
      </c>
      <c r="D113" s="4" t="s">
        <v>605</v>
      </c>
      <c r="E113" s="4" t="s">
        <v>734</v>
      </c>
      <c r="F113" s="4" t="s">
        <v>110</v>
      </c>
      <c r="G113" s="4" t="s">
        <v>407</v>
      </c>
      <c r="H113" s="4">
        <v>58</v>
      </c>
      <c r="I113" s="4" t="s">
        <v>408</v>
      </c>
      <c r="J113" s="4" t="s">
        <v>113</v>
      </c>
      <c r="K113" s="4" t="s">
        <v>113</v>
      </c>
      <c r="L113" s="4" t="s">
        <v>113</v>
      </c>
      <c r="M113" s="4" t="s">
        <v>113</v>
      </c>
      <c r="N113" s="5" t="s">
        <v>408</v>
      </c>
      <c r="O113" s="3" t="s">
        <v>123</v>
      </c>
      <c r="P113" s="3">
        <v>2007</v>
      </c>
      <c r="R113" s="3">
        <v>2007</v>
      </c>
      <c r="T113" s="9">
        <f t="shared" si="16"/>
        <v>14</v>
      </c>
      <c r="U113" s="3">
        <v>2007</v>
      </c>
      <c r="W113" s="3" t="s">
        <v>113</v>
      </c>
      <c r="X113" s="3">
        <v>2014</v>
      </c>
      <c r="Y113" s="3" t="s">
        <v>115</v>
      </c>
      <c r="Z113" s="3" t="s">
        <v>116</v>
      </c>
      <c r="AD113" s="3" t="s">
        <v>113</v>
      </c>
      <c r="AE113" s="3" t="s">
        <v>113</v>
      </c>
      <c r="AF113" s="3" t="s">
        <v>117</v>
      </c>
      <c r="AN113" s="3" t="s">
        <v>117</v>
      </c>
      <c r="AO113" s="3" t="s">
        <v>346</v>
      </c>
      <c r="AP113" s="3">
        <v>720</v>
      </c>
      <c r="CE113" s="3" t="s">
        <v>117</v>
      </c>
      <c r="CF113" s="3" t="s">
        <v>409</v>
      </c>
      <c r="CG113" s="3">
        <v>5</v>
      </c>
      <c r="CL113" s="3" t="s">
        <v>117</v>
      </c>
      <c r="CM113" s="3" t="s">
        <v>410</v>
      </c>
      <c r="CN113" s="3">
        <v>5</v>
      </c>
      <c r="DB113" s="3" t="s">
        <v>135</v>
      </c>
      <c r="DF113" s="3" t="s">
        <v>132</v>
      </c>
      <c r="DG113" s="3" t="s">
        <v>408</v>
      </c>
      <c r="DH113" s="3" t="s">
        <v>116</v>
      </c>
      <c r="DI113" s="5">
        <f>IF(AND(T113&gt;3,O113="SSc cutanée limitée",W113="Non",Z113="Non"),1,0)</f>
        <v>0</v>
      </c>
      <c r="DJ113" s="5">
        <f>IF(AND(T113&gt;3,O113="SSc cutanée limitée",W113="Oui",Y113="PID limitée",Z113="Non"),1,0)</f>
        <v>1</v>
      </c>
      <c r="DK113" s="3">
        <f>IF(AND(T113&gt;3,O113="SSc cutanée limitée",W113="Oui",Y113="PID extensive",Z113="Non"),1,0)</f>
        <v>0</v>
      </c>
      <c r="DL113" s="3">
        <f>IF(AND(T113&gt;3,O113="SSc cutanée limitée",W113="Non",Z113="Oui"),1,0)</f>
        <v>0</v>
      </c>
      <c r="DM113" s="3">
        <f>IF(AND(T113&gt;3,O113="SSc cutanée limitée",W113="Oui",Z113="Oui"),1,0)</f>
        <v>0</v>
      </c>
      <c r="DN113" s="5">
        <f t="shared" si="17"/>
        <v>0</v>
      </c>
      <c r="DO113" s="5">
        <f t="shared" si="18"/>
        <v>0</v>
      </c>
      <c r="DP113" s="3">
        <f t="shared" si="19"/>
        <v>0</v>
      </c>
      <c r="DQ113" s="3">
        <f t="shared" si="20"/>
        <v>0</v>
      </c>
      <c r="DR113" s="3">
        <f t="shared" si="21"/>
        <v>0</v>
      </c>
      <c r="DS113" s="5">
        <f t="shared" si="22"/>
        <v>0</v>
      </c>
      <c r="DT113" s="5">
        <f t="shared" si="23"/>
        <v>0</v>
      </c>
      <c r="DU113" s="3">
        <f t="shared" si="24"/>
        <v>0</v>
      </c>
      <c r="DV113" s="3">
        <f t="shared" si="25"/>
        <v>0</v>
      </c>
      <c r="DW113" s="3">
        <f t="shared" si="26"/>
        <v>0</v>
      </c>
      <c r="DX113" s="5">
        <f t="shared" si="27"/>
        <v>0</v>
      </c>
      <c r="DY113" s="5">
        <f t="shared" si="28"/>
        <v>0</v>
      </c>
      <c r="DZ113" s="3">
        <f t="shared" si="29"/>
        <v>0</v>
      </c>
      <c r="EA113" s="3">
        <f t="shared" si="30"/>
        <v>0</v>
      </c>
      <c r="EB113" s="3">
        <f t="shared" si="31"/>
        <v>0</v>
      </c>
    </row>
    <row r="114" spans="1:132" x14ac:dyDescent="0.25">
      <c r="A114" s="4">
        <v>834</v>
      </c>
      <c r="B114" s="4">
        <v>1</v>
      </c>
      <c r="C114" s="4" t="s">
        <v>864</v>
      </c>
      <c r="D114" s="4" t="s">
        <v>606</v>
      </c>
      <c r="E114" s="4" t="s">
        <v>735</v>
      </c>
      <c r="F114" s="4" t="s">
        <v>121</v>
      </c>
      <c r="G114" s="4" t="s">
        <v>411</v>
      </c>
      <c r="H114" s="4">
        <v>54</v>
      </c>
      <c r="I114" s="4" t="s">
        <v>408</v>
      </c>
      <c r="J114" s="4" t="s">
        <v>113</v>
      </c>
      <c r="K114" s="4" t="s">
        <v>113</v>
      </c>
      <c r="L114" s="4" t="s">
        <v>113</v>
      </c>
      <c r="M114" s="4" t="s">
        <v>113</v>
      </c>
      <c r="N114" s="5" t="s">
        <v>408</v>
      </c>
      <c r="O114" s="3" t="s">
        <v>123</v>
      </c>
      <c r="P114" s="3">
        <v>2015</v>
      </c>
      <c r="R114" s="3">
        <v>2011</v>
      </c>
      <c r="T114" s="9">
        <f t="shared" si="16"/>
        <v>10</v>
      </c>
      <c r="U114" s="3">
        <v>2014</v>
      </c>
      <c r="W114" s="3" t="s">
        <v>116</v>
      </c>
      <c r="Z114" s="3" t="s">
        <v>116</v>
      </c>
      <c r="AD114" s="3" t="s">
        <v>116</v>
      </c>
      <c r="AE114" s="3" t="s">
        <v>113</v>
      </c>
      <c r="CB114" s="3" t="s">
        <v>117</v>
      </c>
      <c r="CC114" s="3" t="s">
        <v>120</v>
      </c>
      <c r="DB114" s="3" t="s">
        <v>135</v>
      </c>
      <c r="DF114" s="3" t="s">
        <v>132</v>
      </c>
      <c r="DG114" s="3" t="s">
        <v>408</v>
      </c>
      <c r="DH114" s="3" t="s">
        <v>113</v>
      </c>
      <c r="DI114" s="5">
        <f>IF(AND(T114&gt;3,O114="SSc cutanée limitée",W114="Non",Z114="Non"),1,0)</f>
        <v>1</v>
      </c>
      <c r="DJ114" s="5">
        <f>IF(AND(T114&gt;3,O114="SSc cutanée limitée",W114="Oui",Y114="PID limitée",Z114="Non"),1,0)</f>
        <v>0</v>
      </c>
      <c r="DK114" s="3">
        <f>IF(AND(T114&gt;3,O114="SSc cutanée limitée",W114="Oui",Y114="PID extensive",Z114="Non"),1,0)</f>
        <v>0</v>
      </c>
      <c r="DL114" s="3">
        <f>IF(AND(T114&gt;3,O114="SSc cutanée limitée",W114="Non",Z114="Oui"),1,0)</f>
        <v>0</v>
      </c>
      <c r="DM114" s="3">
        <f>IF(AND(T114&gt;3,O114="SSc cutanée limitée",W114="Oui",Z114="Oui"),1,0)</f>
        <v>0</v>
      </c>
      <c r="DN114" s="5">
        <f t="shared" si="17"/>
        <v>0</v>
      </c>
      <c r="DO114" s="5">
        <f t="shared" si="18"/>
        <v>0</v>
      </c>
      <c r="DP114" s="3">
        <f t="shared" si="19"/>
        <v>0</v>
      </c>
      <c r="DQ114" s="3">
        <f t="shared" si="20"/>
        <v>0</v>
      </c>
      <c r="DR114" s="3">
        <f t="shared" si="21"/>
        <v>0</v>
      </c>
      <c r="DS114" s="5">
        <f t="shared" si="22"/>
        <v>0</v>
      </c>
      <c r="DT114" s="5">
        <f t="shared" si="23"/>
        <v>0</v>
      </c>
      <c r="DU114" s="3">
        <f t="shared" si="24"/>
        <v>0</v>
      </c>
      <c r="DV114" s="3">
        <f t="shared" si="25"/>
        <v>0</v>
      </c>
      <c r="DW114" s="3">
        <f t="shared" si="26"/>
        <v>0</v>
      </c>
      <c r="DX114" s="5">
        <f t="shared" si="27"/>
        <v>0</v>
      </c>
      <c r="DY114" s="5">
        <f t="shared" si="28"/>
        <v>0</v>
      </c>
      <c r="DZ114" s="3">
        <f t="shared" si="29"/>
        <v>0</v>
      </c>
      <c r="EA114" s="3">
        <f t="shared" si="30"/>
        <v>0</v>
      </c>
      <c r="EB114" s="3">
        <f t="shared" si="31"/>
        <v>0</v>
      </c>
    </row>
    <row r="115" spans="1:132" x14ac:dyDescent="0.25">
      <c r="A115" s="4">
        <v>836</v>
      </c>
      <c r="B115" s="4">
        <v>1</v>
      </c>
      <c r="C115" s="4" t="s">
        <v>865</v>
      </c>
      <c r="D115" s="4" t="s">
        <v>607</v>
      </c>
      <c r="E115" s="4" t="s">
        <v>736</v>
      </c>
      <c r="F115" s="4" t="s">
        <v>121</v>
      </c>
      <c r="G115" s="4" t="s">
        <v>412</v>
      </c>
      <c r="H115" s="4">
        <v>83</v>
      </c>
      <c r="I115" s="4" t="s">
        <v>413</v>
      </c>
      <c r="J115" s="4" t="s">
        <v>113</v>
      </c>
      <c r="K115" s="4" t="s">
        <v>113</v>
      </c>
      <c r="L115" s="4" t="s">
        <v>113</v>
      </c>
      <c r="M115" s="4" t="s">
        <v>113</v>
      </c>
      <c r="N115" s="5" t="s">
        <v>413</v>
      </c>
      <c r="O115" s="3" t="s">
        <v>123</v>
      </c>
      <c r="P115" s="3">
        <v>2015</v>
      </c>
      <c r="R115" s="3">
        <v>2014</v>
      </c>
      <c r="T115" s="9">
        <f t="shared" si="16"/>
        <v>7</v>
      </c>
      <c r="U115" s="3">
        <v>2014</v>
      </c>
      <c r="W115" s="3" t="s">
        <v>116</v>
      </c>
      <c r="Z115" s="3" t="s">
        <v>116</v>
      </c>
      <c r="AD115" s="3" t="s">
        <v>116</v>
      </c>
      <c r="AE115" s="3" t="s">
        <v>116</v>
      </c>
      <c r="DB115" s="3" t="s">
        <v>135</v>
      </c>
      <c r="DC115" s="3" t="s">
        <v>413</v>
      </c>
      <c r="DF115" s="3" t="s">
        <v>132</v>
      </c>
      <c r="DG115" s="3" t="s">
        <v>413</v>
      </c>
      <c r="DH115" s="3" t="s">
        <v>116</v>
      </c>
      <c r="DI115" s="5">
        <f>IF(AND(T115&gt;3,O115="SSc cutanée limitée",W115="Non",Z115="Non"),1,0)</f>
        <v>1</v>
      </c>
      <c r="DJ115" s="5">
        <f>IF(AND(T115&gt;3,O115="SSc cutanée limitée",W115="Oui",Y115="PID limitée",Z115="Non"),1,0)</f>
        <v>0</v>
      </c>
      <c r="DK115" s="3">
        <f>IF(AND(T115&gt;3,O115="SSc cutanée limitée",W115="Oui",Y115="PID extensive",Z115="Non"),1,0)</f>
        <v>0</v>
      </c>
      <c r="DL115" s="3">
        <f>IF(AND(T115&gt;3,O115="SSc cutanée limitée",W115="Non",Z115="Oui"),1,0)</f>
        <v>0</v>
      </c>
      <c r="DM115" s="3">
        <f>IF(AND(T115&gt;3,O115="SSc cutanée limitée",W115="Oui",Z115="Oui"),1,0)</f>
        <v>0</v>
      </c>
      <c r="DN115" s="5">
        <f t="shared" si="17"/>
        <v>0</v>
      </c>
      <c r="DO115" s="5">
        <f t="shared" si="18"/>
        <v>0</v>
      </c>
      <c r="DP115" s="3">
        <f t="shared" si="19"/>
        <v>0</v>
      </c>
      <c r="DQ115" s="3">
        <f t="shared" si="20"/>
        <v>0</v>
      </c>
      <c r="DR115" s="3">
        <f t="shared" si="21"/>
        <v>0</v>
      </c>
      <c r="DS115" s="5">
        <f t="shared" si="22"/>
        <v>0</v>
      </c>
      <c r="DT115" s="5">
        <f t="shared" si="23"/>
        <v>0</v>
      </c>
      <c r="DU115" s="3">
        <f t="shared" si="24"/>
        <v>0</v>
      </c>
      <c r="DV115" s="3">
        <f t="shared" si="25"/>
        <v>0</v>
      </c>
      <c r="DW115" s="3">
        <f t="shared" si="26"/>
        <v>0</v>
      </c>
      <c r="DX115" s="5">
        <f t="shared" si="27"/>
        <v>0</v>
      </c>
      <c r="DY115" s="5">
        <f t="shared" si="28"/>
        <v>0</v>
      </c>
      <c r="DZ115" s="3">
        <f t="shared" si="29"/>
        <v>0</v>
      </c>
      <c r="EA115" s="3">
        <f t="shared" si="30"/>
        <v>0</v>
      </c>
      <c r="EB115" s="3">
        <f t="shared" si="31"/>
        <v>0</v>
      </c>
    </row>
    <row r="116" spans="1:132" x14ac:dyDescent="0.25">
      <c r="A116" s="4">
        <v>838</v>
      </c>
      <c r="B116" s="4">
        <v>1</v>
      </c>
      <c r="C116" s="4" t="s">
        <v>866</v>
      </c>
      <c r="D116" s="4" t="s">
        <v>608</v>
      </c>
      <c r="E116" s="4" t="s">
        <v>737</v>
      </c>
      <c r="F116" s="4" t="s">
        <v>110</v>
      </c>
      <c r="G116" s="4" t="s">
        <v>414</v>
      </c>
      <c r="H116" s="4">
        <v>54</v>
      </c>
      <c r="I116" s="4" t="s">
        <v>413</v>
      </c>
      <c r="J116" s="4" t="s">
        <v>113</v>
      </c>
      <c r="K116" s="4" t="s">
        <v>113</v>
      </c>
      <c r="L116" s="4" t="s">
        <v>113</v>
      </c>
      <c r="M116" s="4" t="s">
        <v>113</v>
      </c>
      <c r="N116" s="5" t="s">
        <v>413</v>
      </c>
      <c r="O116" s="3" t="s">
        <v>123</v>
      </c>
      <c r="P116" s="3">
        <v>2016</v>
      </c>
      <c r="R116" s="3">
        <v>2015</v>
      </c>
      <c r="T116" s="9">
        <f t="shared" si="16"/>
        <v>6</v>
      </c>
      <c r="U116" s="3">
        <v>2015</v>
      </c>
      <c r="W116" s="3" t="s">
        <v>113</v>
      </c>
      <c r="Y116" s="3" t="s">
        <v>115</v>
      </c>
      <c r="Z116" s="3" t="s">
        <v>116</v>
      </c>
      <c r="AD116" s="3" t="s">
        <v>113</v>
      </c>
      <c r="AE116" s="3" t="s">
        <v>113</v>
      </c>
      <c r="AF116" s="3" t="s">
        <v>117</v>
      </c>
      <c r="DB116" s="3" t="s">
        <v>132</v>
      </c>
      <c r="DC116" s="3" t="s">
        <v>413</v>
      </c>
      <c r="DF116" s="3" t="s">
        <v>132</v>
      </c>
      <c r="DG116" s="3" t="s">
        <v>413</v>
      </c>
      <c r="DH116" s="3" t="s">
        <v>116</v>
      </c>
      <c r="DI116" s="5">
        <f>IF(AND(T116&gt;3,O116="SSc cutanée limitée",W116="Non",Z116="Non"),1,0)</f>
        <v>0</v>
      </c>
      <c r="DJ116" s="5">
        <f>IF(AND(T116&gt;3,O116="SSc cutanée limitée",W116="Oui",Y116="PID limitée",Z116="Non"),1,0)</f>
        <v>1</v>
      </c>
      <c r="DK116" s="3">
        <f>IF(AND(T116&gt;3,O116="SSc cutanée limitée",W116="Oui",Y116="PID extensive",Z116="Non"),1,0)</f>
        <v>0</v>
      </c>
      <c r="DL116" s="3">
        <f>IF(AND(T116&gt;3,O116="SSc cutanée limitée",W116="Non",Z116="Oui"),1,0)</f>
        <v>0</v>
      </c>
      <c r="DM116" s="3">
        <f>IF(AND(T116&gt;3,O116="SSc cutanée limitée",W116="Oui",Z116="Oui"),1,0)</f>
        <v>0</v>
      </c>
      <c r="DN116" s="5">
        <f t="shared" si="17"/>
        <v>0</v>
      </c>
      <c r="DO116" s="5">
        <f t="shared" si="18"/>
        <v>0</v>
      </c>
      <c r="DP116" s="3">
        <f t="shared" si="19"/>
        <v>0</v>
      </c>
      <c r="DQ116" s="3">
        <f t="shared" si="20"/>
        <v>0</v>
      </c>
      <c r="DR116" s="3">
        <f t="shared" si="21"/>
        <v>0</v>
      </c>
      <c r="DS116" s="5">
        <f t="shared" si="22"/>
        <v>0</v>
      </c>
      <c r="DT116" s="5">
        <f t="shared" si="23"/>
        <v>0</v>
      </c>
      <c r="DU116" s="3">
        <f t="shared" si="24"/>
        <v>0</v>
      </c>
      <c r="DV116" s="3">
        <f t="shared" si="25"/>
        <v>0</v>
      </c>
      <c r="DW116" s="3">
        <f t="shared" si="26"/>
        <v>0</v>
      </c>
      <c r="DX116" s="5">
        <f t="shared" si="27"/>
        <v>0</v>
      </c>
      <c r="DY116" s="5">
        <f t="shared" si="28"/>
        <v>0</v>
      </c>
      <c r="DZ116" s="3">
        <f t="shared" si="29"/>
        <v>0</v>
      </c>
      <c r="EA116" s="3">
        <f t="shared" si="30"/>
        <v>0</v>
      </c>
      <c r="EB116" s="3">
        <f t="shared" si="31"/>
        <v>0</v>
      </c>
    </row>
    <row r="117" spans="1:132" x14ac:dyDescent="0.25">
      <c r="A117" s="4">
        <v>840</v>
      </c>
      <c r="B117" s="4">
        <v>1</v>
      </c>
      <c r="C117" s="4" t="s">
        <v>867</v>
      </c>
      <c r="D117" s="4" t="s">
        <v>609</v>
      </c>
      <c r="E117" s="4" t="s">
        <v>738</v>
      </c>
      <c r="F117" s="4" t="s">
        <v>110</v>
      </c>
      <c r="G117" s="4" t="s">
        <v>462</v>
      </c>
      <c r="H117" s="4">
        <v>69</v>
      </c>
      <c r="I117" s="4" t="s">
        <v>413</v>
      </c>
      <c r="J117" s="4" t="s">
        <v>113</v>
      </c>
      <c r="K117" s="4" t="s">
        <v>113</v>
      </c>
      <c r="L117" s="4" t="s">
        <v>113</v>
      </c>
      <c r="M117" s="4" t="s">
        <v>113</v>
      </c>
      <c r="N117" s="5" t="s">
        <v>413</v>
      </c>
      <c r="O117" s="3" t="s">
        <v>123</v>
      </c>
      <c r="T117" s="9">
        <f t="shared" si="16"/>
        <v>2021</v>
      </c>
      <c r="DI117" s="5">
        <f>IF(AND(T117&gt;3,O117="SSc cutanée limitée",W117="Non",Z117="Non"),1,0)</f>
        <v>0</v>
      </c>
      <c r="DJ117" s="5">
        <f>IF(AND(T117&gt;3,O117="SSc cutanée limitée",W117="Oui",Y117="PID limitée",Z117="Non"),1,0)</f>
        <v>0</v>
      </c>
      <c r="DK117" s="3">
        <f>IF(AND(T117&gt;3,O117="SSc cutanée limitée",W117="Oui",Y117="PID extensive",Z117="Non"),1,0)</f>
        <v>0</v>
      </c>
      <c r="DL117" s="3">
        <f>IF(AND(T117&gt;3,O117="SSc cutanée limitée",W117="Non",Z117="Oui"),1,0)</f>
        <v>0</v>
      </c>
      <c r="DM117" s="3">
        <f>IF(AND(T117&gt;3,O117="SSc cutanée limitée",W117="Oui",Z117="Oui"),1,0)</f>
        <v>0</v>
      </c>
      <c r="DN117" s="5">
        <f t="shared" si="17"/>
        <v>0</v>
      </c>
      <c r="DO117" s="5">
        <f t="shared" si="18"/>
        <v>0</v>
      </c>
      <c r="DP117" s="3">
        <f t="shared" si="19"/>
        <v>0</v>
      </c>
      <c r="DQ117" s="3">
        <f t="shared" si="20"/>
        <v>0</v>
      </c>
      <c r="DR117" s="3">
        <f t="shared" si="21"/>
        <v>0</v>
      </c>
      <c r="DS117" s="5">
        <f t="shared" si="22"/>
        <v>0</v>
      </c>
      <c r="DT117" s="5">
        <f t="shared" si="23"/>
        <v>0</v>
      </c>
      <c r="DU117" s="3">
        <f t="shared" si="24"/>
        <v>0</v>
      </c>
      <c r="DV117" s="3">
        <f t="shared" si="25"/>
        <v>0</v>
      </c>
      <c r="DW117" s="3">
        <f t="shared" si="26"/>
        <v>0</v>
      </c>
      <c r="DX117" s="5">
        <f t="shared" si="27"/>
        <v>0</v>
      </c>
      <c r="DY117" s="5">
        <f t="shared" si="28"/>
        <v>0</v>
      </c>
      <c r="DZ117" s="3">
        <f t="shared" si="29"/>
        <v>0</v>
      </c>
      <c r="EA117" s="3">
        <f t="shared" si="30"/>
        <v>0</v>
      </c>
      <c r="EB117" s="3">
        <f t="shared" si="31"/>
        <v>0</v>
      </c>
    </row>
    <row r="118" spans="1:132" x14ac:dyDescent="0.25">
      <c r="A118" s="4">
        <v>854</v>
      </c>
      <c r="B118" s="4">
        <v>1</v>
      </c>
      <c r="C118" s="4" t="s">
        <v>868</v>
      </c>
      <c r="D118" s="4" t="s">
        <v>610</v>
      </c>
      <c r="E118" s="4" t="s">
        <v>739</v>
      </c>
      <c r="F118" s="4" t="s">
        <v>121</v>
      </c>
      <c r="G118" s="4" t="s">
        <v>419</v>
      </c>
      <c r="H118" s="4">
        <v>56</v>
      </c>
      <c r="I118" s="4" t="s">
        <v>416</v>
      </c>
      <c r="J118" s="4" t="s">
        <v>113</v>
      </c>
      <c r="K118" s="4" t="s">
        <v>113</v>
      </c>
      <c r="L118" s="4" t="s">
        <v>113</v>
      </c>
      <c r="M118" s="4" t="s">
        <v>113</v>
      </c>
      <c r="N118" s="5" t="s">
        <v>416</v>
      </c>
      <c r="O118" s="3" t="s">
        <v>123</v>
      </c>
      <c r="P118" s="3">
        <v>2001</v>
      </c>
      <c r="R118" s="3">
        <v>1998</v>
      </c>
      <c r="T118" s="9">
        <f t="shared" si="16"/>
        <v>23</v>
      </c>
      <c r="U118" s="3">
        <v>2001</v>
      </c>
      <c r="W118" s="3" t="s">
        <v>113</v>
      </c>
      <c r="X118" s="3">
        <v>2001</v>
      </c>
      <c r="Y118" s="3" t="s">
        <v>144</v>
      </c>
      <c r="Z118" s="3" t="s">
        <v>116</v>
      </c>
      <c r="AD118" s="3" t="s">
        <v>113</v>
      </c>
      <c r="AE118" s="3" t="s">
        <v>113</v>
      </c>
      <c r="AF118" s="3" t="s">
        <v>117</v>
      </c>
      <c r="AN118" s="3" t="s">
        <v>117</v>
      </c>
      <c r="AO118" s="3" t="s">
        <v>217</v>
      </c>
      <c r="AP118" s="3">
        <v>1000</v>
      </c>
      <c r="CB118" s="3" t="s">
        <v>117</v>
      </c>
      <c r="CC118" s="3" t="s">
        <v>420</v>
      </c>
      <c r="CD118" s="3">
        <v>40</v>
      </c>
      <c r="CR118" s="3" t="s">
        <v>117</v>
      </c>
      <c r="CS118" s="3" t="s">
        <v>219</v>
      </c>
      <c r="CT118" s="3">
        <v>250</v>
      </c>
      <c r="DB118" s="3" t="s">
        <v>132</v>
      </c>
      <c r="DC118" s="3" t="s">
        <v>416</v>
      </c>
      <c r="DF118" s="3" t="s">
        <v>132</v>
      </c>
      <c r="DG118" s="3" t="s">
        <v>416</v>
      </c>
      <c r="DH118" s="3" t="s">
        <v>116</v>
      </c>
      <c r="DI118" s="5">
        <f>IF(AND(T118&gt;3,O118="SSc cutanée limitée",W118="Non",Z118="Non"),1,0)</f>
        <v>0</v>
      </c>
      <c r="DJ118" s="5">
        <f>IF(AND(T118&gt;3,O118="SSc cutanée limitée",W118="Oui",Y118="PID limitée",Z118="Non"),1,0)</f>
        <v>0</v>
      </c>
      <c r="DK118" s="3">
        <f>IF(AND(T118&gt;3,O118="SSc cutanée limitée",W118="Oui",Y118="PID extensive",Z118="Non"),1,0)</f>
        <v>1</v>
      </c>
      <c r="DL118" s="3">
        <f>IF(AND(T118&gt;3,O118="SSc cutanée limitée",W118="Non",Z118="Oui"),1,0)</f>
        <v>0</v>
      </c>
      <c r="DM118" s="3">
        <f>IF(AND(T118&gt;3,O118="SSc cutanée limitée",W118="Oui",Z118="Oui"),1,0)</f>
        <v>0</v>
      </c>
      <c r="DN118" s="5">
        <f t="shared" si="17"/>
        <v>0</v>
      </c>
      <c r="DO118" s="5">
        <f t="shared" si="18"/>
        <v>0</v>
      </c>
      <c r="DP118" s="3">
        <f t="shared" si="19"/>
        <v>0</v>
      </c>
      <c r="DQ118" s="3">
        <f t="shared" si="20"/>
        <v>0</v>
      </c>
      <c r="DR118" s="3">
        <f t="shared" si="21"/>
        <v>0</v>
      </c>
      <c r="DS118" s="5">
        <f t="shared" si="22"/>
        <v>0</v>
      </c>
      <c r="DT118" s="5">
        <f t="shared" si="23"/>
        <v>0</v>
      </c>
      <c r="DU118" s="3">
        <f t="shared" si="24"/>
        <v>0</v>
      </c>
      <c r="DV118" s="3">
        <f t="shared" si="25"/>
        <v>0</v>
      </c>
      <c r="DW118" s="3">
        <f t="shared" si="26"/>
        <v>0</v>
      </c>
      <c r="DX118" s="5">
        <f t="shared" si="27"/>
        <v>0</v>
      </c>
      <c r="DY118" s="5">
        <f t="shared" si="28"/>
        <v>0</v>
      </c>
      <c r="DZ118" s="3">
        <f t="shared" si="29"/>
        <v>0</v>
      </c>
      <c r="EA118" s="3">
        <f t="shared" si="30"/>
        <v>0</v>
      </c>
      <c r="EB118" s="3">
        <f t="shared" si="31"/>
        <v>0</v>
      </c>
    </row>
    <row r="119" spans="1:132" x14ac:dyDescent="0.25">
      <c r="A119" s="4">
        <v>856</v>
      </c>
      <c r="B119" s="4">
        <v>1</v>
      </c>
      <c r="C119" s="4" t="s">
        <v>869</v>
      </c>
      <c r="D119" s="4" t="s">
        <v>611</v>
      </c>
      <c r="E119" s="4" t="s">
        <v>740</v>
      </c>
      <c r="F119" s="4" t="s">
        <v>121</v>
      </c>
      <c r="G119" s="4" t="s">
        <v>415</v>
      </c>
      <c r="H119" s="4">
        <v>65</v>
      </c>
      <c r="I119" s="4" t="s">
        <v>416</v>
      </c>
      <c r="J119" s="4" t="s">
        <v>113</v>
      </c>
      <c r="K119" s="4" t="s">
        <v>113</v>
      </c>
      <c r="L119" s="4" t="s">
        <v>113</v>
      </c>
      <c r="M119" s="4" t="s">
        <v>113</v>
      </c>
      <c r="N119" s="5" t="s">
        <v>416</v>
      </c>
      <c r="O119" s="3" t="s">
        <v>123</v>
      </c>
      <c r="P119" s="3">
        <v>2018</v>
      </c>
      <c r="R119" s="3">
        <v>2011</v>
      </c>
      <c r="T119" s="9">
        <f t="shared" si="16"/>
        <v>10</v>
      </c>
      <c r="U119" s="3">
        <v>2011</v>
      </c>
      <c r="W119" s="3" t="s">
        <v>116</v>
      </c>
      <c r="Z119" s="3" t="s">
        <v>116</v>
      </c>
      <c r="AD119" s="3" t="s">
        <v>113</v>
      </c>
      <c r="AE119" s="3" t="s">
        <v>113</v>
      </c>
      <c r="AQ119" s="3" t="s">
        <v>117</v>
      </c>
      <c r="AR119" s="3" t="s">
        <v>417</v>
      </c>
      <c r="AS119" s="3">
        <v>75</v>
      </c>
      <c r="CB119" s="3" t="s">
        <v>117</v>
      </c>
      <c r="CC119" s="3" t="s">
        <v>145</v>
      </c>
      <c r="CD119" s="3">
        <v>5</v>
      </c>
      <c r="DB119" s="3" t="s">
        <v>135</v>
      </c>
      <c r="DF119" s="3" t="s">
        <v>132</v>
      </c>
      <c r="DG119" s="3" t="s">
        <v>416</v>
      </c>
      <c r="DH119" s="3" t="s">
        <v>116</v>
      </c>
      <c r="DI119" s="5">
        <f>IF(AND(T119&gt;3,O119="SSc cutanée limitée",W119="Non",Z119="Non"),1,0)</f>
        <v>1</v>
      </c>
      <c r="DJ119" s="5">
        <f>IF(AND(T119&gt;3,O119="SSc cutanée limitée",W119="Oui",Y119="PID limitée",Z119="Non"),1,0)</f>
        <v>0</v>
      </c>
      <c r="DK119" s="3">
        <f>IF(AND(T119&gt;3,O119="SSc cutanée limitée",W119="Oui",Y119="PID extensive",Z119="Non"),1,0)</f>
        <v>0</v>
      </c>
      <c r="DL119" s="3">
        <f>IF(AND(T119&gt;3,O119="SSc cutanée limitée",W119="Non",Z119="Oui"),1,0)</f>
        <v>0</v>
      </c>
      <c r="DM119" s="3">
        <f>IF(AND(T119&gt;3,O119="SSc cutanée limitée",W119="Oui",Z119="Oui"),1,0)</f>
        <v>0</v>
      </c>
      <c r="DN119" s="5">
        <f t="shared" si="17"/>
        <v>0</v>
      </c>
      <c r="DO119" s="5">
        <f t="shared" si="18"/>
        <v>0</v>
      </c>
      <c r="DP119" s="3">
        <f t="shared" si="19"/>
        <v>0</v>
      </c>
      <c r="DQ119" s="3">
        <f t="shared" si="20"/>
        <v>0</v>
      </c>
      <c r="DR119" s="3">
        <f t="shared" si="21"/>
        <v>0</v>
      </c>
      <c r="DS119" s="5">
        <f t="shared" si="22"/>
        <v>0</v>
      </c>
      <c r="DT119" s="5">
        <f t="shared" si="23"/>
        <v>0</v>
      </c>
      <c r="DU119" s="3">
        <f t="shared" si="24"/>
        <v>0</v>
      </c>
      <c r="DV119" s="3">
        <f t="shared" si="25"/>
        <v>0</v>
      </c>
      <c r="DW119" s="3">
        <f t="shared" si="26"/>
        <v>0</v>
      </c>
      <c r="DX119" s="5">
        <f t="shared" si="27"/>
        <v>0</v>
      </c>
      <c r="DY119" s="5">
        <f t="shared" si="28"/>
        <v>0</v>
      </c>
      <c r="DZ119" s="3">
        <f t="shared" si="29"/>
        <v>0</v>
      </c>
      <c r="EA119" s="3">
        <f t="shared" si="30"/>
        <v>0</v>
      </c>
      <c r="EB119" s="3">
        <f t="shared" si="31"/>
        <v>0</v>
      </c>
    </row>
    <row r="120" spans="1:132" x14ac:dyDescent="0.25">
      <c r="A120" s="4">
        <v>858</v>
      </c>
      <c r="B120" s="4">
        <v>1</v>
      </c>
      <c r="C120" s="4" t="s">
        <v>870</v>
      </c>
      <c r="D120" s="4" t="s">
        <v>612</v>
      </c>
      <c r="E120" s="4" t="s">
        <v>741</v>
      </c>
      <c r="F120" s="4" t="s">
        <v>121</v>
      </c>
      <c r="G120" s="4" t="s">
        <v>423</v>
      </c>
      <c r="H120" s="4">
        <v>54</v>
      </c>
      <c r="I120" s="4" t="s">
        <v>422</v>
      </c>
      <c r="J120" s="4" t="s">
        <v>113</v>
      </c>
      <c r="K120" s="4" t="s">
        <v>113</v>
      </c>
      <c r="L120" s="4" t="s">
        <v>113</v>
      </c>
      <c r="M120" s="4" t="s">
        <v>113</v>
      </c>
      <c r="N120" s="5" t="s">
        <v>422</v>
      </c>
      <c r="O120" s="3" t="s">
        <v>114</v>
      </c>
      <c r="P120" s="3">
        <v>2002</v>
      </c>
      <c r="R120" s="3">
        <v>1988</v>
      </c>
      <c r="T120" s="9">
        <f t="shared" si="16"/>
        <v>33</v>
      </c>
      <c r="U120" s="3">
        <v>1984</v>
      </c>
      <c r="W120" s="3" t="s">
        <v>113</v>
      </c>
      <c r="X120" s="3">
        <v>2013</v>
      </c>
      <c r="Y120" s="3" t="s">
        <v>115</v>
      </c>
      <c r="Z120" s="3" t="s">
        <v>116</v>
      </c>
      <c r="AD120" s="3" t="s">
        <v>113</v>
      </c>
      <c r="AE120" s="3" t="s">
        <v>113</v>
      </c>
      <c r="AF120" s="3" t="s">
        <v>117</v>
      </c>
      <c r="CB120" s="3" t="s">
        <v>117</v>
      </c>
      <c r="CC120" s="3" t="s">
        <v>424</v>
      </c>
      <c r="CD120" s="3">
        <v>10</v>
      </c>
      <c r="CE120" s="3" t="s">
        <v>117</v>
      </c>
      <c r="CF120" s="3" t="s">
        <v>425</v>
      </c>
      <c r="DB120" s="3" t="s">
        <v>135</v>
      </c>
      <c r="DF120" s="3" t="s">
        <v>132</v>
      </c>
      <c r="DG120" s="3" t="s">
        <v>422</v>
      </c>
      <c r="DI120" s="5">
        <f>IF(AND(T120&gt;3,O120="SSc cutanée limitée",W120="Non",Z120="Non"),1,0)</f>
        <v>0</v>
      </c>
      <c r="DJ120" s="5">
        <f>IF(AND(T120&gt;3,O120="SSc cutanée limitée",W120="Oui",Y120="PID limitée",Z120="Non"),1,0)</f>
        <v>0</v>
      </c>
      <c r="DK120" s="3">
        <f>IF(AND(T120&gt;3,O120="SSc cutanée limitée",W120="Oui",Y120="PID extensive",Z120="Non"),1,0)</f>
        <v>0</v>
      </c>
      <c r="DL120" s="3">
        <f>IF(AND(T120&gt;3,O120="SSc cutanée limitée",W120="Non",Z120="Oui"),1,0)</f>
        <v>0</v>
      </c>
      <c r="DM120" s="3">
        <f>IF(AND(T120&gt;3,O120="SSc cutanée limitée",W120="Oui",Z120="Oui"),1,0)</f>
        <v>0</v>
      </c>
      <c r="DN120" s="5">
        <f t="shared" si="17"/>
        <v>0</v>
      </c>
      <c r="DO120" s="5">
        <f t="shared" si="18"/>
        <v>1</v>
      </c>
      <c r="DP120" s="3">
        <f t="shared" si="19"/>
        <v>0</v>
      </c>
      <c r="DQ120" s="3">
        <f t="shared" si="20"/>
        <v>0</v>
      </c>
      <c r="DR120" s="3">
        <f t="shared" si="21"/>
        <v>0</v>
      </c>
      <c r="DS120" s="5">
        <f t="shared" si="22"/>
        <v>0</v>
      </c>
      <c r="DT120" s="5">
        <f t="shared" si="23"/>
        <v>0</v>
      </c>
      <c r="DU120" s="3">
        <f t="shared" si="24"/>
        <v>0</v>
      </c>
      <c r="DV120" s="3">
        <f t="shared" si="25"/>
        <v>0</v>
      </c>
      <c r="DW120" s="3">
        <f t="shared" si="26"/>
        <v>0</v>
      </c>
      <c r="DX120" s="5">
        <f t="shared" si="27"/>
        <v>0</v>
      </c>
      <c r="DY120" s="5">
        <f t="shared" si="28"/>
        <v>0</v>
      </c>
      <c r="DZ120" s="3">
        <f t="shared" si="29"/>
        <v>0</v>
      </c>
      <c r="EA120" s="3">
        <f t="shared" si="30"/>
        <v>0</v>
      </c>
      <c r="EB120" s="3">
        <f t="shared" si="31"/>
        <v>0</v>
      </c>
    </row>
    <row r="121" spans="1:132" x14ac:dyDescent="0.25">
      <c r="A121" s="4">
        <v>860</v>
      </c>
      <c r="B121" s="4">
        <v>1</v>
      </c>
      <c r="C121" s="4" t="s">
        <v>871</v>
      </c>
      <c r="D121" s="4" t="s">
        <v>613</v>
      </c>
      <c r="E121" s="4" t="s">
        <v>742</v>
      </c>
      <c r="F121" s="4" t="s">
        <v>121</v>
      </c>
      <c r="G121" s="4" t="s">
        <v>421</v>
      </c>
      <c r="H121" s="4">
        <v>70</v>
      </c>
      <c r="I121" s="4" t="s">
        <v>422</v>
      </c>
      <c r="J121" s="4" t="s">
        <v>113</v>
      </c>
      <c r="K121" s="4" t="s">
        <v>113</v>
      </c>
      <c r="L121" s="4" t="s">
        <v>113</v>
      </c>
      <c r="M121" s="4" t="s">
        <v>113</v>
      </c>
      <c r="N121" s="5" t="s">
        <v>422</v>
      </c>
      <c r="O121" s="3" t="s">
        <v>196</v>
      </c>
      <c r="P121" s="3">
        <v>2011</v>
      </c>
      <c r="R121" s="3">
        <v>2005</v>
      </c>
      <c r="T121" s="9">
        <f t="shared" si="16"/>
        <v>16</v>
      </c>
      <c r="U121" s="3">
        <v>2011</v>
      </c>
      <c r="W121" s="3" t="s">
        <v>116</v>
      </c>
      <c r="Z121" s="3" t="s">
        <v>116</v>
      </c>
      <c r="AD121" s="3" t="s">
        <v>116</v>
      </c>
      <c r="AE121" s="3" t="s">
        <v>116</v>
      </c>
      <c r="BE121" s="3" t="s">
        <v>117</v>
      </c>
      <c r="BF121" s="3" t="s">
        <v>119</v>
      </c>
      <c r="BG121" s="3">
        <v>7</v>
      </c>
      <c r="BH121" s="3">
        <v>400</v>
      </c>
      <c r="DB121" s="3" t="s">
        <v>135</v>
      </c>
      <c r="DF121" s="3" t="s">
        <v>132</v>
      </c>
      <c r="DG121" s="3" t="s">
        <v>422</v>
      </c>
      <c r="DH121" s="3" t="s">
        <v>116</v>
      </c>
      <c r="DI121" s="5">
        <f>IF(AND(T121&gt;3,O121="SSc cutanée limitée",W121="Non",Z121="Non"),1,0)</f>
        <v>0</v>
      </c>
      <c r="DJ121" s="5">
        <f>IF(AND(T121&gt;3,O121="SSc cutanée limitée",W121="Oui",Y121="PID limitée",Z121="Non"),1,0)</f>
        <v>0</v>
      </c>
      <c r="DK121" s="3">
        <f>IF(AND(T121&gt;3,O121="SSc cutanée limitée",W121="Oui",Y121="PID extensive",Z121="Non"),1,0)</f>
        <v>0</v>
      </c>
      <c r="DL121" s="3">
        <f>IF(AND(T121&gt;3,O121="SSc cutanée limitée",W121="Non",Z121="Oui"),1,0)</f>
        <v>0</v>
      </c>
      <c r="DM121" s="3">
        <f>IF(AND(T121&gt;3,O121="SSc cutanée limitée",W121="Oui",Z121="Oui"),1,0)</f>
        <v>0</v>
      </c>
      <c r="DN121" s="5">
        <f t="shared" si="17"/>
        <v>0</v>
      </c>
      <c r="DO121" s="5">
        <f t="shared" si="18"/>
        <v>0</v>
      </c>
      <c r="DP121" s="3">
        <f t="shared" si="19"/>
        <v>0</v>
      </c>
      <c r="DQ121" s="3">
        <f t="shared" si="20"/>
        <v>0</v>
      </c>
      <c r="DR121" s="3">
        <f t="shared" si="21"/>
        <v>0</v>
      </c>
      <c r="DS121" s="5">
        <f t="shared" si="22"/>
        <v>0</v>
      </c>
      <c r="DT121" s="5">
        <f t="shared" si="23"/>
        <v>0</v>
      </c>
      <c r="DU121" s="3">
        <f t="shared" si="24"/>
        <v>0</v>
      </c>
      <c r="DV121" s="3">
        <f t="shared" si="25"/>
        <v>0</v>
      </c>
      <c r="DW121" s="3">
        <f t="shared" si="26"/>
        <v>0</v>
      </c>
      <c r="DX121" s="5">
        <f t="shared" si="27"/>
        <v>0</v>
      </c>
      <c r="DY121" s="5">
        <f t="shared" si="28"/>
        <v>0</v>
      </c>
      <c r="DZ121" s="3">
        <f t="shared" si="29"/>
        <v>0</v>
      </c>
      <c r="EA121" s="3">
        <f t="shared" si="30"/>
        <v>0</v>
      </c>
      <c r="EB121" s="3">
        <f t="shared" si="31"/>
        <v>0</v>
      </c>
    </row>
    <row r="122" spans="1:132" x14ac:dyDescent="0.25">
      <c r="A122" s="4">
        <v>872</v>
      </c>
      <c r="B122" s="4">
        <v>1</v>
      </c>
      <c r="C122" s="4" t="s">
        <v>872</v>
      </c>
      <c r="D122" s="4" t="s">
        <v>614</v>
      </c>
      <c r="E122" s="4" t="s">
        <v>743</v>
      </c>
      <c r="F122" s="4" t="s">
        <v>121</v>
      </c>
      <c r="G122" s="4" t="s">
        <v>427</v>
      </c>
      <c r="H122" s="4">
        <v>47</v>
      </c>
      <c r="I122" s="4" t="s">
        <v>426</v>
      </c>
      <c r="J122" s="4" t="s">
        <v>113</v>
      </c>
      <c r="K122" s="4" t="s">
        <v>113</v>
      </c>
      <c r="L122" s="4" t="s">
        <v>113</v>
      </c>
      <c r="M122" s="4" t="s">
        <v>113</v>
      </c>
      <c r="N122" s="5" t="s">
        <v>426</v>
      </c>
      <c r="O122" s="3" t="s">
        <v>123</v>
      </c>
      <c r="P122" s="3">
        <v>2014</v>
      </c>
      <c r="R122" s="3">
        <v>1990</v>
      </c>
      <c r="T122" s="9">
        <f t="shared" si="16"/>
        <v>31</v>
      </c>
      <c r="U122" s="3">
        <v>1996</v>
      </c>
      <c r="W122" s="3" t="s">
        <v>113</v>
      </c>
      <c r="X122" s="3">
        <v>2014</v>
      </c>
      <c r="Y122" s="3" t="s">
        <v>115</v>
      </c>
      <c r="Z122" s="3" t="s">
        <v>116</v>
      </c>
      <c r="AD122" s="3" t="s">
        <v>116</v>
      </c>
      <c r="AE122" s="3" t="s">
        <v>113</v>
      </c>
      <c r="BE122" s="3" t="s">
        <v>117</v>
      </c>
      <c r="BF122" s="3" t="s">
        <v>119</v>
      </c>
      <c r="BG122" s="3">
        <v>7</v>
      </c>
      <c r="BH122" s="3">
        <v>400</v>
      </c>
      <c r="CB122" s="3" t="s">
        <v>117</v>
      </c>
      <c r="CC122" s="3" t="s">
        <v>243</v>
      </c>
      <c r="CD122" s="3">
        <v>300</v>
      </c>
      <c r="CR122" s="3" t="s">
        <v>117</v>
      </c>
      <c r="CS122" s="3" t="s">
        <v>331</v>
      </c>
      <c r="CT122" s="3">
        <v>250</v>
      </c>
      <c r="DB122" s="3" t="s">
        <v>135</v>
      </c>
      <c r="DF122" s="3" t="s">
        <v>132</v>
      </c>
      <c r="DG122" s="3" t="s">
        <v>426</v>
      </c>
      <c r="DH122" s="3" t="s">
        <v>116</v>
      </c>
      <c r="DI122" s="5">
        <f>IF(AND(T122&gt;3,O122="SSc cutanée limitée",W122="Non",Z122="Non"),1,0)</f>
        <v>0</v>
      </c>
      <c r="DJ122" s="5">
        <f>IF(AND(T122&gt;3,O122="SSc cutanée limitée",W122="Oui",Y122="PID limitée",Z122="Non"),1,0)</f>
        <v>1</v>
      </c>
      <c r="DK122" s="3">
        <f>IF(AND(T122&gt;3,O122="SSc cutanée limitée",W122="Oui",Y122="PID extensive",Z122="Non"),1,0)</f>
        <v>0</v>
      </c>
      <c r="DL122" s="3">
        <f>IF(AND(T122&gt;3,O122="SSc cutanée limitée",W122="Non",Z122="Oui"),1,0)</f>
        <v>0</v>
      </c>
      <c r="DM122" s="3">
        <f>IF(AND(T122&gt;3,O122="SSc cutanée limitée",W122="Oui",Z122="Oui"),1,0)</f>
        <v>0</v>
      </c>
      <c r="DN122" s="5">
        <f t="shared" si="17"/>
        <v>0</v>
      </c>
      <c r="DO122" s="5">
        <f t="shared" si="18"/>
        <v>0</v>
      </c>
      <c r="DP122" s="3">
        <f t="shared" si="19"/>
        <v>0</v>
      </c>
      <c r="DQ122" s="3">
        <f t="shared" si="20"/>
        <v>0</v>
      </c>
      <c r="DR122" s="3">
        <f t="shared" si="21"/>
        <v>0</v>
      </c>
      <c r="DS122" s="5">
        <f t="shared" si="22"/>
        <v>0</v>
      </c>
      <c r="DT122" s="5">
        <f t="shared" si="23"/>
        <v>0</v>
      </c>
      <c r="DU122" s="3">
        <f t="shared" si="24"/>
        <v>0</v>
      </c>
      <c r="DV122" s="3">
        <f t="shared" si="25"/>
        <v>0</v>
      </c>
      <c r="DW122" s="3">
        <f t="shared" si="26"/>
        <v>0</v>
      </c>
      <c r="DX122" s="5">
        <f t="shared" si="27"/>
        <v>0</v>
      </c>
      <c r="DY122" s="5">
        <f t="shared" si="28"/>
        <v>0</v>
      </c>
      <c r="DZ122" s="3">
        <f t="shared" si="29"/>
        <v>0</v>
      </c>
      <c r="EA122" s="3">
        <f t="shared" si="30"/>
        <v>0</v>
      </c>
      <c r="EB122" s="3">
        <f t="shared" si="31"/>
        <v>0</v>
      </c>
    </row>
    <row r="123" spans="1:132" x14ac:dyDescent="0.25">
      <c r="A123" s="4">
        <v>878</v>
      </c>
      <c r="B123" s="4">
        <v>1</v>
      </c>
      <c r="C123" s="4" t="s">
        <v>873</v>
      </c>
      <c r="D123" s="4" t="s">
        <v>615</v>
      </c>
      <c r="E123" s="4" t="s">
        <v>744</v>
      </c>
      <c r="F123" s="4" t="s">
        <v>121</v>
      </c>
      <c r="G123" s="4" t="s">
        <v>428</v>
      </c>
      <c r="H123" s="4">
        <v>40</v>
      </c>
      <c r="I123" s="4">
        <v>0</v>
      </c>
      <c r="J123" s="4" t="s">
        <v>113</v>
      </c>
      <c r="K123" s="4" t="s">
        <v>113</v>
      </c>
      <c r="L123" s="4" t="s">
        <v>113</v>
      </c>
      <c r="M123" s="4" t="s">
        <v>113</v>
      </c>
      <c r="N123" s="5" t="s">
        <v>429</v>
      </c>
      <c r="O123" s="3" t="s">
        <v>123</v>
      </c>
      <c r="P123" s="3">
        <v>2020</v>
      </c>
      <c r="S123" s="3" t="s">
        <v>124</v>
      </c>
      <c r="T123" s="9">
        <f t="shared" si="16"/>
        <v>2021</v>
      </c>
      <c r="U123" s="3">
        <v>2020</v>
      </c>
      <c r="W123" s="3" t="s">
        <v>116</v>
      </c>
      <c r="Z123" s="3" t="s">
        <v>116</v>
      </c>
      <c r="AD123" s="3" t="s">
        <v>116</v>
      </c>
      <c r="AE123" s="3" t="s">
        <v>116</v>
      </c>
      <c r="CE123" s="3" t="s">
        <v>117</v>
      </c>
      <c r="CF123" s="3" t="s">
        <v>430</v>
      </c>
      <c r="CH123" s="3" t="s">
        <v>117</v>
      </c>
      <c r="CI123" s="3" t="s">
        <v>431</v>
      </c>
      <c r="CJ123" s="3" t="s">
        <v>432</v>
      </c>
      <c r="CK123" s="3" t="s">
        <v>184</v>
      </c>
      <c r="DB123" s="3" t="s">
        <v>135</v>
      </c>
      <c r="DF123" s="3" t="s">
        <v>132</v>
      </c>
      <c r="DG123" s="3" t="s">
        <v>429</v>
      </c>
      <c r="DH123" s="3" t="s">
        <v>116</v>
      </c>
      <c r="DI123" s="5">
        <f>IF(AND(T123&gt;3,O123="SSc cutanée limitée",W123="Non",Z123="Non"),1,0)</f>
        <v>1</v>
      </c>
      <c r="DJ123" s="5">
        <f>IF(AND(T123&gt;3,O123="SSc cutanée limitée",W123="Oui",Y123="PID limitée",Z123="Non"),1,0)</f>
        <v>0</v>
      </c>
      <c r="DK123" s="3">
        <f>IF(AND(T123&gt;3,O123="SSc cutanée limitée",W123="Oui",Y123="PID extensive",Z123="Non"),1,0)</f>
        <v>0</v>
      </c>
      <c r="DL123" s="3">
        <f>IF(AND(T123&gt;3,O123="SSc cutanée limitée",W123="Non",Z123="Oui"),1,0)</f>
        <v>0</v>
      </c>
      <c r="DM123" s="3">
        <f>IF(AND(T123&gt;3,O123="SSc cutanée limitée",W123="Oui",Z123="Oui"),1,0)</f>
        <v>0</v>
      </c>
      <c r="DN123" s="5">
        <f t="shared" si="17"/>
        <v>0</v>
      </c>
      <c r="DO123" s="5">
        <f t="shared" si="18"/>
        <v>0</v>
      </c>
      <c r="DP123" s="3">
        <f t="shared" si="19"/>
        <v>0</v>
      </c>
      <c r="DQ123" s="3">
        <f t="shared" si="20"/>
        <v>0</v>
      </c>
      <c r="DR123" s="3">
        <f t="shared" si="21"/>
        <v>0</v>
      </c>
      <c r="DS123" s="5">
        <f t="shared" si="22"/>
        <v>0</v>
      </c>
      <c r="DT123" s="5">
        <f t="shared" si="23"/>
        <v>0</v>
      </c>
      <c r="DU123" s="3">
        <f t="shared" si="24"/>
        <v>0</v>
      </c>
      <c r="DV123" s="3">
        <f t="shared" si="25"/>
        <v>0</v>
      </c>
      <c r="DW123" s="3">
        <f t="shared" si="26"/>
        <v>0</v>
      </c>
      <c r="DX123" s="5">
        <f t="shared" si="27"/>
        <v>0</v>
      </c>
      <c r="DY123" s="5">
        <f t="shared" si="28"/>
        <v>0</v>
      </c>
      <c r="DZ123" s="3">
        <f t="shared" si="29"/>
        <v>0</v>
      </c>
      <c r="EA123" s="3">
        <f t="shared" si="30"/>
        <v>0</v>
      </c>
      <c r="EB123" s="3">
        <f t="shared" si="31"/>
        <v>0</v>
      </c>
    </row>
    <row r="124" spans="1:132" x14ac:dyDescent="0.25">
      <c r="A124" s="4">
        <v>882</v>
      </c>
      <c r="B124" s="4">
        <v>1</v>
      </c>
      <c r="C124" s="4" t="s">
        <v>874</v>
      </c>
      <c r="D124" s="4" t="s">
        <v>616</v>
      </c>
      <c r="E124" s="4" t="s">
        <v>745</v>
      </c>
      <c r="F124" s="4" t="s">
        <v>121</v>
      </c>
      <c r="G124" s="4" t="s">
        <v>433</v>
      </c>
      <c r="H124" s="4">
        <v>38</v>
      </c>
      <c r="I124" s="4">
        <v>0</v>
      </c>
      <c r="J124" s="4" t="s">
        <v>113</v>
      </c>
      <c r="K124" s="4" t="s">
        <v>113</v>
      </c>
      <c r="L124" s="4" t="s">
        <v>113</v>
      </c>
      <c r="M124" s="4" t="s">
        <v>113</v>
      </c>
      <c r="N124" s="5" t="s">
        <v>434</v>
      </c>
      <c r="O124" s="3" t="s">
        <v>114</v>
      </c>
      <c r="P124" s="3">
        <v>1996</v>
      </c>
      <c r="R124" s="3">
        <v>1995</v>
      </c>
      <c r="T124" s="9">
        <f t="shared" si="16"/>
        <v>26</v>
      </c>
      <c r="U124" s="3">
        <v>1995</v>
      </c>
      <c r="W124" s="3" t="s">
        <v>113</v>
      </c>
      <c r="X124" s="3">
        <v>1997</v>
      </c>
      <c r="Y124" s="3" t="s">
        <v>144</v>
      </c>
      <c r="Z124" s="3" t="s">
        <v>116</v>
      </c>
      <c r="AD124" s="3" t="s">
        <v>116</v>
      </c>
      <c r="AE124" s="3" t="s">
        <v>116</v>
      </c>
      <c r="DB124" s="3" t="s">
        <v>135</v>
      </c>
      <c r="DF124" s="3" t="s">
        <v>132</v>
      </c>
      <c r="DG124" s="3" t="s">
        <v>434</v>
      </c>
      <c r="DH124" s="3" t="s">
        <v>116</v>
      </c>
      <c r="DI124" s="5">
        <f>IF(AND(T124&gt;3,O124="SSc cutanée limitée",W124="Non",Z124="Non"),1,0)</f>
        <v>0</v>
      </c>
      <c r="DJ124" s="5">
        <f>IF(AND(T124&gt;3,O124="SSc cutanée limitée",W124="Oui",Y124="PID limitée",Z124="Non"),1,0)</f>
        <v>0</v>
      </c>
      <c r="DK124" s="3">
        <f>IF(AND(T124&gt;3,O124="SSc cutanée limitée",W124="Oui",Y124="PID extensive",Z124="Non"),1,0)</f>
        <v>0</v>
      </c>
      <c r="DL124" s="3">
        <f>IF(AND(T124&gt;3,O124="SSc cutanée limitée",W124="Non",Z124="Oui"),1,0)</f>
        <v>0</v>
      </c>
      <c r="DM124" s="3">
        <f>IF(AND(T124&gt;3,O124="SSc cutanée limitée",W124="Oui",Z124="Oui"),1,0)</f>
        <v>0</v>
      </c>
      <c r="DN124" s="5">
        <f t="shared" si="17"/>
        <v>0</v>
      </c>
      <c r="DO124" s="5">
        <f t="shared" si="18"/>
        <v>0</v>
      </c>
      <c r="DP124" s="3">
        <f t="shared" si="19"/>
        <v>1</v>
      </c>
      <c r="DQ124" s="3">
        <f t="shared" si="20"/>
        <v>0</v>
      </c>
      <c r="DR124" s="3">
        <f t="shared" si="21"/>
        <v>0</v>
      </c>
      <c r="DS124" s="5">
        <f t="shared" si="22"/>
        <v>0</v>
      </c>
      <c r="DT124" s="5">
        <f t="shared" si="23"/>
        <v>0</v>
      </c>
      <c r="DU124" s="3">
        <f t="shared" si="24"/>
        <v>0</v>
      </c>
      <c r="DV124" s="3">
        <f t="shared" si="25"/>
        <v>0</v>
      </c>
      <c r="DW124" s="3">
        <f t="shared" si="26"/>
        <v>0</v>
      </c>
      <c r="DX124" s="5">
        <f t="shared" si="27"/>
        <v>0</v>
      </c>
      <c r="DY124" s="5">
        <f t="shared" si="28"/>
        <v>0</v>
      </c>
      <c r="DZ124" s="3">
        <f t="shared" si="29"/>
        <v>0</v>
      </c>
      <c r="EA124" s="3">
        <f t="shared" si="30"/>
        <v>0</v>
      </c>
      <c r="EB124" s="3">
        <f t="shared" si="31"/>
        <v>0</v>
      </c>
    </row>
    <row r="125" spans="1:132" x14ac:dyDescent="0.25">
      <c r="A125" s="4">
        <v>888</v>
      </c>
      <c r="B125" s="4">
        <v>1</v>
      </c>
      <c r="C125" s="4" t="s">
        <v>875</v>
      </c>
      <c r="D125" s="4" t="s">
        <v>617</v>
      </c>
      <c r="E125" s="4" t="s">
        <v>746</v>
      </c>
      <c r="F125" s="4" t="s">
        <v>121</v>
      </c>
      <c r="G125" s="4" t="s">
        <v>435</v>
      </c>
      <c r="H125" s="4">
        <v>50</v>
      </c>
      <c r="I125" s="4" t="s">
        <v>436</v>
      </c>
      <c r="J125" s="4" t="s">
        <v>113</v>
      </c>
      <c r="K125" s="4" t="s">
        <v>113</v>
      </c>
      <c r="L125" s="4" t="s">
        <v>113</v>
      </c>
      <c r="M125" s="4" t="s">
        <v>113</v>
      </c>
      <c r="N125" s="5" t="s">
        <v>436</v>
      </c>
      <c r="O125" s="3" t="s">
        <v>114</v>
      </c>
      <c r="P125" s="3">
        <v>2013</v>
      </c>
      <c r="R125" s="3">
        <v>200</v>
      </c>
      <c r="T125" s="9">
        <f t="shared" si="16"/>
        <v>1821</v>
      </c>
      <c r="U125" s="3">
        <v>2003</v>
      </c>
      <c r="W125" s="3" t="s">
        <v>116</v>
      </c>
      <c r="Z125" s="3" t="s">
        <v>116</v>
      </c>
      <c r="AD125" s="3" t="s">
        <v>113</v>
      </c>
      <c r="AE125" s="3" t="s">
        <v>113</v>
      </c>
      <c r="AF125" s="3" t="s">
        <v>117</v>
      </c>
      <c r="AN125" s="3" t="s">
        <v>117</v>
      </c>
      <c r="AO125" s="3" t="s">
        <v>179</v>
      </c>
      <c r="AP125" s="3">
        <v>1000</v>
      </c>
      <c r="CB125" s="3" t="s">
        <v>117</v>
      </c>
      <c r="CC125" s="3" t="s">
        <v>145</v>
      </c>
      <c r="CD125" s="3">
        <v>10</v>
      </c>
      <c r="DB125" s="3" t="s">
        <v>135</v>
      </c>
      <c r="DF125" s="3" t="s">
        <v>132</v>
      </c>
      <c r="DG125" s="3" t="s">
        <v>436</v>
      </c>
      <c r="DH125" s="3" t="s">
        <v>116</v>
      </c>
      <c r="DI125" s="5">
        <f>IF(AND(T125&gt;3,O125="SSc cutanée limitée",W125="Non",Z125="Non"),1,0)</f>
        <v>0</v>
      </c>
      <c r="DJ125" s="5">
        <f>IF(AND(T125&gt;3,O125="SSc cutanée limitée",W125="Oui",Y125="PID limitée",Z125="Non"),1,0)</f>
        <v>0</v>
      </c>
      <c r="DK125" s="3">
        <f>IF(AND(T125&gt;3,O125="SSc cutanée limitée",W125="Oui",Y125="PID extensive",Z125="Non"),1,0)</f>
        <v>0</v>
      </c>
      <c r="DL125" s="3">
        <f>IF(AND(T125&gt;3,O125="SSc cutanée limitée",W125="Non",Z125="Oui"),1,0)</f>
        <v>0</v>
      </c>
      <c r="DM125" s="3">
        <f>IF(AND(T125&gt;3,O125="SSc cutanée limitée",W125="Oui",Z125="Oui"),1,0)</f>
        <v>0</v>
      </c>
      <c r="DN125" s="5">
        <f t="shared" si="17"/>
        <v>1</v>
      </c>
      <c r="DO125" s="5">
        <f t="shared" si="18"/>
        <v>0</v>
      </c>
      <c r="DP125" s="3">
        <f t="shared" si="19"/>
        <v>0</v>
      </c>
      <c r="DQ125" s="3">
        <f t="shared" si="20"/>
        <v>0</v>
      </c>
      <c r="DR125" s="3">
        <f t="shared" si="21"/>
        <v>0</v>
      </c>
      <c r="DS125" s="5">
        <f t="shared" si="22"/>
        <v>0</v>
      </c>
      <c r="DT125" s="5">
        <f t="shared" si="23"/>
        <v>0</v>
      </c>
      <c r="DU125" s="3">
        <f t="shared" si="24"/>
        <v>0</v>
      </c>
      <c r="DV125" s="3">
        <f t="shared" si="25"/>
        <v>0</v>
      </c>
      <c r="DW125" s="3">
        <f t="shared" si="26"/>
        <v>0</v>
      </c>
      <c r="DX125" s="5">
        <f t="shared" si="27"/>
        <v>0</v>
      </c>
      <c r="DY125" s="5">
        <f t="shared" si="28"/>
        <v>0</v>
      </c>
      <c r="DZ125" s="3">
        <f t="shared" si="29"/>
        <v>0</v>
      </c>
      <c r="EA125" s="3">
        <f t="shared" si="30"/>
        <v>0</v>
      </c>
      <c r="EB125" s="3">
        <f t="shared" si="31"/>
        <v>0</v>
      </c>
    </row>
    <row r="126" spans="1:132" x14ac:dyDescent="0.25">
      <c r="A126" s="4">
        <v>898</v>
      </c>
      <c r="B126" s="4">
        <v>1</v>
      </c>
      <c r="C126" s="4" t="s">
        <v>876</v>
      </c>
      <c r="D126" s="4" t="s">
        <v>618</v>
      </c>
      <c r="E126" s="4" t="s">
        <v>747</v>
      </c>
      <c r="F126" s="4" t="s">
        <v>121</v>
      </c>
      <c r="G126" s="4" t="s">
        <v>437</v>
      </c>
      <c r="H126" s="4">
        <v>63</v>
      </c>
      <c r="I126" s="4">
        <v>0</v>
      </c>
      <c r="J126" s="4" t="s">
        <v>113</v>
      </c>
      <c r="K126" s="4" t="s">
        <v>113</v>
      </c>
      <c r="L126" s="4" t="s">
        <v>113</v>
      </c>
      <c r="M126" s="4" t="s">
        <v>113</v>
      </c>
      <c r="N126" s="5" t="s">
        <v>438</v>
      </c>
      <c r="O126" s="3" t="s">
        <v>123</v>
      </c>
      <c r="P126" s="3">
        <v>1999</v>
      </c>
      <c r="R126" s="3">
        <v>1975</v>
      </c>
      <c r="T126" s="9">
        <f t="shared" si="16"/>
        <v>46</v>
      </c>
      <c r="U126" s="3">
        <v>2003</v>
      </c>
      <c r="W126" s="3" t="s">
        <v>116</v>
      </c>
      <c r="Z126" s="3" t="s">
        <v>116</v>
      </c>
      <c r="AD126" s="3" t="s">
        <v>116</v>
      </c>
      <c r="AE126" s="3" t="s">
        <v>116</v>
      </c>
      <c r="DB126" s="3" t="s">
        <v>135</v>
      </c>
      <c r="DF126" s="3" t="s">
        <v>132</v>
      </c>
      <c r="DG126" s="3" t="s">
        <v>438</v>
      </c>
      <c r="DH126" s="3" t="s">
        <v>116</v>
      </c>
      <c r="DI126" s="5">
        <f>IF(AND(T126&gt;3,O126="SSc cutanée limitée",W126="Non",Z126="Non"),1,0)</f>
        <v>1</v>
      </c>
      <c r="DJ126" s="5">
        <f>IF(AND(T126&gt;3,O126="SSc cutanée limitée",W126="Oui",Y126="PID limitée",Z126="Non"),1,0)</f>
        <v>0</v>
      </c>
      <c r="DK126" s="3">
        <f>IF(AND(T126&gt;3,O126="SSc cutanée limitée",W126="Oui",Y126="PID extensive",Z126="Non"),1,0)</f>
        <v>0</v>
      </c>
      <c r="DL126" s="3">
        <f>IF(AND(T126&gt;3,O126="SSc cutanée limitée",W126="Non",Z126="Oui"),1,0)</f>
        <v>0</v>
      </c>
      <c r="DM126" s="3">
        <f>IF(AND(T126&gt;3,O126="SSc cutanée limitée",W126="Oui",Z126="Oui"),1,0)</f>
        <v>0</v>
      </c>
      <c r="DN126" s="5">
        <f t="shared" si="17"/>
        <v>0</v>
      </c>
      <c r="DO126" s="5">
        <f t="shared" si="18"/>
        <v>0</v>
      </c>
      <c r="DP126" s="3">
        <f t="shared" si="19"/>
        <v>0</v>
      </c>
      <c r="DQ126" s="3">
        <f t="shared" si="20"/>
        <v>0</v>
      </c>
      <c r="DR126" s="3">
        <f t="shared" si="21"/>
        <v>0</v>
      </c>
      <c r="DS126" s="5">
        <f t="shared" si="22"/>
        <v>0</v>
      </c>
      <c r="DT126" s="5">
        <f t="shared" si="23"/>
        <v>0</v>
      </c>
      <c r="DU126" s="3">
        <f t="shared" si="24"/>
        <v>0</v>
      </c>
      <c r="DV126" s="3">
        <f t="shared" si="25"/>
        <v>0</v>
      </c>
      <c r="DW126" s="3">
        <f t="shared" si="26"/>
        <v>0</v>
      </c>
      <c r="DX126" s="5">
        <f t="shared" si="27"/>
        <v>0</v>
      </c>
      <c r="DY126" s="5">
        <f t="shared" si="28"/>
        <v>0</v>
      </c>
      <c r="DZ126" s="3">
        <f t="shared" si="29"/>
        <v>0</v>
      </c>
      <c r="EA126" s="3">
        <f t="shared" si="30"/>
        <v>0</v>
      </c>
      <c r="EB126" s="3">
        <f t="shared" si="31"/>
        <v>0</v>
      </c>
    </row>
    <row r="127" spans="1:132" x14ac:dyDescent="0.25">
      <c r="A127" s="4">
        <v>900</v>
      </c>
      <c r="B127" s="4">
        <v>1</v>
      </c>
      <c r="C127" s="4" t="s">
        <v>877</v>
      </c>
      <c r="D127" s="4" t="s">
        <v>619</v>
      </c>
      <c r="E127" s="4" t="s">
        <v>748</v>
      </c>
      <c r="F127" s="4" t="s">
        <v>110</v>
      </c>
      <c r="G127" s="4" t="s">
        <v>439</v>
      </c>
      <c r="H127" s="4">
        <v>62</v>
      </c>
      <c r="I127" s="4">
        <v>0</v>
      </c>
      <c r="J127" s="4" t="s">
        <v>113</v>
      </c>
      <c r="K127" s="4" t="s">
        <v>113</v>
      </c>
      <c r="L127" s="4" t="s">
        <v>113</v>
      </c>
      <c r="M127" s="4" t="s">
        <v>113</v>
      </c>
      <c r="N127" s="5" t="s">
        <v>438</v>
      </c>
      <c r="O127" s="3" t="s">
        <v>114</v>
      </c>
      <c r="P127" s="3">
        <v>2008</v>
      </c>
      <c r="R127" s="3">
        <v>2006</v>
      </c>
      <c r="T127" s="9">
        <f t="shared" si="16"/>
        <v>15</v>
      </c>
      <c r="U127" s="3">
        <v>1980</v>
      </c>
      <c r="W127" s="3" t="s">
        <v>113</v>
      </c>
      <c r="X127" s="3">
        <v>2008</v>
      </c>
      <c r="Y127" s="3" t="s">
        <v>144</v>
      </c>
      <c r="Z127" s="3" t="s">
        <v>116</v>
      </c>
      <c r="AD127" s="3" t="s">
        <v>113</v>
      </c>
      <c r="AE127" s="3" t="s">
        <v>113</v>
      </c>
      <c r="DB127" s="3" t="s">
        <v>135</v>
      </c>
      <c r="DF127" s="3" t="s">
        <v>132</v>
      </c>
      <c r="DG127" s="3" t="s">
        <v>438</v>
      </c>
      <c r="DH127" s="3" t="s">
        <v>116</v>
      </c>
      <c r="DI127" s="5">
        <f>IF(AND(T127&gt;3,O127="SSc cutanée limitée",W127="Non",Z127="Non"),1,0)</f>
        <v>0</v>
      </c>
      <c r="DJ127" s="5">
        <f>IF(AND(T127&gt;3,O127="SSc cutanée limitée",W127="Oui",Y127="PID limitée",Z127="Non"),1,0)</f>
        <v>0</v>
      </c>
      <c r="DK127" s="3">
        <f>IF(AND(T127&gt;3,O127="SSc cutanée limitée",W127="Oui",Y127="PID extensive",Z127="Non"),1,0)</f>
        <v>0</v>
      </c>
      <c r="DL127" s="3">
        <f>IF(AND(T127&gt;3,O127="SSc cutanée limitée",W127="Non",Z127="Oui"),1,0)</f>
        <v>0</v>
      </c>
      <c r="DM127" s="3">
        <f>IF(AND(T127&gt;3,O127="SSc cutanée limitée",W127="Oui",Z127="Oui"),1,0)</f>
        <v>0</v>
      </c>
      <c r="DN127" s="5">
        <f t="shared" si="17"/>
        <v>0</v>
      </c>
      <c r="DO127" s="5">
        <f t="shared" si="18"/>
        <v>0</v>
      </c>
      <c r="DP127" s="3">
        <f t="shared" si="19"/>
        <v>1</v>
      </c>
      <c r="DQ127" s="3">
        <f t="shared" si="20"/>
        <v>0</v>
      </c>
      <c r="DR127" s="3">
        <f t="shared" si="21"/>
        <v>0</v>
      </c>
      <c r="DS127" s="5">
        <f t="shared" si="22"/>
        <v>0</v>
      </c>
      <c r="DT127" s="5">
        <f t="shared" si="23"/>
        <v>0</v>
      </c>
      <c r="DU127" s="3">
        <f t="shared" si="24"/>
        <v>0</v>
      </c>
      <c r="DV127" s="3">
        <f t="shared" si="25"/>
        <v>0</v>
      </c>
      <c r="DW127" s="3">
        <f t="shared" si="26"/>
        <v>0</v>
      </c>
      <c r="DX127" s="5">
        <f t="shared" si="27"/>
        <v>0</v>
      </c>
      <c r="DY127" s="5">
        <f t="shared" si="28"/>
        <v>0</v>
      </c>
      <c r="DZ127" s="3">
        <f t="shared" si="29"/>
        <v>0</v>
      </c>
      <c r="EA127" s="3">
        <f t="shared" si="30"/>
        <v>0</v>
      </c>
      <c r="EB127" s="3">
        <f t="shared" si="31"/>
        <v>0</v>
      </c>
    </row>
    <row r="128" spans="1:132" x14ac:dyDescent="0.25">
      <c r="A128" s="6">
        <v>906</v>
      </c>
      <c r="B128" s="4">
        <v>1</v>
      </c>
      <c r="C128" s="4" t="s">
        <v>878</v>
      </c>
      <c r="D128" s="4" t="s">
        <v>620</v>
      </c>
      <c r="E128" s="4" t="s">
        <v>749</v>
      </c>
      <c r="F128" s="4" t="s">
        <v>121</v>
      </c>
      <c r="G128" s="6" t="s">
        <v>440</v>
      </c>
      <c r="H128" s="4">
        <v>68</v>
      </c>
      <c r="I128" s="6" t="s">
        <v>330</v>
      </c>
      <c r="J128" s="4" t="s">
        <v>113</v>
      </c>
      <c r="K128" s="4" t="s">
        <v>113</v>
      </c>
      <c r="L128" s="4" t="s">
        <v>113</v>
      </c>
      <c r="M128" s="4" t="s">
        <v>113</v>
      </c>
      <c r="N128" s="5" t="s">
        <v>330</v>
      </c>
      <c r="O128" s="3" t="s">
        <v>123</v>
      </c>
      <c r="P128" s="3">
        <v>2009</v>
      </c>
      <c r="R128" s="3">
        <v>1974</v>
      </c>
      <c r="T128" s="9">
        <f t="shared" si="16"/>
        <v>47</v>
      </c>
      <c r="U128" s="3">
        <v>2009</v>
      </c>
      <c r="W128" s="3" t="s">
        <v>116</v>
      </c>
      <c r="Z128" s="3" t="s">
        <v>113</v>
      </c>
      <c r="AA128" s="3" t="s">
        <v>129</v>
      </c>
      <c r="AC128" s="3">
        <v>2020</v>
      </c>
      <c r="AD128" s="3" t="s">
        <v>116</v>
      </c>
      <c r="AE128" s="3" t="s">
        <v>113</v>
      </c>
      <c r="CB128" s="3" t="s">
        <v>117</v>
      </c>
      <c r="CC128" s="3" t="s">
        <v>145</v>
      </c>
      <c r="CD128" s="3">
        <v>5</v>
      </c>
      <c r="DB128" s="3" t="s">
        <v>135</v>
      </c>
      <c r="DC128" s="3" t="s">
        <v>330</v>
      </c>
      <c r="DF128" s="3" t="s">
        <v>132</v>
      </c>
      <c r="DG128" s="3" t="s">
        <v>330</v>
      </c>
      <c r="DH128" s="3" t="s">
        <v>116</v>
      </c>
      <c r="DI128" s="5">
        <f>IF(AND(T128&gt;3,O128="SSc cutanée limitée",W128="Non",Z128="Non"),1,0)</f>
        <v>0</v>
      </c>
      <c r="DJ128" s="5">
        <f>IF(AND(T128&gt;3,O128="SSc cutanée limitée",W128="Oui",Y128="PID limitée",Z128="Non"),1,0)</f>
        <v>0</v>
      </c>
      <c r="DK128" s="3">
        <f>IF(AND(T128&gt;3,O128="SSc cutanée limitée",W128="Oui",Y128="PID extensive",Z128="Non"),1,0)</f>
        <v>0</v>
      </c>
      <c r="DL128" s="3">
        <f>IF(AND(T128&gt;3,O128="SSc cutanée limitée",W128="Non",Z128="Oui"),1,0)</f>
        <v>1</v>
      </c>
      <c r="DM128" s="3">
        <f>IF(AND(T128&gt;3,O128="SSc cutanée limitée",W128="Oui",Z128="Oui"),1,0)</f>
        <v>0</v>
      </c>
      <c r="DN128" s="5">
        <f t="shared" si="17"/>
        <v>0</v>
      </c>
      <c r="DO128" s="5">
        <f t="shared" si="18"/>
        <v>0</v>
      </c>
      <c r="DP128" s="3">
        <f t="shared" si="19"/>
        <v>0</v>
      </c>
      <c r="DQ128" s="3">
        <f t="shared" si="20"/>
        <v>0</v>
      </c>
      <c r="DR128" s="3">
        <f t="shared" si="21"/>
        <v>0</v>
      </c>
      <c r="DS128" s="5">
        <f t="shared" si="22"/>
        <v>0</v>
      </c>
      <c r="DT128" s="5">
        <f t="shared" si="23"/>
        <v>0</v>
      </c>
      <c r="DU128" s="3">
        <f t="shared" si="24"/>
        <v>0</v>
      </c>
      <c r="DV128" s="3">
        <f t="shared" si="25"/>
        <v>0</v>
      </c>
      <c r="DW128" s="3">
        <f t="shared" si="26"/>
        <v>0</v>
      </c>
      <c r="DX128" s="5">
        <f t="shared" si="27"/>
        <v>0</v>
      </c>
      <c r="DY128" s="5">
        <f t="shared" si="28"/>
        <v>0</v>
      </c>
      <c r="DZ128" s="3">
        <f t="shared" si="29"/>
        <v>0</v>
      </c>
      <c r="EA128" s="3">
        <f t="shared" si="30"/>
        <v>0</v>
      </c>
      <c r="EB128" s="3">
        <f t="shared" si="31"/>
        <v>0</v>
      </c>
    </row>
    <row r="129" spans="1:132" x14ac:dyDescent="0.25">
      <c r="A129" s="6">
        <v>908</v>
      </c>
      <c r="B129" s="4">
        <v>1</v>
      </c>
      <c r="C129" s="4" t="s">
        <v>879</v>
      </c>
      <c r="D129" s="4" t="s">
        <v>621</v>
      </c>
      <c r="E129" s="4" t="s">
        <v>750</v>
      </c>
      <c r="F129" s="4" t="s">
        <v>121</v>
      </c>
      <c r="G129" s="6" t="s">
        <v>441</v>
      </c>
      <c r="H129" s="4">
        <v>70</v>
      </c>
      <c r="I129" s="6">
        <v>0</v>
      </c>
      <c r="J129" s="4" t="s">
        <v>113</v>
      </c>
      <c r="K129" s="4" t="s">
        <v>113</v>
      </c>
      <c r="L129" s="4" t="s">
        <v>113</v>
      </c>
      <c r="M129" s="4" t="s">
        <v>113</v>
      </c>
      <c r="N129" s="5" t="s">
        <v>442</v>
      </c>
      <c r="O129" s="3" t="s">
        <v>123</v>
      </c>
      <c r="P129" s="3">
        <v>2005</v>
      </c>
      <c r="R129" s="3">
        <v>1980</v>
      </c>
      <c r="T129" s="9">
        <f t="shared" si="16"/>
        <v>41</v>
      </c>
      <c r="U129" s="3">
        <v>2005</v>
      </c>
      <c r="W129" s="3" t="s">
        <v>113</v>
      </c>
      <c r="X129" s="3">
        <v>2004</v>
      </c>
      <c r="Y129" s="3" t="s">
        <v>115</v>
      </c>
      <c r="Z129" s="3" t="s">
        <v>116</v>
      </c>
      <c r="AD129" s="3" t="s">
        <v>116</v>
      </c>
      <c r="AE129" s="3" t="s">
        <v>113</v>
      </c>
      <c r="BQ129" s="3" t="s">
        <v>117</v>
      </c>
      <c r="BR129" s="3" t="s">
        <v>443</v>
      </c>
      <c r="BS129" s="3" t="s">
        <v>444</v>
      </c>
      <c r="CB129" s="3" t="s">
        <v>117</v>
      </c>
      <c r="CC129" s="3" t="s">
        <v>445</v>
      </c>
      <c r="CD129" s="3">
        <v>20</v>
      </c>
      <c r="CH129" s="3" t="s">
        <v>117</v>
      </c>
      <c r="CI129" s="3" t="s">
        <v>446</v>
      </c>
      <c r="CJ129" s="3" t="s">
        <v>447</v>
      </c>
      <c r="CK129" s="3" t="s">
        <v>184</v>
      </c>
      <c r="DB129" s="3" t="s">
        <v>135</v>
      </c>
      <c r="DF129" s="3" t="s">
        <v>132</v>
      </c>
      <c r="DG129" s="3" t="s">
        <v>442</v>
      </c>
      <c r="DH129" s="3" t="s">
        <v>116</v>
      </c>
      <c r="DI129" s="5">
        <f>IF(AND(T129&gt;3,O129="SSc cutanée limitée",W129="Non",Z129="Non"),1,0)</f>
        <v>0</v>
      </c>
      <c r="DJ129" s="5">
        <f>IF(AND(T129&gt;3,O129="SSc cutanée limitée",W129="Oui",Y129="PID limitée",Z129="Non"),1,0)</f>
        <v>1</v>
      </c>
      <c r="DK129" s="3">
        <f>IF(AND(T129&gt;3,O129="SSc cutanée limitée",W129="Oui",Y129="PID extensive",Z129="Non"),1,0)</f>
        <v>0</v>
      </c>
      <c r="DL129" s="3">
        <f>IF(AND(T129&gt;3,O129="SSc cutanée limitée",W129="Non",Z129="Oui"),1,0)</f>
        <v>0</v>
      </c>
      <c r="DM129" s="3">
        <f>IF(AND(T129&gt;3,O129="SSc cutanée limitée",W129="Oui",Z129="Oui"),1,0)</f>
        <v>0</v>
      </c>
      <c r="DN129" s="5">
        <f t="shared" si="17"/>
        <v>0</v>
      </c>
      <c r="DO129" s="5">
        <f t="shared" si="18"/>
        <v>0</v>
      </c>
      <c r="DP129" s="3">
        <f t="shared" si="19"/>
        <v>0</v>
      </c>
      <c r="DQ129" s="3">
        <f t="shared" si="20"/>
        <v>0</v>
      </c>
      <c r="DR129" s="3">
        <f t="shared" si="21"/>
        <v>0</v>
      </c>
      <c r="DS129" s="5">
        <f t="shared" si="22"/>
        <v>0</v>
      </c>
      <c r="DT129" s="5">
        <f t="shared" si="23"/>
        <v>0</v>
      </c>
      <c r="DU129" s="3">
        <f t="shared" si="24"/>
        <v>0</v>
      </c>
      <c r="DV129" s="3">
        <f t="shared" si="25"/>
        <v>0</v>
      </c>
      <c r="DW129" s="3">
        <f t="shared" si="26"/>
        <v>0</v>
      </c>
      <c r="DX129" s="5">
        <f t="shared" si="27"/>
        <v>0</v>
      </c>
      <c r="DY129" s="5">
        <f t="shared" si="28"/>
        <v>0</v>
      </c>
      <c r="DZ129" s="3">
        <f t="shared" si="29"/>
        <v>0</v>
      </c>
      <c r="EA129" s="3">
        <f t="shared" si="30"/>
        <v>0</v>
      </c>
      <c r="EB129" s="3">
        <f t="shared" si="31"/>
        <v>0</v>
      </c>
    </row>
    <row r="130" spans="1:132" x14ac:dyDescent="0.25">
      <c r="A130" s="6">
        <v>935</v>
      </c>
      <c r="B130" s="4">
        <v>1</v>
      </c>
      <c r="C130" s="4" t="s">
        <v>880</v>
      </c>
      <c r="D130" s="4" t="s">
        <v>622</v>
      </c>
      <c r="E130" s="4" t="s">
        <v>751</v>
      </c>
      <c r="F130" s="6" t="s">
        <v>121</v>
      </c>
      <c r="G130" s="6" t="s">
        <v>449</v>
      </c>
      <c r="H130" s="4">
        <v>48</v>
      </c>
      <c r="I130" s="6">
        <v>0</v>
      </c>
      <c r="J130" s="4" t="s">
        <v>113</v>
      </c>
      <c r="K130" s="4" t="s">
        <v>113</v>
      </c>
      <c r="L130" s="4" t="s">
        <v>113</v>
      </c>
      <c r="M130" s="4" t="s">
        <v>113</v>
      </c>
      <c r="N130" s="5" t="s">
        <v>448</v>
      </c>
      <c r="O130" s="3" t="s">
        <v>123</v>
      </c>
      <c r="P130" s="3">
        <v>2017</v>
      </c>
      <c r="R130" s="3">
        <v>2016</v>
      </c>
      <c r="T130" s="9">
        <f t="shared" si="16"/>
        <v>5</v>
      </c>
      <c r="U130" s="3">
        <v>2017</v>
      </c>
      <c r="W130" s="3" t="s">
        <v>116</v>
      </c>
      <c r="Z130" s="3" t="s">
        <v>116</v>
      </c>
      <c r="AD130" s="3" t="s">
        <v>116</v>
      </c>
      <c r="AE130" s="3" t="s">
        <v>116</v>
      </c>
      <c r="DB130" s="3" t="s">
        <v>132</v>
      </c>
      <c r="DC130" s="3" t="s">
        <v>448</v>
      </c>
      <c r="DF130" s="3" t="s">
        <v>132</v>
      </c>
      <c r="DG130" s="3" t="s">
        <v>448</v>
      </c>
      <c r="DH130" s="3" t="s">
        <v>116</v>
      </c>
      <c r="DI130" s="5">
        <f>IF(AND(T130&gt;3,O130="SSc cutanée limitée",W130="Non",Z130="Non"),1,0)</f>
        <v>1</v>
      </c>
      <c r="DJ130" s="5">
        <f>IF(AND(T130&gt;3,O130="SSc cutanée limitée",W130="Oui",Y130="PID limitée",Z130="Non"),1,0)</f>
        <v>0</v>
      </c>
      <c r="DK130" s="3">
        <f>IF(AND(T130&gt;3,O130="SSc cutanée limitée",W130="Oui",Y130="PID extensive",Z130="Non"),1,0)</f>
        <v>0</v>
      </c>
      <c r="DL130" s="3">
        <f>IF(AND(T130&gt;3,O130="SSc cutanée limitée",W130="Non",Z130="Oui"),1,0)</f>
        <v>0</v>
      </c>
      <c r="DM130" s="3">
        <f>IF(AND(T130&gt;3,O130="SSc cutanée limitée",W130="Oui",Z130="Oui"),1,0)</f>
        <v>0</v>
      </c>
      <c r="DN130" s="5">
        <f t="shared" si="17"/>
        <v>0</v>
      </c>
      <c r="DO130" s="5">
        <f t="shared" si="18"/>
        <v>0</v>
      </c>
      <c r="DP130" s="3">
        <f t="shared" si="19"/>
        <v>0</v>
      </c>
      <c r="DQ130" s="3">
        <f t="shared" si="20"/>
        <v>0</v>
      </c>
      <c r="DR130" s="3">
        <f t="shared" si="21"/>
        <v>0</v>
      </c>
      <c r="DS130" s="5">
        <f t="shared" si="22"/>
        <v>0</v>
      </c>
      <c r="DT130" s="5">
        <f t="shared" si="23"/>
        <v>0</v>
      </c>
      <c r="DU130" s="3">
        <f t="shared" si="24"/>
        <v>0</v>
      </c>
      <c r="DV130" s="3">
        <f t="shared" si="25"/>
        <v>0</v>
      </c>
      <c r="DW130" s="3">
        <f t="shared" si="26"/>
        <v>0</v>
      </c>
      <c r="DX130" s="5">
        <f t="shared" si="27"/>
        <v>0</v>
      </c>
      <c r="DY130" s="5">
        <f t="shared" si="28"/>
        <v>0</v>
      </c>
      <c r="DZ130" s="3">
        <f t="shared" si="29"/>
        <v>0</v>
      </c>
      <c r="EA130" s="3">
        <f t="shared" si="30"/>
        <v>0</v>
      </c>
      <c r="EB130" s="3">
        <f t="shared" si="31"/>
        <v>0</v>
      </c>
    </row>
    <row r="131" spans="1:132" s="5" customFormat="1" x14ac:dyDescent="0.25">
      <c r="M131" s="4"/>
      <c r="DI131" s="5">
        <f>COUNTIF(DI2:DI130,"1")</f>
        <v>44</v>
      </c>
      <c r="DJ131" s="5">
        <f t="shared" ref="DJ131:EB131" si="32">COUNTIF(DJ2:DJ130,"1")</f>
        <v>13</v>
      </c>
      <c r="DK131" s="5">
        <f t="shared" si="32"/>
        <v>7</v>
      </c>
      <c r="DL131" s="5">
        <f t="shared" si="32"/>
        <v>9</v>
      </c>
      <c r="DM131" s="5">
        <f t="shared" si="32"/>
        <v>3</v>
      </c>
      <c r="DN131" s="5">
        <f t="shared" si="32"/>
        <v>8</v>
      </c>
      <c r="DO131" s="5">
        <f t="shared" si="32"/>
        <v>11</v>
      </c>
      <c r="DP131" s="5">
        <f t="shared" si="32"/>
        <v>6</v>
      </c>
      <c r="DQ131" s="5">
        <f t="shared" si="32"/>
        <v>1</v>
      </c>
      <c r="DR131" s="5">
        <f t="shared" si="32"/>
        <v>2</v>
      </c>
      <c r="DS131" s="5">
        <f t="shared" si="32"/>
        <v>3</v>
      </c>
      <c r="DT131" s="5">
        <f t="shared" si="32"/>
        <v>1</v>
      </c>
      <c r="DU131" s="5">
        <f t="shared" si="32"/>
        <v>0</v>
      </c>
      <c r="DV131" s="5">
        <f t="shared" si="32"/>
        <v>0</v>
      </c>
      <c r="DW131" s="5">
        <f t="shared" si="32"/>
        <v>1</v>
      </c>
      <c r="DX131" s="5">
        <f t="shared" si="32"/>
        <v>2</v>
      </c>
      <c r="DY131" s="5">
        <f t="shared" si="32"/>
        <v>0</v>
      </c>
      <c r="DZ131" s="5">
        <f t="shared" si="32"/>
        <v>1</v>
      </c>
      <c r="EA131" s="5">
        <f t="shared" si="32"/>
        <v>0</v>
      </c>
      <c r="EB131" s="5">
        <f t="shared" si="32"/>
        <v>0</v>
      </c>
    </row>
  </sheetData>
  <autoFilter ref="A1:EB13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>
      <selection activeCell="C16" sqref="B12:C16"/>
    </sheetView>
  </sheetViews>
  <sheetFormatPr baseColWidth="10" defaultRowHeight="15" x14ac:dyDescent="0.25"/>
  <cols>
    <col min="1" max="1" width="30.140625" bestFit="1" customWidth="1"/>
    <col min="2" max="2" width="18.42578125" bestFit="1" customWidth="1"/>
    <col min="3" max="3" width="18.28515625" bestFit="1" customWidth="1"/>
  </cols>
  <sheetData>
    <row r="1" spans="1:3" x14ac:dyDescent="0.25">
      <c r="A1" s="10" t="s">
        <v>467</v>
      </c>
      <c r="B1" s="8"/>
      <c r="C1" s="8"/>
    </row>
    <row r="2" spans="1:3" x14ac:dyDescent="0.25">
      <c r="A2" s="8"/>
      <c r="B2" s="8" t="s">
        <v>123</v>
      </c>
      <c r="C2" s="8" t="s">
        <v>114</v>
      </c>
    </row>
    <row r="3" spans="1:3" x14ac:dyDescent="0.25">
      <c r="A3" s="8" t="s">
        <v>470</v>
      </c>
      <c r="B3" s="8">
        <f>base!DI131</f>
        <v>44</v>
      </c>
      <c r="C3" s="8">
        <f>base!DN131</f>
        <v>8</v>
      </c>
    </row>
    <row r="4" spans="1:3" x14ac:dyDescent="0.25">
      <c r="A4" s="8" t="s">
        <v>469</v>
      </c>
      <c r="B4" s="8">
        <f>base!DJ131</f>
        <v>13</v>
      </c>
      <c r="C4" s="8">
        <f>base!DO131</f>
        <v>11</v>
      </c>
    </row>
    <row r="5" spans="1:3" x14ac:dyDescent="0.25">
      <c r="A5" s="8" t="s">
        <v>468</v>
      </c>
      <c r="B5" s="8">
        <f>base!DK131</f>
        <v>7</v>
      </c>
      <c r="C5" s="8">
        <f>base!DP131</f>
        <v>6</v>
      </c>
    </row>
    <row r="6" spans="1:3" x14ac:dyDescent="0.25">
      <c r="A6" s="8" t="s">
        <v>471</v>
      </c>
      <c r="B6" s="8">
        <f>base!DL131</f>
        <v>9</v>
      </c>
      <c r="C6" s="8">
        <f>base!DQ131</f>
        <v>1</v>
      </c>
    </row>
    <row r="7" spans="1:3" x14ac:dyDescent="0.25">
      <c r="A7" s="8" t="s">
        <v>472</v>
      </c>
      <c r="B7" s="8">
        <f>base!DM131</f>
        <v>3</v>
      </c>
      <c r="C7" s="8">
        <f>base!DR131</f>
        <v>2</v>
      </c>
    </row>
    <row r="8" spans="1:3" x14ac:dyDescent="0.25">
      <c r="A8" s="8"/>
      <c r="B8" s="8"/>
      <c r="C8" s="8"/>
    </row>
    <row r="9" spans="1:3" x14ac:dyDescent="0.25">
      <c r="A9" s="8"/>
      <c r="B9" s="8"/>
      <c r="C9" s="8"/>
    </row>
    <row r="10" spans="1:3" x14ac:dyDescent="0.25">
      <c r="A10" s="10" t="s">
        <v>493</v>
      </c>
      <c r="B10" s="8"/>
      <c r="C10" s="8"/>
    </row>
    <row r="11" spans="1:3" x14ac:dyDescent="0.25">
      <c r="A11" s="8"/>
      <c r="B11" s="8" t="s">
        <v>123</v>
      </c>
      <c r="C11" s="8" t="s">
        <v>114</v>
      </c>
    </row>
    <row r="12" spans="1:3" x14ac:dyDescent="0.25">
      <c r="A12" s="8" t="s">
        <v>470</v>
      </c>
      <c r="B12" s="8">
        <f>base!DS131</f>
        <v>3</v>
      </c>
      <c r="C12" s="8">
        <f>base!DX131</f>
        <v>2</v>
      </c>
    </row>
    <row r="13" spans="1:3" x14ac:dyDescent="0.25">
      <c r="A13" s="8" t="s">
        <v>469</v>
      </c>
      <c r="B13" s="8">
        <f>base!DT131</f>
        <v>1</v>
      </c>
      <c r="C13" s="8">
        <f>base!DY131</f>
        <v>0</v>
      </c>
    </row>
    <row r="14" spans="1:3" x14ac:dyDescent="0.25">
      <c r="A14" s="8" t="s">
        <v>468</v>
      </c>
      <c r="B14" s="8">
        <f>base!DU131</f>
        <v>0</v>
      </c>
      <c r="C14" s="8">
        <f>base!DZ131</f>
        <v>1</v>
      </c>
    </row>
    <row r="15" spans="1:3" x14ac:dyDescent="0.25">
      <c r="A15" s="8" t="s">
        <v>471</v>
      </c>
      <c r="B15" s="8">
        <f>base!DV131</f>
        <v>0</v>
      </c>
      <c r="C15" s="8">
        <f>base!EA131</f>
        <v>0</v>
      </c>
    </row>
    <row r="16" spans="1:3" x14ac:dyDescent="0.25">
      <c r="A16" s="8" t="s">
        <v>472</v>
      </c>
      <c r="B16" s="8">
        <f>base!DW131</f>
        <v>1</v>
      </c>
      <c r="C16" s="8">
        <f>base!EB131</f>
        <v>0</v>
      </c>
    </row>
  </sheetData>
  <conditionalFormatting sqref="B3:C7">
    <cfRule type="cellIs" dxfId="1" priority="2" operator="greaterThan">
      <formula>4</formula>
    </cfRule>
  </conditionalFormatting>
  <conditionalFormatting sqref="B12:C16">
    <cfRule type="cellIs" dxfId="0" priority="1" operator="greaterThan">
      <formula>4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desc</vt:lpstr>
    </vt:vector>
  </TitlesOfParts>
  <Company>CHU de Lille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PODEVIN Celine</dc:creator>
  <cp:lastModifiedBy>DEHIMAT Sarahe</cp:lastModifiedBy>
  <dcterms:created xsi:type="dcterms:W3CDTF">2021-12-17T08:35:08Z</dcterms:created>
  <dcterms:modified xsi:type="dcterms:W3CDTF">2022-01-03T14:23:44Z</dcterms:modified>
</cp:coreProperties>
</file>