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/>
  <mc:AlternateContent xmlns:mc="http://schemas.openxmlformats.org/markup-compatibility/2006">
    <mc:Choice Requires="x15">
      <x15ac:absPath xmlns:x15ac="http://schemas.microsoft.com/office/spreadsheetml/2010/11/ac" url="C:\Users\mathi\Desktop\"/>
    </mc:Choice>
  </mc:AlternateContent>
  <xr:revisionPtr revIDLastSave="0" documentId="8_{AD7486AE-EF79-4B94-857D-B30B98D7EBFD}" xr6:coauthVersionLast="47" xr6:coauthVersionMax="47" xr10:uidLastSave="{00000000-0000-0000-0000-000000000000}"/>
  <bookViews>
    <workbookView xWindow="0" yWindow="0" windowWidth="23040" windowHeight="12360" xr2:uid="{00000000-000D-0000-FFFF-FFFF00000000}"/>
  </bookViews>
  <sheets>
    <sheet name="Feuille1" sheetId="1" r:id="rId1"/>
    <sheet name="Feuille2" sheetId="2" r:id="rId2"/>
    <sheet name="Feuille3" sheetId="3" r:id="rId3"/>
  </sheets>
  <definedNames>
    <definedName name="_xlnm._FilterDatabase" localSheetId="0" hidden="1">Feuille1!$C$1:$L$23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" l="1"/>
  <c r="K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" i="1"/>
  <c r="K23" i="1"/>
  <c r="K22" i="1"/>
  <c r="K21" i="1"/>
  <c r="K20" i="1"/>
  <c r="K19" i="1"/>
  <c r="K18" i="1"/>
  <c r="K17" i="1"/>
  <c r="K16" i="1"/>
  <c r="K15" i="1"/>
  <c r="K14" i="1"/>
  <c r="K13" i="1"/>
  <c r="K12" i="1"/>
  <c r="I12" i="1"/>
  <c r="K11" i="1"/>
  <c r="K10" i="1"/>
  <c r="K9" i="1"/>
  <c r="I9" i="1"/>
  <c r="K8" i="1"/>
  <c r="K7" i="1"/>
  <c r="K6" i="1"/>
  <c r="K5" i="1"/>
  <c r="K4" i="1"/>
  <c r="I4" i="1"/>
  <c r="K3" i="1"/>
  <c r="H12" i="1"/>
  <c r="J12" i="1" s="1"/>
  <c r="G3" i="1"/>
  <c r="I3" i="1" s="1"/>
  <c r="G4" i="1"/>
  <c r="G5" i="1"/>
  <c r="H5" i="1" s="1"/>
  <c r="G6" i="1"/>
  <c r="I6" i="1" s="1"/>
  <c r="G7" i="1"/>
  <c r="I7" i="1" s="1"/>
  <c r="G8" i="1"/>
  <c r="I8" i="1" s="1"/>
  <c r="G9" i="1"/>
  <c r="H9" i="1" s="1"/>
  <c r="J9" i="1" s="1"/>
  <c r="G10" i="1"/>
  <c r="I10" i="1" s="1"/>
  <c r="G11" i="1"/>
  <c r="I11" i="1" s="1"/>
  <c r="G12" i="1"/>
  <c r="G13" i="1"/>
  <c r="H13" i="1" s="1"/>
  <c r="G14" i="1"/>
  <c r="H14" i="1" s="1"/>
  <c r="J14" i="1" s="1"/>
  <c r="G15" i="1"/>
  <c r="I15" i="1" s="1"/>
  <c r="G16" i="1"/>
  <c r="I16" i="1" s="1"/>
  <c r="G17" i="1"/>
  <c r="H17" i="1" s="1"/>
  <c r="G18" i="1"/>
  <c r="I18" i="1" s="1"/>
  <c r="G19" i="1"/>
  <c r="I19" i="1" s="1"/>
  <c r="G20" i="1"/>
  <c r="I20" i="1" s="1"/>
  <c r="G21" i="1"/>
  <c r="H21" i="1" s="1"/>
  <c r="J21" i="1" s="1"/>
  <c r="G22" i="1"/>
  <c r="I22" i="1" s="1"/>
  <c r="G23" i="1"/>
  <c r="I23" i="1" s="1"/>
  <c r="G2" i="1"/>
  <c r="B31" i="1" l="1"/>
  <c r="I5" i="1"/>
  <c r="I13" i="1"/>
  <c r="I17" i="1"/>
  <c r="I21" i="1"/>
  <c r="H10" i="1"/>
  <c r="J5" i="1"/>
  <c r="J13" i="1"/>
  <c r="J17" i="1"/>
  <c r="I2" i="1"/>
  <c r="I14" i="1"/>
  <c r="H16" i="1"/>
  <c r="H2" i="1"/>
  <c r="H18" i="1"/>
  <c r="H4" i="1"/>
  <c r="H6" i="1"/>
  <c r="H8" i="1"/>
  <c r="H20" i="1"/>
  <c r="H22" i="1"/>
  <c r="H3" i="1"/>
  <c r="H7" i="1"/>
  <c r="H11" i="1"/>
  <c r="H15" i="1"/>
  <c r="H19" i="1"/>
  <c r="H23" i="1"/>
  <c r="B30" i="1"/>
  <c r="B28" i="1"/>
  <c r="B27" i="1"/>
  <c r="B25" i="1"/>
  <c r="B26" i="1"/>
  <c r="J3" i="1" l="1"/>
  <c r="J10" i="1"/>
  <c r="J11" i="1"/>
  <c r="J22" i="1"/>
  <c r="J20" i="1"/>
  <c r="J8" i="1"/>
  <c r="J4" i="1"/>
  <c r="J6" i="1"/>
  <c r="J18" i="1"/>
  <c r="J2" i="1"/>
  <c r="J23" i="1"/>
  <c r="J19" i="1"/>
  <c r="J16" i="1"/>
  <c r="J7" i="1"/>
  <c r="J15" i="1"/>
</calcChain>
</file>

<file path=xl/sharedStrings.xml><?xml version="1.0" encoding="utf-8"?>
<sst xmlns="http://schemas.openxmlformats.org/spreadsheetml/2006/main" count="65" uniqueCount="61">
  <si>
    <t>Nom</t>
  </si>
  <si>
    <t>Prénom</t>
  </si>
  <si>
    <t>ALIX</t>
  </si>
  <si>
    <t>Yoann</t>
  </si>
  <si>
    <t>BUSNOT</t>
  </si>
  <si>
    <t>Corinne</t>
  </si>
  <si>
    <t>DELAUTRE</t>
  </si>
  <si>
    <t>Chloé</t>
  </si>
  <si>
    <t>DUVAL</t>
  </si>
  <si>
    <t>Sylvain</t>
  </si>
  <si>
    <t>Abs</t>
  </si>
  <si>
    <t>Sandra</t>
  </si>
  <si>
    <t>FLEURY</t>
  </si>
  <si>
    <t>Brice</t>
  </si>
  <si>
    <t>GAUTIER</t>
  </si>
  <si>
    <t>Sébastien</t>
  </si>
  <si>
    <t>LAGADEC</t>
  </si>
  <si>
    <t>Anne-Claire</t>
  </si>
  <si>
    <t>LAMY</t>
  </si>
  <si>
    <t>Sophie</t>
  </si>
  <si>
    <t>LE</t>
  </si>
  <si>
    <t>Thi</t>
  </si>
  <si>
    <t>Adele</t>
  </si>
  <si>
    <t>LEGUILLON</t>
  </si>
  <si>
    <t>Julie</t>
  </si>
  <si>
    <t>LEPIETRE</t>
  </si>
  <si>
    <t>Blandine</t>
  </si>
  <si>
    <t>LIOEDDINE</t>
  </si>
  <si>
    <t>Mohamed</t>
  </si>
  <si>
    <t>MENNIER</t>
  </si>
  <si>
    <t>Maud</t>
  </si>
  <si>
    <t>METTE</t>
  </si>
  <si>
    <t>Christelle</t>
  </si>
  <si>
    <t>MICHEL</t>
  </si>
  <si>
    <t>Elodie</t>
  </si>
  <si>
    <t>Valentin</t>
  </si>
  <si>
    <t>MONTAGNE</t>
  </si>
  <si>
    <t>Anthony</t>
  </si>
  <si>
    <t>ROBERGE</t>
  </si>
  <si>
    <t>Magali</t>
  </si>
  <si>
    <t>ROUXEL</t>
  </si>
  <si>
    <t>Marc</t>
  </si>
  <si>
    <t>VOISIN</t>
  </si>
  <si>
    <t>Aurélie</t>
  </si>
  <si>
    <t>Moyenne</t>
  </si>
  <si>
    <t>Ecart-type</t>
  </si>
  <si>
    <t>LEGLAUNEC</t>
  </si>
  <si>
    <t>CTRL 1</t>
  </si>
  <si>
    <t>Devoir 1</t>
  </si>
  <si>
    <t>CTRL 2</t>
  </si>
  <si>
    <t>CTRL 3</t>
  </si>
  <si>
    <t>Moyenne trimestrielle</t>
  </si>
  <si>
    <t>Moyenne Arrondie</t>
  </si>
  <si>
    <t>Fonction SI</t>
  </si>
  <si>
    <t>Fonctions SI+ET</t>
  </si>
  <si>
    <t>Fonctions SI+ET+OU</t>
  </si>
  <si>
    <t>Fonctions Si Imbriquées</t>
  </si>
  <si>
    <t>Note la Plus Basse</t>
  </si>
  <si>
    <t>Note la plus haute</t>
  </si>
  <si>
    <t>Nbr au dessus de 10</t>
  </si>
  <si>
    <t>Nbr en dessous de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</si>
</sst>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[$€-40C];[Red]&quot;-&quot;#,##0.00&quot; &quot;[$€-40C]"/>
    <numFmt numFmtId="165" formatCode="0.0"/>
    <numFmt numFmtId="166" formatCode="0.000"/>
  </numFmts>
  <fonts count="5" x14ac:knownFonts="1">
    <font>
      <sz val="12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2"/>
      <color theme="1"/>
      <name val="Arial"/>
      <family val="2"/>
    </font>
    <font>
      <sz val="12"/>
      <color rgb="FF303030"/>
      <name val="Roboto"/>
    </font>
    <font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Border="1"/>
    <xf numFmtId="166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15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_Anonymous_Sheet_DB__0" displayName="__Anonymous_Sheet_DB__0" ref="A2:B23" totalsRowShown="0" headerRowDxfId="3" dataDxfId="2">
  <sortState xmlns:xlrd2="http://schemas.microsoft.com/office/spreadsheetml/2017/richdata2" ref="A4:B23">
    <sortCondition ref="A3:A23"/>
  </sortState>
  <tableColumns count="2">
    <tableColumn id="1" xr3:uid="{00000000-0010-0000-0000-000001000000}" name="ALIX" dataDxfId="1"/>
    <tableColumn id="2" xr3:uid="{00000000-0010-0000-0000-000002000000}" name="Yoan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1"/>
  <sheetViews>
    <sheetView showGridLines="0" tabSelected="1" workbookViewId="0">
      <selection activeCell="M2" sqref="M2"/>
    </sheetView>
  </sheetViews>
  <sheetFormatPr baseColWidth="10" defaultRowHeight="15" x14ac:dyDescent="0.25"/>
  <cols>
    <col min="1" max="1" width="19.453125" customWidth="1"/>
    <col min="2" max="6" width="12.36328125" customWidth="1"/>
    <col min="7" max="8" width="19.90625" customWidth="1"/>
    <col min="9" max="9" width="19" customWidth="1"/>
    <col min="10" max="10" width="16.453125" customWidth="1"/>
    <col min="11" max="11" width="19.453125" customWidth="1"/>
    <col min="12" max="12" width="24" customWidth="1"/>
    <col min="13" max="13" width="13.6328125" customWidth="1"/>
  </cols>
  <sheetData>
    <row r="1" spans="1:14" x14ac:dyDescent="0.25">
      <c r="A1" s="3" t="s">
        <v>0</v>
      </c>
      <c r="B1" s="3" t="s">
        <v>1</v>
      </c>
      <c r="C1" s="3" t="s">
        <v>47</v>
      </c>
      <c r="D1" s="3" t="s">
        <v>48</v>
      </c>
      <c r="E1" s="3" t="s">
        <v>49</v>
      </c>
      <c r="F1" s="3" t="s">
        <v>50</v>
      </c>
      <c r="G1" s="3" t="s">
        <v>51</v>
      </c>
      <c r="H1" s="3" t="s">
        <v>52</v>
      </c>
      <c r="I1" s="3" t="s">
        <v>53</v>
      </c>
      <c r="J1" s="3" t="s">
        <v>54</v>
      </c>
      <c r="K1" s="3" t="s">
        <v>55</v>
      </c>
      <c r="L1" s="3" t="s">
        <v>56</v>
      </c>
      <c r="M1" s="9"/>
    </row>
    <row r="2" spans="1:14" ht="15.6" x14ac:dyDescent="0.25">
      <c r="A2" s="2" t="s">
        <v>2</v>
      </c>
      <c r="B2" s="2" t="s">
        <v>3</v>
      </c>
      <c r="C2" s="2">
        <v>7</v>
      </c>
      <c r="D2" s="2">
        <v>18</v>
      </c>
      <c r="E2" s="2">
        <v>6</v>
      </c>
      <c r="F2" s="2">
        <v>11</v>
      </c>
      <c r="G2" s="10">
        <f>AVERAGE(C2:F2)</f>
        <v>10.5</v>
      </c>
      <c r="H2" s="11">
        <f t="shared" ref="H2:H23" si="0">ROUND(G2,0)</f>
        <v>11</v>
      </c>
      <c r="I2" s="11" t="str">
        <f t="shared" ref="I2:I23" si="1">IF(G2&gt;=10,"VALIDE","NON VALIDE")</f>
        <v>VALIDE</v>
      </c>
      <c r="J2" s="2" t="str">
        <f t="shared" ref="J2:J23" si="2">IF(AND(C2&gt;=10,H2&gt;=10),"VALIDE","NON VALIDE")</f>
        <v>NON VALIDE</v>
      </c>
      <c r="K2" s="2" t="b">
        <f>IF(AND(C2&gt;=10,E2&gt;=10),IF(OR(C2&gt;=10,E2&gt;=10),"VALIDE","NON VALIDE"))</f>
        <v>0</v>
      </c>
      <c r="L2" s="12" t="str">
        <f>IF(H2&lt;8,"RECALE",IF(H2&lt;10,"RATTRAPAGE",IF(H2&lt;12,"ADMIS SANS MENTION",IF(H2&lt;14,"MENTION AB",IF(H2&lt;16,"MENTION BIEN","MENTION TRES BIEN")))))</f>
        <v>ADMIS SANS MENTION</v>
      </c>
      <c r="M2" s="2" t="e">
        <f>SI</f>
        <v>#NAME?</v>
      </c>
      <c r="N2" s="1"/>
    </row>
    <row r="3" spans="1:14" ht="15.6" x14ac:dyDescent="0.25">
      <c r="A3" s="2" t="s">
        <v>4</v>
      </c>
      <c r="B3" s="2" t="s">
        <v>5</v>
      </c>
      <c r="C3" s="2">
        <v>10</v>
      </c>
      <c r="D3" s="2">
        <v>10</v>
      </c>
      <c r="E3" s="2">
        <v>8</v>
      </c>
      <c r="F3" s="2">
        <v>17</v>
      </c>
      <c r="G3" s="10">
        <f t="shared" ref="G3:G23" si="3">AVERAGE(C3:F3)</f>
        <v>11.25</v>
      </c>
      <c r="H3" s="11">
        <f t="shared" si="0"/>
        <v>11</v>
      </c>
      <c r="I3" s="11" t="str">
        <f t="shared" si="1"/>
        <v>VALIDE</v>
      </c>
      <c r="J3" s="2" t="str">
        <f t="shared" si="2"/>
        <v>VALIDE</v>
      </c>
      <c r="K3" s="2" t="b">
        <f t="shared" ref="K3:K23" si="4">IF(AND(C3&gt;=10,E3&gt;=10),IF(OR(C3&gt;=10,E3&gt;=10),"VALIDE","NON VALIDE"))</f>
        <v>0</v>
      </c>
      <c r="L3" s="12" t="str">
        <f t="shared" ref="L3:L23" si="5">IF(H3&lt;8,"RECALE",IF(H3&lt;10,"RATTRAPAGE",IF(H3&lt;12,"ADMIS SANS MENTION",IF(H3&lt;14,"MENTION AB",IF(H3&lt;16,"MENTION BIEN","MENTION TRES BIEN")))))</f>
        <v>ADMIS SANS MENTION</v>
      </c>
      <c r="M3" s="2"/>
      <c r="N3" s="1"/>
    </row>
    <row r="4" spans="1:14" ht="15.6" x14ac:dyDescent="0.25">
      <c r="A4" s="2" t="s">
        <v>6</v>
      </c>
      <c r="B4" s="2" t="s">
        <v>7</v>
      </c>
      <c r="C4" s="2">
        <v>15</v>
      </c>
      <c r="D4" s="2">
        <v>18</v>
      </c>
      <c r="E4" s="2">
        <v>12</v>
      </c>
      <c r="F4" s="2">
        <v>15</v>
      </c>
      <c r="G4" s="10">
        <f t="shared" si="3"/>
        <v>15</v>
      </c>
      <c r="H4" s="11">
        <f t="shared" si="0"/>
        <v>15</v>
      </c>
      <c r="I4" s="11" t="str">
        <f t="shared" si="1"/>
        <v>VALIDE</v>
      </c>
      <c r="J4" s="2" t="str">
        <f t="shared" si="2"/>
        <v>VALIDE</v>
      </c>
      <c r="K4" s="2" t="str">
        <f t="shared" si="4"/>
        <v>VALIDE</v>
      </c>
      <c r="L4" s="12" t="str">
        <f t="shared" si="5"/>
        <v>MENTION BIEN</v>
      </c>
      <c r="M4" s="2"/>
      <c r="N4" s="1"/>
    </row>
    <row r="5" spans="1:14" ht="15.6" x14ac:dyDescent="0.25">
      <c r="A5" s="2" t="s">
        <v>8</v>
      </c>
      <c r="B5" s="2" t="s">
        <v>9</v>
      </c>
      <c r="C5" s="2">
        <v>6</v>
      </c>
      <c r="D5" s="2">
        <v>14</v>
      </c>
      <c r="E5" s="2">
        <v>11</v>
      </c>
      <c r="F5" s="2" t="s">
        <v>10</v>
      </c>
      <c r="G5" s="10">
        <f t="shared" si="3"/>
        <v>10.333333333333334</v>
      </c>
      <c r="H5" s="11">
        <f t="shared" si="0"/>
        <v>10</v>
      </c>
      <c r="I5" s="11" t="str">
        <f t="shared" si="1"/>
        <v>VALIDE</v>
      </c>
      <c r="J5" s="2" t="str">
        <f t="shared" si="2"/>
        <v>NON VALIDE</v>
      </c>
      <c r="K5" s="2" t="b">
        <f t="shared" si="4"/>
        <v>0</v>
      </c>
      <c r="L5" s="12" t="str">
        <f t="shared" si="5"/>
        <v>ADMIS SANS MENTION</v>
      </c>
      <c r="M5" s="2"/>
      <c r="N5" s="1"/>
    </row>
    <row r="6" spans="1:14" ht="15.6" x14ac:dyDescent="0.25">
      <c r="A6" s="2" t="s">
        <v>8</v>
      </c>
      <c r="B6" s="2" t="s">
        <v>11</v>
      </c>
      <c r="C6" s="2">
        <v>7</v>
      </c>
      <c r="D6" s="2">
        <v>12</v>
      </c>
      <c r="E6" s="2">
        <v>10</v>
      </c>
      <c r="F6" s="2">
        <v>17</v>
      </c>
      <c r="G6" s="10">
        <f t="shared" si="3"/>
        <v>11.5</v>
      </c>
      <c r="H6" s="11">
        <f t="shared" si="0"/>
        <v>12</v>
      </c>
      <c r="I6" s="11" t="str">
        <f t="shared" si="1"/>
        <v>VALIDE</v>
      </c>
      <c r="J6" s="2" t="str">
        <f t="shared" si="2"/>
        <v>NON VALIDE</v>
      </c>
      <c r="K6" s="2" t="b">
        <f t="shared" si="4"/>
        <v>0</v>
      </c>
      <c r="L6" s="12" t="str">
        <f t="shared" si="5"/>
        <v>MENTION AB</v>
      </c>
      <c r="M6" s="2"/>
      <c r="N6" s="1"/>
    </row>
    <row r="7" spans="1:14" ht="15.6" x14ac:dyDescent="0.25">
      <c r="A7" s="2" t="s">
        <v>12</v>
      </c>
      <c r="B7" s="2" t="s">
        <v>13</v>
      </c>
      <c r="C7" s="2">
        <v>11</v>
      </c>
      <c r="D7" s="2">
        <v>8</v>
      </c>
      <c r="E7" s="2">
        <v>9</v>
      </c>
      <c r="F7" s="2">
        <v>9</v>
      </c>
      <c r="G7" s="10">
        <f t="shared" si="3"/>
        <v>9.25</v>
      </c>
      <c r="H7" s="11">
        <f t="shared" si="0"/>
        <v>9</v>
      </c>
      <c r="I7" s="11" t="str">
        <f t="shared" si="1"/>
        <v>NON VALIDE</v>
      </c>
      <c r="J7" s="2" t="str">
        <f t="shared" si="2"/>
        <v>NON VALIDE</v>
      </c>
      <c r="K7" s="2" t="b">
        <f t="shared" si="4"/>
        <v>0</v>
      </c>
      <c r="L7" s="12" t="str">
        <f t="shared" si="5"/>
        <v>RATTRAPAGE</v>
      </c>
      <c r="M7" s="2"/>
      <c r="N7" s="1"/>
    </row>
    <row r="8" spans="1:14" ht="15.6" x14ac:dyDescent="0.25">
      <c r="A8" s="2" t="s">
        <v>14</v>
      </c>
      <c r="B8" s="2" t="s">
        <v>15</v>
      </c>
      <c r="C8" s="2">
        <v>8</v>
      </c>
      <c r="D8" s="2" t="s">
        <v>10</v>
      </c>
      <c r="E8" s="2">
        <v>12</v>
      </c>
      <c r="F8" s="2">
        <v>16</v>
      </c>
      <c r="G8" s="10">
        <f t="shared" si="3"/>
        <v>12</v>
      </c>
      <c r="H8" s="11">
        <f t="shared" si="0"/>
        <v>12</v>
      </c>
      <c r="I8" s="11" t="str">
        <f t="shared" si="1"/>
        <v>VALIDE</v>
      </c>
      <c r="J8" s="2" t="str">
        <f t="shared" si="2"/>
        <v>NON VALIDE</v>
      </c>
      <c r="K8" s="2" t="b">
        <f t="shared" si="4"/>
        <v>0</v>
      </c>
      <c r="L8" s="12" t="str">
        <f t="shared" si="5"/>
        <v>MENTION AB</v>
      </c>
      <c r="M8" s="2"/>
      <c r="N8" s="1"/>
    </row>
    <row r="9" spans="1:14" ht="15.6" x14ac:dyDescent="0.25">
      <c r="A9" s="2" t="s">
        <v>16</v>
      </c>
      <c r="B9" s="2" t="s">
        <v>17</v>
      </c>
      <c r="C9" s="2">
        <v>4</v>
      </c>
      <c r="D9" s="2">
        <v>18</v>
      </c>
      <c r="E9" s="2">
        <v>7</v>
      </c>
      <c r="F9" s="2">
        <v>10</v>
      </c>
      <c r="G9" s="10">
        <f t="shared" si="3"/>
        <v>9.75</v>
      </c>
      <c r="H9" s="11">
        <f t="shared" si="0"/>
        <v>10</v>
      </c>
      <c r="I9" s="11" t="str">
        <f t="shared" si="1"/>
        <v>NON VALIDE</v>
      </c>
      <c r="J9" s="2" t="str">
        <f t="shared" si="2"/>
        <v>NON VALIDE</v>
      </c>
      <c r="K9" s="2" t="b">
        <f t="shared" si="4"/>
        <v>0</v>
      </c>
      <c r="L9" s="12" t="str">
        <f t="shared" si="5"/>
        <v>ADMIS SANS MENTION</v>
      </c>
      <c r="M9" s="2"/>
      <c r="N9" s="1"/>
    </row>
    <row r="10" spans="1:14" ht="15.6" x14ac:dyDescent="0.25">
      <c r="A10" s="2" t="s">
        <v>18</v>
      </c>
      <c r="B10" s="2" t="s">
        <v>19</v>
      </c>
      <c r="C10" s="2">
        <v>4</v>
      </c>
      <c r="D10" s="2">
        <v>8</v>
      </c>
      <c r="E10" s="2">
        <v>12</v>
      </c>
      <c r="F10" s="2">
        <v>13</v>
      </c>
      <c r="G10" s="10">
        <f t="shared" si="3"/>
        <v>9.25</v>
      </c>
      <c r="H10" s="11">
        <f t="shared" si="0"/>
        <v>9</v>
      </c>
      <c r="I10" s="11" t="str">
        <f t="shared" si="1"/>
        <v>NON VALIDE</v>
      </c>
      <c r="J10" s="2" t="str">
        <f t="shared" si="2"/>
        <v>NON VALIDE</v>
      </c>
      <c r="K10" s="2" t="b">
        <f t="shared" si="4"/>
        <v>0</v>
      </c>
      <c r="L10" s="12" t="str">
        <f t="shared" si="5"/>
        <v>RATTRAPAGE</v>
      </c>
      <c r="M10" s="2"/>
      <c r="N10" s="1"/>
    </row>
    <row r="11" spans="1:14" ht="15.6" x14ac:dyDescent="0.25">
      <c r="A11" s="2" t="s">
        <v>20</v>
      </c>
      <c r="B11" s="2" t="s">
        <v>21</v>
      </c>
      <c r="C11" s="2">
        <v>8</v>
      </c>
      <c r="D11" s="2">
        <v>14</v>
      </c>
      <c r="E11" s="2">
        <v>14</v>
      </c>
      <c r="F11" s="2">
        <v>13</v>
      </c>
      <c r="G11" s="10">
        <f t="shared" si="3"/>
        <v>12.25</v>
      </c>
      <c r="H11" s="11">
        <f t="shared" si="0"/>
        <v>12</v>
      </c>
      <c r="I11" s="11" t="str">
        <f t="shared" si="1"/>
        <v>VALIDE</v>
      </c>
      <c r="J11" s="2" t="str">
        <f t="shared" si="2"/>
        <v>NON VALIDE</v>
      </c>
      <c r="K11" s="2" t="b">
        <f t="shared" si="4"/>
        <v>0</v>
      </c>
      <c r="L11" s="12" t="str">
        <f t="shared" si="5"/>
        <v>MENTION AB</v>
      </c>
      <c r="M11" s="2"/>
      <c r="N11" s="1"/>
    </row>
    <row r="12" spans="1:14" ht="15.6" x14ac:dyDescent="0.25">
      <c r="A12" s="2" t="s">
        <v>46</v>
      </c>
      <c r="B12" s="2" t="s">
        <v>22</v>
      </c>
      <c r="C12" s="2">
        <v>7</v>
      </c>
      <c r="D12" s="2">
        <v>18</v>
      </c>
      <c r="E12" s="2">
        <v>14</v>
      </c>
      <c r="F12" s="2">
        <v>8</v>
      </c>
      <c r="G12" s="10">
        <f t="shared" si="3"/>
        <v>11.75</v>
      </c>
      <c r="H12" s="11">
        <f t="shared" si="0"/>
        <v>12</v>
      </c>
      <c r="I12" s="11" t="str">
        <f t="shared" si="1"/>
        <v>VALIDE</v>
      </c>
      <c r="J12" s="2" t="str">
        <f t="shared" si="2"/>
        <v>NON VALIDE</v>
      </c>
      <c r="K12" s="2" t="b">
        <f t="shared" si="4"/>
        <v>0</v>
      </c>
      <c r="L12" s="12" t="str">
        <f t="shared" si="5"/>
        <v>MENTION AB</v>
      </c>
      <c r="M12" s="2"/>
      <c r="N12" s="1"/>
    </row>
    <row r="13" spans="1:14" ht="15.6" x14ac:dyDescent="0.25">
      <c r="A13" s="2" t="s">
        <v>23</v>
      </c>
      <c r="B13" s="2" t="s">
        <v>24</v>
      </c>
      <c r="C13" s="2">
        <v>6</v>
      </c>
      <c r="D13" s="2">
        <v>17</v>
      </c>
      <c r="E13" s="2">
        <v>17</v>
      </c>
      <c r="F13" s="2">
        <v>19</v>
      </c>
      <c r="G13" s="10">
        <f t="shared" si="3"/>
        <v>14.75</v>
      </c>
      <c r="H13" s="11">
        <f t="shared" si="0"/>
        <v>15</v>
      </c>
      <c r="I13" s="11" t="str">
        <f t="shared" si="1"/>
        <v>VALIDE</v>
      </c>
      <c r="J13" s="2" t="str">
        <f t="shared" si="2"/>
        <v>NON VALIDE</v>
      </c>
      <c r="K13" s="2" t="b">
        <f t="shared" si="4"/>
        <v>0</v>
      </c>
      <c r="L13" s="12" t="str">
        <f t="shared" si="5"/>
        <v>MENTION BIEN</v>
      </c>
      <c r="M13" s="2"/>
      <c r="N13" s="1"/>
    </row>
    <row r="14" spans="1:14" ht="15.6" x14ac:dyDescent="0.25">
      <c r="A14" s="2" t="s">
        <v>25</v>
      </c>
      <c r="B14" s="2" t="s">
        <v>26</v>
      </c>
      <c r="C14" s="2">
        <v>4</v>
      </c>
      <c r="D14" s="2">
        <v>18</v>
      </c>
      <c r="E14" s="2" t="s">
        <v>10</v>
      </c>
      <c r="F14" s="2">
        <v>12</v>
      </c>
      <c r="G14" s="10">
        <f t="shared" si="3"/>
        <v>11.333333333333334</v>
      </c>
      <c r="H14" s="11">
        <f t="shared" si="0"/>
        <v>11</v>
      </c>
      <c r="I14" s="11" t="str">
        <f t="shared" si="1"/>
        <v>VALIDE</v>
      </c>
      <c r="J14" s="2" t="str">
        <f t="shared" si="2"/>
        <v>NON VALIDE</v>
      </c>
      <c r="K14" s="2" t="b">
        <f t="shared" si="4"/>
        <v>0</v>
      </c>
      <c r="L14" s="12" t="str">
        <f t="shared" si="5"/>
        <v>ADMIS SANS MENTION</v>
      </c>
      <c r="M14" s="2"/>
      <c r="N14" s="1"/>
    </row>
    <row r="15" spans="1:14" ht="15.6" x14ac:dyDescent="0.25">
      <c r="A15" s="2" t="s">
        <v>27</v>
      </c>
      <c r="B15" s="2" t="s">
        <v>28</v>
      </c>
      <c r="C15" s="2">
        <v>7</v>
      </c>
      <c r="D15" s="2">
        <v>8</v>
      </c>
      <c r="E15" s="2">
        <v>12</v>
      </c>
      <c r="F15" s="2">
        <v>18</v>
      </c>
      <c r="G15" s="10">
        <f t="shared" si="3"/>
        <v>11.25</v>
      </c>
      <c r="H15" s="11">
        <f t="shared" si="0"/>
        <v>11</v>
      </c>
      <c r="I15" s="11" t="str">
        <f t="shared" si="1"/>
        <v>VALIDE</v>
      </c>
      <c r="J15" s="2" t="str">
        <f t="shared" si="2"/>
        <v>NON VALIDE</v>
      </c>
      <c r="K15" s="2" t="b">
        <f t="shared" si="4"/>
        <v>0</v>
      </c>
      <c r="L15" s="12" t="str">
        <f t="shared" si="5"/>
        <v>ADMIS SANS MENTION</v>
      </c>
      <c r="M15" s="2"/>
      <c r="N15" s="1"/>
    </row>
    <row r="16" spans="1:14" ht="15.6" x14ac:dyDescent="0.25">
      <c r="A16" s="2" t="s">
        <v>29</v>
      </c>
      <c r="B16" s="2" t="s">
        <v>30</v>
      </c>
      <c r="C16" s="2">
        <v>7</v>
      </c>
      <c r="D16" s="2">
        <v>17</v>
      </c>
      <c r="E16" s="2">
        <v>6</v>
      </c>
      <c r="F16" s="2">
        <v>15</v>
      </c>
      <c r="G16" s="10">
        <f t="shared" si="3"/>
        <v>11.25</v>
      </c>
      <c r="H16" s="11">
        <f t="shared" si="0"/>
        <v>11</v>
      </c>
      <c r="I16" s="11" t="str">
        <f t="shared" si="1"/>
        <v>VALIDE</v>
      </c>
      <c r="J16" s="2" t="str">
        <f t="shared" si="2"/>
        <v>NON VALIDE</v>
      </c>
      <c r="K16" s="2" t="b">
        <f t="shared" si="4"/>
        <v>0</v>
      </c>
      <c r="L16" s="12" t="str">
        <f t="shared" si="5"/>
        <v>ADMIS SANS MENTION</v>
      </c>
      <c r="M16" s="2"/>
      <c r="N16" s="1"/>
    </row>
    <row r="17" spans="1:14" ht="15.6" x14ac:dyDescent="0.25">
      <c r="A17" s="2" t="s">
        <v>31</v>
      </c>
      <c r="B17" s="2" t="s">
        <v>32</v>
      </c>
      <c r="C17" s="2">
        <v>11</v>
      </c>
      <c r="D17" s="2">
        <v>15</v>
      </c>
      <c r="E17" s="2">
        <v>10</v>
      </c>
      <c r="F17" s="2">
        <v>16</v>
      </c>
      <c r="G17" s="10">
        <f t="shared" si="3"/>
        <v>13</v>
      </c>
      <c r="H17" s="11">
        <f t="shared" si="0"/>
        <v>13</v>
      </c>
      <c r="I17" s="11" t="str">
        <f t="shared" si="1"/>
        <v>VALIDE</v>
      </c>
      <c r="J17" s="2" t="str">
        <f t="shared" si="2"/>
        <v>VALIDE</v>
      </c>
      <c r="K17" s="2" t="str">
        <f t="shared" si="4"/>
        <v>VALIDE</v>
      </c>
      <c r="L17" s="12" t="str">
        <f t="shared" si="5"/>
        <v>MENTION AB</v>
      </c>
      <c r="M17" s="2"/>
      <c r="N17" s="1"/>
    </row>
    <row r="18" spans="1:14" ht="15.6" x14ac:dyDescent="0.25">
      <c r="A18" s="2" t="s">
        <v>33</v>
      </c>
      <c r="B18" s="2" t="s">
        <v>34</v>
      </c>
      <c r="C18" s="2">
        <v>7</v>
      </c>
      <c r="D18" s="2">
        <v>18</v>
      </c>
      <c r="E18" s="2">
        <v>11</v>
      </c>
      <c r="F18" s="2">
        <v>9</v>
      </c>
      <c r="G18" s="10">
        <f t="shared" si="3"/>
        <v>11.25</v>
      </c>
      <c r="H18" s="11">
        <f t="shared" si="0"/>
        <v>11</v>
      </c>
      <c r="I18" s="11" t="str">
        <f t="shared" si="1"/>
        <v>VALIDE</v>
      </c>
      <c r="J18" s="2" t="str">
        <f t="shared" si="2"/>
        <v>NON VALIDE</v>
      </c>
      <c r="K18" s="2" t="b">
        <f t="shared" si="4"/>
        <v>0</v>
      </c>
      <c r="L18" s="12" t="str">
        <f t="shared" si="5"/>
        <v>ADMIS SANS MENTION</v>
      </c>
      <c r="M18" s="2"/>
      <c r="N18" s="1"/>
    </row>
    <row r="19" spans="1:14" ht="15.6" x14ac:dyDescent="0.25">
      <c r="A19" s="2" t="s">
        <v>33</v>
      </c>
      <c r="B19" s="2" t="s">
        <v>35</v>
      </c>
      <c r="C19" s="2">
        <v>6</v>
      </c>
      <c r="D19" s="2">
        <v>7</v>
      </c>
      <c r="E19" s="2">
        <v>9</v>
      </c>
      <c r="F19" s="2">
        <v>3</v>
      </c>
      <c r="G19" s="10">
        <f t="shared" si="3"/>
        <v>6.25</v>
      </c>
      <c r="H19" s="11">
        <f t="shared" si="0"/>
        <v>6</v>
      </c>
      <c r="I19" s="11" t="str">
        <f t="shared" si="1"/>
        <v>NON VALIDE</v>
      </c>
      <c r="J19" s="2" t="str">
        <f t="shared" si="2"/>
        <v>NON VALIDE</v>
      </c>
      <c r="K19" s="2" t="b">
        <f t="shared" si="4"/>
        <v>0</v>
      </c>
      <c r="L19" s="12" t="str">
        <f t="shared" si="5"/>
        <v>RECALE</v>
      </c>
      <c r="M19" s="2"/>
      <c r="N19" s="1"/>
    </row>
    <row r="20" spans="1:14" ht="15.6" x14ac:dyDescent="0.25">
      <c r="A20" s="2" t="s">
        <v>36</v>
      </c>
      <c r="B20" s="2" t="s">
        <v>37</v>
      </c>
      <c r="C20" s="2">
        <v>10</v>
      </c>
      <c r="D20" s="2">
        <v>14</v>
      </c>
      <c r="E20" s="2">
        <v>10</v>
      </c>
      <c r="F20" s="2">
        <v>15</v>
      </c>
      <c r="G20" s="10">
        <f t="shared" si="3"/>
        <v>12.25</v>
      </c>
      <c r="H20" s="11">
        <f t="shared" si="0"/>
        <v>12</v>
      </c>
      <c r="I20" s="11" t="str">
        <f t="shared" si="1"/>
        <v>VALIDE</v>
      </c>
      <c r="J20" s="2" t="str">
        <f t="shared" si="2"/>
        <v>VALIDE</v>
      </c>
      <c r="K20" s="2" t="str">
        <f t="shared" si="4"/>
        <v>VALIDE</v>
      </c>
      <c r="L20" s="12" t="str">
        <f t="shared" si="5"/>
        <v>MENTION AB</v>
      </c>
      <c r="M20" s="2"/>
      <c r="N20" s="1"/>
    </row>
    <row r="21" spans="1:14" ht="15.6" x14ac:dyDescent="0.25">
      <c r="A21" s="2" t="s">
        <v>38</v>
      </c>
      <c r="B21" s="2" t="s">
        <v>39</v>
      </c>
      <c r="C21" s="2">
        <v>11</v>
      </c>
      <c r="D21" s="2">
        <v>14</v>
      </c>
      <c r="E21" s="2">
        <v>10</v>
      </c>
      <c r="F21" s="2">
        <v>11</v>
      </c>
      <c r="G21" s="10">
        <f t="shared" si="3"/>
        <v>11.5</v>
      </c>
      <c r="H21" s="11">
        <f t="shared" si="0"/>
        <v>12</v>
      </c>
      <c r="I21" s="11" t="str">
        <f t="shared" si="1"/>
        <v>VALIDE</v>
      </c>
      <c r="J21" s="2" t="str">
        <f t="shared" si="2"/>
        <v>VALIDE</v>
      </c>
      <c r="K21" s="2" t="str">
        <f t="shared" si="4"/>
        <v>VALIDE</v>
      </c>
      <c r="L21" s="12" t="str">
        <f t="shared" si="5"/>
        <v>MENTION AB</v>
      </c>
      <c r="M21" s="2"/>
      <c r="N21" s="1"/>
    </row>
    <row r="22" spans="1:14" ht="15.6" x14ac:dyDescent="0.25">
      <c r="A22" s="2" t="s">
        <v>40</v>
      </c>
      <c r="B22" s="2" t="s">
        <v>41</v>
      </c>
      <c r="C22" s="2">
        <v>4</v>
      </c>
      <c r="D22" s="2">
        <v>12</v>
      </c>
      <c r="E22" s="2">
        <v>6</v>
      </c>
      <c r="F22" s="2">
        <v>14</v>
      </c>
      <c r="G22" s="10">
        <f t="shared" si="3"/>
        <v>9</v>
      </c>
      <c r="H22" s="11">
        <f t="shared" si="0"/>
        <v>9</v>
      </c>
      <c r="I22" s="11" t="str">
        <f t="shared" si="1"/>
        <v>NON VALIDE</v>
      </c>
      <c r="J22" s="2" t="str">
        <f t="shared" si="2"/>
        <v>NON VALIDE</v>
      </c>
      <c r="K22" s="2" t="b">
        <f t="shared" si="4"/>
        <v>0</v>
      </c>
      <c r="L22" s="12" t="str">
        <f t="shared" si="5"/>
        <v>RATTRAPAGE</v>
      </c>
      <c r="M22" s="2"/>
      <c r="N22" s="1"/>
    </row>
    <row r="23" spans="1:14" ht="15.6" x14ac:dyDescent="0.25">
      <c r="A23" s="2" t="s">
        <v>42</v>
      </c>
      <c r="B23" s="2" t="s">
        <v>43</v>
      </c>
      <c r="C23" s="2">
        <v>4</v>
      </c>
      <c r="D23" s="2">
        <v>13</v>
      </c>
      <c r="E23" s="2">
        <v>9</v>
      </c>
      <c r="F23" s="2">
        <v>10</v>
      </c>
      <c r="G23" s="10">
        <f t="shared" si="3"/>
        <v>9</v>
      </c>
      <c r="H23" s="11">
        <f t="shared" si="0"/>
        <v>9</v>
      </c>
      <c r="I23" s="11" t="str">
        <f t="shared" si="1"/>
        <v>NON VALIDE</v>
      </c>
      <c r="J23" s="2" t="str">
        <f t="shared" si="2"/>
        <v>NON VALIDE</v>
      </c>
      <c r="K23" s="2" t="b">
        <f t="shared" si="4"/>
        <v>0</v>
      </c>
      <c r="L23" s="12" t="str">
        <f t="shared" si="5"/>
        <v>RATTRAPAGE</v>
      </c>
      <c r="M23" s="2"/>
      <c r="N23" s="1"/>
    </row>
    <row r="24" spans="1:14" ht="15.6" x14ac:dyDescent="0.3">
      <c r="A24" s="4"/>
      <c r="B24" s="4"/>
      <c r="C24" s="4"/>
      <c r="D24" s="4"/>
      <c r="E24" s="4"/>
      <c r="F24" s="4"/>
      <c r="G24" s="5"/>
      <c r="H24" s="6"/>
      <c r="I24" s="7"/>
      <c r="J24" s="8"/>
      <c r="K24" s="8"/>
      <c r="L24" s="7"/>
    </row>
    <row r="25" spans="1:14" x14ac:dyDescent="0.25">
      <c r="A25" s="2" t="s">
        <v>44</v>
      </c>
      <c r="B25" s="11">
        <f>AVERAGE(G2:G23)</f>
        <v>11.075757575757576</v>
      </c>
    </row>
    <row r="26" spans="1:14" x14ac:dyDescent="0.25">
      <c r="A26" s="2" t="s">
        <v>45</v>
      </c>
      <c r="B26" s="11">
        <f>STDEV(G2:G23)</f>
        <v>1.9325444974768908</v>
      </c>
    </row>
    <row r="27" spans="1:14" x14ac:dyDescent="0.25">
      <c r="A27" s="2" t="s">
        <v>57</v>
      </c>
      <c r="B27" s="11">
        <f>MIN(G2:G23)</f>
        <v>6.25</v>
      </c>
    </row>
    <row r="28" spans="1:14" x14ac:dyDescent="0.25">
      <c r="A28" s="2" t="s">
        <v>58</v>
      </c>
      <c r="B28" s="11">
        <f>MAX(G2:G23)</f>
        <v>15</v>
      </c>
    </row>
    <row r="30" spans="1:14" x14ac:dyDescent="0.25">
      <c r="A30" s="2" t="s">
        <v>59</v>
      </c>
      <c r="B30" s="2">
        <f>COUNTIF(G2:G23,"&gt;=10")</f>
        <v>16</v>
      </c>
      <c r="D30" s="4"/>
      <c r="E30" s="4"/>
    </row>
    <row r="31" spans="1:14" x14ac:dyDescent="0.25">
      <c r="A31" s="2" t="s">
        <v>60</v>
      </c>
      <c r="B31" s="2">
        <f>COUNTIF(G2:G23,"&lt;=8")</f>
        <v>1</v>
      </c>
      <c r="D31" s="4"/>
      <c r="E31" s="4"/>
    </row>
  </sheetData>
  <conditionalFormatting sqref="H2:H23">
    <cfRule type="aboveAverage" dxfId="14" priority="19"/>
    <cfRule type="aboveAverage" dxfId="13" priority="20" aboveAverage="0"/>
  </conditionalFormatting>
  <conditionalFormatting sqref="I2:I23">
    <cfRule type="aboveAverage" dxfId="12" priority="8"/>
    <cfRule type="aboveAverage" dxfId="11" priority="9" aboveAverage="0"/>
    <cfRule type="containsText" dxfId="10" priority="7" operator="containsText" text="VALIDE">
      <formula>NOT(ISERROR(SEARCH("VALIDE",I2)))</formula>
    </cfRule>
  </conditionalFormatting>
  <conditionalFormatting sqref="I7">
    <cfRule type="containsText" dxfId="9" priority="6" operator="containsText" text="NON VALIDE">
      <formula>NOT(ISERROR(SEARCH("NON VALIDE",I7)))</formula>
    </cfRule>
  </conditionalFormatting>
  <conditionalFormatting sqref="I9">
    <cfRule type="containsText" dxfId="8" priority="5" operator="containsText" text="NON VALIDE">
      <formula>NOT(ISERROR(SEARCH("NON VALIDE",I9)))</formula>
    </cfRule>
  </conditionalFormatting>
  <conditionalFormatting sqref="I10">
    <cfRule type="containsText" dxfId="7" priority="4" operator="containsText" text="NON VALIDE">
      <formula>NOT(ISERROR(SEARCH("NON VALIDE",I10)))</formula>
    </cfRule>
  </conditionalFormatting>
  <conditionalFormatting sqref="I19">
    <cfRule type="containsText" dxfId="6" priority="3" operator="containsText" text="NON VALIDE">
      <formula>NOT(ISERROR(SEARCH("NON VALIDE",I19)))</formula>
    </cfRule>
  </conditionalFormatting>
  <conditionalFormatting sqref="I22">
    <cfRule type="containsText" dxfId="5" priority="2" operator="containsText" text="NON VALIDE">
      <formula>NOT(ISERROR(SEARCH("NON VALIDE",I22)))</formula>
    </cfRule>
  </conditionalFormatting>
  <conditionalFormatting sqref="I23">
    <cfRule type="containsText" dxfId="4" priority="1" operator="containsText" text="NON VALIDE">
      <formula>NOT(ISERROR(SEARCH("NON VALIDE",I23)))</formula>
    </cfRule>
  </conditionalFormatting>
  <pageMargins left="0" right="0" top="0.39409448818897636" bottom="0.39409448818897636" header="0" footer="0"/>
  <pageSetup paperSize="9" orientation="portrait" r:id="rId1"/>
  <headerFooter>
    <oddHeader>&amp;C&amp;A</oddHeader>
    <oddFooter>&amp;CPage 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cols>
    <col min="1" max="1" width="12.36328125" customWidth="1"/>
  </cols>
  <sheetData/>
  <pageMargins left="0" right="0" top="0.39409448818897636" bottom="0.39409448818897636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cols>
    <col min="1" max="1" width="12.36328125" customWidth="1"/>
  </cols>
  <sheetData/>
  <pageMargins left="0" right="0" top="0.39409448818897636" bottom="0.39409448818897636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Lachiver</dc:creator>
  <cp:lastModifiedBy>mathi</cp:lastModifiedBy>
  <cp:revision>8</cp:revision>
  <dcterms:created xsi:type="dcterms:W3CDTF">2005-11-27T09:22:28Z</dcterms:created>
  <dcterms:modified xsi:type="dcterms:W3CDTF">2021-12-29T06:41:00Z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