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8_{FC477581-25A5-470D-8F81-F5311988B74B}" xr6:coauthVersionLast="47" xr6:coauthVersionMax="47" xr10:uidLastSave="{00000000-0000-0000-0000-000000000000}"/>
  <bookViews>
    <workbookView xWindow="-108" yWindow="-108" windowWidth="30936" windowHeight="17496" activeTab="1" xr2:uid="{00000000-000D-0000-FFFF-FFFF00000000}"/>
  </bookViews>
  <sheets>
    <sheet name="Planification" sheetId="1" r:id="rId1"/>
    <sheet name="Feuil1" sheetId="13" r:id="rId2"/>
    <sheet name="Stocks" sheetId="12" state="hidden" r:id="rId3"/>
    <sheet name="Assemblages" sheetId="6" state="hidden" r:id="rId4"/>
    <sheet name="Paramètres" sheetId="5" r:id="rId5"/>
    <sheet name="BOM" sheetId="9" state="hidden" r:id="rId6"/>
  </sheets>
  <functionGroups builtInGroupCount="19"/>
  <definedNames>
    <definedName name="_DC">Paramètres!$A$4</definedName>
    <definedName name="_xlnm._FilterDatabase" localSheetId="5" hidden="1">BOM!$A$1:$H$163</definedName>
    <definedName name="_xlnm._FilterDatabase" localSheetId="0" hidden="1">Planification!$S$4:$T$9</definedName>
    <definedName name="_xlnm._FilterDatabase" localSheetId="2" hidden="1">Stocks!$A$1:$E$16104</definedName>
    <definedName name="_SB">Paramètres!$A$5</definedName>
    <definedName name="Alerte">0</definedName>
    <definedName name="Date_départ">MAX(DATE(Nexter_year,1,1),DATE(Nexter_year,1,1)-WEEKDAY(DATE(Nexter_year,1,1),2)+(Nexter_week-1)*7+1)</definedName>
    <definedName name="Date_fin">MIN(DATE(Nexter_year+1,1,0),DATE(Nexter_year,1,1)-WEEKDAY(DATE(Nexter_year,1,1),2)+Nexter_week*7)</definedName>
    <definedName name="Des_ass">IFERROR(INDEX(BOM!$D:$D,MATCH(1,(BOM!#REF!="0")*(BOM!$A:$A=MID(Tbl_assemblages[[#This Row],[Assemblage]],1,LEN(Tbl_assemblages[[#This Row],[Assemblage]]))),0)),"")</definedName>
    <definedName name="GetASS">TRUE</definedName>
    <definedName name="Jour_pâques_AnN">ROUND(DATE(YEAR(Starter_day),4,1)/7+MOD(19*MOD(YEAR(Starter_day),19)-7,30)*14/100,0)*7-6</definedName>
    <definedName name="Jour_pâques_AnN1">ROUND(DATE(YEAR(Starter_day)+1,4,1)/7+MOD(19*MOD(YEAR(Starter_day)+1,19)-7,30)*14/100,0)*7-6</definedName>
    <definedName name="Jours_chômés">LOOKUP(Paramètres!$B$2,{"dimanche";"samedi, dimanche"},{11;1})</definedName>
    <definedName name="Jours_fériés">Tbl_fériés[F]</definedName>
    <definedName name="Jours_fermetures">Tbl_fermetures[Jours de fermeture]</definedName>
    <definedName name="Jours_off">{"09/05/2025";"30/05/2025";"28/07/2025";"29/07/2025";"30/07/2025";"31/07/2025";"01/08/2025";"02/08/2025";"03/08/2025";"04/08/2025";"05/08/2025";"06/08/2025";"07/08/2025";"08/08/2025";"09/08/2025";"10/08/2025";"10/11/2025";"02/01/2025";"01/01/2026";"20/04/2025";"21/04/2025";"01/05/2025";"29/05/2025";"08/05/2025";"08/06/2025";"09/06/2025";"14/07/2025";"15/08/2025";"01/11/2025";"11/11/2025";"25/12/2025";"03/07/2025"}</definedName>
    <definedName name="Laster_day">46027</definedName>
    <definedName name="Nb_Jours_ouvrés">NETWORKDAYS.INTL(Date_départ,Date_fin,Jours_chômés,Jours_off)</definedName>
    <definedName name="Nexter_day">Starter_day+7*(COLUMN()-COLUMN(Starter))</definedName>
    <definedName name="Nexter_month">IF(MONTH(Nexter_day)=MONTH(Starter_day+7*(COLUMN()-COLUMN(Starter)-1)),"",PROPER(TEXT(Nexter_day,"mmmm")&amp;" "&amp;RIGHT(YEAR(Nexter_day),2)))</definedName>
    <definedName name="Nexter_week">WEEKNUM(Nexter_day,2)</definedName>
    <definedName name="Nexter_year">YEAR(Nexter_day)</definedName>
    <definedName name="Planif_ass">Planification!$Y$4:$BL$15</definedName>
    <definedName name="Planif_cal">Planification!$Y$17:$BL$114</definedName>
    <definedName name="Planif_coef">Planification!$A$17:$L$114</definedName>
    <definedName name="Planif_com">Planification!$N$17:$N$114</definedName>
    <definedName name="Premier_jour">MAX(DATE(YEAR(TODAY()),1,1),DATE(YEAR(TODAY()),1,1)-WEEKDAY(DATE(YEAR(TODAY()),1,1),2)+(WEEKNUM(TODAY(),2)-1)*7+1)</definedName>
    <definedName name="Prm_visible_avant">Paramètres!$A$2</definedName>
    <definedName name="Starter">Planification!$Y$1</definedName>
    <definedName name="Starter_day">Premier_jour+7*(-Prm_visible_avant+_DC+_SB)</definedName>
    <definedName name="Starter_month">PROPER(TEXT(Starter_day,"MMMM"))&amp;" "&amp;RIGHT(YEAR(Starter_day),2)</definedName>
    <definedName name="Starter_week">WEEKNUM(Starter_day,2)</definedName>
    <definedName name="Starter_year">YEAR(Starter_day)</definedName>
    <definedName name="Vtest">IF(Date_départ&lt;TODAY()-(WEEKDAY(TODAY(),2)-1),-1,IF(Date_départ&gt;TODAY()-(WEEKDAY(TODAY(),2)-1),1,0))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A1" i="1" l="1"/>
  <c r="AB1" i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P1" i="1"/>
  <c r="AQ1" i="1"/>
  <c r="AR1" i="1"/>
  <c r="AS1" i="1"/>
  <c r="AT1" i="1"/>
  <c r="AU1" i="1"/>
  <c r="AV1" i="1"/>
  <c r="AW1" i="1"/>
  <c r="AX1" i="1"/>
  <c r="AY1" i="1"/>
  <c r="AZ1" i="1"/>
  <c r="BA1" i="1"/>
  <c r="BB1" i="1"/>
  <c r="BC1" i="1"/>
  <c r="BD1" i="1"/>
  <c r="BE1" i="1"/>
  <c r="BF1" i="1"/>
  <c r="BG1" i="1"/>
  <c r="BH1" i="1"/>
  <c r="BI1" i="1"/>
  <c r="BJ1" i="1"/>
  <c r="BK1" i="1"/>
  <c r="BL1" i="1"/>
  <c r="Z1" i="1"/>
  <c r="Y1" i="1"/>
  <c r="U4" i="1"/>
  <c r="U11" i="1"/>
  <c r="U12" i="1"/>
  <c r="U13" i="1"/>
  <c r="U14" i="1"/>
  <c r="U5" i="1"/>
  <c r="U6" i="1"/>
  <c r="U7" i="1"/>
  <c r="U8" i="1"/>
  <c r="U9" i="1"/>
  <c r="U10" i="1"/>
  <c r="BL3" i="1"/>
  <c r="BH2" i="1" l="1"/>
  <c r="BI2" i="1"/>
  <c r="BJ2" i="1"/>
  <c r="BK2" i="1"/>
  <c r="BL2" i="1"/>
  <c r="BH3" i="1"/>
  <c r="BI3" i="1"/>
  <c r="BJ3" i="1"/>
  <c r="BK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AU2" i="1"/>
  <c r="AV2" i="1"/>
  <c r="AW2" i="1"/>
  <c r="AX2" i="1"/>
  <c r="AY2" i="1"/>
  <c r="AZ2" i="1"/>
  <c r="BA2" i="1"/>
  <c r="BB2" i="1"/>
  <c r="BC2" i="1"/>
  <c r="BD2" i="1"/>
  <c r="BE2" i="1"/>
  <c r="BF2" i="1"/>
  <c r="BG2" i="1"/>
  <c r="D3" i="5" l="1"/>
  <c r="D5" i="5"/>
  <c r="D2" i="5"/>
  <c r="D16" i="5"/>
  <c r="D4" i="5" l="1"/>
  <c r="D6" i="5"/>
  <c r="D7" i="5"/>
  <c r="D9" i="5"/>
  <c r="D10" i="5"/>
  <c r="D15" i="5" l="1"/>
  <c r="D14" i="5"/>
  <c r="D13" i="5"/>
  <c r="D12" i="5"/>
  <c r="D11" i="5"/>
  <c r="D8" i="5"/>
</calcChain>
</file>

<file path=xl/sharedStrings.xml><?xml version="1.0" encoding="utf-8"?>
<sst xmlns="http://schemas.openxmlformats.org/spreadsheetml/2006/main" count="1503" uniqueCount="315">
  <si>
    <t>Jours chômés</t>
  </si>
  <si>
    <t>Jours fériés</t>
  </si>
  <si>
    <t>Jours de fermeture</t>
  </si>
  <si>
    <t>Scroll système</t>
  </si>
  <si>
    <t>Semaines visibles avant aujourd'hui</t>
  </si>
  <si>
    <t>Samedi, dimanche</t>
  </si>
  <si>
    <t>F</t>
  </si>
  <si>
    <t>Total</t>
  </si>
  <si>
    <t>Désignation</t>
  </si>
  <si>
    <t>Assemblage</t>
  </si>
  <si>
    <t>Composant</t>
  </si>
  <si>
    <t>Fournisseur</t>
  </si>
  <si>
    <t>Type</t>
  </si>
  <si>
    <t>POE</t>
  </si>
  <si>
    <t>POI</t>
  </si>
  <si>
    <t>Commentaire</t>
  </si>
  <si>
    <t>Stock QM</t>
  </si>
  <si>
    <t>Gest.</t>
  </si>
  <si>
    <t>Code FRN</t>
  </si>
  <si>
    <t>Tag</t>
  </si>
  <si>
    <t>Semaine</t>
  </si>
  <si>
    <t>Quantité</t>
  </si>
  <si>
    <t>Année</t>
  </si>
  <si>
    <t>7422510058</t>
  </si>
  <si>
    <t>Article</t>
  </si>
  <si>
    <t>Gestionnaire</t>
  </si>
  <si>
    <t>901</t>
  </si>
  <si>
    <t/>
  </si>
  <si>
    <t>929</t>
  </si>
  <si>
    <t>999</t>
  </si>
  <si>
    <t>Actif</t>
  </si>
  <si>
    <t>OUI</t>
  </si>
  <si>
    <t>Date_maj</t>
  </si>
  <si>
    <t>Qte_maj</t>
  </si>
  <si>
    <t>Type de poste</t>
  </si>
  <si>
    <t>Désignation objet</t>
  </si>
  <si>
    <t>Type approvisionnemt</t>
  </si>
  <si>
    <t>Agent ordonnancement</t>
  </si>
  <si>
    <t>7422141034</t>
  </si>
  <si>
    <t>E</t>
  </si>
  <si>
    <t>PL6</t>
  </si>
  <si>
    <t>530</t>
  </si>
  <si>
    <t>N</t>
  </si>
  <si>
    <t>T843137120</t>
  </si>
  <si>
    <t>L</t>
  </si>
  <si>
    <t>T843137121</t>
  </si>
  <si>
    <t>0H2</t>
  </si>
  <si>
    <t>7421065694</t>
  </si>
  <si>
    <t>100</t>
  </si>
  <si>
    <t>5600591244</t>
  </si>
  <si>
    <t>904</t>
  </si>
  <si>
    <t>7421065370</t>
  </si>
  <si>
    <t>6007000312</t>
  </si>
  <si>
    <t>5010045264</t>
  </si>
  <si>
    <t>5010579623</t>
  </si>
  <si>
    <t>6007000287</t>
  </si>
  <si>
    <t>5000685160</t>
  </si>
  <si>
    <t>937</t>
  </si>
  <si>
    <t>5010341695</t>
  </si>
  <si>
    <t>5010045254</t>
  </si>
  <si>
    <t>811</t>
  </si>
  <si>
    <t>5010045144</t>
  </si>
  <si>
    <t>5010045255</t>
  </si>
  <si>
    <t>7423722483</t>
  </si>
  <si>
    <t>5010120577</t>
  </si>
  <si>
    <t>5010120574Z</t>
  </si>
  <si>
    <t>5010120573Z</t>
  </si>
  <si>
    <t>5010120572Z</t>
  </si>
  <si>
    <t>5010120571Z</t>
  </si>
  <si>
    <t>5010045261</t>
  </si>
  <si>
    <t>5010045262</t>
  </si>
  <si>
    <t>5010116175</t>
  </si>
  <si>
    <t>200</t>
  </si>
  <si>
    <t>5600731245</t>
  </si>
  <si>
    <t>910</t>
  </si>
  <si>
    <t>7400984724</t>
  </si>
  <si>
    <t>5003057049</t>
  </si>
  <si>
    <t>5000118307</t>
  </si>
  <si>
    <t>5010579621</t>
  </si>
  <si>
    <t>5600591239</t>
  </si>
  <si>
    <t>913</t>
  </si>
  <si>
    <t>5010579894</t>
  </si>
  <si>
    <t>5000902844</t>
  </si>
  <si>
    <t>5010045239</t>
  </si>
  <si>
    <t>5010045241</t>
  </si>
  <si>
    <t>5003067294</t>
  </si>
  <si>
    <t>7422252085</t>
  </si>
  <si>
    <t>5010045243</t>
  </si>
  <si>
    <t>5010045244</t>
  </si>
  <si>
    <t>5010579824</t>
  </si>
  <si>
    <t>5010579891</t>
  </si>
  <si>
    <t>300</t>
  </si>
  <si>
    <t>5600591255</t>
  </si>
  <si>
    <t>5003067013</t>
  </si>
  <si>
    <t>5003004160</t>
  </si>
  <si>
    <t>7703062019</t>
  </si>
  <si>
    <t>24484204</t>
  </si>
  <si>
    <t>5000494333</t>
  </si>
  <si>
    <t>5010045240</t>
  </si>
  <si>
    <t>5000112659</t>
  </si>
  <si>
    <t>7421890664</t>
  </si>
  <si>
    <t>6007000115</t>
  </si>
  <si>
    <t>5010579704</t>
  </si>
  <si>
    <t>6007000201</t>
  </si>
  <si>
    <t>5010575353</t>
  </si>
  <si>
    <t>5010559558</t>
  </si>
  <si>
    <t>5010559596</t>
  </si>
  <si>
    <t>5010559562</t>
  </si>
  <si>
    <t>5010575543</t>
  </si>
  <si>
    <t>5010596116</t>
  </si>
  <si>
    <t>5010579703</t>
  </si>
  <si>
    <t>6007000112</t>
  </si>
  <si>
    <t>5010604379</t>
  </si>
  <si>
    <t>5600731244</t>
  </si>
  <si>
    <t>5010604376Z</t>
  </si>
  <si>
    <t>5010604378</t>
  </si>
  <si>
    <t>5010604377Z</t>
  </si>
  <si>
    <t>5010118729</t>
  </si>
  <si>
    <t>5010118795</t>
  </si>
  <si>
    <t>5010118727</t>
  </si>
  <si>
    <t>5010118728</t>
  </si>
  <si>
    <t>5010596117</t>
  </si>
  <si>
    <t>5010604184</t>
  </si>
  <si>
    <t>5010604185</t>
  </si>
  <si>
    <t>5010604186Z</t>
  </si>
  <si>
    <t>5010118794</t>
  </si>
  <si>
    <t>5003101769</t>
  </si>
  <si>
    <t>5010045046</t>
  </si>
  <si>
    <t>7420515333</t>
  </si>
  <si>
    <t>7420515335</t>
  </si>
  <si>
    <t>915</t>
  </si>
  <si>
    <t>7420515337</t>
  </si>
  <si>
    <t>7401077468</t>
  </si>
  <si>
    <t>5600731110</t>
  </si>
  <si>
    <t>911</t>
  </si>
  <si>
    <t>RV00011709</t>
  </si>
  <si>
    <t>7421541681</t>
  </si>
  <si>
    <t>7421860693</t>
  </si>
  <si>
    <t>6007000305</t>
  </si>
  <si>
    <t>7421734809</t>
  </si>
  <si>
    <t>6007000288</t>
  </si>
  <si>
    <t>7421860489</t>
  </si>
  <si>
    <t>7421859819</t>
  </si>
  <si>
    <t>5600731350</t>
  </si>
  <si>
    <t>7421890706</t>
  </si>
  <si>
    <t>6007000144</t>
  </si>
  <si>
    <t>7421860439</t>
  </si>
  <si>
    <t>6007000304</t>
  </si>
  <si>
    <t>7421543616</t>
  </si>
  <si>
    <t>7421860476</t>
  </si>
  <si>
    <t>5600731349</t>
  </si>
  <si>
    <t>7421544757</t>
  </si>
  <si>
    <t>7421544753</t>
  </si>
  <si>
    <t>7421353264</t>
  </si>
  <si>
    <t>&lt;&lt;</t>
  </si>
  <si>
    <t>&gt;&gt;</t>
  </si>
  <si>
    <t>Stock dispo</t>
  </si>
  <si>
    <t>idk</t>
  </si>
  <si>
    <t>Stock disponible</t>
  </si>
  <si>
    <t>Stock bloqué qualité</t>
  </si>
  <si>
    <t>V1</t>
  </si>
  <si>
    <t>V2</t>
  </si>
  <si>
    <t>V3</t>
  </si>
  <si>
    <t>V4</t>
  </si>
  <si>
    <t>V5</t>
  </si>
  <si>
    <t>V6</t>
  </si>
  <si>
    <t>V7</t>
  </si>
  <si>
    <t>V8</t>
  </si>
  <si>
    <t>V9</t>
  </si>
  <si>
    <t>V10</t>
  </si>
  <si>
    <t>V11</t>
  </si>
  <si>
    <t>V12</t>
  </si>
  <si>
    <t>V13</t>
  </si>
  <si>
    <t>V14</t>
  </si>
  <si>
    <t>V15</t>
  </si>
  <si>
    <t>V16</t>
  </si>
  <si>
    <t>V17</t>
  </si>
  <si>
    <t>V18</t>
  </si>
  <si>
    <t>V19</t>
  </si>
  <si>
    <t>V20</t>
  </si>
  <si>
    <t>V21</t>
  </si>
  <si>
    <t>V22</t>
  </si>
  <si>
    <t>V23</t>
  </si>
  <si>
    <t>V24</t>
  </si>
  <si>
    <t>V25</t>
  </si>
  <si>
    <t>V26</t>
  </si>
  <si>
    <t>V27</t>
  </si>
  <si>
    <t>V28</t>
  </si>
  <si>
    <t>V29</t>
  </si>
  <si>
    <t>V30</t>
  </si>
  <si>
    <t>V31</t>
  </si>
  <si>
    <t>V32</t>
  </si>
  <si>
    <t>V33</t>
  </si>
  <si>
    <t>V34</t>
  </si>
  <si>
    <t>V35</t>
  </si>
  <si>
    <t>V36</t>
  </si>
  <si>
    <t>V37</t>
  </si>
  <si>
    <t>V38</t>
  </si>
  <si>
    <t>V39</t>
  </si>
  <si>
    <t>V40</t>
  </si>
  <si>
    <t>A1</t>
  </si>
  <si>
    <t>A2</t>
  </si>
  <si>
    <t>A4</t>
  </si>
  <si>
    <t>A3</t>
  </si>
  <si>
    <t>A5</t>
  </si>
  <si>
    <t>A6</t>
  </si>
  <si>
    <t>A7</t>
  </si>
  <si>
    <t>A8</t>
  </si>
  <si>
    <t>A11</t>
  </si>
  <si>
    <t>A12</t>
  </si>
  <si>
    <t>A9</t>
  </si>
  <si>
    <t>A10</t>
  </si>
  <si>
    <t>assemblage</t>
  </si>
  <si>
    <t>position</t>
  </si>
  <si>
    <t>compa</t>
  </si>
  <si>
    <t>compb</t>
  </si>
  <si>
    <t>compc</t>
  </si>
  <si>
    <t>compd</t>
  </si>
  <si>
    <t>compe</t>
  </si>
  <si>
    <t>compf</t>
  </si>
  <si>
    <t>assA</t>
  </si>
  <si>
    <t>assB</t>
  </si>
  <si>
    <t>assC</t>
  </si>
  <si>
    <t>composant</t>
  </si>
  <si>
    <t>date</t>
  </si>
  <si>
    <t>qte</t>
  </si>
  <si>
    <t>TOTAL</t>
  </si>
  <si>
    <t>coef</t>
  </si>
  <si>
    <t>BdD date</t>
  </si>
  <si>
    <t>BdD qte</t>
  </si>
  <si>
    <t>assD</t>
  </si>
  <si>
    <t>assE</t>
  </si>
  <si>
    <t>assF</t>
  </si>
  <si>
    <t>comp1</t>
  </si>
  <si>
    <t>comp2</t>
  </si>
  <si>
    <t>comp3</t>
  </si>
  <si>
    <t>comp4</t>
  </si>
  <si>
    <t>comp5</t>
  </si>
  <si>
    <t>comp6</t>
  </si>
  <si>
    <t>comp7</t>
  </si>
  <si>
    <t>comp8</t>
  </si>
  <si>
    <t>comp9</t>
  </si>
  <si>
    <t>comp10</t>
  </si>
  <si>
    <t>comp11</t>
  </si>
  <si>
    <t>comp12</t>
  </si>
  <si>
    <t>comp13</t>
  </si>
  <si>
    <t>comp14</t>
  </si>
  <si>
    <t>comp15</t>
  </si>
  <si>
    <t>comp16</t>
  </si>
  <si>
    <t>comp17</t>
  </si>
  <si>
    <t>comp18</t>
  </si>
  <si>
    <t>comp19</t>
  </si>
  <si>
    <t>comp20</t>
  </si>
  <si>
    <t>comp21</t>
  </si>
  <si>
    <t>comp22</t>
  </si>
  <si>
    <t>comp23</t>
  </si>
  <si>
    <t>comp24</t>
  </si>
  <si>
    <t>comp25</t>
  </si>
  <si>
    <t>comp26</t>
  </si>
  <si>
    <t>comp27</t>
  </si>
  <si>
    <t>comp28</t>
  </si>
  <si>
    <t>comp29</t>
  </si>
  <si>
    <t>comp30</t>
  </si>
  <si>
    <t>comp31</t>
  </si>
  <si>
    <t>comp32</t>
  </si>
  <si>
    <t>comp33</t>
  </si>
  <si>
    <t>comp34</t>
  </si>
  <si>
    <t>comp35</t>
  </si>
  <si>
    <t>comp36</t>
  </si>
  <si>
    <t>comp37</t>
  </si>
  <si>
    <t>comp38</t>
  </si>
  <si>
    <t>comp39</t>
  </si>
  <si>
    <t>comp40</t>
  </si>
  <si>
    <t>comp41</t>
  </si>
  <si>
    <t>comp42</t>
  </si>
  <si>
    <t>comp43</t>
  </si>
  <si>
    <t>comp44</t>
  </si>
  <si>
    <t>comp45</t>
  </si>
  <si>
    <t>comp46</t>
  </si>
  <si>
    <t>comp47</t>
  </si>
  <si>
    <t>comp48</t>
  </si>
  <si>
    <t>comp49</t>
  </si>
  <si>
    <t>comp50</t>
  </si>
  <si>
    <t>comp51</t>
  </si>
  <si>
    <t>comp52</t>
  </si>
  <si>
    <t>comp53</t>
  </si>
  <si>
    <t>comp54</t>
  </si>
  <si>
    <t>comp55</t>
  </si>
  <si>
    <t>comp56</t>
  </si>
  <si>
    <t>comp57</t>
  </si>
  <si>
    <t>comp58</t>
  </si>
  <si>
    <t>comp59</t>
  </si>
  <si>
    <t>comp60</t>
  </si>
  <si>
    <t>comp61</t>
  </si>
  <si>
    <t>comp62</t>
  </si>
  <si>
    <t>comp63</t>
  </si>
  <si>
    <t>comp64</t>
  </si>
  <si>
    <t>comp65</t>
  </si>
  <si>
    <t>comp66</t>
  </si>
  <si>
    <t>comp67</t>
  </si>
  <si>
    <t>comp68</t>
  </si>
  <si>
    <t>comp69</t>
  </si>
  <si>
    <t>comp70</t>
  </si>
  <si>
    <t>comp71</t>
  </si>
  <si>
    <t>comp72</t>
  </si>
  <si>
    <t>comp73</t>
  </si>
  <si>
    <t>comp74</t>
  </si>
  <si>
    <t>comp75</t>
  </si>
  <si>
    <t>comp76</t>
  </si>
  <si>
    <t>comp77</t>
  </si>
  <si>
    <t>comp78</t>
  </si>
  <si>
    <t>comp79</t>
  </si>
  <si>
    <t>comp80</t>
  </si>
  <si>
    <t>comp81</t>
  </si>
  <si>
    <t>comp82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</si>
</sst>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0;\-0;;@"/>
    <numFmt numFmtId="165" formatCode="&quot;s&quot;00"/>
    <numFmt numFmtId="166" formatCode="&quot;S&quot;00"/>
    <numFmt numFmtId="167" formatCode="0&quot; jo&quot;"/>
    <numFmt numFmtId="168" formatCode="dd\-mmmm"/>
  </numFmts>
  <fonts count="18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name val="Calibri"/>
      <family val="2"/>
      <scheme val="minor"/>
    </font>
    <font>
      <sz val="11"/>
      <color theme="7" tint="0.7999816888943144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name val="Calibri"/>
      <family val="2"/>
      <scheme val="minor"/>
    </font>
    <font>
      <i/>
      <sz val="11"/>
      <name val="Calibri"/>
      <family val="2"/>
      <scheme val="minor"/>
    </font>
    <font>
      <i/>
      <sz val="10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0"/>
      <name val="Arial"/>
      <family val="2"/>
    </font>
    <font>
      <b/>
      <sz val="14"/>
      <color theme="0"/>
      <name val="Calibri"/>
      <family val="2"/>
      <scheme val="minor"/>
    </font>
    <font>
      <sz val="11"/>
      <color theme="3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7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D"/>
        <bgColor indexed="64"/>
      </patternFill>
    </fill>
    <fill>
      <patternFill patternType="solid">
        <fgColor theme="8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indexed="64"/>
      </right>
      <top/>
      <bottom style="thin">
        <color auto="1"/>
      </bottom>
      <diagonal/>
    </border>
  </borders>
  <cellStyleXfs count="2">
    <xf numFmtId="0" fontId="0" fillId="0" borderId="0"/>
    <xf numFmtId="0" fontId="13" fillId="0" borderId="0"/>
  </cellStyleXfs>
  <cellXfs count="71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/>
    <xf numFmtId="0" fontId="4" fillId="4" borderId="4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right" vertical="center" wrapText="1"/>
    </xf>
    <xf numFmtId="0" fontId="7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6" fillId="0" borderId="0" xfId="0" applyFont="1" applyAlignment="1" applyProtection="1">
      <alignment horizontal="left" vertical="center"/>
      <protection locked="0"/>
    </xf>
    <xf numFmtId="165" fontId="2" fillId="0" borderId="0" xfId="0" quotePrefix="1" applyNumberFormat="1" applyFont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14" fontId="2" fillId="0" borderId="0" xfId="0" applyNumberFormat="1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2" fillId="0" borderId="8" xfId="0" applyFont="1" applyBorder="1" applyAlignment="1" applyProtection="1">
      <alignment horizontal="center" vertical="center"/>
      <protection locked="0"/>
    </xf>
    <xf numFmtId="16" fontId="3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14" fontId="3" fillId="0" borderId="0" xfId="0" applyNumberFormat="1" applyFont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9" fillId="0" borderId="0" xfId="0" applyFont="1" applyAlignment="1">
      <alignment horizontal="center" vertical="center" textRotation="90" shrinkToFit="1"/>
    </xf>
    <xf numFmtId="167" fontId="11" fillId="0" borderId="6" xfId="0" applyNumberFormat="1" applyFont="1" applyBorder="1" applyAlignment="1">
      <alignment horizontal="right" vertical="center" shrinkToFit="1"/>
    </xf>
    <xf numFmtId="0" fontId="2" fillId="0" borderId="0" xfId="0" applyFont="1" applyAlignment="1">
      <alignment horizontal="center" vertical="top" wrapText="1"/>
    </xf>
    <xf numFmtId="0" fontId="4" fillId="4" borderId="6" xfId="0" applyFont="1" applyFill="1" applyBorder="1" applyAlignment="1">
      <alignment horizontal="center" vertical="center" wrapText="1"/>
    </xf>
    <xf numFmtId="0" fontId="4" fillId="4" borderId="0" xfId="0" applyFont="1" applyFill="1" applyAlignment="1">
      <alignment horizontal="center" vertical="center" wrapText="1"/>
    </xf>
    <xf numFmtId="0" fontId="14" fillId="4" borderId="0" xfId="0" applyFont="1" applyFill="1" applyAlignment="1">
      <alignment horizontal="center" vertical="center" wrapText="1"/>
    </xf>
    <xf numFmtId="165" fontId="4" fillId="4" borderId="6" xfId="0" applyNumberFormat="1" applyFont="1" applyFill="1" applyBorder="1" applyAlignment="1">
      <alignment horizontal="center" vertical="top"/>
    </xf>
    <xf numFmtId="165" fontId="8" fillId="0" borderId="7" xfId="0" applyNumberFormat="1" applyFont="1" applyBorder="1" applyAlignment="1">
      <alignment horizontal="center" vertical="top"/>
    </xf>
    <xf numFmtId="0" fontId="12" fillId="0" borderId="7" xfId="0" applyFont="1" applyBorder="1" applyAlignment="1">
      <alignment horizontal="right" vertical="top"/>
    </xf>
    <xf numFmtId="0" fontId="4" fillId="0" borderId="7" xfId="0" applyFont="1" applyBorder="1" applyAlignment="1">
      <alignment horizontal="left" vertical="top"/>
    </xf>
    <xf numFmtId="0" fontId="8" fillId="0" borderId="7" xfId="0" applyFont="1" applyBorder="1" applyAlignment="1">
      <alignment horizontal="center" vertical="top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0" fillId="0" borderId="0" xfId="0" applyFont="1" applyAlignment="1">
      <alignment horizontal="right" vertical="center" shrinkToFit="1"/>
    </xf>
    <xf numFmtId="0" fontId="2" fillId="0" borderId="0" xfId="0" applyFont="1" applyAlignment="1">
      <alignment horizontal="left"/>
    </xf>
    <xf numFmtId="0" fontId="8" fillId="0" borderId="0" xfId="0" applyFont="1" applyAlignment="1">
      <alignment horizontal="center" vertical="top" wrapText="1"/>
    </xf>
    <xf numFmtId="0" fontId="12" fillId="0" borderId="0" xfId="0" applyFont="1" applyAlignment="1">
      <alignment horizontal="right" vertical="top" wrapText="1"/>
    </xf>
    <xf numFmtId="0" fontId="4" fillId="0" borderId="0" xfId="0" applyFont="1" applyAlignment="1">
      <alignment horizontal="left" vertical="top" wrapText="1"/>
    </xf>
    <xf numFmtId="164" fontId="2" fillId="0" borderId="0" xfId="0" applyNumberFormat="1" applyFont="1" applyAlignment="1">
      <alignment vertical="center"/>
    </xf>
    <xf numFmtId="164" fontId="2" fillId="0" borderId="0" xfId="0" applyNumberFormat="1" applyFont="1" applyAlignment="1" applyProtection="1">
      <alignment horizontal="center" vertical="center" shrinkToFit="1"/>
      <protection locked="0"/>
    </xf>
    <xf numFmtId="0" fontId="0" fillId="0" borderId="0" xfId="0" applyAlignment="1">
      <alignment vertical="center"/>
    </xf>
    <xf numFmtId="166" fontId="8" fillId="0" borderId="0" xfId="0" applyNumberFormat="1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left" vertical="center"/>
    </xf>
    <xf numFmtId="0" fontId="15" fillId="0" borderId="0" xfId="0" applyFont="1" applyAlignment="1">
      <alignment horizontal="center" wrapText="1"/>
    </xf>
    <xf numFmtId="0" fontId="15" fillId="0" borderId="0" xfId="0" applyFont="1" applyAlignment="1">
      <alignment horizontal="center" vertical="top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4" fillId="5" borderId="9" xfId="0" applyFont="1" applyFill="1" applyBorder="1" applyAlignment="1">
      <alignment horizontal="center"/>
    </xf>
    <xf numFmtId="0" fontId="4" fillId="5" borderId="10" xfId="0" applyFont="1" applyFill="1" applyBorder="1" applyAlignment="1">
      <alignment horizontal="right"/>
    </xf>
    <xf numFmtId="0" fontId="0" fillId="7" borderId="10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16" fontId="0" fillId="8" borderId="1" xfId="0" applyNumberFormat="1" applyFill="1" applyBorder="1" applyAlignment="1">
      <alignment horizontal="center"/>
    </xf>
    <xf numFmtId="164" fontId="2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left" vertical="center" wrapText="1"/>
    </xf>
    <xf numFmtId="0" fontId="2" fillId="0" borderId="0" xfId="0" applyFont="1" applyAlignment="1">
      <alignment horizontal="left" vertical="center" wrapText="1"/>
    </xf>
    <xf numFmtId="0" fontId="6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 shrinkToFit="1"/>
    </xf>
    <xf numFmtId="164" fontId="2" fillId="0" borderId="0" xfId="0" applyNumberFormat="1" applyFont="1" applyAlignment="1">
      <alignment horizontal="center" vertical="center" shrinkToFit="1"/>
    </xf>
    <xf numFmtId="0" fontId="0" fillId="11" borderId="1" xfId="0" applyFill="1" applyBorder="1" applyAlignment="1">
      <alignment horizontal="center"/>
    </xf>
    <xf numFmtId="0" fontId="0" fillId="11" borderId="9" xfId="0" applyFill="1" applyBorder="1" applyAlignment="1">
      <alignment horizontal="center"/>
    </xf>
    <xf numFmtId="0" fontId="0" fillId="11" borderId="11" xfId="0" applyFill="1" applyBorder="1" applyAlignment="1">
      <alignment horizontal="center"/>
    </xf>
    <xf numFmtId="0" fontId="0" fillId="0" borderId="0" xfId="0" applyAlignment="1">
      <alignment horizontal="center"/>
    </xf>
    <xf numFmtId="0" fontId="17" fillId="10" borderId="12" xfId="0" applyFont="1" applyFill="1" applyBorder="1" applyAlignment="1">
      <alignment horizontal="center"/>
    </xf>
    <xf numFmtId="0" fontId="16" fillId="9" borderId="13" xfId="0" applyNumberFormat="1" applyFont="1" applyFill="1" applyBorder="1" applyAlignment="1">
      <alignment horizontal="center"/>
    </xf>
    <xf numFmtId="168" fontId="16" fillId="9" borderId="13" xfId="0" applyNumberFormat="1" applyFont="1" applyFill="1" applyBorder="1" applyAlignment="1">
      <alignment horizontal="center"/>
    </xf>
  </cellXfs>
  <cellStyles count="2">
    <cellStyle name="Normal" xfId="0" builtinId="0"/>
    <cellStyle name="Normal 2" xfId="1" xr:uid="{A679177B-8587-4D89-834E-67369E85FEC3}"/>
  </cellStyles>
  <dxfs count="119">
    <dxf>
      <font>
        <b val="0"/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8" formatCode="dd\-mmm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border>
        <left style="thin">
          <color auto="1"/>
        </left>
        <right/>
        <vertical/>
        <horizontal/>
      </border>
    </dxf>
    <dxf>
      <border>
        <left style="thin">
          <color rgb="FFC00000"/>
        </left>
        <right style="thin">
          <color rgb="FFC00000"/>
        </right>
        <vertical/>
        <horizontal/>
      </border>
    </dxf>
    <dxf>
      <font>
        <b/>
        <i val="0"/>
      </font>
      <fill>
        <patternFill patternType="lightUp">
          <fgColor rgb="FFC0000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border>
        <left style="thin">
          <color auto="1"/>
        </left>
        <right/>
        <vertical/>
        <horizontal/>
      </border>
    </dxf>
    <dxf>
      <border>
        <left style="thin">
          <color rgb="FFC00000"/>
        </left>
        <right style="thin">
          <color rgb="FFC00000"/>
        </right>
        <vertical/>
        <horizontal/>
      </border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79998168889431442"/>
        </patternFill>
      </fill>
      <border>
        <bottom style="dashed">
          <color theme="0" tint="-0.24994659260841701"/>
        </bottom>
        <vertical/>
        <horizontal/>
      </border>
    </dxf>
    <dxf>
      <font>
        <color auto="1"/>
      </font>
      <fill>
        <patternFill>
          <bgColor theme="4" tint="0.39994506668294322"/>
        </patternFill>
      </fill>
    </dxf>
    <dxf>
      <font>
        <color auto="1"/>
      </font>
      <fill>
        <patternFill>
          <bgColor theme="4" tint="0.79998168889431442"/>
        </patternFill>
      </fill>
    </dxf>
    <dxf>
      <fill>
        <patternFill>
          <bgColor theme="0"/>
        </patternFill>
      </fill>
      <border>
        <left/>
        <right/>
        <top/>
        <vertical/>
        <horizontal/>
      </border>
    </dxf>
    <dxf>
      <border>
        <bottom style="thick">
          <color auto="1"/>
        </bottom>
      </border>
    </dxf>
    <dxf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7" tint="0.79998168889431442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7" tint="0.7999816888943144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7" tint="0.79998168889431442"/>
        <name val="Calibri"/>
        <family val="2"/>
        <scheme val="minor"/>
      </font>
      <fill>
        <patternFill patternType="none">
          <fgColor indexed="64"/>
          <bgColor auto="1"/>
        </patternFill>
      </fill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3CD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alignment horizontal="right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&quot;s&quot;00"/>
      <alignment horizontal="center" vertical="center" textRotation="0" wrapText="0" indent="0" justifyLastLine="0" shrinkToFit="0" readingOrder="0"/>
      <protection locked="0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&quot;s&quot;00"/>
      <alignment vertical="center" textRotation="0" wrapText="0" indent="0" justifyLastLine="0" shrinkToFit="0" readingOrder="0"/>
      <protection locked="1" hidden="0"/>
    </dxf>
    <dxf>
      <border>
        <bottom style="double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5" formatCode="&quot;s&quot;00"/>
      <alignment horizontal="center" vertical="top" textRotation="0" wrapText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1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1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top" textRotation="0" wrapText="1" indent="0" justifyLastLine="0" shrinkToFit="0" readingOrder="0"/>
      <protection locked="1" hidden="0"/>
    </dxf>
    <dxf>
      <font>
        <b/>
        <i val="0"/>
        <color theme="0"/>
      </font>
      <fill>
        <patternFill>
          <bgColor theme="3"/>
        </patternFill>
      </fill>
      <border>
        <top style="thin">
          <color auto="1"/>
        </top>
        <bottom style="double">
          <color auto="1"/>
        </bottom>
      </border>
    </dxf>
    <dxf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horizontal style="dashed">
          <color theme="0" tint="-0.24994659260841701"/>
        </horizontal>
      </border>
    </dxf>
  </dxfs>
  <tableStyles count="1" defaultTableStyle="TableStyleMedium9" defaultPivotStyle="PivotStyleLight16">
    <tableStyle name="Style de tableau 3" pivot="0" count="2" xr9:uid="{B52257E7-499B-446F-BBE2-C106E4EA5C50}">
      <tableStyleElement type="wholeTable" dxfId="118"/>
      <tableStyleElement type="headerRow" dxfId="117"/>
    </tableStyle>
  </tableStyles>
  <colors>
    <mruColors>
      <color rgb="FF0000FF"/>
      <color rgb="FFFFF3CD"/>
      <color rgb="FFFFC000"/>
      <color rgb="FF00FF00"/>
      <color rgb="FF806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CheckBox" checked="Checked" fmlaLink="C2" lockText="1" noThreeD="1"/>
</file>

<file path=xl/ctrlProps/ctrlProp2.xml><?xml version="1.0" encoding="utf-8"?>
<formControlPr xmlns="http://schemas.microsoft.com/office/spreadsheetml/2009/9/main" objectType="CheckBox" checked="Checked" fmlaLink="C3" lockText="1" noThreeD="1"/>
</file>

<file path=xl/ctrlProps/ctrlProp3.xml><?xml version="1.0" encoding="utf-8"?>
<formControlPr xmlns="http://schemas.microsoft.com/office/spreadsheetml/2009/9/main" objectType="CheckBox" checked="Checked" fmlaLink="C4" lockText="1" noThreeD="1"/>
</file>

<file path=xl/ctrlProps/ctrlProp4.xml><?xml version="1.0" encoding="utf-8"?>
<formControlPr xmlns="http://schemas.microsoft.com/office/spreadsheetml/2009/9/main" objectType="CheckBox" checked="Checked" fmlaLink="C5" lockText="1" noThreeD="1"/>
</file>

<file path=xl/ctrlProps/ctrlProp5.xml><?xml version="1.0" encoding="utf-8"?>
<formControlPr xmlns="http://schemas.microsoft.com/office/spreadsheetml/2009/9/main" objectType="CheckBox" checked="Checked" fmlaLink="C6" lockText="1" noThreeD="1"/>
</file>

<file path=xl/ctrlProps/ctrlProp6.xml><?xml version="1.0" encoding="utf-8"?>
<formControlPr xmlns="http://schemas.microsoft.com/office/spreadsheetml/2009/9/main" objectType="CheckBox" checked="Checked" fmlaLink="C8" lockText="1" noThreeD="1"/>
</file>

<file path=xl/ctrlProps/ctrlProp7.xml><?xml version="1.0" encoding="utf-8"?>
<formControlPr xmlns="http://schemas.microsoft.com/office/spreadsheetml/2009/9/main" objectType="CheckBox" checked="Checked" fmlaLink="C10" lockText="1" noThreeD="1"/>
</file>

<file path=xl/ctrlProps/ctrlProp8.xml><?xml version="1.0" encoding="utf-8"?>
<formControlPr xmlns="http://schemas.microsoft.com/office/spreadsheetml/2009/9/main" objectType="CheckBox" checked="Checked" fmlaLink="C9" lockText="1" noThreeD="1"/>
</file>

<file path=xl/ctrlProps/ctrlProp9.xml><?xml version="1.0" encoding="utf-8"?>
<formControlPr xmlns="http://schemas.microsoft.com/office/spreadsheetml/2009/9/main" objectType="CheckBox" checked="Checked" fmlaLink="C11" lockText="1" noThreeD="1"/>
</file>

<file path=xl/ctrlProps/ctrlProp10.xml><?xml version="1.0" encoding="utf-8"?>
<formControlPr xmlns="http://schemas.microsoft.com/office/spreadsheetml/2009/9/main" objectType="CheckBox" checked="Checked" fmlaLink="C12" lockText="1" noThreeD="1"/>
</file>

<file path=xl/ctrlProps/ctrlProp11.xml><?xml version="1.0" encoding="utf-8"?>
<formControlPr xmlns="http://schemas.microsoft.com/office/spreadsheetml/2009/9/main" objectType="CheckBox" checked="Checked" fmlaLink="C13" lockText="1" noThreeD="1"/>
</file>

<file path=xl/ctrlProps/ctrlProp12.xml><?xml version="1.0" encoding="utf-8"?>
<formControlPr xmlns="http://schemas.microsoft.com/office/spreadsheetml/2009/9/main" objectType="CheckBox" checked="Checked" fmlaLink="C14" lockText="1" noThreeD="1"/>
</file>

<file path=xl/ctrlProps/ctrlProp13.xml><?xml version="1.0" encoding="utf-8"?>
<formControlPr xmlns="http://schemas.microsoft.com/office/spreadsheetml/2009/9/main" objectType="CheckBox" checked="Checked" fmlaLink="C7" lockText="1" noThreeD="1"/>
</file>

<file path=xl/ctrlProps/ctrlProp14.xml><?xml version="1.0" encoding="utf-8"?>
<formControlPr xmlns="http://schemas.microsoft.com/office/spreadsheetml/2009/9/main" objectType="CheckBox" checked="Checked" fmlaLink="C15" lockText="1" noThreeD="1"/>
</file>

<file path=xl/ctrlProps/ctrlProp15.xml><?xml version="1.0" encoding="utf-8"?>
<formControlPr xmlns="http://schemas.microsoft.com/office/spreadsheetml/2009/9/main" objectType="CheckBox" checked="Checked" fmlaLink="C16" lockText="1" noThreeD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106680</xdr:colOff>
          <xdr:row>1</xdr:row>
          <xdr:rowOff>106680</xdr:rowOff>
        </xdr:from>
        <xdr:to>
          <xdr:col>20</xdr:col>
          <xdr:colOff>1897380</xdr:colOff>
          <xdr:row>1</xdr:row>
          <xdr:rowOff>678180</xdr:rowOff>
        </xdr:to>
        <xdr:sp macro="" textlink="">
          <xdr:nvSpPr>
            <xdr:cNvPr id="1028" name="ScrollBar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2065020</xdr:colOff>
          <xdr:row>1</xdr:row>
          <xdr:rowOff>106680</xdr:rowOff>
        </xdr:from>
        <xdr:to>
          <xdr:col>21</xdr:col>
          <xdr:colOff>967740</xdr:colOff>
          <xdr:row>1</xdr:row>
          <xdr:rowOff>678180</xdr:rowOff>
        </xdr:to>
        <xdr:sp macro="" textlink="">
          <xdr:nvSpPr>
            <xdr:cNvPr id="1029" name="SpinButton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1104900</xdr:colOff>
          <xdr:row>1</xdr:row>
          <xdr:rowOff>99060</xdr:rowOff>
        </xdr:from>
        <xdr:to>
          <xdr:col>22</xdr:col>
          <xdr:colOff>777240</xdr:colOff>
          <xdr:row>1</xdr:row>
          <xdr:rowOff>670560</xdr:rowOff>
        </xdr:to>
        <xdr:sp macro="" textlink="">
          <xdr:nvSpPr>
            <xdr:cNvPr id="1030" name="btn_today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106680</xdr:colOff>
      <xdr:row>0</xdr:row>
      <xdr:rowOff>99060</xdr:rowOff>
    </xdr:from>
    <xdr:to>
      <xdr:col>16</xdr:col>
      <xdr:colOff>853440</xdr:colOff>
      <xdr:row>2</xdr:row>
      <xdr:rowOff>121920</xdr:rowOff>
    </xdr:to>
    <xdr:sp macro="[0]!Essai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5099036-02D7-0523-3E67-8FE47EB4B5C1}"/>
            </a:ext>
          </a:extLst>
        </xdr:cNvPr>
        <xdr:cNvSpPr/>
      </xdr:nvSpPr>
      <xdr:spPr>
        <a:xfrm>
          <a:off x="7612380" y="99060"/>
          <a:ext cx="746760" cy="411480"/>
        </a:xfrm>
        <a:prstGeom prst="roundRect">
          <a:avLst/>
        </a:prstGeom>
        <a:solidFill>
          <a:srgbClr val="0000FF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600"/>
            <a:t>Hop !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</xdr:row>
          <xdr:rowOff>15240</xdr:rowOff>
        </xdr:from>
        <xdr:to>
          <xdr:col>3</xdr:col>
          <xdr:colOff>144780</xdr:colOff>
          <xdr:row>2</xdr:row>
          <xdr:rowOff>0</xdr:rowOff>
        </xdr:to>
        <xdr:sp macro="" textlink="">
          <xdr:nvSpPr>
            <xdr:cNvPr id="3098" name="checkbox2" hidden="1">
              <a:extLst>
                <a:ext uri="{63B3BB69-23CF-44E3-9099-C40C66FF867C}">
                  <a14:compatExt spid="_x0000_s3098"/>
                </a:ext>
                <a:ext uri="{FF2B5EF4-FFF2-40B4-BE49-F238E27FC236}">
                  <a16:creationId xmlns:a16="http://schemas.microsoft.com/office/drawing/2014/main" id="{00000000-0008-0000-0400-00001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 de l'an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2</xdr:row>
          <xdr:rowOff>15240</xdr:rowOff>
        </xdr:from>
        <xdr:to>
          <xdr:col>3</xdr:col>
          <xdr:colOff>144780</xdr:colOff>
          <xdr:row>3</xdr:row>
          <xdr:rowOff>0</xdr:rowOff>
        </xdr:to>
        <xdr:sp macro="" textlink="">
          <xdr:nvSpPr>
            <xdr:cNvPr id="3099" name="checkbox3" hidden="1">
              <a:extLst>
                <a:ext uri="{63B3BB69-23CF-44E3-9099-C40C66FF867C}">
                  <a14:compatExt spid="_x0000_s3099"/>
                </a:ext>
                <a:ext uri="{FF2B5EF4-FFF2-40B4-BE49-F238E27FC236}">
                  <a16:creationId xmlns:a16="http://schemas.microsoft.com/office/drawing/2014/main" id="{00000000-0008-0000-0400-00001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Pâques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3</xdr:row>
          <xdr:rowOff>0</xdr:rowOff>
        </xdr:from>
        <xdr:to>
          <xdr:col>3</xdr:col>
          <xdr:colOff>144780</xdr:colOff>
          <xdr:row>3</xdr:row>
          <xdr:rowOff>182880</xdr:rowOff>
        </xdr:to>
        <xdr:sp macro="" textlink="">
          <xdr:nvSpPr>
            <xdr:cNvPr id="3106" name="checkbox4" hidden="1">
              <a:extLst>
                <a:ext uri="{63B3BB69-23CF-44E3-9099-C40C66FF867C}">
                  <a14:compatExt spid="_x0000_s3106"/>
                </a:ext>
                <a:ext uri="{FF2B5EF4-FFF2-40B4-BE49-F238E27FC236}">
                  <a16:creationId xmlns:a16="http://schemas.microsoft.com/office/drawing/2014/main" id="{00000000-0008-0000-0400-00002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Pâques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4</xdr:row>
          <xdr:rowOff>0</xdr:rowOff>
        </xdr:from>
        <xdr:to>
          <xdr:col>3</xdr:col>
          <xdr:colOff>144780</xdr:colOff>
          <xdr:row>4</xdr:row>
          <xdr:rowOff>182880</xdr:rowOff>
        </xdr:to>
        <xdr:sp macro="" textlink="">
          <xdr:nvSpPr>
            <xdr:cNvPr id="3107" name="checkbox5" hidden="1">
              <a:extLst>
                <a:ext uri="{63B3BB69-23CF-44E3-9099-C40C66FF867C}">
                  <a14:compatExt spid="_x0000_s3107"/>
                </a:ext>
                <a:ext uri="{FF2B5EF4-FFF2-40B4-BE49-F238E27FC236}">
                  <a16:creationId xmlns:a16="http://schemas.microsoft.com/office/drawing/2014/main" id="{00000000-0008-0000-0400-00002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du travail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5</xdr:row>
          <xdr:rowOff>0</xdr:rowOff>
        </xdr:from>
        <xdr:to>
          <xdr:col>3</xdr:col>
          <xdr:colOff>144780</xdr:colOff>
          <xdr:row>5</xdr:row>
          <xdr:rowOff>182880</xdr:rowOff>
        </xdr:to>
        <xdr:sp macro="" textlink="">
          <xdr:nvSpPr>
            <xdr:cNvPr id="3109" name="checkbox6" hidden="1">
              <a:extLst>
                <a:ext uri="{63B3BB69-23CF-44E3-9099-C40C66FF867C}">
                  <a14:compatExt spid="_x0000_s3109"/>
                </a:ext>
                <a:ext uri="{FF2B5EF4-FFF2-40B4-BE49-F238E27FC236}">
                  <a16:creationId xmlns:a16="http://schemas.microsoft.com/office/drawing/2014/main" id="{00000000-0008-0000-0400-00002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 de l'ascension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7</xdr:row>
          <xdr:rowOff>0</xdr:rowOff>
        </xdr:from>
        <xdr:to>
          <xdr:col>3</xdr:col>
          <xdr:colOff>144780</xdr:colOff>
          <xdr:row>7</xdr:row>
          <xdr:rowOff>182880</xdr:rowOff>
        </xdr:to>
        <xdr:sp macro="" textlink="">
          <xdr:nvSpPr>
            <xdr:cNvPr id="3110" name="checkbox8" hidden="1">
              <a:extLst>
                <a:ext uri="{63B3BB69-23CF-44E3-9099-C40C66FF867C}">
                  <a14:compatExt spid="_x0000_s3110"/>
                </a:ext>
                <a:ext uri="{FF2B5EF4-FFF2-40B4-BE49-F238E27FC236}">
                  <a16:creationId xmlns:a16="http://schemas.microsoft.com/office/drawing/2014/main" id="{00000000-0008-0000-0400-00002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Victoire 1945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9</xdr:row>
          <xdr:rowOff>0</xdr:rowOff>
        </xdr:from>
        <xdr:to>
          <xdr:col>3</xdr:col>
          <xdr:colOff>144780</xdr:colOff>
          <xdr:row>9</xdr:row>
          <xdr:rowOff>182880</xdr:rowOff>
        </xdr:to>
        <xdr:sp macro="" textlink="">
          <xdr:nvSpPr>
            <xdr:cNvPr id="3111" name="checkbox10" hidden="1">
              <a:extLst>
                <a:ext uri="{63B3BB69-23CF-44E3-9099-C40C66FF867C}">
                  <a14:compatExt spid="_x0000_s3111"/>
                </a:ext>
                <a:ext uri="{FF2B5EF4-FFF2-40B4-BE49-F238E27FC236}">
                  <a16:creationId xmlns:a16="http://schemas.microsoft.com/office/drawing/2014/main" id="{00000000-0008-0000-0400-00002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Pentecôte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8</xdr:row>
          <xdr:rowOff>0</xdr:rowOff>
        </xdr:from>
        <xdr:to>
          <xdr:col>3</xdr:col>
          <xdr:colOff>144780</xdr:colOff>
          <xdr:row>8</xdr:row>
          <xdr:rowOff>182880</xdr:rowOff>
        </xdr:to>
        <xdr:sp macro="" textlink="">
          <xdr:nvSpPr>
            <xdr:cNvPr id="3112" name="checkbox9" hidden="1">
              <a:extLst>
                <a:ext uri="{63B3BB69-23CF-44E3-9099-C40C66FF867C}">
                  <a14:compatExt spid="_x0000_s3112"/>
                </a:ext>
                <a:ext uri="{FF2B5EF4-FFF2-40B4-BE49-F238E27FC236}">
                  <a16:creationId xmlns:a16="http://schemas.microsoft.com/office/drawing/2014/main" id="{00000000-0008-0000-0400-00002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Pentecôte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10</xdr:row>
          <xdr:rowOff>0</xdr:rowOff>
        </xdr:from>
        <xdr:to>
          <xdr:col>3</xdr:col>
          <xdr:colOff>144780</xdr:colOff>
          <xdr:row>10</xdr:row>
          <xdr:rowOff>182880</xdr:rowOff>
        </xdr:to>
        <xdr:sp macro="" textlink="">
          <xdr:nvSpPr>
            <xdr:cNvPr id="3113" name="checkbox11" hidden="1">
              <a:extLst>
                <a:ext uri="{63B3BB69-23CF-44E3-9099-C40C66FF867C}">
                  <a14:compatExt spid="_x0000_s3113"/>
                </a:ext>
                <a:ext uri="{FF2B5EF4-FFF2-40B4-BE49-F238E27FC236}">
                  <a16:creationId xmlns:a16="http://schemas.microsoft.com/office/drawing/2014/main" id="{00000000-0008-0000-0400-00002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Nationale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10</xdr:row>
          <xdr:rowOff>190500</xdr:rowOff>
        </xdr:from>
        <xdr:to>
          <xdr:col>3</xdr:col>
          <xdr:colOff>144780</xdr:colOff>
          <xdr:row>11</xdr:row>
          <xdr:rowOff>175260</xdr:rowOff>
        </xdr:to>
        <xdr:sp macro="" textlink="">
          <xdr:nvSpPr>
            <xdr:cNvPr id="3114" name="checkbox12" hidden="1">
              <a:extLst>
                <a:ext uri="{63B3BB69-23CF-44E3-9099-C40C66FF867C}">
                  <a14:compatExt spid="_x0000_s3114"/>
                </a:ext>
                <a:ext uri="{FF2B5EF4-FFF2-40B4-BE49-F238E27FC236}">
                  <a16:creationId xmlns:a16="http://schemas.microsoft.com/office/drawing/2014/main" id="{00000000-0008-0000-0400-00002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L'Assomption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11</xdr:row>
          <xdr:rowOff>190500</xdr:rowOff>
        </xdr:from>
        <xdr:to>
          <xdr:col>3</xdr:col>
          <xdr:colOff>144780</xdr:colOff>
          <xdr:row>12</xdr:row>
          <xdr:rowOff>175260</xdr:rowOff>
        </xdr:to>
        <xdr:sp macro="" textlink="">
          <xdr:nvSpPr>
            <xdr:cNvPr id="3115" name="checkbox13" hidden="1">
              <a:extLst>
                <a:ext uri="{63B3BB69-23CF-44E3-9099-C40C66FF867C}">
                  <a14:compatExt spid="_x0000_s3115"/>
                </a:ext>
                <a:ext uri="{FF2B5EF4-FFF2-40B4-BE49-F238E27FC236}">
                  <a16:creationId xmlns:a16="http://schemas.microsoft.com/office/drawing/2014/main" id="{00000000-0008-0000-0400-00002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Toussaint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13</xdr:row>
          <xdr:rowOff>0</xdr:rowOff>
        </xdr:from>
        <xdr:to>
          <xdr:col>3</xdr:col>
          <xdr:colOff>144780</xdr:colOff>
          <xdr:row>13</xdr:row>
          <xdr:rowOff>182880</xdr:rowOff>
        </xdr:to>
        <xdr:sp macro="" textlink="">
          <xdr:nvSpPr>
            <xdr:cNvPr id="3116" name="checkbox14" hidden="1">
              <a:extLst>
                <a:ext uri="{63B3BB69-23CF-44E3-9099-C40C66FF867C}">
                  <a14:compatExt spid="_x0000_s3116"/>
                </a:ext>
                <a:ext uri="{FF2B5EF4-FFF2-40B4-BE49-F238E27FC236}">
                  <a16:creationId xmlns:a16="http://schemas.microsoft.com/office/drawing/2014/main" id="{00000000-0008-0000-0400-00002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Armistice 1918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6</xdr:row>
          <xdr:rowOff>0</xdr:rowOff>
        </xdr:from>
        <xdr:to>
          <xdr:col>3</xdr:col>
          <xdr:colOff>144780</xdr:colOff>
          <xdr:row>6</xdr:row>
          <xdr:rowOff>182880</xdr:rowOff>
        </xdr:to>
        <xdr:sp macro="" textlink="">
          <xdr:nvSpPr>
            <xdr:cNvPr id="3117" name="checkbox7" hidden="1">
              <a:extLst>
                <a:ext uri="{63B3BB69-23CF-44E3-9099-C40C66FF867C}">
                  <a14:compatExt spid="_x0000_s3117"/>
                </a:ext>
                <a:ext uri="{FF2B5EF4-FFF2-40B4-BE49-F238E27FC236}">
                  <a16:creationId xmlns:a16="http://schemas.microsoft.com/office/drawing/2014/main" id="{00000000-0008-0000-0400-00002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 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14</xdr:row>
          <xdr:rowOff>0</xdr:rowOff>
        </xdr:from>
        <xdr:to>
          <xdr:col>3</xdr:col>
          <xdr:colOff>144780</xdr:colOff>
          <xdr:row>14</xdr:row>
          <xdr:rowOff>182880</xdr:rowOff>
        </xdr:to>
        <xdr:sp macro="" textlink="">
          <xdr:nvSpPr>
            <xdr:cNvPr id="3118" name="checkbox15" hidden="1">
              <a:extLst>
                <a:ext uri="{63B3BB69-23CF-44E3-9099-C40C66FF867C}">
                  <a14:compatExt spid="_x0000_s3118"/>
                </a:ext>
                <a:ext uri="{FF2B5EF4-FFF2-40B4-BE49-F238E27FC236}">
                  <a16:creationId xmlns:a16="http://schemas.microsoft.com/office/drawing/2014/main" id="{00000000-0008-0000-0400-00002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Noël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15</xdr:row>
          <xdr:rowOff>0</xdr:rowOff>
        </xdr:from>
        <xdr:to>
          <xdr:col>3</xdr:col>
          <xdr:colOff>144780</xdr:colOff>
          <xdr:row>15</xdr:row>
          <xdr:rowOff>182880</xdr:rowOff>
        </xdr:to>
        <xdr:sp macro="" textlink="">
          <xdr:nvSpPr>
            <xdr:cNvPr id="3119" name="checkbox16" hidden="1">
              <a:extLst>
                <a:ext uri="{63B3BB69-23CF-44E3-9099-C40C66FF867C}">
                  <a14:compatExt spid="_x0000_s3119"/>
                </a:ext>
                <a:ext uri="{FF2B5EF4-FFF2-40B4-BE49-F238E27FC236}">
                  <a16:creationId xmlns:a16="http://schemas.microsoft.com/office/drawing/2014/main" id="{00000000-0008-0000-0400-00002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Saint Thomas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l_composants" displayName="Tbl_composants" ref="A16:BM114" totalsRowShown="0" headerRowDxfId="116" dataDxfId="115">
  <autoFilter ref="A16:BM114" xr:uid="{00000000-000C-0000-FFFF-FFFF00000000}"/>
  <sortState xmlns:xlrd2="http://schemas.microsoft.com/office/spreadsheetml/2017/richdata2" ref="A17:W17">
    <sortCondition descending="1" ref="V16:V17"/>
  </sortState>
  <tableColumns count="65">
    <tableColumn id="1" xr3:uid="{9D0E5AF1-2F2A-4D4F-BA2D-A29CE3BB32DA}" name="A1" dataDxfId="114"/>
    <tableColumn id="7" xr3:uid="{79F773A9-3220-431D-8634-A5D0F3CF8DF5}" name="A2" dataDxfId="113"/>
    <tableColumn id="8" xr3:uid="{7270FAD0-A106-40B1-86F2-A01921C5B4E8}" name="A3" dataDxfId="112"/>
    <tableColumn id="9" xr3:uid="{47168299-2427-4B7E-B05A-9769187601FD}" name="A4" dataDxfId="111"/>
    <tableColumn id="10" xr3:uid="{BBBF1DFA-E352-4D7D-9E93-A1F86A6A9394}" name="A5" dataDxfId="110"/>
    <tableColumn id="11" xr3:uid="{5DFC09AB-26F7-495B-92AD-4514EC3D65A7}" name="A6" dataDxfId="109"/>
    <tableColumn id="12" xr3:uid="{80272916-A94D-4FDD-840C-48E9E5D967CD}" name="A7" dataDxfId="108"/>
    <tableColumn id="13" xr3:uid="{E521EBE4-E4B6-4019-B536-8F4DC7DDCF5A}" name="A8" dataDxfId="107"/>
    <tableColumn id="14" xr3:uid="{5C492415-7898-4F4A-9A78-18375D78EACF}" name="A9" dataDxfId="106"/>
    <tableColumn id="15" xr3:uid="{DF99013F-6D1B-4AF8-9890-81714176FD24}" name="A10" dataDxfId="105"/>
    <tableColumn id="16" xr3:uid="{7224F1B4-079E-4892-97A2-21DC840BB3AE}" name="A11" dataDxfId="104"/>
    <tableColumn id="17" xr3:uid="{62DD2342-7363-4F40-91C4-FE8D1B14610C}" name="A12" dataDxfId="103"/>
    <tableColumn id="18" xr3:uid="{5E66235F-2B35-4943-B91D-7041AC49B301}" name="Tag" dataDxfId="102"/>
    <tableColumn id="19" xr3:uid="{7C05E4B8-E4B3-44E6-9D07-A59770471889}" name="Commentaire" dataDxfId="101"/>
    <tableColumn id="20" xr3:uid="{B98EB8A5-A7D1-4F87-B925-D934EF9679AE}" name="Stock QM" dataDxfId="100"/>
    <tableColumn id="21" xr3:uid="{A769080C-BD42-4727-A185-4D3BDD767660}" name="idk" dataDxfId="99"/>
    <tableColumn id="22" xr3:uid="{A76DAE10-537A-4D25-B42E-58885C072ED1}" name="Code FRN" dataDxfId="98"/>
    <tableColumn id="23" xr3:uid="{FE110898-AEA0-473E-B121-418F6A22EEB2}" name="Fournisseur" dataDxfId="97"/>
    <tableColumn id="2" xr3:uid="{00000000-0010-0000-0000-000002000000}" name="Type" dataDxfId="96"/>
    <tableColumn id="3" xr3:uid="{00000000-0010-0000-0000-000003000000}" name="Gest." dataDxfId="95"/>
    <tableColumn id="4" xr3:uid="{00000000-0010-0000-0000-000004000000}" name="Désignation" dataDxfId="94"/>
    <tableColumn id="5" xr3:uid="{00000000-0010-0000-0000-000005000000}" name="Composant" dataDxfId="93"/>
    <tableColumn id="6" xr3:uid="{00000000-0010-0000-0000-000006000000}" name="Stock dispo" dataDxfId="92"/>
    <tableColumn id="24" xr3:uid="{13114746-CD98-430D-A154-ED5E1E0396A7}" name="&lt;&lt;" dataDxfId="91"/>
    <tableColumn id="25" xr3:uid="{58CA7ADE-D2A2-4EB5-84AA-8E3BC941AC94}" name="V1" dataDxfId="90"/>
    <tableColumn id="26" xr3:uid="{0A7AD40D-A4AC-45B7-9610-BA69A255C2DD}" name="V2" dataDxfId="89"/>
    <tableColumn id="27" xr3:uid="{BAD80601-EE91-4D10-985F-1509B206D65F}" name="V3" dataDxfId="88"/>
    <tableColumn id="28" xr3:uid="{ADC3EA46-A339-4545-9344-E247DBB6D528}" name="V4" dataDxfId="87"/>
    <tableColumn id="29" xr3:uid="{21A4C55F-C1AE-45CE-B296-356E5F84D8D1}" name="V5" dataDxfId="86"/>
    <tableColumn id="30" xr3:uid="{A7ADF002-DCA4-4EC2-96FC-13C0250CC975}" name="V6" dataDxfId="85"/>
    <tableColumn id="31" xr3:uid="{AD1D79FF-D65F-4C6D-A022-03E5020AAFA3}" name="V7" dataDxfId="84"/>
    <tableColumn id="32" xr3:uid="{FD23FB75-6E17-4DB7-8C39-28EF907CE2D4}" name="V8" dataDxfId="83"/>
    <tableColumn id="33" xr3:uid="{3DBB232C-8298-45A7-BBB3-991391258059}" name="V9" dataDxfId="82"/>
    <tableColumn id="34" xr3:uid="{6828316C-0F8D-4887-8069-8DADFE8888A9}" name="V10" dataDxfId="81"/>
    <tableColumn id="35" xr3:uid="{73056E08-6C1F-4C8C-9C30-4A32597E6426}" name="V11" dataDxfId="80"/>
    <tableColumn id="36" xr3:uid="{306857D2-AC2F-4BB8-9D95-A90AE04F4AEE}" name="V12" dataDxfId="79"/>
    <tableColumn id="37" xr3:uid="{723C4B00-9BDC-4518-A93A-2E4977DA5FBD}" name="V13" dataDxfId="78"/>
    <tableColumn id="38" xr3:uid="{8C3EA4F4-3201-46D1-8283-D094CCB3BE3D}" name="V14" dataDxfId="77"/>
    <tableColumn id="39" xr3:uid="{C3274FAC-BEC5-45D3-A474-4A6BA6414182}" name="V15" dataDxfId="76"/>
    <tableColumn id="40" xr3:uid="{CD04B20B-B9D1-4D80-96C0-AE3709A6AFC8}" name="V16" dataDxfId="75"/>
    <tableColumn id="41" xr3:uid="{459A7CC3-E081-40FA-9D8D-8DCC6424ECFD}" name="V17" dataDxfId="74"/>
    <tableColumn id="42" xr3:uid="{AC3D4BFC-CE48-470C-8E27-82CD1838E188}" name="V18" dataDxfId="73"/>
    <tableColumn id="43" xr3:uid="{7E85E84D-F871-4C9E-B603-3EE7CB5C5DFB}" name="V19" dataDxfId="72"/>
    <tableColumn id="44" xr3:uid="{7600387C-0B05-4A33-B901-F58F72A87756}" name="V20" dataDxfId="71"/>
    <tableColumn id="45" xr3:uid="{5B49566B-D93F-44E0-A937-8F6F40B260DA}" name="V21" dataDxfId="70"/>
    <tableColumn id="46" xr3:uid="{528E7EEB-4056-4B98-8A1E-235276E2BD4C}" name="V22" dataDxfId="69"/>
    <tableColumn id="47" xr3:uid="{2869BD5F-48BC-4F96-93FA-19B9D837FBF8}" name="V23" dataDxfId="68"/>
    <tableColumn id="48" xr3:uid="{BFE2891C-194E-486D-9CF4-4074502BDE7D}" name="V24" dataDxfId="67"/>
    <tableColumn id="49" xr3:uid="{FF125D92-C9B2-46D3-8EAF-0F016B629159}" name="V25" dataDxfId="66"/>
    <tableColumn id="50" xr3:uid="{4D4926BB-C667-4B79-92BA-883916953D1C}" name="V26" dataDxfId="65"/>
    <tableColumn id="51" xr3:uid="{13D02F73-757A-4F0A-91D3-F156F20CB757}" name="V27" dataDxfId="64"/>
    <tableColumn id="52" xr3:uid="{3F0FD92F-1566-44E7-8151-CEFDB79F5C1A}" name="V28" dataDxfId="63"/>
    <tableColumn id="53" xr3:uid="{AF74FDBA-1F41-4857-AA33-BE89AF129E93}" name="V29" dataDxfId="62"/>
    <tableColumn id="54" xr3:uid="{0CDB30D1-0335-41D5-9B2B-32DF64B75413}" name="V30" dataDxfId="61"/>
    <tableColumn id="55" xr3:uid="{A2CD3E41-BADD-48E0-BB3E-6BE440B35D6C}" name="V31" dataDxfId="60"/>
    <tableColumn id="56" xr3:uid="{E62F464E-2EF3-440A-94C2-15E6E18A4738}" name="V32" dataDxfId="59"/>
    <tableColumn id="57" xr3:uid="{FC63AA7D-DB14-4628-BC98-F5D9770583CE}" name="V33" dataDxfId="58"/>
    <tableColumn id="58" xr3:uid="{82FF2D11-5A0F-4876-AC28-E4AF75C3D3FA}" name="V34" dataDxfId="57"/>
    <tableColumn id="59" xr3:uid="{47915E6C-1A2F-4E7E-A315-7F0F223D96E8}" name="V35" dataDxfId="56"/>
    <tableColumn id="60" xr3:uid="{E3FBF895-88B8-4645-A7A0-7EE0A6789103}" name="V36" dataDxfId="55"/>
    <tableColumn id="61" xr3:uid="{4A9581E8-26F2-44A0-A44D-BD9F93B00DFE}" name="V37" dataDxfId="54"/>
    <tableColumn id="62" xr3:uid="{4D0FA4A2-D450-4FE5-B377-968C2BFEEABD}" name="V38" dataDxfId="53"/>
    <tableColumn id="63" xr3:uid="{142EFE39-4BC4-43D2-BF7A-721BD53C0692}" name="V39" dataDxfId="52"/>
    <tableColumn id="64" xr3:uid="{200BF52F-C518-4127-A94A-A8A6ECD563B4}" name="V40" dataDxfId="51"/>
    <tableColumn id="65" xr3:uid="{98FC5DFA-D23D-4890-B545-26B8E839E4D2}" name="&gt;&gt;" dataDxfId="50"/>
  </tableColumns>
  <tableStyleInfo name="Style de tableau 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F1D830A-D121-403C-B88B-E82AE154BC14}" name="Tbl_assemblages" displayName="Tbl_assemblages" ref="T3:W15" totalsRowShown="0" headerRowDxfId="49" dataDxfId="47" headerRowBorderDxfId="48">
  <tableColumns count="4">
    <tableColumn id="6" xr3:uid="{3BC66BF0-4A6E-4A9D-AD75-90F83FD2964E}" name="Actif" dataDxfId="46"/>
    <tableColumn id="2" xr3:uid="{64C61767-C9DD-4E26-B16B-0BD02B5CC376}" name="Désignation" dataDxfId="45">
      <calculatedColumnFormula>Des_ass</calculatedColumnFormula>
    </tableColumn>
    <tableColumn id="3" xr3:uid="{9F389576-7650-4D60-B92F-636F739E94E2}" name="Assemblage" dataDxfId="44"/>
    <tableColumn id="4" xr3:uid="{02522324-6732-4E3F-B8CA-60EE20E72F90}" name="Total" dataDxfId="43"/>
  </tableColumns>
  <tableStyleInfo name="Style de tableau 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855EF19-93D7-4E5D-938F-45C3D212D18F}" name="Tbl_BdD" displayName="Tbl_BdD" ref="R2:W3" insertRow="1" totalsRowShown="0" headerRowDxfId="42" dataDxfId="0" headerRowBorderDxfId="22" tableBorderDxfId="23">
  <autoFilter ref="R2:W3" xr:uid="{8855EF19-93D7-4E5D-938F-45C3D212D18F}"/>
  <tableColumns count="6">
    <tableColumn id="1" xr3:uid="{BC8E0A9A-1764-45C2-9719-BCEA70A9814F}" name="assemblage" dataDxfId="6"/>
    <tableColumn id="2" xr3:uid="{F7E44797-0CAD-406A-9DFB-C33357417F4C}" name="BdD date" dataDxfId="5"/>
    <tableColumn id="3" xr3:uid="{E203F167-FB75-4B75-9AA2-9ACCDDB2402D}" name="composant" dataDxfId="4"/>
    <tableColumn id="4" xr3:uid="{B639B42F-A585-46CC-853C-0301C9253C9C}" name="coef" dataDxfId="3"/>
    <tableColumn id="5" xr3:uid="{1E74DD10-186D-4F04-B904-DC7B95D89639}" name="BdD qte" dataDxfId="2"/>
    <tableColumn id="6" xr3:uid="{3B8CDF65-00B5-4118-9CDC-EF1BE6578870}" name="TOTAL" dataDxfId="1"/>
  </tableColumns>
  <tableStyleInfo name="TableStyleMedium1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3B87B86-ADB4-42EB-9878-BDE075870A81}" name="BdD_assemblages" displayName="BdD_assemblages" ref="A1:F33" totalsRowShown="0" headerRowDxfId="41" dataDxfId="40">
  <tableColumns count="6">
    <tableColumn id="1" xr3:uid="{3336E60B-B723-45AA-8408-D293681D5398}" name="Année" dataDxfId="39"/>
    <tableColumn id="2" xr3:uid="{AF337C1E-F2A4-4D32-9AED-FADA52CE73B8}" name="Semaine" dataDxfId="38"/>
    <tableColumn id="3" xr3:uid="{DAD5A1AF-92CE-40F6-A79A-57736A3797BB}" name="Assemblage" dataDxfId="37"/>
    <tableColumn id="5" xr3:uid="{3C6E84D9-001F-4D60-9759-EAFFDF808E71}" name="Quantité" dataDxfId="36"/>
    <tableColumn id="4" xr3:uid="{C51698CE-5E4C-4378-AE41-F7EF53F300D0}" name="Date_maj" dataDxfId="35"/>
    <tableColumn id="6" xr3:uid="{EB599F2C-F7AC-4EC2-B3FD-F69B74921E24}" name="Qte_maj" dataDxfId="34"/>
  </tableColumns>
  <tableStyleInfo name="Style de tableau 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32F66A1-EDD2-4DD4-B466-1A848F5B9C84}" name="Tbl_fermetures" displayName="Tbl_fermetures" ref="E1:E19" totalsRowShown="0" headerRowDxfId="33" dataDxfId="32">
  <autoFilter ref="E1:E19" xr:uid="{732F66A1-EDD2-4DD4-B466-1A848F5B9C84}">
    <filterColumn colId="0" hiddenButton="1"/>
  </autoFilter>
  <tableColumns count="1">
    <tableColumn id="1" xr3:uid="{1627171D-C79F-4648-8F20-30F7215B2D65}" name="Jours de fermeture" dataDxfId="31"/>
  </tableColumns>
  <tableStyleInfo name="Style de tableau 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C81DCC1-933D-4F73-AF66-C1CF20B37F30}" name="Tbl_fériés" displayName="Tbl_fériés" ref="C1:D16" totalsRowShown="0" headerRowDxfId="30" dataDxfId="28" headerRowBorderDxfId="29" tableBorderDxfId="27" totalsRowBorderDxfId="26">
  <autoFilter ref="C1:D16" xr:uid="{4C81DCC1-933D-4F73-AF66-C1CF20B37F30}">
    <filterColumn colId="0" hiddenButton="1"/>
    <filterColumn colId="1" hiddenButton="1"/>
  </autoFilter>
  <tableColumns count="2">
    <tableColumn id="1" xr3:uid="{AC556AF8-07FE-459C-8045-493348DEE020}" name="Jours fériés" dataDxfId="25"/>
    <tableColumn id="2" xr3:uid="{6B18BB45-A465-4D98-9EFA-CE394B356042}" name="F" dataDxfId="24"/>
  </tableColumns>
  <tableStyleInfo name="Style de tableau 3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table" Target="../tables/table2.xml"/><Relationship Id="rId5" Type="http://schemas.openxmlformats.org/officeDocument/2006/relationships/image" Target="../media/image1.emf"/><Relationship Id="rId10" Type="http://schemas.openxmlformats.org/officeDocument/2006/relationships/table" Target="../tables/table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13.xml"/><Relationship Id="rId20" Type="http://schemas.openxmlformats.org/officeDocument/2006/relationships/table" Target="../tables/table6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table" Target="../tables/table5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Planification">
    <pageSetUpPr fitToPage="1"/>
  </sheetPr>
  <dimension ref="A1:BM114"/>
  <sheetViews>
    <sheetView showGridLines="0" zoomScale="85" zoomScaleNormal="85" workbookViewId="0">
      <selection activeCell="H6" sqref="H6"/>
    </sheetView>
  </sheetViews>
  <sheetFormatPr baseColWidth="10" defaultColWidth="4.77734375" defaultRowHeight="14.4" outlineLevelRow="1" outlineLevelCol="1" x14ac:dyDescent="0.3"/>
  <cols>
    <col min="1" max="9" width="5.109375" style="2" customWidth="1" outlineLevel="1"/>
    <col min="10" max="12" width="6.109375" style="2" customWidth="1" outlineLevel="1"/>
    <col min="13" max="13" width="10.77734375" customWidth="1"/>
    <col min="14" max="14" width="30.77734375" style="35" customWidth="1"/>
    <col min="15" max="16" width="12.77734375" customWidth="1"/>
    <col min="17" max="17" width="8.77734375" customWidth="1"/>
    <col min="18" max="18" width="20.77734375" customWidth="1"/>
    <col min="19" max="20" width="6.77734375" customWidth="1"/>
    <col min="21" max="21" width="30.77734375" customWidth="1"/>
    <col min="22" max="22" width="17.77734375" customWidth="1"/>
    <col min="23" max="24" width="12.77734375" customWidth="1"/>
    <col min="25" max="64" width="5.77734375" customWidth="1"/>
    <col min="65" max="65" width="12.77734375" customWidth="1"/>
  </cols>
  <sheetData>
    <row r="1" spans="1:65" s="43" customFormat="1" ht="30" customHeight="1" x14ac:dyDescent="0.3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N1" s="35"/>
      <c r="Y1" s="44">
        <f ca="1">Starter_week</f>
        <v>8</v>
      </c>
      <c r="Z1" s="44">
        <f t="shared" ref="Z1:BL1" ca="1" si="0">Nexter_week</f>
        <v>9</v>
      </c>
      <c r="AA1" s="44">
        <f t="shared" ca="1" si="0"/>
        <v>10</v>
      </c>
      <c r="AB1" s="44">
        <f t="shared" ca="1" si="0"/>
        <v>11</v>
      </c>
      <c r="AC1" s="44">
        <f t="shared" ca="1" si="0"/>
        <v>12</v>
      </c>
      <c r="AD1" s="44">
        <f t="shared" ca="1" si="0"/>
        <v>13</v>
      </c>
      <c r="AE1" s="44">
        <f t="shared" ca="1" si="0"/>
        <v>14</v>
      </c>
      <c r="AF1" s="44">
        <f t="shared" ca="1" si="0"/>
        <v>15</v>
      </c>
      <c r="AG1" s="44">
        <f t="shared" ca="1" si="0"/>
        <v>16</v>
      </c>
      <c r="AH1" s="44">
        <f t="shared" ca="1" si="0"/>
        <v>17</v>
      </c>
      <c r="AI1" s="44">
        <f t="shared" ca="1" si="0"/>
        <v>18</v>
      </c>
      <c r="AJ1" s="44">
        <f t="shared" ca="1" si="0"/>
        <v>19</v>
      </c>
      <c r="AK1" s="44">
        <f t="shared" ca="1" si="0"/>
        <v>20</v>
      </c>
      <c r="AL1" s="44">
        <f t="shared" ca="1" si="0"/>
        <v>21</v>
      </c>
      <c r="AM1" s="44">
        <f t="shared" ca="1" si="0"/>
        <v>22</v>
      </c>
      <c r="AN1" s="44">
        <f t="shared" ca="1" si="0"/>
        <v>23</v>
      </c>
      <c r="AO1" s="44">
        <f t="shared" ca="1" si="0"/>
        <v>24</v>
      </c>
      <c r="AP1" s="44">
        <f t="shared" ca="1" si="0"/>
        <v>25</v>
      </c>
      <c r="AQ1" s="44">
        <f t="shared" ca="1" si="0"/>
        <v>26</v>
      </c>
      <c r="AR1" s="44">
        <f t="shared" ca="1" si="0"/>
        <v>27</v>
      </c>
      <c r="AS1" s="44">
        <f t="shared" ca="1" si="0"/>
        <v>28</v>
      </c>
      <c r="AT1" s="44">
        <f t="shared" ca="1" si="0"/>
        <v>29</v>
      </c>
      <c r="AU1" s="44">
        <f t="shared" ca="1" si="0"/>
        <v>30</v>
      </c>
      <c r="AV1" s="44">
        <f t="shared" ca="1" si="0"/>
        <v>31</v>
      </c>
      <c r="AW1" s="44">
        <f t="shared" ca="1" si="0"/>
        <v>32</v>
      </c>
      <c r="AX1" s="44">
        <f t="shared" ca="1" si="0"/>
        <v>33</v>
      </c>
      <c r="AY1" s="44">
        <f t="shared" ca="1" si="0"/>
        <v>34</v>
      </c>
      <c r="AZ1" s="44">
        <f t="shared" ca="1" si="0"/>
        <v>35</v>
      </c>
      <c r="BA1" s="44">
        <f t="shared" ca="1" si="0"/>
        <v>36</v>
      </c>
      <c r="BB1" s="44">
        <f t="shared" ca="1" si="0"/>
        <v>37</v>
      </c>
      <c r="BC1" s="44">
        <f t="shared" ca="1" si="0"/>
        <v>38</v>
      </c>
      <c r="BD1" s="44">
        <f t="shared" ca="1" si="0"/>
        <v>39</v>
      </c>
      <c r="BE1" s="44">
        <f t="shared" ca="1" si="0"/>
        <v>40</v>
      </c>
      <c r="BF1" s="44">
        <f t="shared" ca="1" si="0"/>
        <v>41</v>
      </c>
      <c r="BG1" s="44">
        <f t="shared" ca="1" si="0"/>
        <v>42</v>
      </c>
      <c r="BH1" s="44">
        <f t="shared" ca="1" si="0"/>
        <v>43</v>
      </c>
      <c r="BI1" s="44">
        <f t="shared" ca="1" si="0"/>
        <v>44</v>
      </c>
      <c r="BJ1" s="44">
        <f t="shared" ca="1" si="0"/>
        <v>45</v>
      </c>
      <c r="BK1" s="44">
        <f t="shared" ca="1" si="0"/>
        <v>46</v>
      </c>
      <c r="BL1" s="44">
        <f t="shared" ca="1" si="0"/>
        <v>47</v>
      </c>
    </row>
    <row r="2" spans="1:65" s="1" customFormat="1" ht="60" customHeight="1" thickBot="1" x14ac:dyDescent="0.35">
      <c r="M2" s="34"/>
      <c r="N2" s="34"/>
      <c r="O2" s="34"/>
      <c r="P2" s="34"/>
      <c r="Q2" s="34"/>
      <c r="R2" s="37"/>
      <c r="S2" s="37"/>
      <c r="T2" s="3"/>
      <c r="U2" s="3"/>
      <c r="V2" s="3"/>
      <c r="W2" s="3"/>
      <c r="X2" s="27"/>
      <c r="Y2" s="23" t="str">
        <f ca="1">Starter_month</f>
        <v>Février 25</v>
      </c>
      <c r="Z2" s="23" t="str">
        <f ca="1">Nexter_month</f>
        <v/>
      </c>
      <c r="AA2" s="23" t="str">
        <f ca="1">Nexter_month</f>
        <v>Mars 25</v>
      </c>
      <c r="AB2" s="23" t="str">
        <f ca="1">Nexter_month</f>
        <v/>
      </c>
      <c r="AC2" s="23" t="str">
        <f ca="1">Nexter_month</f>
        <v/>
      </c>
      <c r="AD2" s="23" t="str">
        <f ca="1">Nexter_month</f>
        <v/>
      </c>
      <c r="AE2" s="23" t="str">
        <f ca="1">Nexter_month</f>
        <v/>
      </c>
      <c r="AF2" s="23" t="str">
        <f ca="1">Nexter_month</f>
        <v>Avril 25</v>
      </c>
      <c r="AG2" s="23" t="str">
        <f ca="1">Nexter_month</f>
        <v/>
      </c>
      <c r="AH2" s="23" t="str">
        <f ca="1">Nexter_month</f>
        <v/>
      </c>
      <c r="AI2" s="23" t="str">
        <f ca="1">Nexter_month</f>
        <v/>
      </c>
      <c r="AJ2" s="23" t="str">
        <f ca="1">Nexter_month</f>
        <v>Mai 25</v>
      </c>
      <c r="AK2" s="23" t="str">
        <f ca="1">Nexter_month</f>
        <v/>
      </c>
      <c r="AL2" s="23" t="str">
        <f ca="1">Nexter_month</f>
        <v/>
      </c>
      <c r="AM2" s="23" t="str">
        <f ca="1">Nexter_month</f>
        <v/>
      </c>
      <c r="AN2" s="23" t="str">
        <f ca="1">Nexter_month</f>
        <v>Juin 25</v>
      </c>
      <c r="AO2" s="23" t="str">
        <f ca="1">Nexter_month</f>
        <v/>
      </c>
      <c r="AP2" s="23" t="str">
        <f ca="1">Nexter_month</f>
        <v/>
      </c>
      <c r="AQ2" s="23" t="str">
        <f ca="1">Nexter_month</f>
        <v/>
      </c>
      <c r="AR2" s="23" t="str">
        <f ca="1">Nexter_month</f>
        <v/>
      </c>
      <c r="AS2" s="23" t="str">
        <f ca="1">Nexter_month</f>
        <v>Juillet 25</v>
      </c>
      <c r="AT2" s="23" t="str">
        <f ca="1">Nexter_month</f>
        <v/>
      </c>
      <c r="AU2" s="23" t="str">
        <f ca="1">Nexter_month</f>
        <v/>
      </c>
      <c r="AV2" s="23" t="str">
        <f ca="1">Nexter_month</f>
        <v/>
      </c>
      <c r="AW2" s="23" t="str">
        <f ca="1">Nexter_month</f>
        <v>Août 25</v>
      </c>
      <c r="AX2" s="23" t="str">
        <f ca="1">Nexter_month</f>
        <v/>
      </c>
      <c r="AY2" s="23" t="str">
        <f ca="1">Nexter_month</f>
        <v/>
      </c>
      <c r="AZ2" s="23" t="str">
        <f ca="1">Nexter_month</f>
        <v/>
      </c>
      <c r="BA2" s="23" t="str">
        <f ca="1">Nexter_month</f>
        <v>Septembre 25</v>
      </c>
      <c r="BB2" s="23" t="str">
        <f ca="1">Nexter_month</f>
        <v/>
      </c>
      <c r="BC2" s="23" t="str">
        <f ca="1">Nexter_month</f>
        <v/>
      </c>
      <c r="BD2" s="23" t="str">
        <f ca="1">Nexter_month</f>
        <v/>
      </c>
      <c r="BE2" s="23" t="str">
        <f ca="1">Nexter_month</f>
        <v/>
      </c>
      <c r="BF2" s="23" t="str">
        <f ca="1">Nexter_month</f>
        <v>Octobre 25</v>
      </c>
      <c r="BG2" s="23" t="str">
        <f ca="1">Nexter_month</f>
        <v/>
      </c>
      <c r="BH2" s="23" t="str">
        <f ca="1">Nexter_month</f>
        <v/>
      </c>
      <c r="BI2" s="23" t="str">
        <f ca="1">Nexter_month</f>
        <v/>
      </c>
      <c r="BJ2" s="23" t="str">
        <f ca="1">Nexter_month</f>
        <v>Novembre 25</v>
      </c>
      <c r="BK2" s="23" t="str">
        <f ca="1">Nexter_month</f>
        <v/>
      </c>
      <c r="BL2" s="23" t="str">
        <f ca="1">Nexter_month</f>
        <v/>
      </c>
      <c r="BM2" s="28"/>
    </row>
    <row r="3" spans="1:65" s="1" customFormat="1" ht="19.95" customHeight="1" thickTop="1" thickBot="1" x14ac:dyDescent="0.35">
      <c r="M3" s="34"/>
      <c r="N3" s="34"/>
      <c r="O3" s="34"/>
      <c r="P3" s="34"/>
      <c r="Q3" s="34"/>
      <c r="R3" s="37"/>
      <c r="S3" s="37"/>
      <c r="T3" s="30" t="s">
        <v>30</v>
      </c>
      <c r="U3" s="31" t="s">
        <v>8</v>
      </c>
      <c r="V3" s="32" t="s">
        <v>9</v>
      </c>
      <c r="W3" s="33" t="s">
        <v>7</v>
      </c>
      <c r="X3" s="29"/>
      <c r="Y3" s="24">
        <f t="shared" ref="Y3:BL3" ca="1" si="1">Nb_Jours_ouvrés</f>
        <v>5</v>
      </c>
      <c r="Z3" s="24">
        <f ca="1">Nb_Jours_ouvrés</f>
        <v>5</v>
      </c>
      <c r="AA3" s="24">
        <f t="shared" ca="1" si="1"/>
        <v>5</v>
      </c>
      <c r="AB3" s="24">
        <f t="shared" ca="1" si="1"/>
        <v>5</v>
      </c>
      <c r="AC3" s="24">
        <f t="shared" ca="1" si="1"/>
        <v>5</v>
      </c>
      <c r="AD3" s="24">
        <f t="shared" ca="1" si="1"/>
        <v>5</v>
      </c>
      <c r="AE3" s="24">
        <f t="shared" ca="1" si="1"/>
        <v>5</v>
      </c>
      <c r="AF3" s="24">
        <f t="shared" ca="1" si="1"/>
        <v>5</v>
      </c>
      <c r="AG3" s="24">
        <f t="shared" ca="1" si="1"/>
        <v>5</v>
      </c>
      <c r="AH3" s="24">
        <f t="shared" ca="1" si="1"/>
        <v>4</v>
      </c>
      <c r="AI3" s="24">
        <f t="shared" ca="1" si="1"/>
        <v>4</v>
      </c>
      <c r="AJ3" s="24">
        <f t="shared" ca="1" si="1"/>
        <v>3</v>
      </c>
      <c r="AK3" s="24">
        <f t="shared" ca="1" si="1"/>
        <v>5</v>
      </c>
      <c r="AL3" s="24">
        <f t="shared" ca="1" si="1"/>
        <v>5</v>
      </c>
      <c r="AM3" s="24">
        <f t="shared" ca="1" si="1"/>
        <v>3</v>
      </c>
      <c r="AN3" s="24">
        <f t="shared" ca="1" si="1"/>
        <v>5</v>
      </c>
      <c r="AO3" s="24">
        <f t="shared" ca="1" si="1"/>
        <v>4</v>
      </c>
      <c r="AP3" s="24">
        <f t="shared" ca="1" si="1"/>
        <v>5</v>
      </c>
      <c r="AQ3" s="24">
        <f t="shared" ca="1" si="1"/>
        <v>5</v>
      </c>
      <c r="AR3" s="24">
        <f t="shared" ca="1" si="1"/>
        <v>4</v>
      </c>
      <c r="AS3" s="24">
        <f t="shared" ca="1" si="1"/>
        <v>5</v>
      </c>
      <c r="AT3" s="24">
        <f t="shared" ca="1" si="1"/>
        <v>4</v>
      </c>
      <c r="AU3" s="24">
        <f t="shared" ca="1" si="1"/>
        <v>5</v>
      </c>
      <c r="AV3" s="24">
        <f t="shared" ca="1" si="1"/>
        <v>0</v>
      </c>
      <c r="AW3" s="24">
        <f t="shared" ca="1" si="1"/>
        <v>0</v>
      </c>
      <c r="AX3" s="24">
        <f t="shared" ca="1" si="1"/>
        <v>4</v>
      </c>
      <c r="AY3" s="24">
        <f t="shared" ca="1" si="1"/>
        <v>5</v>
      </c>
      <c r="AZ3" s="24">
        <f t="shared" ca="1" si="1"/>
        <v>5</v>
      </c>
      <c r="BA3" s="24">
        <f t="shared" ca="1" si="1"/>
        <v>5</v>
      </c>
      <c r="BB3" s="24">
        <f t="shared" ca="1" si="1"/>
        <v>5</v>
      </c>
      <c r="BC3" s="24">
        <f t="shared" ca="1" si="1"/>
        <v>5</v>
      </c>
      <c r="BD3" s="24">
        <f t="shared" ca="1" si="1"/>
        <v>5</v>
      </c>
      <c r="BE3" s="24">
        <f t="shared" ca="1" si="1"/>
        <v>5</v>
      </c>
      <c r="BF3" s="24">
        <f t="shared" ca="1" si="1"/>
        <v>5</v>
      </c>
      <c r="BG3" s="24">
        <f t="shared" ca="1" si="1"/>
        <v>5</v>
      </c>
      <c r="BH3" s="24">
        <f t="shared" ca="1" si="1"/>
        <v>5</v>
      </c>
      <c r="BI3" s="24">
        <f t="shared" ca="1" si="1"/>
        <v>5</v>
      </c>
      <c r="BJ3" s="24">
        <f t="shared" ca="1" si="1"/>
        <v>5</v>
      </c>
      <c r="BK3" s="24">
        <f t="shared" ca="1" si="1"/>
        <v>3</v>
      </c>
      <c r="BL3" s="24">
        <f t="shared" ca="1" si="1"/>
        <v>5</v>
      </c>
      <c r="BM3" s="26"/>
    </row>
    <row r="4" spans="1:65" s="1" customFormat="1" ht="15" thickTop="1" x14ac:dyDescent="0.3">
      <c r="M4" s="34"/>
      <c r="N4" s="34"/>
      <c r="O4" s="34"/>
      <c r="P4" s="34"/>
      <c r="Q4" s="34"/>
      <c r="R4" s="37"/>
      <c r="S4" s="37"/>
      <c r="T4" s="13" t="s">
        <v>31</v>
      </c>
      <c r="U4" s="36" t="str">
        <f>Des_ass</f>
        <v/>
      </c>
      <c r="V4" s="12">
        <v>7422141034</v>
      </c>
      <c r="X4" s="41"/>
      <c r="Y4" s="42">
        <v>10</v>
      </c>
      <c r="Z4" s="42">
        <v>10</v>
      </c>
      <c r="AA4" s="42">
        <v>8</v>
      </c>
      <c r="AB4" s="42">
        <v>8</v>
      </c>
      <c r="AC4" s="42">
        <v>6</v>
      </c>
      <c r="AD4" s="42"/>
      <c r="AE4" s="42"/>
      <c r="AF4" s="42"/>
      <c r="AG4" s="42"/>
      <c r="AH4" s="42"/>
      <c r="AI4" s="42"/>
      <c r="AJ4" s="42"/>
      <c r="AK4" s="42"/>
      <c r="AL4" s="42"/>
      <c r="AM4" s="42"/>
      <c r="AN4" s="42"/>
      <c r="AO4" s="42"/>
      <c r="AP4" s="42"/>
      <c r="AQ4" s="42"/>
      <c r="AR4" s="42"/>
      <c r="AS4" s="42"/>
      <c r="AT4" s="42"/>
      <c r="AU4" s="42"/>
      <c r="AV4" s="42"/>
      <c r="AW4" s="42"/>
      <c r="AX4" s="42"/>
      <c r="AY4" s="42"/>
      <c r="AZ4" s="42"/>
      <c r="BA4" s="42"/>
      <c r="BB4" s="42"/>
      <c r="BC4" s="42"/>
      <c r="BD4" s="42"/>
      <c r="BE4" s="42"/>
      <c r="BF4" s="42"/>
      <c r="BG4" s="42"/>
      <c r="BH4" s="42"/>
      <c r="BI4" s="42"/>
      <c r="BJ4" s="42"/>
      <c r="BK4" s="42"/>
      <c r="BL4" s="42"/>
      <c r="BM4" s="42"/>
    </row>
    <row r="5" spans="1:65" s="1" customFormat="1" x14ac:dyDescent="0.3">
      <c r="M5" s="34"/>
      <c r="N5" s="34"/>
      <c r="O5" s="34"/>
      <c r="P5" s="34"/>
      <c r="Q5" s="34"/>
      <c r="R5" s="37"/>
      <c r="S5" s="37"/>
      <c r="T5" s="13" t="s">
        <v>31</v>
      </c>
      <c r="U5" s="36" t="str">
        <f>Des_ass</f>
        <v/>
      </c>
      <c r="V5" s="12">
        <v>7422510058</v>
      </c>
      <c r="X5" s="41"/>
      <c r="Y5" s="42">
        <v>8</v>
      </c>
      <c r="Z5" s="42">
        <v>8</v>
      </c>
      <c r="AA5" s="42">
        <v>8</v>
      </c>
      <c r="AB5" s="42">
        <v>8</v>
      </c>
      <c r="AC5" s="42">
        <v>11</v>
      </c>
      <c r="AD5" s="42"/>
      <c r="AE5" s="42"/>
      <c r="AF5" s="42"/>
      <c r="AG5" s="42"/>
      <c r="AH5" s="42"/>
      <c r="AI5" s="42"/>
      <c r="AJ5" s="42"/>
      <c r="AK5" s="42"/>
      <c r="AL5" s="42"/>
      <c r="AM5" s="42"/>
      <c r="AN5" s="42"/>
      <c r="AO5" s="42"/>
      <c r="AP5" s="42"/>
      <c r="AQ5" s="42"/>
      <c r="AR5" s="42"/>
      <c r="AS5" s="42"/>
      <c r="AT5" s="42"/>
      <c r="AU5" s="42"/>
      <c r="AV5" s="42"/>
      <c r="AW5" s="42"/>
      <c r="AX5" s="42"/>
      <c r="AY5" s="42"/>
      <c r="AZ5" s="42"/>
      <c r="BA5" s="42"/>
      <c r="BB5" s="42"/>
      <c r="BC5" s="42"/>
      <c r="BD5" s="42"/>
      <c r="BE5" s="42"/>
      <c r="BF5" s="42"/>
      <c r="BG5" s="42"/>
      <c r="BH5" s="42"/>
      <c r="BI5" s="42"/>
      <c r="BJ5" s="42"/>
      <c r="BK5" s="42"/>
      <c r="BL5" s="42"/>
      <c r="BM5" s="42"/>
    </row>
    <row r="6" spans="1:65" s="1" customFormat="1" outlineLevel="1" x14ac:dyDescent="0.3">
      <c r="M6"/>
      <c r="N6"/>
      <c r="O6" s="34"/>
      <c r="P6" s="34"/>
      <c r="Q6" s="34"/>
      <c r="R6" s="37"/>
      <c r="S6" s="37"/>
      <c r="T6" s="13"/>
      <c r="U6" s="36" t="str">
        <f>Des_ass</f>
        <v/>
      </c>
      <c r="V6" s="12"/>
      <c r="X6" s="41"/>
      <c r="Y6" s="42"/>
      <c r="Z6" s="42"/>
      <c r="AA6" s="42"/>
      <c r="AB6" s="42"/>
      <c r="AC6" s="42"/>
      <c r="AD6" s="42"/>
      <c r="AE6" s="42"/>
      <c r="AF6" s="42"/>
      <c r="AG6" s="42"/>
      <c r="AH6" s="42"/>
      <c r="AI6" s="42"/>
      <c r="AJ6" s="42"/>
      <c r="AK6" s="42"/>
      <c r="AL6" s="42"/>
      <c r="AM6" s="42"/>
      <c r="AN6" s="42"/>
      <c r="AO6" s="42"/>
      <c r="AP6" s="42"/>
      <c r="AQ6" s="42"/>
      <c r="AR6" s="42"/>
      <c r="AS6" s="42"/>
      <c r="AT6" s="42"/>
      <c r="AU6" s="42"/>
      <c r="AV6" s="42"/>
      <c r="AW6" s="42"/>
      <c r="AX6" s="42"/>
      <c r="AY6" s="42"/>
      <c r="AZ6" s="42"/>
      <c r="BA6" s="42"/>
      <c r="BB6" s="42"/>
      <c r="BC6" s="42"/>
      <c r="BD6" s="42"/>
      <c r="BE6" s="42"/>
      <c r="BF6" s="42"/>
      <c r="BG6" s="42"/>
      <c r="BH6" s="42"/>
      <c r="BI6" s="42"/>
      <c r="BJ6" s="42"/>
      <c r="BK6" s="42"/>
      <c r="BL6" s="42"/>
      <c r="BM6" s="42"/>
    </row>
    <row r="7" spans="1:65" s="1" customFormat="1" outlineLevel="1" x14ac:dyDescent="0.3">
      <c r="M7"/>
      <c r="N7"/>
      <c r="O7" s="34"/>
      <c r="P7" s="34"/>
      <c r="Q7" s="46"/>
      <c r="R7" s="37"/>
      <c r="S7" s="37"/>
      <c r="T7" s="13"/>
      <c r="U7" s="36" t="str">
        <f>Des_ass</f>
        <v/>
      </c>
      <c r="V7" s="12"/>
      <c r="X7" s="41"/>
      <c r="Y7" s="42"/>
      <c r="Z7" s="42"/>
      <c r="AA7" s="42"/>
      <c r="AB7" s="42"/>
      <c r="AC7" s="42"/>
      <c r="AD7" s="42"/>
      <c r="AE7" s="42"/>
      <c r="AF7" s="42"/>
      <c r="AG7" s="42"/>
      <c r="AH7" s="42"/>
      <c r="AI7" s="42"/>
      <c r="AJ7" s="42"/>
      <c r="AK7" s="42"/>
      <c r="AL7" s="42"/>
      <c r="AM7" s="42"/>
      <c r="AN7" s="42"/>
      <c r="AO7" s="42"/>
      <c r="AP7" s="42"/>
      <c r="AQ7" s="42"/>
      <c r="AR7" s="42"/>
      <c r="AS7" s="42"/>
      <c r="AT7" s="42"/>
      <c r="AU7" s="42"/>
      <c r="AV7" s="42"/>
      <c r="AW7" s="42"/>
      <c r="AX7" s="42"/>
      <c r="AY7" s="42"/>
      <c r="AZ7" s="42"/>
      <c r="BA7" s="42"/>
      <c r="BB7" s="42"/>
      <c r="BC7" s="42"/>
      <c r="BD7" s="42"/>
      <c r="BE7" s="42"/>
      <c r="BF7" s="42"/>
      <c r="BG7" s="42"/>
      <c r="BH7" s="42"/>
      <c r="BI7" s="42"/>
      <c r="BJ7" s="42"/>
      <c r="BK7" s="42"/>
      <c r="BL7" s="42"/>
      <c r="BM7" s="42"/>
    </row>
    <row r="8" spans="1:65" s="1" customFormat="1" outlineLevel="1" x14ac:dyDescent="0.3">
      <c r="M8"/>
      <c r="N8"/>
      <c r="O8" s="34"/>
      <c r="P8" s="34"/>
      <c r="Q8" s="34"/>
      <c r="R8" s="37"/>
      <c r="S8" s="37"/>
      <c r="T8" s="13"/>
      <c r="U8" s="36" t="str">
        <f>Des_ass</f>
        <v/>
      </c>
      <c r="V8" s="12"/>
      <c r="X8" s="41"/>
      <c r="Y8" s="42"/>
      <c r="Z8" s="42"/>
      <c r="AA8" s="42"/>
      <c r="AB8" s="42"/>
      <c r="AC8" s="42"/>
      <c r="AD8" s="42"/>
      <c r="AE8" s="42"/>
      <c r="AF8" s="42"/>
      <c r="AG8" s="42"/>
      <c r="AH8" s="42"/>
      <c r="AI8" s="42"/>
      <c r="AJ8" s="42"/>
      <c r="AK8" s="42"/>
      <c r="AL8" s="42"/>
      <c r="AM8" s="42"/>
      <c r="AN8" s="42"/>
      <c r="AO8" s="42"/>
      <c r="AP8" s="42"/>
      <c r="AQ8" s="42"/>
      <c r="AR8" s="42"/>
      <c r="AS8" s="42"/>
      <c r="AT8" s="42"/>
      <c r="AU8" s="42"/>
      <c r="AV8" s="42"/>
      <c r="AW8" s="42"/>
      <c r="AX8" s="42"/>
      <c r="AY8" s="42"/>
      <c r="AZ8" s="42"/>
      <c r="BA8" s="42"/>
      <c r="BB8" s="42"/>
      <c r="BC8" s="42"/>
      <c r="BD8" s="42"/>
      <c r="BE8" s="42"/>
      <c r="BF8" s="42"/>
      <c r="BG8" s="42"/>
      <c r="BH8" s="42"/>
      <c r="BI8" s="42"/>
      <c r="BJ8" s="42"/>
      <c r="BK8" s="42"/>
      <c r="BL8" s="42"/>
      <c r="BM8" s="42"/>
    </row>
    <row r="9" spans="1:65" s="1" customFormat="1" outlineLevel="1" x14ac:dyDescent="0.3">
      <c r="M9"/>
      <c r="N9"/>
      <c r="O9" s="34"/>
      <c r="P9" s="34"/>
      <c r="Q9" s="34"/>
      <c r="R9" s="37"/>
      <c r="S9" s="37"/>
      <c r="T9" s="13"/>
      <c r="U9" s="36" t="str">
        <f>Des_ass</f>
        <v/>
      </c>
      <c r="V9" s="12"/>
      <c r="X9" s="41"/>
      <c r="Y9" s="42"/>
      <c r="Z9" s="42"/>
      <c r="AA9" s="42"/>
      <c r="AB9" s="42"/>
      <c r="AC9" s="42"/>
      <c r="AD9" s="42"/>
      <c r="AE9" s="42"/>
      <c r="AF9" s="42"/>
      <c r="AG9" s="42"/>
      <c r="AH9" s="42"/>
      <c r="AI9" s="42"/>
      <c r="AJ9" s="42"/>
      <c r="AK9" s="42"/>
      <c r="AL9" s="42"/>
      <c r="AM9" s="42"/>
      <c r="AN9" s="42"/>
      <c r="AO9" s="42"/>
      <c r="AP9" s="42"/>
      <c r="AQ9" s="42"/>
      <c r="AR9" s="42"/>
      <c r="AS9" s="42"/>
      <c r="AT9" s="42"/>
      <c r="AU9" s="42"/>
      <c r="AV9" s="42"/>
      <c r="AW9" s="42"/>
      <c r="AX9" s="42"/>
      <c r="AY9" s="42"/>
      <c r="AZ9" s="42"/>
      <c r="BA9" s="42"/>
      <c r="BB9" s="42"/>
      <c r="BC9" s="42"/>
      <c r="BD9" s="42"/>
      <c r="BE9" s="42"/>
      <c r="BF9" s="42"/>
      <c r="BG9" s="42"/>
      <c r="BH9" s="42"/>
      <c r="BI9" s="42"/>
      <c r="BJ9" s="42"/>
      <c r="BK9" s="42"/>
      <c r="BL9" s="42"/>
      <c r="BM9" s="42"/>
    </row>
    <row r="10" spans="1:65" s="1" customFormat="1" outlineLevel="1" x14ac:dyDescent="0.3">
      <c r="M10"/>
      <c r="N10"/>
      <c r="O10" s="34"/>
      <c r="P10" s="34"/>
      <c r="Q10" s="34"/>
      <c r="R10" s="37"/>
      <c r="S10" s="37"/>
      <c r="T10" s="13"/>
      <c r="U10" s="36" t="str">
        <f>Des_ass</f>
        <v/>
      </c>
      <c r="V10" s="12"/>
      <c r="X10" s="41"/>
      <c r="Y10" s="42"/>
      <c r="Z10" s="42"/>
      <c r="AA10" s="42"/>
      <c r="AB10" s="42"/>
      <c r="AC10" s="42"/>
      <c r="AD10" s="42"/>
      <c r="AE10" s="42"/>
      <c r="AF10" s="42"/>
      <c r="AG10" s="42"/>
      <c r="AH10" s="42"/>
      <c r="AI10" s="42"/>
      <c r="AJ10" s="42"/>
      <c r="AK10" s="42"/>
      <c r="AL10" s="42"/>
      <c r="AM10" s="42"/>
      <c r="AN10" s="42"/>
      <c r="AO10" s="42"/>
      <c r="AP10" s="42"/>
      <c r="AQ10" s="42"/>
      <c r="AR10" s="42"/>
      <c r="AS10" s="42"/>
      <c r="AT10" s="42"/>
      <c r="AU10" s="42"/>
      <c r="AV10" s="42"/>
      <c r="AW10" s="42"/>
      <c r="AX10" s="42"/>
      <c r="AY10" s="42"/>
      <c r="AZ10" s="42"/>
      <c r="BA10" s="42"/>
      <c r="BB10" s="42"/>
      <c r="BC10" s="42"/>
      <c r="BD10" s="42"/>
      <c r="BE10" s="42"/>
      <c r="BF10" s="42"/>
      <c r="BG10" s="42"/>
      <c r="BH10" s="42"/>
      <c r="BI10" s="42"/>
      <c r="BJ10" s="42"/>
      <c r="BK10" s="42"/>
      <c r="BL10" s="42"/>
      <c r="BM10" s="42"/>
    </row>
    <row r="11" spans="1:65" s="1" customFormat="1" outlineLevel="1" x14ac:dyDescent="0.3">
      <c r="M11"/>
      <c r="N11"/>
      <c r="O11" s="34"/>
      <c r="P11" s="34"/>
      <c r="Q11" s="34"/>
      <c r="R11" s="37"/>
      <c r="S11" s="37"/>
      <c r="T11" s="13"/>
      <c r="U11" s="36" t="str">
        <f>Des_ass</f>
        <v/>
      </c>
      <c r="V11" s="12"/>
      <c r="X11" s="41"/>
      <c r="Y11" s="42"/>
      <c r="Z11" s="42"/>
      <c r="AA11" s="42"/>
      <c r="AB11" s="42"/>
      <c r="AC11" s="42"/>
      <c r="AD11" s="42"/>
      <c r="AE11" s="42"/>
      <c r="AF11" s="42"/>
      <c r="AG11" s="42"/>
      <c r="AH11" s="42"/>
      <c r="AI11" s="42"/>
      <c r="AJ11" s="42"/>
      <c r="AK11" s="42"/>
      <c r="AL11" s="42"/>
      <c r="AM11" s="42"/>
      <c r="AN11" s="42"/>
      <c r="AO11" s="42"/>
      <c r="AP11" s="42"/>
      <c r="AQ11" s="42"/>
      <c r="AR11" s="42"/>
      <c r="AS11" s="42"/>
      <c r="AT11" s="42"/>
      <c r="AU11" s="42"/>
      <c r="AV11" s="42"/>
      <c r="AW11" s="42"/>
      <c r="AX11" s="42"/>
      <c r="AY11" s="42"/>
      <c r="AZ11" s="42"/>
      <c r="BA11" s="42"/>
      <c r="BB11" s="42"/>
      <c r="BC11" s="42"/>
      <c r="BD11" s="42"/>
      <c r="BE11" s="42"/>
      <c r="BF11" s="42"/>
      <c r="BG11" s="42"/>
      <c r="BH11" s="42"/>
      <c r="BI11" s="42"/>
      <c r="BJ11" s="42"/>
      <c r="BK11" s="42"/>
      <c r="BL11" s="42"/>
      <c r="BM11" s="42"/>
    </row>
    <row r="12" spans="1:65" s="1" customFormat="1" outlineLevel="1" x14ac:dyDescent="0.3">
      <c r="M12"/>
      <c r="N12"/>
      <c r="O12" s="34"/>
      <c r="P12" s="34"/>
      <c r="Q12" s="34"/>
      <c r="R12" s="37"/>
      <c r="S12" s="37"/>
      <c r="T12" s="13"/>
      <c r="U12" s="36" t="str">
        <f>Des_ass</f>
        <v/>
      </c>
      <c r="V12" s="12"/>
      <c r="X12" s="41"/>
      <c r="Y12" s="42"/>
      <c r="Z12" s="42"/>
      <c r="AA12" s="42"/>
      <c r="AB12" s="42"/>
      <c r="AC12" s="42"/>
      <c r="AD12" s="42"/>
      <c r="AE12" s="42"/>
      <c r="AF12" s="42"/>
      <c r="AG12" s="42"/>
      <c r="AH12" s="42"/>
      <c r="AI12" s="42"/>
      <c r="AJ12" s="42"/>
      <c r="AK12" s="42"/>
      <c r="AL12" s="42"/>
      <c r="AM12" s="42"/>
      <c r="AN12" s="42"/>
      <c r="AO12" s="42"/>
      <c r="AP12" s="42"/>
      <c r="AQ12" s="42"/>
      <c r="AR12" s="42"/>
      <c r="AS12" s="42"/>
      <c r="AT12" s="42"/>
      <c r="AU12" s="42"/>
      <c r="AV12" s="42"/>
      <c r="AW12" s="42"/>
      <c r="AX12" s="42"/>
      <c r="AY12" s="42"/>
      <c r="AZ12" s="42"/>
      <c r="BA12" s="42"/>
      <c r="BB12" s="42"/>
      <c r="BC12" s="42"/>
      <c r="BD12" s="42"/>
      <c r="BE12" s="42"/>
      <c r="BF12" s="42"/>
      <c r="BG12" s="42"/>
      <c r="BH12" s="42"/>
      <c r="BI12" s="42"/>
      <c r="BJ12" s="42"/>
      <c r="BK12" s="42"/>
      <c r="BL12" s="42"/>
      <c r="BM12" s="42"/>
    </row>
    <row r="13" spans="1:65" s="1" customFormat="1" outlineLevel="1" x14ac:dyDescent="0.3">
      <c r="M13"/>
      <c r="N13"/>
      <c r="O13" s="34"/>
      <c r="P13" s="34"/>
      <c r="Q13" s="34"/>
      <c r="R13" s="37"/>
      <c r="S13" s="37"/>
      <c r="T13" s="13"/>
      <c r="U13" s="36" t="str">
        <f>Des_ass</f>
        <v/>
      </c>
      <c r="V13" s="12"/>
      <c r="X13" s="41"/>
      <c r="Y13" s="42"/>
      <c r="Z13" s="42"/>
      <c r="AA13" s="42"/>
      <c r="AB13" s="42"/>
      <c r="AC13" s="42"/>
      <c r="AD13" s="42"/>
      <c r="AE13" s="42"/>
      <c r="AF13" s="42"/>
      <c r="AG13" s="42"/>
      <c r="AH13" s="42"/>
      <c r="AI13" s="42"/>
      <c r="AJ13" s="42"/>
      <c r="AK13" s="42"/>
      <c r="AL13" s="42"/>
      <c r="AM13" s="42"/>
      <c r="AN13" s="42"/>
      <c r="AO13" s="42"/>
      <c r="AP13" s="42"/>
      <c r="AQ13" s="42"/>
      <c r="AR13" s="42"/>
      <c r="AS13" s="42"/>
      <c r="AT13" s="42"/>
      <c r="AU13" s="42"/>
      <c r="AV13" s="42"/>
      <c r="AW13" s="42"/>
      <c r="AX13" s="42"/>
      <c r="AY13" s="42"/>
      <c r="AZ13" s="42"/>
      <c r="BA13" s="42"/>
      <c r="BB13" s="42"/>
      <c r="BC13" s="42"/>
      <c r="BD13" s="42"/>
      <c r="BE13" s="42"/>
      <c r="BF13" s="42"/>
      <c r="BG13" s="42"/>
      <c r="BH13" s="42"/>
      <c r="BI13" s="42"/>
      <c r="BJ13" s="42"/>
      <c r="BK13" s="42"/>
      <c r="BL13" s="42"/>
      <c r="BM13" s="42"/>
    </row>
    <row r="14" spans="1:65" s="1" customFormat="1" outlineLevel="1" x14ac:dyDescent="0.3">
      <c r="M14"/>
      <c r="N14"/>
      <c r="O14" s="34"/>
      <c r="P14" s="34"/>
      <c r="Q14" s="34"/>
      <c r="R14" s="37"/>
      <c r="S14" s="37"/>
      <c r="T14" s="13"/>
      <c r="U14" s="36" t="str">
        <f>Des_ass</f>
        <v/>
      </c>
      <c r="V14" s="12"/>
      <c r="X14" s="41"/>
      <c r="Y14" s="42"/>
      <c r="Z14" s="42"/>
      <c r="AA14" s="42"/>
      <c r="AB14" s="42"/>
      <c r="AC14" s="42"/>
      <c r="AD14" s="42"/>
      <c r="AE14" s="42"/>
      <c r="AF14" s="42"/>
      <c r="AG14" s="42"/>
      <c r="AH14" s="42"/>
      <c r="AI14" s="42"/>
      <c r="AJ14" s="42"/>
      <c r="AK14" s="42"/>
      <c r="AL14" s="42"/>
      <c r="AM14" s="42"/>
      <c r="AN14" s="42"/>
      <c r="AO14" s="42"/>
      <c r="AP14" s="42"/>
      <c r="AQ14" s="42"/>
      <c r="AR14" s="42"/>
      <c r="AS14" s="42"/>
      <c r="AT14" s="42"/>
      <c r="AU14" s="42"/>
      <c r="AV14" s="42"/>
      <c r="AW14" s="42"/>
      <c r="AX14" s="42"/>
      <c r="AY14" s="42"/>
      <c r="AZ14" s="42"/>
      <c r="BA14" s="42"/>
      <c r="BB14" s="42"/>
      <c r="BC14" s="42"/>
      <c r="BD14" s="42"/>
      <c r="BE14" s="42"/>
      <c r="BF14" s="42"/>
      <c r="BG14" s="42"/>
      <c r="BH14" s="42"/>
      <c r="BI14" s="42"/>
      <c r="BJ14" s="42"/>
      <c r="BK14" s="42"/>
      <c r="BL14" s="42"/>
      <c r="BM14" s="42"/>
    </row>
    <row r="15" spans="1:65" s="1" customFormat="1" outlineLevel="1" x14ac:dyDescent="0.3">
      <c r="O15" s="34"/>
      <c r="P15" s="34"/>
      <c r="Q15" s="34"/>
      <c r="R15" s="37"/>
      <c r="S15" s="37"/>
      <c r="T15" s="13"/>
      <c r="U15" s="36"/>
      <c r="V15" s="12"/>
      <c r="X15" s="41"/>
      <c r="Y15" s="42"/>
      <c r="Z15" s="42"/>
      <c r="AA15" s="42"/>
      <c r="AB15" s="42"/>
      <c r="AC15" s="42"/>
      <c r="AD15" s="42"/>
      <c r="AE15" s="42"/>
      <c r="AF15" s="42"/>
      <c r="AG15" s="42"/>
      <c r="AH15" s="42"/>
      <c r="AI15" s="42"/>
      <c r="AJ15" s="42"/>
      <c r="AK15" s="42"/>
      <c r="AL15" s="42"/>
      <c r="AM15" s="42"/>
      <c r="AN15" s="42"/>
      <c r="AO15" s="42"/>
      <c r="AP15" s="42"/>
      <c r="AQ15" s="42"/>
      <c r="AR15" s="42"/>
      <c r="AS15" s="42"/>
      <c r="AT15" s="42"/>
      <c r="AU15" s="42"/>
      <c r="AV15" s="42"/>
      <c r="AW15" s="42"/>
      <c r="AX15" s="42"/>
      <c r="AY15" s="42"/>
      <c r="AZ15" s="42"/>
      <c r="BA15" s="42"/>
      <c r="BB15" s="42"/>
      <c r="BC15" s="42"/>
      <c r="BD15" s="42"/>
      <c r="BE15" s="42"/>
      <c r="BF15" s="42"/>
      <c r="BG15" s="42"/>
      <c r="BH15" s="42"/>
      <c r="BI15" s="42"/>
      <c r="BJ15" s="42"/>
      <c r="BK15" s="42"/>
      <c r="BL15" s="42"/>
      <c r="BM15" s="42"/>
    </row>
    <row r="16" spans="1:65" s="25" customFormat="1" ht="30" customHeight="1" x14ac:dyDescent="0.3">
      <c r="A16" s="48" t="s">
        <v>200</v>
      </c>
      <c r="B16" s="48" t="s">
        <v>201</v>
      </c>
      <c r="C16" s="48" t="s">
        <v>203</v>
      </c>
      <c r="D16" s="48" t="s">
        <v>202</v>
      </c>
      <c r="E16" s="48" t="s">
        <v>204</v>
      </c>
      <c r="F16" s="48" t="s">
        <v>205</v>
      </c>
      <c r="G16" s="48" t="s">
        <v>206</v>
      </c>
      <c r="H16" s="48" t="s">
        <v>207</v>
      </c>
      <c r="I16" s="48" t="s">
        <v>210</v>
      </c>
      <c r="J16" s="48" t="s">
        <v>211</v>
      </c>
      <c r="K16" s="48" t="s">
        <v>208</v>
      </c>
      <c r="L16" s="48" t="s">
        <v>209</v>
      </c>
      <c r="M16" s="38" t="s">
        <v>19</v>
      </c>
      <c r="N16" s="38" t="s">
        <v>15</v>
      </c>
      <c r="O16" s="38" t="s">
        <v>16</v>
      </c>
      <c r="P16" s="38" t="s">
        <v>157</v>
      </c>
      <c r="Q16" s="38" t="s">
        <v>18</v>
      </c>
      <c r="R16" s="38" t="s">
        <v>11</v>
      </c>
      <c r="S16" s="38" t="s">
        <v>12</v>
      </c>
      <c r="T16" s="38" t="s">
        <v>17</v>
      </c>
      <c r="U16" s="39" t="s">
        <v>8</v>
      </c>
      <c r="V16" s="40" t="s">
        <v>10</v>
      </c>
      <c r="W16" s="38" t="s">
        <v>156</v>
      </c>
      <c r="X16" s="45" t="s">
        <v>154</v>
      </c>
      <c r="Y16" s="47" t="s">
        <v>160</v>
      </c>
      <c r="Z16" s="47" t="s">
        <v>161</v>
      </c>
      <c r="AA16" s="47" t="s">
        <v>162</v>
      </c>
      <c r="AB16" s="47" t="s">
        <v>163</v>
      </c>
      <c r="AC16" s="47" t="s">
        <v>164</v>
      </c>
      <c r="AD16" s="47" t="s">
        <v>165</v>
      </c>
      <c r="AE16" s="47" t="s">
        <v>166</v>
      </c>
      <c r="AF16" s="47" t="s">
        <v>167</v>
      </c>
      <c r="AG16" s="47" t="s">
        <v>168</v>
      </c>
      <c r="AH16" s="47" t="s">
        <v>169</v>
      </c>
      <c r="AI16" s="47" t="s">
        <v>170</v>
      </c>
      <c r="AJ16" s="47" t="s">
        <v>171</v>
      </c>
      <c r="AK16" s="47" t="s">
        <v>172</v>
      </c>
      <c r="AL16" s="47" t="s">
        <v>173</v>
      </c>
      <c r="AM16" s="47" t="s">
        <v>174</v>
      </c>
      <c r="AN16" s="47" t="s">
        <v>175</v>
      </c>
      <c r="AO16" s="47" t="s">
        <v>176</v>
      </c>
      <c r="AP16" s="47" t="s">
        <v>177</v>
      </c>
      <c r="AQ16" s="47" t="s">
        <v>178</v>
      </c>
      <c r="AR16" s="47" t="s">
        <v>179</v>
      </c>
      <c r="AS16" s="47" t="s">
        <v>180</v>
      </c>
      <c r="AT16" s="47" t="s">
        <v>181</v>
      </c>
      <c r="AU16" s="47" t="s">
        <v>182</v>
      </c>
      <c r="AV16" s="47" t="s">
        <v>183</v>
      </c>
      <c r="AW16" s="47" t="s">
        <v>184</v>
      </c>
      <c r="AX16" s="47" t="s">
        <v>185</v>
      </c>
      <c r="AY16" s="47" t="s">
        <v>186</v>
      </c>
      <c r="AZ16" s="47" t="s">
        <v>187</v>
      </c>
      <c r="BA16" s="47" t="s">
        <v>188</v>
      </c>
      <c r="BB16" s="47" t="s">
        <v>189</v>
      </c>
      <c r="BC16" s="47" t="s">
        <v>190</v>
      </c>
      <c r="BD16" s="47" t="s">
        <v>191</v>
      </c>
      <c r="BE16" s="47" t="s">
        <v>192</v>
      </c>
      <c r="BF16" s="47" t="s">
        <v>193</v>
      </c>
      <c r="BG16" s="47" t="s">
        <v>194</v>
      </c>
      <c r="BH16" s="47" t="s">
        <v>195</v>
      </c>
      <c r="BI16" s="47" t="s">
        <v>196</v>
      </c>
      <c r="BJ16" s="47" t="s">
        <v>197</v>
      </c>
      <c r="BK16" s="47" t="s">
        <v>198</v>
      </c>
      <c r="BL16" s="47" t="s">
        <v>199</v>
      </c>
      <c r="BM16" s="45" t="s">
        <v>155</v>
      </c>
    </row>
    <row r="17" spans="1:65" s="1" customFormat="1" x14ac:dyDescent="0.3">
      <c r="A17" s="1">
        <v>1.1000000000000001</v>
      </c>
      <c r="B17" s="1">
        <v>1.1000000000000001</v>
      </c>
      <c r="M17" s="58"/>
      <c r="N17" s="59"/>
      <c r="O17" s="58">
        <v>0</v>
      </c>
      <c r="P17" s="58"/>
      <c r="Q17" s="58"/>
      <c r="S17" s="1" t="s">
        <v>13</v>
      </c>
      <c r="T17" s="1" t="s">
        <v>46</v>
      </c>
      <c r="U17" s="36" t="s">
        <v>234</v>
      </c>
      <c r="V17" s="61" t="s">
        <v>45</v>
      </c>
      <c r="W17" s="62">
        <v>1062.8</v>
      </c>
      <c r="X17" s="58"/>
      <c r="Y17" s="63"/>
      <c r="Z17" s="63"/>
      <c r="AA17" s="63"/>
      <c r="AB17" s="63"/>
      <c r="AC17" s="63"/>
      <c r="AD17" s="63"/>
      <c r="AE17" s="63"/>
      <c r="AF17" s="63"/>
      <c r="AG17" s="63"/>
      <c r="AH17" s="63"/>
      <c r="AI17" s="63"/>
      <c r="AJ17" s="63"/>
      <c r="AK17" s="63"/>
      <c r="AL17" s="63"/>
      <c r="AM17" s="63"/>
      <c r="AN17" s="63"/>
      <c r="AO17" s="63"/>
      <c r="AP17" s="63"/>
      <c r="AQ17" s="63"/>
      <c r="AR17" s="63"/>
      <c r="AS17" s="63"/>
      <c r="AT17" s="63"/>
      <c r="AU17" s="63"/>
      <c r="AV17" s="63"/>
      <c r="AW17" s="63"/>
      <c r="AX17" s="63"/>
      <c r="AY17" s="63"/>
      <c r="AZ17" s="63"/>
      <c r="BA17" s="63"/>
      <c r="BB17" s="63"/>
      <c r="BC17" s="63"/>
      <c r="BD17" s="63"/>
      <c r="BE17" s="63"/>
      <c r="BF17" s="63"/>
      <c r="BG17" s="63"/>
      <c r="BH17" s="63"/>
      <c r="BI17" s="63"/>
      <c r="BJ17" s="63"/>
      <c r="BK17" s="63"/>
      <c r="BL17" s="63"/>
      <c r="BM17" s="58"/>
    </row>
    <row r="18" spans="1:65" x14ac:dyDescent="0.3">
      <c r="A18" s="1">
        <v>1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60"/>
      <c r="O18" s="58">
        <v>0</v>
      </c>
      <c r="P18" s="1"/>
      <c r="Q18" s="1"/>
      <c r="R18" s="1"/>
      <c r="S18" s="1" t="s">
        <v>14</v>
      </c>
      <c r="T18" s="1">
        <v>100</v>
      </c>
      <c r="U18" s="36" t="s">
        <v>235</v>
      </c>
      <c r="V18" s="61">
        <v>7421065694</v>
      </c>
      <c r="W18" s="62">
        <v>85</v>
      </c>
      <c r="X18" s="1"/>
      <c r="Y18" s="63"/>
      <c r="Z18" s="63"/>
      <c r="AA18" s="63"/>
      <c r="AB18" s="63"/>
      <c r="AC18" s="63"/>
      <c r="AD18" s="63"/>
      <c r="AE18" s="63"/>
      <c r="AF18" s="63"/>
      <c r="AG18" s="63"/>
      <c r="AH18" s="63"/>
      <c r="AI18" s="63"/>
      <c r="AJ18" s="63"/>
      <c r="AK18" s="63"/>
      <c r="AL18" s="63"/>
      <c r="AM18" s="63"/>
      <c r="AN18" s="63"/>
      <c r="AO18" s="63"/>
      <c r="AP18" s="63"/>
      <c r="AQ18" s="63"/>
      <c r="AR18" s="63"/>
      <c r="AS18" s="63"/>
      <c r="AT18" s="63"/>
      <c r="AU18" s="63"/>
      <c r="AV18" s="63"/>
      <c r="AW18" s="63"/>
      <c r="AX18" s="63"/>
      <c r="AY18" s="63"/>
      <c r="AZ18" s="63"/>
      <c r="BA18" s="63"/>
      <c r="BB18" s="63"/>
      <c r="BC18" s="63"/>
      <c r="BD18" s="63"/>
      <c r="BE18" s="63"/>
      <c r="BF18" s="63"/>
      <c r="BG18" s="63"/>
      <c r="BH18" s="63"/>
      <c r="BI18" s="63"/>
      <c r="BJ18" s="63"/>
      <c r="BK18" s="63"/>
      <c r="BL18" s="63"/>
      <c r="BM18" s="1"/>
    </row>
    <row r="19" spans="1:65" x14ac:dyDescent="0.3">
      <c r="A19" s="1">
        <v>1</v>
      </c>
      <c r="B19" s="1">
        <v>1</v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60"/>
      <c r="O19" s="58">
        <v>0</v>
      </c>
      <c r="P19" s="1"/>
      <c r="Q19" s="1"/>
      <c r="R19" s="1"/>
      <c r="S19" s="1" t="s">
        <v>13</v>
      </c>
      <c r="T19" s="1">
        <v>904</v>
      </c>
      <c r="U19" s="36" t="s">
        <v>236</v>
      </c>
      <c r="V19" s="61">
        <v>5600591244</v>
      </c>
      <c r="W19" s="62">
        <v>0</v>
      </c>
      <c r="X19" s="1"/>
      <c r="Y19" s="63"/>
      <c r="Z19" s="63"/>
      <c r="AA19" s="63"/>
      <c r="AB19" s="63"/>
      <c r="AC19" s="63"/>
      <c r="AD19" s="63"/>
      <c r="AE19" s="63"/>
      <c r="AF19" s="63"/>
      <c r="AG19" s="63"/>
      <c r="AH19" s="63"/>
      <c r="AI19" s="63"/>
      <c r="AJ19" s="63"/>
      <c r="AK19" s="63"/>
      <c r="AL19" s="63"/>
      <c r="AM19" s="63"/>
      <c r="AN19" s="63"/>
      <c r="AO19" s="63"/>
      <c r="AP19" s="63"/>
      <c r="AQ19" s="63"/>
      <c r="AR19" s="63"/>
      <c r="AS19" s="63"/>
      <c r="AT19" s="63"/>
      <c r="AU19" s="63"/>
      <c r="AV19" s="63"/>
      <c r="AW19" s="63"/>
      <c r="AX19" s="63"/>
      <c r="AY19" s="63"/>
      <c r="AZ19" s="63"/>
      <c r="BA19" s="63"/>
      <c r="BB19" s="63"/>
      <c r="BC19" s="63"/>
      <c r="BD19" s="63"/>
      <c r="BE19" s="63"/>
      <c r="BF19" s="63"/>
      <c r="BG19" s="63"/>
      <c r="BH19" s="63"/>
      <c r="BI19" s="63"/>
      <c r="BJ19" s="63"/>
      <c r="BK19" s="63"/>
      <c r="BL19" s="63"/>
      <c r="BM19" s="1"/>
    </row>
    <row r="20" spans="1:65" x14ac:dyDescent="0.3">
      <c r="A20" s="1">
        <v>1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60"/>
      <c r="O20" s="58">
        <v>0</v>
      </c>
      <c r="P20" s="1"/>
      <c r="Q20" s="1"/>
      <c r="R20" s="1"/>
      <c r="S20" s="1" t="s">
        <v>14</v>
      </c>
      <c r="T20" s="1">
        <v>100</v>
      </c>
      <c r="U20" s="36" t="s">
        <v>237</v>
      </c>
      <c r="V20" s="61">
        <v>7421065370</v>
      </c>
      <c r="W20" s="62">
        <v>33</v>
      </c>
      <c r="X20" s="1"/>
      <c r="Y20" s="63"/>
      <c r="Z20" s="63"/>
      <c r="AA20" s="63"/>
      <c r="AB20" s="63"/>
      <c r="AC20" s="63"/>
      <c r="AD20" s="63"/>
      <c r="AE20" s="63"/>
      <c r="AF20" s="63"/>
      <c r="AG20" s="63"/>
      <c r="AH20" s="63"/>
      <c r="AI20" s="63"/>
      <c r="AJ20" s="63"/>
      <c r="AK20" s="63"/>
      <c r="AL20" s="63"/>
      <c r="AM20" s="63"/>
      <c r="AN20" s="63"/>
      <c r="AO20" s="63"/>
      <c r="AP20" s="63"/>
      <c r="AQ20" s="63"/>
      <c r="AR20" s="63"/>
      <c r="AS20" s="63"/>
      <c r="AT20" s="63"/>
      <c r="AU20" s="63"/>
      <c r="AV20" s="63"/>
      <c r="AW20" s="63"/>
      <c r="AX20" s="63"/>
      <c r="AY20" s="63"/>
      <c r="AZ20" s="63"/>
      <c r="BA20" s="63"/>
      <c r="BB20" s="63"/>
      <c r="BC20" s="63"/>
      <c r="BD20" s="63"/>
      <c r="BE20" s="63"/>
      <c r="BF20" s="63"/>
      <c r="BG20" s="63"/>
      <c r="BH20" s="63"/>
      <c r="BI20" s="63"/>
      <c r="BJ20" s="63"/>
      <c r="BK20" s="63"/>
      <c r="BL20" s="63"/>
      <c r="BM20" s="1"/>
    </row>
    <row r="21" spans="1:65" x14ac:dyDescent="0.3">
      <c r="A21" s="1">
        <v>1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60"/>
      <c r="O21" s="58">
        <v>0</v>
      </c>
      <c r="P21" s="1"/>
      <c r="Q21" s="1"/>
      <c r="R21" s="1"/>
      <c r="S21" s="1" t="s">
        <v>13</v>
      </c>
      <c r="T21" s="1">
        <v>929</v>
      </c>
      <c r="U21" s="36" t="s">
        <v>238</v>
      </c>
      <c r="V21" s="61">
        <v>6007000312</v>
      </c>
      <c r="W21" s="62">
        <v>5</v>
      </c>
      <c r="X21" s="1"/>
      <c r="Y21" s="63"/>
      <c r="Z21" s="63"/>
      <c r="AA21" s="63"/>
      <c r="AB21" s="63"/>
      <c r="AC21" s="63"/>
      <c r="AD21" s="63"/>
      <c r="AE21" s="63"/>
      <c r="AF21" s="63"/>
      <c r="AG21" s="63"/>
      <c r="AH21" s="63"/>
      <c r="AI21" s="63"/>
      <c r="AJ21" s="63"/>
      <c r="AK21" s="63"/>
      <c r="AL21" s="63"/>
      <c r="AM21" s="63"/>
      <c r="AN21" s="63"/>
      <c r="AO21" s="63"/>
      <c r="AP21" s="63"/>
      <c r="AQ21" s="63"/>
      <c r="AR21" s="63"/>
      <c r="AS21" s="63"/>
      <c r="AT21" s="63"/>
      <c r="AU21" s="63"/>
      <c r="AV21" s="63"/>
      <c r="AW21" s="63"/>
      <c r="AX21" s="63"/>
      <c r="AY21" s="63"/>
      <c r="AZ21" s="63"/>
      <c r="BA21" s="63"/>
      <c r="BB21" s="63"/>
      <c r="BC21" s="63"/>
      <c r="BD21" s="63"/>
      <c r="BE21" s="63"/>
      <c r="BF21" s="63"/>
      <c r="BG21" s="63"/>
      <c r="BH21" s="63"/>
      <c r="BI21" s="63"/>
      <c r="BJ21" s="63"/>
      <c r="BK21" s="63"/>
      <c r="BL21" s="63"/>
      <c r="BM21" s="1"/>
    </row>
    <row r="22" spans="1:65" x14ac:dyDescent="0.3">
      <c r="A22" s="1">
        <v>1</v>
      </c>
      <c r="B22" s="1">
        <v>2</v>
      </c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60"/>
      <c r="O22" s="58">
        <v>0</v>
      </c>
      <c r="P22" s="1"/>
      <c r="Q22" s="1"/>
      <c r="R22" s="1"/>
      <c r="S22" s="1" t="s">
        <v>13</v>
      </c>
      <c r="T22" s="1">
        <v>901</v>
      </c>
      <c r="U22" s="36" t="s">
        <v>239</v>
      </c>
      <c r="V22" s="61">
        <v>5010045264</v>
      </c>
      <c r="W22" s="62">
        <v>100</v>
      </c>
      <c r="X22" s="1"/>
      <c r="Y22" s="63"/>
      <c r="Z22" s="63"/>
      <c r="AA22" s="63"/>
      <c r="AB22" s="63"/>
      <c r="AC22" s="63"/>
      <c r="AD22" s="63"/>
      <c r="AE22" s="63"/>
      <c r="AF22" s="63"/>
      <c r="AG22" s="63"/>
      <c r="AH22" s="63"/>
      <c r="AI22" s="63"/>
      <c r="AJ22" s="63"/>
      <c r="AK22" s="63"/>
      <c r="AL22" s="63"/>
      <c r="AM22" s="63"/>
      <c r="AN22" s="63"/>
      <c r="AO22" s="63"/>
      <c r="AP22" s="63"/>
      <c r="AQ22" s="63"/>
      <c r="AR22" s="63"/>
      <c r="AS22" s="63"/>
      <c r="AT22" s="63"/>
      <c r="AU22" s="63"/>
      <c r="AV22" s="63"/>
      <c r="AW22" s="63"/>
      <c r="AX22" s="63"/>
      <c r="AY22" s="63"/>
      <c r="AZ22" s="63"/>
      <c r="BA22" s="63"/>
      <c r="BB22" s="63"/>
      <c r="BC22" s="63"/>
      <c r="BD22" s="63"/>
      <c r="BE22" s="63"/>
      <c r="BF22" s="63"/>
      <c r="BG22" s="63"/>
      <c r="BH22" s="63"/>
      <c r="BI22" s="63"/>
      <c r="BJ22" s="63"/>
      <c r="BK22" s="63"/>
      <c r="BL22" s="63"/>
      <c r="BM22" s="1"/>
    </row>
    <row r="23" spans="1:65" x14ac:dyDescent="0.3">
      <c r="A23" s="1">
        <v>1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60"/>
      <c r="O23" s="58">
        <v>0</v>
      </c>
      <c r="P23" s="1"/>
      <c r="Q23" s="1"/>
      <c r="R23" s="1"/>
      <c r="S23" s="1" t="s">
        <v>14</v>
      </c>
      <c r="T23" s="1">
        <v>100</v>
      </c>
      <c r="U23" s="36" t="s">
        <v>240</v>
      </c>
      <c r="V23" s="61">
        <v>5010579623</v>
      </c>
      <c r="W23" s="62">
        <v>40</v>
      </c>
      <c r="X23" s="1"/>
      <c r="Y23" s="63"/>
      <c r="Z23" s="63"/>
      <c r="AA23" s="63"/>
      <c r="AB23" s="63"/>
      <c r="AC23" s="63"/>
      <c r="AD23" s="63"/>
      <c r="AE23" s="63"/>
      <c r="AF23" s="63"/>
      <c r="AG23" s="63"/>
      <c r="AH23" s="63"/>
      <c r="AI23" s="63"/>
      <c r="AJ23" s="63"/>
      <c r="AK23" s="63"/>
      <c r="AL23" s="63"/>
      <c r="AM23" s="63"/>
      <c r="AN23" s="63"/>
      <c r="AO23" s="63"/>
      <c r="AP23" s="63"/>
      <c r="AQ23" s="63"/>
      <c r="AR23" s="63"/>
      <c r="AS23" s="63"/>
      <c r="AT23" s="63"/>
      <c r="AU23" s="63"/>
      <c r="AV23" s="63"/>
      <c r="AW23" s="63"/>
      <c r="AX23" s="63"/>
      <c r="AY23" s="63"/>
      <c r="AZ23" s="63"/>
      <c r="BA23" s="63"/>
      <c r="BB23" s="63"/>
      <c r="BC23" s="63"/>
      <c r="BD23" s="63"/>
      <c r="BE23" s="63"/>
      <c r="BF23" s="63"/>
      <c r="BG23" s="63"/>
      <c r="BH23" s="63"/>
      <c r="BI23" s="63"/>
      <c r="BJ23" s="63"/>
      <c r="BK23" s="63"/>
      <c r="BL23" s="63"/>
      <c r="BM23" s="1"/>
    </row>
    <row r="24" spans="1:65" x14ac:dyDescent="0.3">
      <c r="A24" s="1">
        <v>1</v>
      </c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60"/>
      <c r="O24" s="58">
        <v>0</v>
      </c>
      <c r="P24" s="1"/>
      <c r="Q24" s="1"/>
      <c r="R24" s="1"/>
      <c r="S24" s="1" t="s">
        <v>13</v>
      </c>
      <c r="T24" s="1">
        <v>904</v>
      </c>
      <c r="U24" s="36" t="s">
        <v>241</v>
      </c>
      <c r="V24" s="61">
        <v>6007000287</v>
      </c>
      <c r="W24" s="62">
        <v>0</v>
      </c>
      <c r="X24" s="1"/>
      <c r="Y24" s="63"/>
      <c r="Z24" s="63"/>
      <c r="AA24" s="63"/>
      <c r="AB24" s="63"/>
      <c r="AC24" s="63"/>
      <c r="AD24" s="63"/>
      <c r="AE24" s="63"/>
      <c r="AF24" s="63"/>
      <c r="AG24" s="63"/>
      <c r="AH24" s="63"/>
      <c r="AI24" s="63"/>
      <c r="AJ24" s="63"/>
      <c r="AK24" s="63"/>
      <c r="AL24" s="63"/>
      <c r="AM24" s="63"/>
      <c r="AN24" s="63"/>
      <c r="AO24" s="63"/>
      <c r="AP24" s="63"/>
      <c r="AQ24" s="63"/>
      <c r="AR24" s="63"/>
      <c r="AS24" s="63"/>
      <c r="AT24" s="63"/>
      <c r="AU24" s="63"/>
      <c r="AV24" s="63"/>
      <c r="AW24" s="63"/>
      <c r="AX24" s="63"/>
      <c r="AY24" s="63"/>
      <c r="AZ24" s="63"/>
      <c r="BA24" s="63"/>
      <c r="BB24" s="63"/>
      <c r="BC24" s="63"/>
      <c r="BD24" s="63"/>
      <c r="BE24" s="63"/>
      <c r="BF24" s="63"/>
      <c r="BG24" s="63"/>
      <c r="BH24" s="63"/>
      <c r="BI24" s="63"/>
      <c r="BJ24" s="63"/>
      <c r="BK24" s="63"/>
      <c r="BL24" s="63"/>
      <c r="BM24" s="1"/>
    </row>
    <row r="25" spans="1:65" x14ac:dyDescent="0.3">
      <c r="A25" s="1">
        <v>1</v>
      </c>
      <c r="B25" s="1">
        <v>1</v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60"/>
      <c r="O25" s="58">
        <v>0</v>
      </c>
      <c r="P25" s="1"/>
      <c r="Q25" s="1"/>
      <c r="R25" s="1"/>
      <c r="S25" s="1" t="s">
        <v>13</v>
      </c>
      <c r="T25" s="1">
        <v>937</v>
      </c>
      <c r="U25" s="36" t="s">
        <v>242</v>
      </c>
      <c r="V25" s="61">
        <v>5000685160</v>
      </c>
      <c r="W25" s="62">
        <v>455</v>
      </c>
      <c r="X25" s="1"/>
      <c r="Y25" s="63"/>
      <c r="Z25" s="63"/>
      <c r="AA25" s="63"/>
      <c r="AB25" s="63"/>
      <c r="AC25" s="63"/>
      <c r="AD25" s="63"/>
      <c r="AE25" s="63"/>
      <c r="AF25" s="63"/>
      <c r="AG25" s="63"/>
      <c r="AH25" s="63"/>
      <c r="AI25" s="63"/>
      <c r="AJ25" s="63"/>
      <c r="AK25" s="63"/>
      <c r="AL25" s="63"/>
      <c r="AM25" s="63"/>
      <c r="AN25" s="63"/>
      <c r="AO25" s="63"/>
      <c r="AP25" s="63"/>
      <c r="AQ25" s="63"/>
      <c r="AR25" s="63"/>
      <c r="AS25" s="63"/>
      <c r="AT25" s="63"/>
      <c r="AU25" s="63"/>
      <c r="AV25" s="63"/>
      <c r="AW25" s="63"/>
      <c r="AX25" s="63"/>
      <c r="AY25" s="63"/>
      <c r="AZ25" s="63"/>
      <c r="BA25" s="63"/>
      <c r="BB25" s="63"/>
      <c r="BC25" s="63"/>
      <c r="BD25" s="63"/>
      <c r="BE25" s="63"/>
      <c r="BF25" s="63"/>
      <c r="BG25" s="63"/>
      <c r="BH25" s="63"/>
      <c r="BI25" s="63"/>
      <c r="BJ25" s="63"/>
      <c r="BK25" s="63"/>
      <c r="BL25" s="63"/>
      <c r="BM25" s="1"/>
    </row>
    <row r="26" spans="1:65" x14ac:dyDescent="0.3">
      <c r="A26" s="1">
        <v>3</v>
      </c>
      <c r="B26" s="1">
        <v>3</v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60"/>
      <c r="O26" s="58">
        <v>0</v>
      </c>
      <c r="P26" s="1"/>
      <c r="Q26" s="1"/>
      <c r="R26" s="1"/>
      <c r="S26" s="1" t="s">
        <v>13</v>
      </c>
      <c r="T26" s="1">
        <v>929</v>
      </c>
      <c r="U26" s="36" t="s">
        <v>243</v>
      </c>
      <c r="V26" s="61">
        <v>5010341695</v>
      </c>
      <c r="W26" s="62">
        <v>1699</v>
      </c>
      <c r="X26" s="1"/>
      <c r="Y26" s="63"/>
      <c r="Z26" s="63"/>
      <c r="AA26" s="63"/>
      <c r="AB26" s="63"/>
      <c r="AC26" s="63"/>
      <c r="AD26" s="63"/>
      <c r="AE26" s="63"/>
      <c r="AF26" s="63"/>
      <c r="AG26" s="63"/>
      <c r="AH26" s="63"/>
      <c r="AI26" s="63"/>
      <c r="AJ26" s="63"/>
      <c r="AK26" s="63"/>
      <c r="AL26" s="63"/>
      <c r="AM26" s="63"/>
      <c r="AN26" s="63"/>
      <c r="AO26" s="63"/>
      <c r="AP26" s="63"/>
      <c r="AQ26" s="63"/>
      <c r="AR26" s="63"/>
      <c r="AS26" s="63"/>
      <c r="AT26" s="63"/>
      <c r="AU26" s="63"/>
      <c r="AV26" s="63"/>
      <c r="AW26" s="63"/>
      <c r="AX26" s="63"/>
      <c r="AY26" s="63"/>
      <c r="AZ26" s="63"/>
      <c r="BA26" s="63"/>
      <c r="BB26" s="63"/>
      <c r="BC26" s="63"/>
      <c r="BD26" s="63"/>
      <c r="BE26" s="63"/>
      <c r="BF26" s="63"/>
      <c r="BG26" s="63"/>
      <c r="BH26" s="63"/>
      <c r="BI26" s="63"/>
      <c r="BJ26" s="63"/>
      <c r="BK26" s="63"/>
      <c r="BL26" s="63"/>
      <c r="BM26" s="1"/>
    </row>
    <row r="27" spans="1:65" x14ac:dyDescent="0.3">
      <c r="A27" s="1">
        <v>1</v>
      </c>
      <c r="B27" s="1">
        <v>1</v>
      </c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60"/>
      <c r="O27" s="58">
        <v>0</v>
      </c>
      <c r="P27" s="1"/>
      <c r="Q27" s="1"/>
      <c r="R27" s="1"/>
      <c r="S27" s="1" t="s">
        <v>13</v>
      </c>
      <c r="T27" s="1">
        <v>811</v>
      </c>
      <c r="U27" s="36" t="s">
        <v>244</v>
      </c>
      <c r="V27" s="61">
        <v>5010045254</v>
      </c>
      <c r="W27" s="62">
        <v>104</v>
      </c>
      <c r="X27" s="1"/>
      <c r="Y27" s="63"/>
      <c r="Z27" s="63"/>
      <c r="AA27" s="63"/>
      <c r="AB27" s="63"/>
      <c r="AC27" s="63"/>
      <c r="AD27" s="63"/>
      <c r="AE27" s="63"/>
      <c r="AF27" s="63"/>
      <c r="AG27" s="63"/>
      <c r="AH27" s="63"/>
      <c r="AI27" s="63"/>
      <c r="AJ27" s="63"/>
      <c r="AK27" s="63"/>
      <c r="AL27" s="63"/>
      <c r="AM27" s="63"/>
      <c r="AN27" s="63"/>
      <c r="AO27" s="63"/>
      <c r="AP27" s="63"/>
      <c r="AQ27" s="63"/>
      <c r="AR27" s="63"/>
      <c r="AS27" s="63"/>
      <c r="AT27" s="63"/>
      <c r="AU27" s="63"/>
      <c r="AV27" s="63"/>
      <c r="AW27" s="63"/>
      <c r="AX27" s="63"/>
      <c r="AY27" s="63"/>
      <c r="AZ27" s="63"/>
      <c r="BA27" s="63"/>
      <c r="BB27" s="63"/>
      <c r="BC27" s="63"/>
      <c r="BD27" s="63"/>
      <c r="BE27" s="63"/>
      <c r="BF27" s="63"/>
      <c r="BG27" s="63"/>
      <c r="BH27" s="63"/>
      <c r="BI27" s="63"/>
      <c r="BJ27" s="63"/>
      <c r="BK27" s="63"/>
      <c r="BL27" s="63"/>
      <c r="BM27" s="1"/>
    </row>
    <row r="28" spans="1:65" x14ac:dyDescent="0.3">
      <c r="A28" s="1">
        <v>1</v>
      </c>
      <c r="B28" s="1">
        <v>1</v>
      </c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60"/>
      <c r="O28" s="58">
        <v>0</v>
      </c>
      <c r="P28" s="1"/>
      <c r="Q28" s="1"/>
      <c r="R28" s="1"/>
      <c r="S28" s="1" t="s">
        <v>13</v>
      </c>
      <c r="T28" s="1">
        <v>901</v>
      </c>
      <c r="U28" s="36" t="s">
        <v>245</v>
      </c>
      <c r="V28" s="61">
        <v>5010045144</v>
      </c>
      <c r="W28" s="62">
        <v>395</v>
      </c>
      <c r="X28" s="1"/>
      <c r="Y28" s="63"/>
      <c r="Z28" s="63"/>
      <c r="AA28" s="63"/>
      <c r="AB28" s="63"/>
      <c r="AC28" s="63"/>
      <c r="AD28" s="63"/>
      <c r="AE28" s="63"/>
      <c r="AF28" s="63"/>
      <c r="AG28" s="63"/>
      <c r="AH28" s="63"/>
      <c r="AI28" s="63"/>
      <c r="AJ28" s="63"/>
      <c r="AK28" s="63"/>
      <c r="AL28" s="63"/>
      <c r="AM28" s="63"/>
      <c r="AN28" s="63"/>
      <c r="AO28" s="63"/>
      <c r="AP28" s="63"/>
      <c r="AQ28" s="63"/>
      <c r="AR28" s="63"/>
      <c r="AS28" s="63"/>
      <c r="AT28" s="63"/>
      <c r="AU28" s="63"/>
      <c r="AV28" s="63"/>
      <c r="AW28" s="63"/>
      <c r="AX28" s="63"/>
      <c r="AY28" s="63"/>
      <c r="AZ28" s="63"/>
      <c r="BA28" s="63"/>
      <c r="BB28" s="63"/>
      <c r="BC28" s="63"/>
      <c r="BD28" s="63"/>
      <c r="BE28" s="63"/>
      <c r="BF28" s="63"/>
      <c r="BG28" s="63"/>
      <c r="BH28" s="63"/>
      <c r="BI28" s="63"/>
      <c r="BJ28" s="63"/>
      <c r="BK28" s="63"/>
      <c r="BL28" s="63"/>
      <c r="BM28" s="1"/>
    </row>
    <row r="29" spans="1:65" x14ac:dyDescent="0.3">
      <c r="A29" s="1">
        <v>1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60"/>
      <c r="O29" s="58">
        <v>0</v>
      </c>
      <c r="P29" s="1"/>
      <c r="Q29" s="1"/>
      <c r="R29" s="1"/>
      <c r="S29" s="1" t="s">
        <v>13</v>
      </c>
      <c r="T29" s="1">
        <v>929</v>
      </c>
      <c r="U29" s="36" t="s">
        <v>246</v>
      </c>
      <c r="V29" s="61">
        <v>5010045255</v>
      </c>
      <c r="W29" s="62">
        <v>23</v>
      </c>
      <c r="X29" s="1"/>
      <c r="Y29" s="63"/>
      <c r="Z29" s="63"/>
      <c r="AA29" s="63"/>
      <c r="AB29" s="63"/>
      <c r="AC29" s="63"/>
      <c r="AD29" s="63"/>
      <c r="AE29" s="63"/>
      <c r="AF29" s="63"/>
      <c r="AG29" s="63"/>
      <c r="AH29" s="63"/>
      <c r="AI29" s="63"/>
      <c r="AJ29" s="63"/>
      <c r="AK29" s="63"/>
      <c r="AL29" s="63"/>
      <c r="AM29" s="63"/>
      <c r="AN29" s="63"/>
      <c r="AO29" s="63"/>
      <c r="AP29" s="63"/>
      <c r="AQ29" s="63"/>
      <c r="AR29" s="63"/>
      <c r="AS29" s="63"/>
      <c r="AT29" s="63"/>
      <c r="AU29" s="63"/>
      <c r="AV29" s="63"/>
      <c r="AW29" s="63"/>
      <c r="AX29" s="63"/>
      <c r="AY29" s="63"/>
      <c r="AZ29" s="63"/>
      <c r="BA29" s="63"/>
      <c r="BB29" s="63"/>
      <c r="BC29" s="63"/>
      <c r="BD29" s="63"/>
      <c r="BE29" s="63"/>
      <c r="BF29" s="63"/>
      <c r="BG29" s="63"/>
      <c r="BH29" s="63"/>
      <c r="BI29" s="63"/>
      <c r="BJ29" s="63"/>
      <c r="BK29" s="63"/>
      <c r="BL29" s="63"/>
      <c r="BM29" s="1"/>
    </row>
    <row r="30" spans="1:65" x14ac:dyDescent="0.3">
      <c r="A30" s="1">
        <v>1</v>
      </c>
      <c r="B30" s="1">
        <v>1</v>
      </c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60"/>
      <c r="O30" s="58">
        <v>0</v>
      </c>
      <c r="P30" s="1"/>
      <c r="Q30" s="1"/>
      <c r="R30" s="1"/>
      <c r="S30" s="1" t="s">
        <v>13</v>
      </c>
      <c r="T30" s="1">
        <v>811</v>
      </c>
      <c r="U30" s="36" t="s">
        <v>247</v>
      </c>
      <c r="V30" s="61">
        <v>7423722483</v>
      </c>
      <c r="W30" s="62">
        <v>64</v>
      </c>
      <c r="X30" s="1"/>
      <c r="Y30" s="63"/>
      <c r="Z30" s="63"/>
      <c r="AA30" s="63"/>
      <c r="AB30" s="63"/>
      <c r="AC30" s="63"/>
      <c r="AD30" s="63"/>
      <c r="AE30" s="63"/>
      <c r="AF30" s="63"/>
      <c r="AG30" s="63"/>
      <c r="AH30" s="63"/>
      <c r="AI30" s="63"/>
      <c r="AJ30" s="63"/>
      <c r="AK30" s="63"/>
      <c r="AL30" s="63"/>
      <c r="AM30" s="63"/>
      <c r="AN30" s="63"/>
      <c r="AO30" s="63"/>
      <c r="AP30" s="63"/>
      <c r="AQ30" s="63"/>
      <c r="AR30" s="63"/>
      <c r="AS30" s="63"/>
      <c r="AT30" s="63"/>
      <c r="AU30" s="63"/>
      <c r="AV30" s="63"/>
      <c r="AW30" s="63"/>
      <c r="AX30" s="63"/>
      <c r="AY30" s="63"/>
      <c r="AZ30" s="63"/>
      <c r="BA30" s="63"/>
      <c r="BB30" s="63"/>
      <c r="BC30" s="63"/>
      <c r="BD30" s="63"/>
      <c r="BE30" s="63"/>
      <c r="BF30" s="63"/>
      <c r="BG30" s="63"/>
      <c r="BH30" s="63"/>
      <c r="BI30" s="63"/>
      <c r="BJ30" s="63"/>
      <c r="BK30" s="63"/>
      <c r="BL30" s="63"/>
      <c r="BM30" s="1"/>
    </row>
    <row r="31" spans="1:65" x14ac:dyDescent="0.3">
      <c r="A31" s="1">
        <v>1</v>
      </c>
      <c r="B31" s="1">
        <v>1</v>
      </c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60"/>
      <c r="O31" s="58">
        <v>0</v>
      </c>
      <c r="P31" s="1"/>
      <c r="Q31" s="1"/>
      <c r="R31" s="1"/>
      <c r="S31" s="1" t="s">
        <v>13</v>
      </c>
      <c r="T31" s="1">
        <v>901</v>
      </c>
      <c r="U31" s="36" t="s">
        <v>248</v>
      </c>
      <c r="V31" s="61">
        <v>5010120577</v>
      </c>
      <c r="W31" s="62">
        <v>50</v>
      </c>
      <c r="X31" s="1"/>
      <c r="Y31" s="63"/>
      <c r="Z31" s="63"/>
      <c r="AA31" s="63"/>
      <c r="AB31" s="63"/>
      <c r="AC31" s="63"/>
      <c r="AD31" s="63"/>
      <c r="AE31" s="63"/>
      <c r="AF31" s="63"/>
      <c r="AG31" s="63"/>
      <c r="AH31" s="63"/>
      <c r="AI31" s="63"/>
      <c r="AJ31" s="63"/>
      <c r="AK31" s="63"/>
      <c r="AL31" s="63"/>
      <c r="AM31" s="63"/>
      <c r="AN31" s="63"/>
      <c r="AO31" s="63"/>
      <c r="AP31" s="63"/>
      <c r="AQ31" s="63"/>
      <c r="AR31" s="63"/>
      <c r="AS31" s="63"/>
      <c r="AT31" s="63"/>
      <c r="AU31" s="63"/>
      <c r="AV31" s="63"/>
      <c r="AW31" s="63"/>
      <c r="AX31" s="63"/>
      <c r="AY31" s="63"/>
      <c r="AZ31" s="63"/>
      <c r="BA31" s="63"/>
      <c r="BB31" s="63"/>
      <c r="BC31" s="63"/>
      <c r="BD31" s="63"/>
      <c r="BE31" s="63"/>
      <c r="BF31" s="63"/>
      <c r="BG31" s="63"/>
      <c r="BH31" s="63"/>
      <c r="BI31" s="63"/>
      <c r="BJ31" s="63"/>
      <c r="BK31" s="63"/>
      <c r="BL31" s="63"/>
      <c r="BM31" s="1"/>
    </row>
    <row r="32" spans="1:65" x14ac:dyDescent="0.3">
      <c r="A32" s="1">
        <v>0.71</v>
      </c>
      <c r="B32" s="1">
        <v>0.71</v>
      </c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60"/>
      <c r="O32" s="58">
        <v>0</v>
      </c>
      <c r="P32" s="1"/>
      <c r="Q32" s="1"/>
      <c r="R32" s="1"/>
      <c r="S32" s="1" t="s">
        <v>13</v>
      </c>
      <c r="T32" s="1">
        <v>901</v>
      </c>
      <c r="U32" s="36" t="s">
        <v>249</v>
      </c>
      <c r="V32" s="61" t="s">
        <v>65</v>
      </c>
      <c r="W32" s="62">
        <v>246</v>
      </c>
      <c r="X32" s="1"/>
      <c r="Y32" s="63"/>
      <c r="Z32" s="63"/>
      <c r="AA32" s="63"/>
      <c r="AB32" s="63"/>
      <c r="AC32" s="63"/>
      <c r="AD32" s="63"/>
      <c r="AE32" s="63"/>
      <c r="AF32" s="63"/>
      <c r="AG32" s="63"/>
      <c r="AH32" s="63"/>
      <c r="AI32" s="63"/>
      <c r="AJ32" s="63"/>
      <c r="AK32" s="63"/>
      <c r="AL32" s="63"/>
      <c r="AM32" s="63"/>
      <c r="AN32" s="63"/>
      <c r="AO32" s="63"/>
      <c r="AP32" s="63"/>
      <c r="AQ32" s="63"/>
      <c r="AR32" s="63"/>
      <c r="AS32" s="63"/>
      <c r="AT32" s="63"/>
      <c r="AU32" s="63"/>
      <c r="AV32" s="63"/>
      <c r="AW32" s="63"/>
      <c r="AX32" s="63"/>
      <c r="AY32" s="63"/>
      <c r="AZ32" s="63"/>
      <c r="BA32" s="63"/>
      <c r="BB32" s="63"/>
      <c r="BC32" s="63"/>
      <c r="BD32" s="63"/>
      <c r="BE32" s="63"/>
      <c r="BF32" s="63"/>
      <c r="BG32" s="63"/>
      <c r="BH32" s="63"/>
      <c r="BI32" s="63"/>
      <c r="BJ32" s="63"/>
      <c r="BK32" s="63"/>
      <c r="BL32" s="63"/>
      <c r="BM32" s="1"/>
    </row>
    <row r="33" spans="1:65" x14ac:dyDescent="0.3">
      <c r="A33" s="1">
        <v>0.56999999999999995</v>
      </c>
      <c r="B33" s="1">
        <v>0.56999999999999995</v>
      </c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60"/>
      <c r="O33" s="58">
        <v>0</v>
      </c>
      <c r="P33" s="1"/>
      <c r="Q33" s="1"/>
      <c r="R33" s="1"/>
      <c r="S33" s="1" t="s">
        <v>13</v>
      </c>
      <c r="T33" s="1">
        <v>901</v>
      </c>
      <c r="U33" s="36" t="s">
        <v>250</v>
      </c>
      <c r="V33" s="61" t="s">
        <v>66</v>
      </c>
      <c r="W33" s="62">
        <v>100</v>
      </c>
      <c r="X33" s="1"/>
      <c r="Y33" s="63"/>
      <c r="Z33" s="63"/>
      <c r="AA33" s="63"/>
      <c r="AB33" s="63"/>
      <c r="AC33" s="63"/>
      <c r="AD33" s="63"/>
      <c r="AE33" s="63"/>
      <c r="AF33" s="63"/>
      <c r="AG33" s="63"/>
      <c r="AH33" s="63"/>
      <c r="AI33" s="63"/>
      <c r="AJ33" s="63"/>
      <c r="AK33" s="63"/>
      <c r="AL33" s="63"/>
      <c r="AM33" s="63"/>
      <c r="AN33" s="63"/>
      <c r="AO33" s="63"/>
      <c r="AP33" s="63"/>
      <c r="AQ33" s="63"/>
      <c r="AR33" s="63"/>
      <c r="AS33" s="63"/>
      <c r="AT33" s="63"/>
      <c r="AU33" s="63"/>
      <c r="AV33" s="63"/>
      <c r="AW33" s="63"/>
      <c r="AX33" s="63"/>
      <c r="AY33" s="63"/>
      <c r="AZ33" s="63"/>
      <c r="BA33" s="63"/>
      <c r="BB33" s="63"/>
      <c r="BC33" s="63"/>
      <c r="BD33" s="63"/>
      <c r="BE33" s="63"/>
      <c r="BF33" s="63"/>
      <c r="BG33" s="63"/>
      <c r="BH33" s="63"/>
      <c r="BI33" s="63"/>
      <c r="BJ33" s="63"/>
      <c r="BK33" s="63"/>
      <c r="BL33" s="63"/>
      <c r="BM33" s="1"/>
    </row>
    <row r="34" spans="1:65" x14ac:dyDescent="0.3">
      <c r="A34" s="1">
        <v>0.56999999999999995</v>
      </c>
      <c r="B34" s="1">
        <v>0.56999999999999995</v>
      </c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60"/>
      <c r="O34" s="58">
        <v>0</v>
      </c>
      <c r="P34" s="1"/>
      <c r="Q34" s="1"/>
      <c r="R34" s="1"/>
      <c r="S34" s="1" t="s">
        <v>13</v>
      </c>
      <c r="T34" s="1">
        <v>901</v>
      </c>
      <c r="U34" s="36" t="s">
        <v>251</v>
      </c>
      <c r="V34" s="61" t="s">
        <v>67</v>
      </c>
      <c r="W34" s="62">
        <v>0</v>
      </c>
      <c r="X34" s="1"/>
      <c r="Y34" s="63"/>
      <c r="Z34" s="63"/>
      <c r="AA34" s="63"/>
      <c r="AB34" s="63"/>
      <c r="AC34" s="63"/>
      <c r="AD34" s="63"/>
      <c r="AE34" s="63"/>
      <c r="AF34" s="63"/>
      <c r="AG34" s="63"/>
      <c r="AH34" s="63"/>
      <c r="AI34" s="63"/>
      <c r="AJ34" s="63"/>
      <c r="AK34" s="63"/>
      <c r="AL34" s="63"/>
      <c r="AM34" s="63"/>
      <c r="AN34" s="63"/>
      <c r="AO34" s="63"/>
      <c r="AP34" s="63"/>
      <c r="AQ34" s="63"/>
      <c r="AR34" s="63"/>
      <c r="AS34" s="63"/>
      <c r="AT34" s="63"/>
      <c r="AU34" s="63"/>
      <c r="AV34" s="63"/>
      <c r="AW34" s="63"/>
      <c r="AX34" s="63"/>
      <c r="AY34" s="63"/>
      <c r="AZ34" s="63"/>
      <c r="BA34" s="63"/>
      <c r="BB34" s="63"/>
      <c r="BC34" s="63"/>
      <c r="BD34" s="63"/>
      <c r="BE34" s="63"/>
      <c r="BF34" s="63"/>
      <c r="BG34" s="63"/>
      <c r="BH34" s="63"/>
      <c r="BI34" s="63"/>
      <c r="BJ34" s="63"/>
      <c r="BK34" s="63"/>
      <c r="BL34" s="63"/>
      <c r="BM34" s="1"/>
    </row>
    <row r="35" spans="1:65" x14ac:dyDescent="0.3">
      <c r="A35" s="1">
        <v>0.14000000000000001</v>
      </c>
      <c r="B35" s="1">
        <v>0.14000000000000001</v>
      </c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60"/>
      <c r="O35" s="58">
        <v>0</v>
      </c>
      <c r="P35" s="1"/>
      <c r="Q35" s="1"/>
      <c r="R35" s="1"/>
      <c r="S35" s="1" t="s">
        <v>13</v>
      </c>
      <c r="T35" s="1">
        <v>901</v>
      </c>
      <c r="U35" s="36" t="s">
        <v>252</v>
      </c>
      <c r="V35" s="61" t="s">
        <v>68</v>
      </c>
      <c r="W35" s="62">
        <v>0</v>
      </c>
      <c r="X35" s="1"/>
      <c r="Y35" s="63"/>
      <c r="Z35" s="63"/>
      <c r="AA35" s="63"/>
      <c r="AB35" s="63"/>
      <c r="AC35" s="63"/>
      <c r="AD35" s="63"/>
      <c r="AE35" s="63"/>
      <c r="AF35" s="63"/>
      <c r="AG35" s="63"/>
      <c r="AH35" s="63"/>
      <c r="AI35" s="63"/>
      <c r="AJ35" s="63"/>
      <c r="AK35" s="63"/>
      <c r="AL35" s="63"/>
      <c r="AM35" s="63"/>
      <c r="AN35" s="63"/>
      <c r="AO35" s="63"/>
      <c r="AP35" s="63"/>
      <c r="AQ35" s="63"/>
      <c r="AR35" s="63"/>
      <c r="AS35" s="63"/>
      <c r="AT35" s="63"/>
      <c r="AU35" s="63"/>
      <c r="AV35" s="63"/>
      <c r="AW35" s="63"/>
      <c r="AX35" s="63"/>
      <c r="AY35" s="63"/>
      <c r="AZ35" s="63"/>
      <c r="BA35" s="63"/>
      <c r="BB35" s="63"/>
      <c r="BC35" s="63"/>
      <c r="BD35" s="63"/>
      <c r="BE35" s="63"/>
      <c r="BF35" s="63"/>
      <c r="BG35" s="63"/>
      <c r="BH35" s="63"/>
      <c r="BI35" s="63"/>
      <c r="BJ35" s="63"/>
      <c r="BK35" s="63"/>
      <c r="BL35" s="63"/>
      <c r="BM35" s="1"/>
    </row>
    <row r="36" spans="1:65" x14ac:dyDescent="0.3">
      <c r="A36" s="1">
        <v>2</v>
      </c>
      <c r="B36" s="1">
        <v>2</v>
      </c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60"/>
      <c r="O36" s="58">
        <v>0</v>
      </c>
      <c r="P36" s="1"/>
      <c r="Q36" s="1"/>
      <c r="R36" s="1"/>
      <c r="S36" s="1" t="s">
        <v>13</v>
      </c>
      <c r="T36" s="1">
        <v>901</v>
      </c>
      <c r="U36" s="36" t="s">
        <v>253</v>
      </c>
      <c r="V36" s="61">
        <v>5010045261</v>
      </c>
      <c r="W36" s="62">
        <v>83</v>
      </c>
      <c r="X36" s="1"/>
      <c r="Y36" s="63"/>
      <c r="Z36" s="63"/>
      <c r="AA36" s="63"/>
      <c r="AB36" s="63"/>
      <c r="AC36" s="63"/>
      <c r="AD36" s="63"/>
      <c r="AE36" s="63"/>
      <c r="AF36" s="63"/>
      <c r="AG36" s="63"/>
      <c r="AH36" s="63"/>
      <c r="AI36" s="63"/>
      <c r="AJ36" s="63"/>
      <c r="AK36" s="63"/>
      <c r="AL36" s="63"/>
      <c r="AM36" s="63"/>
      <c r="AN36" s="63"/>
      <c r="AO36" s="63"/>
      <c r="AP36" s="63"/>
      <c r="AQ36" s="63"/>
      <c r="AR36" s="63"/>
      <c r="AS36" s="63"/>
      <c r="AT36" s="63"/>
      <c r="AU36" s="63"/>
      <c r="AV36" s="63"/>
      <c r="AW36" s="63"/>
      <c r="AX36" s="63"/>
      <c r="AY36" s="63"/>
      <c r="AZ36" s="63"/>
      <c r="BA36" s="63"/>
      <c r="BB36" s="63"/>
      <c r="BC36" s="63"/>
      <c r="BD36" s="63"/>
      <c r="BE36" s="63"/>
      <c r="BF36" s="63"/>
      <c r="BG36" s="63"/>
      <c r="BH36" s="63"/>
      <c r="BI36" s="63"/>
      <c r="BJ36" s="63"/>
      <c r="BK36" s="63"/>
      <c r="BL36" s="63"/>
      <c r="BM36" s="1"/>
    </row>
    <row r="37" spans="1:65" x14ac:dyDescent="0.3">
      <c r="A37" s="1">
        <v>1</v>
      </c>
      <c r="B37" s="1">
        <v>1</v>
      </c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60"/>
      <c r="O37" s="58">
        <v>0</v>
      </c>
      <c r="P37" s="1"/>
      <c r="Q37" s="1"/>
      <c r="R37" s="1"/>
      <c r="S37" s="1" t="s">
        <v>13</v>
      </c>
      <c r="T37" s="1">
        <v>937</v>
      </c>
      <c r="U37" s="36" t="s">
        <v>254</v>
      </c>
      <c r="V37" s="61">
        <v>5010045262</v>
      </c>
      <c r="W37" s="62">
        <v>14</v>
      </c>
      <c r="X37" s="1"/>
      <c r="Y37" s="63"/>
      <c r="Z37" s="63"/>
      <c r="AA37" s="63"/>
      <c r="AB37" s="63"/>
      <c r="AC37" s="63"/>
      <c r="AD37" s="63"/>
      <c r="AE37" s="63"/>
      <c r="AF37" s="63"/>
      <c r="AG37" s="63"/>
      <c r="AH37" s="63"/>
      <c r="AI37" s="63"/>
      <c r="AJ37" s="63"/>
      <c r="AK37" s="63"/>
      <c r="AL37" s="63"/>
      <c r="AM37" s="63"/>
      <c r="AN37" s="63"/>
      <c r="AO37" s="63"/>
      <c r="AP37" s="63"/>
      <c r="AQ37" s="63"/>
      <c r="AR37" s="63"/>
      <c r="AS37" s="63"/>
      <c r="AT37" s="63"/>
      <c r="AU37" s="63"/>
      <c r="AV37" s="63"/>
      <c r="AW37" s="63"/>
      <c r="AX37" s="63"/>
      <c r="AY37" s="63"/>
      <c r="AZ37" s="63"/>
      <c r="BA37" s="63"/>
      <c r="BB37" s="63"/>
      <c r="BC37" s="63"/>
      <c r="BD37" s="63"/>
      <c r="BE37" s="63"/>
      <c r="BF37" s="63"/>
      <c r="BG37" s="63"/>
      <c r="BH37" s="63"/>
      <c r="BI37" s="63"/>
      <c r="BJ37" s="63"/>
      <c r="BK37" s="63"/>
      <c r="BL37" s="63"/>
      <c r="BM37" s="1"/>
    </row>
    <row r="38" spans="1:65" x14ac:dyDescent="0.3">
      <c r="A38" s="1">
        <v>1</v>
      </c>
      <c r="B38" s="1">
        <v>1</v>
      </c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60"/>
      <c r="O38" s="58">
        <v>0</v>
      </c>
      <c r="P38" s="1"/>
      <c r="Q38" s="1"/>
      <c r="R38" s="1"/>
      <c r="S38" s="1" t="s">
        <v>14</v>
      </c>
      <c r="T38" s="1">
        <v>200</v>
      </c>
      <c r="U38" s="36" t="s">
        <v>255</v>
      </c>
      <c r="V38" s="61">
        <v>5010116175</v>
      </c>
      <c r="W38" s="62">
        <v>23</v>
      </c>
      <c r="X38" s="1"/>
      <c r="Y38" s="63"/>
      <c r="Z38" s="63"/>
      <c r="AA38" s="63"/>
      <c r="AB38" s="63"/>
      <c r="AC38" s="63"/>
      <c r="AD38" s="63"/>
      <c r="AE38" s="63"/>
      <c r="AF38" s="63"/>
      <c r="AG38" s="63"/>
      <c r="AH38" s="63"/>
      <c r="AI38" s="63"/>
      <c r="AJ38" s="63"/>
      <c r="AK38" s="63"/>
      <c r="AL38" s="63"/>
      <c r="AM38" s="63"/>
      <c r="AN38" s="63"/>
      <c r="AO38" s="63"/>
      <c r="AP38" s="63"/>
      <c r="AQ38" s="63"/>
      <c r="AR38" s="63"/>
      <c r="AS38" s="63"/>
      <c r="AT38" s="63"/>
      <c r="AU38" s="63"/>
      <c r="AV38" s="63"/>
      <c r="AW38" s="63"/>
      <c r="AX38" s="63"/>
      <c r="AY38" s="63"/>
      <c r="AZ38" s="63"/>
      <c r="BA38" s="63"/>
      <c r="BB38" s="63"/>
      <c r="BC38" s="63"/>
      <c r="BD38" s="63"/>
      <c r="BE38" s="63"/>
      <c r="BF38" s="63"/>
      <c r="BG38" s="63"/>
      <c r="BH38" s="63"/>
      <c r="BI38" s="63"/>
      <c r="BJ38" s="63"/>
      <c r="BK38" s="63"/>
      <c r="BL38" s="63"/>
      <c r="BM38" s="1"/>
    </row>
    <row r="39" spans="1:65" x14ac:dyDescent="0.3">
      <c r="A39" s="1">
        <v>1</v>
      </c>
      <c r="B39" s="1">
        <v>1</v>
      </c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60"/>
      <c r="O39" s="58">
        <v>0</v>
      </c>
      <c r="P39" s="1"/>
      <c r="Q39" s="1"/>
      <c r="R39" s="1"/>
      <c r="S39" s="1" t="s">
        <v>13</v>
      </c>
      <c r="T39" s="1">
        <v>910</v>
      </c>
      <c r="U39" s="36" t="s">
        <v>256</v>
      </c>
      <c r="V39" s="61">
        <v>5600731245</v>
      </c>
      <c r="W39" s="62">
        <v>0</v>
      </c>
      <c r="X39" s="1"/>
      <c r="Y39" s="63"/>
      <c r="Z39" s="63"/>
      <c r="AA39" s="63"/>
      <c r="AB39" s="63"/>
      <c r="AC39" s="63"/>
      <c r="AD39" s="63"/>
      <c r="AE39" s="63"/>
      <c r="AF39" s="63"/>
      <c r="AG39" s="63"/>
      <c r="AH39" s="63"/>
      <c r="AI39" s="63"/>
      <c r="AJ39" s="63"/>
      <c r="AK39" s="63"/>
      <c r="AL39" s="63"/>
      <c r="AM39" s="63"/>
      <c r="AN39" s="63"/>
      <c r="AO39" s="63"/>
      <c r="AP39" s="63"/>
      <c r="AQ39" s="63"/>
      <c r="AR39" s="63"/>
      <c r="AS39" s="63"/>
      <c r="AT39" s="63"/>
      <c r="AU39" s="63"/>
      <c r="AV39" s="63"/>
      <c r="AW39" s="63"/>
      <c r="AX39" s="63"/>
      <c r="AY39" s="63"/>
      <c r="AZ39" s="63"/>
      <c r="BA39" s="63"/>
      <c r="BB39" s="63"/>
      <c r="BC39" s="63"/>
      <c r="BD39" s="63"/>
      <c r="BE39" s="63"/>
      <c r="BF39" s="63"/>
      <c r="BG39" s="63"/>
      <c r="BH39" s="63"/>
      <c r="BI39" s="63"/>
      <c r="BJ39" s="63"/>
      <c r="BK39" s="63"/>
      <c r="BL39" s="63"/>
      <c r="BM39" s="1"/>
    </row>
    <row r="40" spans="1:65" x14ac:dyDescent="0.3">
      <c r="A40" s="1">
        <v>2</v>
      </c>
      <c r="B40" s="1">
        <v>6</v>
      </c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60"/>
      <c r="O40" s="58">
        <v>0</v>
      </c>
      <c r="P40" s="1"/>
      <c r="Q40" s="1"/>
      <c r="R40" s="1"/>
      <c r="S40" s="1" t="s">
        <v>13</v>
      </c>
      <c r="T40" s="1">
        <v>937</v>
      </c>
      <c r="U40" s="36" t="s">
        <v>257</v>
      </c>
      <c r="V40" s="61">
        <v>7400984724</v>
      </c>
      <c r="W40" s="62">
        <v>164</v>
      </c>
      <c r="X40" s="1"/>
      <c r="Y40" s="63"/>
      <c r="Z40" s="63"/>
      <c r="AA40" s="63"/>
      <c r="AB40" s="63"/>
      <c r="AC40" s="63"/>
      <c r="AD40" s="63"/>
      <c r="AE40" s="63"/>
      <c r="AF40" s="63"/>
      <c r="AG40" s="63"/>
      <c r="AH40" s="63"/>
      <c r="AI40" s="63"/>
      <c r="AJ40" s="63"/>
      <c r="AK40" s="63"/>
      <c r="AL40" s="63"/>
      <c r="AM40" s="63"/>
      <c r="AN40" s="63"/>
      <c r="AO40" s="63"/>
      <c r="AP40" s="63"/>
      <c r="AQ40" s="63"/>
      <c r="AR40" s="63"/>
      <c r="AS40" s="63"/>
      <c r="AT40" s="63"/>
      <c r="AU40" s="63"/>
      <c r="AV40" s="63"/>
      <c r="AW40" s="63"/>
      <c r="AX40" s="63"/>
      <c r="AY40" s="63"/>
      <c r="AZ40" s="63"/>
      <c r="BA40" s="63"/>
      <c r="BB40" s="63"/>
      <c r="BC40" s="63"/>
      <c r="BD40" s="63"/>
      <c r="BE40" s="63"/>
      <c r="BF40" s="63"/>
      <c r="BG40" s="63"/>
      <c r="BH40" s="63"/>
      <c r="BI40" s="63"/>
      <c r="BJ40" s="63"/>
      <c r="BK40" s="63"/>
      <c r="BL40" s="63"/>
      <c r="BM40" s="1"/>
    </row>
    <row r="41" spans="1:65" x14ac:dyDescent="0.3">
      <c r="A41" s="1">
        <v>2</v>
      </c>
      <c r="B41" s="1">
        <v>6</v>
      </c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60"/>
      <c r="O41" s="58">
        <v>0</v>
      </c>
      <c r="P41" s="1"/>
      <c r="Q41" s="1"/>
      <c r="R41" s="1"/>
      <c r="S41" s="1" t="s">
        <v>13</v>
      </c>
      <c r="T41" s="1">
        <v>937</v>
      </c>
      <c r="U41" s="36" t="s">
        <v>258</v>
      </c>
      <c r="V41" s="61">
        <v>5003057049</v>
      </c>
      <c r="W41" s="62">
        <v>15034</v>
      </c>
      <c r="X41" s="1"/>
      <c r="Y41" s="63"/>
      <c r="Z41" s="63"/>
      <c r="AA41" s="63"/>
      <c r="AB41" s="63"/>
      <c r="AC41" s="63"/>
      <c r="AD41" s="63"/>
      <c r="AE41" s="63"/>
      <c r="AF41" s="63"/>
      <c r="AG41" s="63"/>
      <c r="AH41" s="63"/>
      <c r="AI41" s="63"/>
      <c r="AJ41" s="63"/>
      <c r="AK41" s="63"/>
      <c r="AL41" s="63"/>
      <c r="AM41" s="63"/>
      <c r="AN41" s="63"/>
      <c r="AO41" s="63"/>
      <c r="AP41" s="63"/>
      <c r="AQ41" s="63"/>
      <c r="AR41" s="63"/>
      <c r="AS41" s="63"/>
      <c r="AT41" s="63"/>
      <c r="AU41" s="63"/>
      <c r="AV41" s="63"/>
      <c r="AW41" s="63"/>
      <c r="AX41" s="63"/>
      <c r="AY41" s="63"/>
      <c r="AZ41" s="63"/>
      <c r="BA41" s="63"/>
      <c r="BB41" s="63"/>
      <c r="BC41" s="63"/>
      <c r="BD41" s="63"/>
      <c r="BE41" s="63"/>
      <c r="BF41" s="63"/>
      <c r="BG41" s="63"/>
      <c r="BH41" s="63"/>
      <c r="BI41" s="63"/>
      <c r="BJ41" s="63"/>
      <c r="BK41" s="63"/>
      <c r="BL41" s="63"/>
      <c r="BM41" s="1"/>
    </row>
    <row r="42" spans="1:65" x14ac:dyDescent="0.3">
      <c r="A42" s="1">
        <v>1</v>
      </c>
      <c r="B42" s="1">
        <v>1</v>
      </c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60"/>
      <c r="O42" s="58">
        <v>0</v>
      </c>
      <c r="P42" s="1"/>
      <c r="Q42" s="1"/>
      <c r="R42" s="1"/>
      <c r="S42" s="1" t="s">
        <v>13</v>
      </c>
      <c r="T42" s="1">
        <v>929</v>
      </c>
      <c r="U42" s="36" t="s">
        <v>259</v>
      </c>
      <c r="V42" s="61">
        <v>5000118307</v>
      </c>
      <c r="W42" s="62">
        <v>837</v>
      </c>
      <c r="X42" s="1"/>
      <c r="Y42" s="63"/>
      <c r="Z42" s="63"/>
      <c r="AA42" s="63"/>
      <c r="AB42" s="63"/>
      <c r="AC42" s="63"/>
      <c r="AD42" s="63"/>
      <c r="AE42" s="63"/>
      <c r="AF42" s="63"/>
      <c r="AG42" s="63"/>
      <c r="AH42" s="63"/>
      <c r="AI42" s="63"/>
      <c r="AJ42" s="63"/>
      <c r="AK42" s="63"/>
      <c r="AL42" s="63"/>
      <c r="AM42" s="63"/>
      <c r="AN42" s="63"/>
      <c r="AO42" s="63"/>
      <c r="AP42" s="63"/>
      <c r="AQ42" s="63"/>
      <c r="AR42" s="63"/>
      <c r="AS42" s="63"/>
      <c r="AT42" s="63"/>
      <c r="AU42" s="63"/>
      <c r="AV42" s="63"/>
      <c r="AW42" s="63"/>
      <c r="AX42" s="63"/>
      <c r="AY42" s="63"/>
      <c r="AZ42" s="63"/>
      <c r="BA42" s="63"/>
      <c r="BB42" s="63"/>
      <c r="BC42" s="63"/>
      <c r="BD42" s="63"/>
      <c r="BE42" s="63"/>
      <c r="BF42" s="63"/>
      <c r="BG42" s="63"/>
      <c r="BH42" s="63"/>
      <c r="BI42" s="63"/>
      <c r="BJ42" s="63"/>
      <c r="BK42" s="63"/>
      <c r="BL42" s="63"/>
      <c r="BM42" s="1"/>
    </row>
    <row r="43" spans="1:65" x14ac:dyDescent="0.3">
      <c r="A43" s="1">
        <v>1</v>
      </c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60"/>
      <c r="O43" s="58">
        <v>0</v>
      </c>
      <c r="P43" s="1"/>
      <c r="Q43" s="1"/>
      <c r="R43" s="1"/>
      <c r="S43" s="1" t="s">
        <v>14</v>
      </c>
      <c r="T43" s="1">
        <v>100</v>
      </c>
      <c r="U43" s="36" t="s">
        <v>260</v>
      </c>
      <c r="V43" s="61">
        <v>5010579621</v>
      </c>
      <c r="W43" s="62">
        <v>9</v>
      </c>
      <c r="X43" s="1"/>
      <c r="Y43" s="63"/>
      <c r="Z43" s="63"/>
      <c r="AA43" s="63"/>
      <c r="AB43" s="63"/>
      <c r="AC43" s="63"/>
      <c r="AD43" s="63"/>
      <c r="AE43" s="63"/>
      <c r="AF43" s="63"/>
      <c r="AG43" s="63"/>
      <c r="AH43" s="63"/>
      <c r="AI43" s="63"/>
      <c r="AJ43" s="63"/>
      <c r="AK43" s="63"/>
      <c r="AL43" s="63"/>
      <c r="AM43" s="63"/>
      <c r="AN43" s="63"/>
      <c r="AO43" s="63"/>
      <c r="AP43" s="63"/>
      <c r="AQ43" s="63"/>
      <c r="AR43" s="63"/>
      <c r="AS43" s="63"/>
      <c r="AT43" s="63"/>
      <c r="AU43" s="63"/>
      <c r="AV43" s="63"/>
      <c r="AW43" s="63"/>
      <c r="AX43" s="63"/>
      <c r="AY43" s="63"/>
      <c r="AZ43" s="63"/>
      <c r="BA43" s="63"/>
      <c r="BB43" s="63"/>
      <c r="BC43" s="63"/>
      <c r="BD43" s="63"/>
      <c r="BE43" s="63"/>
      <c r="BF43" s="63"/>
      <c r="BG43" s="63"/>
      <c r="BH43" s="63"/>
      <c r="BI43" s="63"/>
      <c r="BJ43" s="63"/>
      <c r="BK43" s="63"/>
      <c r="BL43" s="63"/>
      <c r="BM43" s="1"/>
    </row>
    <row r="44" spans="1:65" x14ac:dyDescent="0.3">
      <c r="A44" s="1">
        <v>1</v>
      </c>
      <c r="B44" s="1">
        <v>1</v>
      </c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60"/>
      <c r="O44" s="58">
        <v>0</v>
      </c>
      <c r="P44" s="1"/>
      <c r="Q44" s="1"/>
      <c r="R44" s="1"/>
      <c r="S44" s="1" t="s">
        <v>13</v>
      </c>
      <c r="T44" s="1">
        <v>913</v>
      </c>
      <c r="U44" s="36" t="s">
        <v>261</v>
      </c>
      <c r="V44" s="61">
        <v>5600591239</v>
      </c>
      <c r="W44" s="62">
        <v>0</v>
      </c>
      <c r="X44" s="1"/>
      <c r="Y44" s="63"/>
      <c r="Z44" s="63"/>
      <c r="AA44" s="63"/>
      <c r="AB44" s="63"/>
      <c r="AC44" s="63"/>
      <c r="AD44" s="63"/>
      <c r="AE44" s="63"/>
      <c r="AF44" s="63"/>
      <c r="AG44" s="63"/>
      <c r="AH44" s="63"/>
      <c r="AI44" s="63"/>
      <c r="AJ44" s="63"/>
      <c r="AK44" s="63"/>
      <c r="AL44" s="63"/>
      <c r="AM44" s="63"/>
      <c r="AN44" s="63"/>
      <c r="AO44" s="63"/>
      <c r="AP44" s="63"/>
      <c r="AQ44" s="63"/>
      <c r="AR44" s="63"/>
      <c r="AS44" s="63"/>
      <c r="AT44" s="63"/>
      <c r="AU44" s="63"/>
      <c r="AV44" s="63"/>
      <c r="AW44" s="63"/>
      <c r="AX44" s="63"/>
      <c r="AY44" s="63"/>
      <c r="AZ44" s="63"/>
      <c r="BA44" s="63"/>
      <c r="BB44" s="63"/>
      <c r="BC44" s="63"/>
      <c r="BD44" s="63"/>
      <c r="BE44" s="63"/>
      <c r="BF44" s="63"/>
      <c r="BG44" s="63"/>
      <c r="BH44" s="63"/>
      <c r="BI44" s="63"/>
      <c r="BJ44" s="63"/>
      <c r="BK44" s="63"/>
      <c r="BL44" s="63"/>
      <c r="BM44" s="1"/>
    </row>
    <row r="45" spans="1:65" x14ac:dyDescent="0.3">
      <c r="A45" s="1">
        <v>10</v>
      </c>
      <c r="B45" s="1">
        <v>10</v>
      </c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60"/>
      <c r="O45" s="58">
        <v>0</v>
      </c>
      <c r="P45" s="1"/>
      <c r="Q45" s="1"/>
      <c r="R45" s="1"/>
      <c r="S45" s="1" t="s">
        <v>13</v>
      </c>
      <c r="T45" s="1">
        <v>929</v>
      </c>
      <c r="U45" s="36" t="s">
        <v>263</v>
      </c>
      <c r="V45" s="61">
        <v>5010579894</v>
      </c>
      <c r="W45" s="62">
        <v>125</v>
      </c>
      <c r="X45" s="1"/>
      <c r="Y45" s="63"/>
      <c r="Z45" s="63"/>
      <c r="AA45" s="63"/>
      <c r="AB45" s="63"/>
      <c r="AC45" s="63"/>
      <c r="AD45" s="63"/>
      <c r="AE45" s="63"/>
      <c r="AF45" s="63"/>
      <c r="AG45" s="63"/>
      <c r="AH45" s="63"/>
      <c r="AI45" s="63"/>
      <c r="AJ45" s="63"/>
      <c r="AK45" s="63"/>
      <c r="AL45" s="63"/>
      <c r="AM45" s="63"/>
      <c r="AN45" s="63"/>
      <c r="AO45" s="63"/>
      <c r="AP45" s="63"/>
      <c r="AQ45" s="63"/>
      <c r="AR45" s="63"/>
      <c r="AS45" s="63"/>
      <c r="AT45" s="63"/>
      <c r="AU45" s="63"/>
      <c r="AV45" s="63"/>
      <c r="AW45" s="63"/>
      <c r="AX45" s="63"/>
      <c r="AY45" s="63"/>
      <c r="AZ45" s="63"/>
      <c r="BA45" s="63"/>
      <c r="BB45" s="63"/>
      <c r="BC45" s="63"/>
      <c r="BD45" s="63"/>
      <c r="BE45" s="63"/>
      <c r="BF45" s="63"/>
      <c r="BG45" s="63"/>
      <c r="BH45" s="63"/>
      <c r="BI45" s="63"/>
      <c r="BJ45" s="63"/>
      <c r="BK45" s="63"/>
      <c r="BL45" s="63"/>
      <c r="BM45" s="1"/>
    </row>
    <row r="46" spans="1:65" x14ac:dyDescent="0.3">
      <c r="A46" s="1">
        <v>1</v>
      </c>
      <c r="B46" s="1">
        <v>1</v>
      </c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60"/>
      <c r="O46" s="58">
        <v>0</v>
      </c>
      <c r="P46" s="1"/>
      <c r="Q46" s="1"/>
      <c r="R46" s="1"/>
      <c r="S46" s="1" t="s">
        <v>13</v>
      </c>
      <c r="T46" s="1">
        <v>901</v>
      </c>
      <c r="U46" s="36" t="s">
        <v>264</v>
      </c>
      <c r="V46" s="61">
        <v>5000902844</v>
      </c>
      <c r="W46" s="62">
        <v>27</v>
      </c>
      <c r="X46" s="1"/>
      <c r="Y46" s="63"/>
      <c r="Z46" s="63"/>
      <c r="AA46" s="63"/>
      <c r="AB46" s="63"/>
      <c r="AC46" s="63"/>
      <c r="AD46" s="63"/>
      <c r="AE46" s="63"/>
      <c r="AF46" s="63"/>
      <c r="AG46" s="63"/>
      <c r="AH46" s="63"/>
      <c r="AI46" s="63"/>
      <c r="AJ46" s="63"/>
      <c r="AK46" s="63"/>
      <c r="AL46" s="63"/>
      <c r="AM46" s="63"/>
      <c r="AN46" s="63"/>
      <c r="AO46" s="63"/>
      <c r="AP46" s="63"/>
      <c r="AQ46" s="63"/>
      <c r="AR46" s="63"/>
      <c r="AS46" s="63"/>
      <c r="AT46" s="63"/>
      <c r="AU46" s="63"/>
      <c r="AV46" s="63"/>
      <c r="AW46" s="63"/>
      <c r="AX46" s="63"/>
      <c r="AY46" s="63"/>
      <c r="AZ46" s="63"/>
      <c r="BA46" s="63"/>
      <c r="BB46" s="63"/>
      <c r="BC46" s="63"/>
      <c r="BD46" s="63"/>
      <c r="BE46" s="63"/>
      <c r="BF46" s="63"/>
      <c r="BG46" s="63"/>
      <c r="BH46" s="63"/>
      <c r="BI46" s="63"/>
      <c r="BJ46" s="63"/>
      <c r="BK46" s="63"/>
      <c r="BL46" s="63"/>
      <c r="BM46" s="1"/>
    </row>
    <row r="47" spans="1:65" x14ac:dyDescent="0.3">
      <c r="A47" s="1">
        <v>1</v>
      </c>
      <c r="B47" s="1">
        <v>1</v>
      </c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60"/>
      <c r="O47" s="58">
        <v>0</v>
      </c>
      <c r="P47" s="1"/>
      <c r="Q47" s="1"/>
      <c r="R47" s="1"/>
      <c r="S47" s="1" t="s">
        <v>13</v>
      </c>
      <c r="T47" s="1">
        <v>901</v>
      </c>
      <c r="U47" s="36" t="s">
        <v>265</v>
      </c>
      <c r="V47" s="61">
        <v>5010045239</v>
      </c>
      <c r="W47" s="62">
        <v>43</v>
      </c>
      <c r="X47" s="1"/>
      <c r="Y47" s="63"/>
      <c r="Z47" s="63"/>
      <c r="AA47" s="63"/>
      <c r="AB47" s="63"/>
      <c r="AC47" s="63"/>
      <c r="AD47" s="63"/>
      <c r="AE47" s="63"/>
      <c r="AF47" s="63"/>
      <c r="AG47" s="63"/>
      <c r="AH47" s="63"/>
      <c r="AI47" s="63"/>
      <c r="AJ47" s="63"/>
      <c r="AK47" s="63"/>
      <c r="AL47" s="63"/>
      <c r="AM47" s="63"/>
      <c r="AN47" s="63"/>
      <c r="AO47" s="63"/>
      <c r="AP47" s="63"/>
      <c r="AQ47" s="63"/>
      <c r="AR47" s="63"/>
      <c r="AS47" s="63"/>
      <c r="AT47" s="63"/>
      <c r="AU47" s="63"/>
      <c r="AV47" s="63"/>
      <c r="AW47" s="63"/>
      <c r="AX47" s="63"/>
      <c r="AY47" s="63"/>
      <c r="AZ47" s="63"/>
      <c r="BA47" s="63"/>
      <c r="BB47" s="63"/>
      <c r="BC47" s="63"/>
      <c r="BD47" s="63"/>
      <c r="BE47" s="63"/>
      <c r="BF47" s="63"/>
      <c r="BG47" s="63"/>
      <c r="BH47" s="63"/>
      <c r="BI47" s="63"/>
      <c r="BJ47" s="63"/>
      <c r="BK47" s="63"/>
      <c r="BL47" s="63"/>
      <c r="BM47" s="1"/>
    </row>
    <row r="48" spans="1:65" x14ac:dyDescent="0.3">
      <c r="A48" s="1">
        <v>1</v>
      </c>
      <c r="B48" s="1">
        <v>1</v>
      </c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60"/>
      <c r="O48" s="58">
        <v>0</v>
      </c>
      <c r="P48" s="1"/>
      <c r="Q48" s="1"/>
      <c r="R48" s="1"/>
      <c r="S48" s="1" t="s">
        <v>13</v>
      </c>
      <c r="T48" s="1">
        <v>901</v>
      </c>
      <c r="U48" s="36" t="s">
        <v>266</v>
      </c>
      <c r="V48" s="61">
        <v>5010045241</v>
      </c>
      <c r="W48" s="62">
        <v>33</v>
      </c>
      <c r="X48" s="1"/>
      <c r="Y48" s="63"/>
      <c r="Z48" s="63"/>
      <c r="AA48" s="63"/>
      <c r="AB48" s="63"/>
      <c r="AC48" s="63"/>
      <c r="AD48" s="63"/>
      <c r="AE48" s="63"/>
      <c r="AF48" s="63"/>
      <c r="AG48" s="63"/>
      <c r="AH48" s="63"/>
      <c r="AI48" s="63"/>
      <c r="AJ48" s="63"/>
      <c r="AK48" s="63"/>
      <c r="AL48" s="63"/>
      <c r="AM48" s="63"/>
      <c r="AN48" s="63"/>
      <c r="AO48" s="63"/>
      <c r="AP48" s="63"/>
      <c r="AQ48" s="63"/>
      <c r="AR48" s="63"/>
      <c r="AS48" s="63"/>
      <c r="AT48" s="63"/>
      <c r="AU48" s="63"/>
      <c r="AV48" s="63"/>
      <c r="AW48" s="63"/>
      <c r="AX48" s="63"/>
      <c r="AY48" s="63"/>
      <c r="AZ48" s="63"/>
      <c r="BA48" s="63"/>
      <c r="BB48" s="63"/>
      <c r="BC48" s="63"/>
      <c r="BD48" s="63"/>
      <c r="BE48" s="63"/>
      <c r="BF48" s="63"/>
      <c r="BG48" s="63"/>
      <c r="BH48" s="63"/>
      <c r="BI48" s="63"/>
      <c r="BJ48" s="63"/>
      <c r="BK48" s="63"/>
      <c r="BL48" s="63"/>
      <c r="BM48" s="1"/>
    </row>
    <row r="49" spans="1:65" x14ac:dyDescent="0.3">
      <c r="A49" s="1">
        <v>6</v>
      </c>
      <c r="B49" s="1">
        <v>6</v>
      </c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60"/>
      <c r="O49" s="58">
        <v>0</v>
      </c>
      <c r="P49" s="1"/>
      <c r="Q49" s="1"/>
      <c r="R49" s="1"/>
      <c r="S49" s="1" t="s">
        <v>13</v>
      </c>
      <c r="T49" s="1">
        <v>929</v>
      </c>
      <c r="U49" s="36" t="s">
        <v>267</v>
      </c>
      <c r="V49" s="61">
        <v>5003067294</v>
      </c>
      <c r="W49" s="62">
        <v>912</v>
      </c>
      <c r="X49" s="1"/>
      <c r="Y49" s="63"/>
      <c r="Z49" s="63"/>
      <c r="AA49" s="63"/>
      <c r="AB49" s="63"/>
      <c r="AC49" s="63"/>
      <c r="AD49" s="63"/>
      <c r="AE49" s="63"/>
      <c r="AF49" s="63"/>
      <c r="AG49" s="63"/>
      <c r="AH49" s="63"/>
      <c r="AI49" s="63"/>
      <c r="AJ49" s="63"/>
      <c r="AK49" s="63"/>
      <c r="AL49" s="63"/>
      <c r="AM49" s="63"/>
      <c r="AN49" s="63"/>
      <c r="AO49" s="63"/>
      <c r="AP49" s="63"/>
      <c r="AQ49" s="63"/>
      <c r="AR49" s="63"/>
      <c r="AS49" s="63"/>
      <c r="AT49" s="63"/>
      <c r="AU49" s="63"/>
      <c r="AV49" s="63"/>
      <c r="AW49" s="63"/>
      <c r="AX49" s="63"/>
      <c r="AY49" s="63"/>
      <c r="AZ49" s="63"/>
      <c r="BA49" s="63"/>
      <c r="BB49" s="63"/>
      <c r="BC49" s="63"/>
      <c r="BD49" s="63"/>
      <c r="BE49" s="63"/>
      <c r="BF49" s="63"/>
      <c r="BG49" s="63"/>
      <c r="BH49" s="63"/>
      <c r="BI49" s="63"/>
      <c r="BJ49" s="63"/>
      <c r="BK49" s="63"/>
      <c r="BL49" s="63"/>
      <c r="BM49" s="1"/>
    </row>
    <row r="50" spans="1:65" x14ac:dyDescent="0.3">
      <c r="A50" s="1">
        <v>2</v>
      </c>
      <c r="B50" s="1">
        <v>2</v>
      </c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60"/>
      <c r="O50" s="58">
        <v>0</v>
      </c>
      <c r="P50" s="1"/>
      <c r="Q50" s="1"/>
      <c r="R50" s="1"/>
      <c r="S50" s="1" t="s">
        <v>13</v>
      </c>
      <c r="T50" s="1">
        <v>901</v>
      </c>
      <c r="U50" s="36" t="s">
        <v>268</v>
      </c>
      <c r="V50" s="61">
        <v>7422252085</v>
      </c>
      <c r="W50" s="62">
        <v>147</v>
      </c>
      <c r="X50" s="1"/>
      <c r="Y50" s="63"/>
      <c r="Z50" s="63"/>
      <c r="AA50" s="63"/>
      <c r="AB50" s="63"/>
      <c r="AC50" s="63"/>
      <c r="AD50" s="63"/>
      <c r="AE50" s="63"/>
      <c r="AF50" s="63"/>
      <c r="AG50" s="63"/>
      <c r="AH50" s="63"/>
      <c r="AI50" s="63"/>
      <c r="AJ50" s="63"/>
      <c r="AK50" s="63"/>
      <c r="AL50" s="63"/>
      <c r="AM50" s="63"/>
      <c r="AN50" s="63"/>
      <c r="AO50" s="63"/>
      <c r="AP50" s="63"/>
      <c r="AQ50" s="63"/>
      <c r="AR50" s="63"/>
      <c r="AS50" s="63"/>
      <c r="AT50" s="63"/>
      <c r="AU50" s="63"/>
      <c r="AV50" s="63"/>
      <c r="AW50" s="63"/>
      <c r="AX50" s="63"/>
      <c r="AY50" s="63"/>
      <c r="AZ50" s="63"/>
      <c r="BA50" s="63"/>
      <c r="BB50" s="63"/>
      <c r="BC50" s="63"/>
      <c r="BD50" s="63"/>
      <c r="BE50" s="63"/>
      <c r="BF50" s="63"/>
      <c r="BG50" s="63"/>
      <c r="BH50" s="63"/>
      <c r="BI50" s="63"/>
      <c r="BJ50" s="63"/>
      <c r="BK50" s="63"/>
      <c r="BL50" s="63"/>
      <c r="BM50" s="1"/>
    </row>
    <row r="51" spans="1:65" x14ac:dyDescent="0.3">
      <c r="A51" s="1">
        <v>2</v>
      </c>
      <c r="B51" s="1">
        <v>2</v>
      </c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60"/>
      <c r="O51" s="58">
        <v>0</v>
      </c>
      <c r="P51" s="1"/>
      <c r="Q51" s="1"/>
      <c r="R51" s="1"/>
      <c r="S51" s="1" t="s">
        <v>13</v>
      </c>
      <c r="T51" s="1">
        <v>901</v>
      </c>
      <c r="U51" s="36" t="s">
        <v>269</v>
      </c>
      <c r="V51" s="61">
        <v>5010045243</v>
      </c>
      <c r="W51" s="62">
        <v>43</v>
      </c>
      <c r="X51" s="1"/>
      <c r="Y51" s="63"/>
      <c r="Z51" s="63"/>
      <c r="AA51" s="63"/>
      <c r="AB51" s="63"/>
      <c r="AC51" s="63"/>
      <c r="AD51" s="63"/>
      <c r="AE51" s="63"/>
      <c r="AF51" s="63"/>
      <c r="AG51" s="63"/>
      <c r="AH51" s="63"/>
      <c r="AI51" s="63"/>
      <c r="AJ51" s="63"/>
      <c r="AK51" s="63"/>
      <c r="AL51" s="63"/>
      <c r="AM51" s="63"/>
      <c r="AN51" s="63"/>
      <c r="AO51" s="63"/>
      <c r="AP51" s="63"/>
      <c r="AQ51" s="63"/>
      <c r="AR51" s="63"/>
      <c r="AS51" s="63"/>
      <c r="AT51" s="63"/>
      <c r="AU51" s="63"/>
      <c r="AV51" s="63"/>
      <c r="AW51" s="63"/>
      <c r="AX51" s="63"/>
      <c r="AY51" s="63"/>
      <c r="AZ51" s="63"/>
      <c r="BA51" s="63"/>
      <c r="BB51" s="63"/>
      <c r="BC51" s="63"/>
      <c r="BD51" s="63"/>
      <c r="BE51" s="63"/>
      <c r="BF51" s="63"/>
      <c r="BG51" s="63"/>
      <c r="BH51" s="63"/>
      <c r="BI51" s="63"/>
      <c r="BJ51" s="63"/>
      <c r="BK51" s="63"/>
      <c r="BL51" s="63"/>
      <c r="BM51" s="1"/>
    </row>
    <row r="52" spans="1:65" x14ac:dyDescent="0.3">
      <c r="A52" s="1">
        <v>2</v>
      </c>
      <c r="B52" s="1">
        <v>2</v>
      </c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60"/>
      <c r="O52" s="58">
        <v>0</v>
      </c>
      <c r="P52" s="1"/>
      <c r="Q52" s="1"/>
      <c r="R52" s="1"/>
      <c r="S52" s="1" t="s">
        <v>13</v>
      </c>
      <c r="T52" s="1">
        <v>901</v>
      </c>
      <c r="U52" s="36" t="s">
        <v>270</v>
      </c>
      <c r="V52" s="61">
        <v>5010045244</v>
      </c>
      <c r="W52" s="62">
        <v>64</v>
      </c>
      <c r="X52" s="1"/>
      <c r="Y52" s="63"/>
      <c r="Z52" s="63"/>
      <c r="AA52" s="63"/>
      <c r="AB52" s="63"/>
      <c r="AC52" s="63"/>
      <c r="AD52" s="63"/>
      <c r="AE52" s="63"/>
      <c r="AF52" s="63"/>
      <c r="AG52" s="63"/>
      <c r="AH52" s="63"/>
      <c r="AI52" s="63"/>
      <c r="AJ52" s="63"/>
      <c r="AK52" s="63"/>
      <c r="AL52" s="63"/>
      <c r="AM52" s="63"/>
      <c r="AN52" s="63"/>
      <c r="AO52" s="63"/>
      <c r="AP52" s="63"/>
      <c r="AQ52" s="63"/>
      <c r="AR52" s="63"/>
      <c r="AS52" s="63"/>
      <c r="AT52" s="63"/>
      <c r="AU52" s="63"/>
      <c r="AV52" s="63"/>
      <c r="AW52" s="63"/>
      <c r="AX52" s="63"/>
      <c r="AY52" s="63"/>
      <c r="AZ52" s="63"/>
      <c r="BA52" s="63"/>
      <c r="BB52" s="63"/>
      <c r="BC52" s="63"/>
      <c r="BD52" s="63"/>
      <c r="BE52" s="63"/>
      <c r="BF52" s="63"/>
      <c r="BG52" s="63"/>
      <c r="BH52" s="63"/>
      <c r="BI52" s="63"/>
      <c r="BJ52" s="63"/>
      <c r="BK52" s="63"/>
      <c r="BL52" s="63"/>
      <c r="BM52" s="1"/>
    </row>
    <row r="53" spans="1:65" x14ac:dyDescent="0.3">
      <c r="A53" s="1">
        <v>1</v>
      </c>
      <c r="B53" s="1">
        <v>1</v>
      </c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60"/>
      <c r="O53" s="58">
        <v>0</v>
      </c>
      <c r="P53" s="1"/>
      <c r="Q53" s="1"/>
      <c r="R53" s="1"/>
      <c r="S53" s="1" t="s">
        <v>13</v>
      </c>
      <c r="T53" s="1">
        <v>929</v>
      </c>
      <c r="U53" s="36" t="s">
        <v>271</v>
      </c>
      <c r="V53" s="61">
        <v>5010579824</v>
      </c>
      <c r="W53" s="62">
        <v>106</v>
      </c>
      <c r="X53" s="1"/>
      <c r="Y53" s="63"/>
      <c r="Z53" s="63"/>
      <c r="AA53" s="63"/>
      <c r="AB53" s="63"/>
      <c r="AC53" s="63"/>
      <c r="AD53" s="63"/>
      <c r="AE53" s="63"/>
      <c r="AF53" s="63"/>
      <c r="AG53" s="63"/>
      <c r="AH53" s="63"/>
      <c r="AI53" s="63"/>
      <c r="AJ53" s="63"/>
      <c r="AK53" s="63"/>
      <c r="AL53" s="63"/>
      <c r="AM53" s="63"/>
      <c r="AN53" s="63"/>
      <c r="AO53" s="63"/>
      <c r="AP53" s="63"/>
      <c r="AQ53" s="63"/>
      <c r="AR53" s="63"/>
      <c r="AS53" s="63"/>
      <c r="AT53" s="63"/>
      <c r="AU53" s="63"/>
      <c r="AV53" s="63"/>
      <c r="AW53" s="63"/>
      <c r="AX53" s="63"/>
      <c r="AY53" s="63"/>
      <c r="AZ53" s="63"/>
      <c r="BA53" s="63"/>
      <c r="BB53" s="63"/>
      <c r="BC53" s="63"/>
      <c r="BD53" s="63"/>
      <c r="BE53" s="63"/>
      <c r="BF53" s="63"/>
      <c r="BG53" s="63"/>
      <c r="BH53" s="63"/>
      <c r="BI53" s="63"/>
      <c r="BJ53" s="63"/>
      <c r="BK53" s="63"/>
      <c r="BL53" s="63"/>
      <c r="BM53" s="1"/>
    </row>
    <row r="54" spans="1:65" x14ac:dyDescent="0.3">
      <c r="A54" s="1">
        <v>1</v>
      </c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60"/>
      <c r="O54" s="58">
        <v>0</v>
      </c>
      <c r="P54" s="1"/>
      <c r="Q54" s="1"/>
      <c r="R54" s="1"/>
      <c r="S54" s="1" t="s">
        <v>14</v>
      </c>
      <c r="T54" s="1">
        <v>300</v>
      </c>
      <c r="U54" s="36" t="s">
        <v>272</v>
      </c>
      <c r="V54" s="61">
        <v>5010579891</v>
      </c>
      <c r="W54" s="62">
        <v>28</v>
      </c>
      <c r="X54" s="1"/>
      <c r="Y54" s="63"/>
      <c r="Z54" s="63"/>
      <c r="AA54" s="63"/>
      <c r="AB54" s="63"/>
      <c r="AC54" s="63"/>
      <c r="AD54" s="63"/>
      <c r="AE54" s="63"/>
      <c r="AF54" s="63"/>
      <c r="AG54" s="63"/>
      <c r="AH54" s="63"/>
      <c r="AI54" s="63"/>
      <c r="AJ54" s="63"/>
      <c r="AK54" s="63"/>
      <c r="AL54" s="63"/>
      <c r="AM54" s="63"/>
      <c r="AN54" s="63"/>
      <c r="AO54" s="63"/>
      <c r="AP54" s="63"/>
      <c r="AQ54" s="63"/>
      <c r="AR54" s="63"/>
      <c r="AS54" s="63"/>
      <c r="AT54" s="63"/>
      <c r="AU54" s="63"/>
      <c r="AV54" s="63"/>
      <c r="AW54" s="63"/>
      <c r="AX54" s="63"/>
      <c r="AY54" s="63"/>
      <c r="AZ54" s="63"/>
      <c r="BA54" s="63"/>
      <c r="BB54" s="63"/>
      <c r="BC54" s="63"/>
      <c r="BD54" s="63"/>
      <c r="BE54" s="63"/>
      <c r="BF54" s="63"/>
      <c r="BG54" s="63"/>
      <c r="BH54" s="63"/>
      <c r="BI54" s="63"/>
      <c r="BJ54" s="63"/>
      <c r="BK54" s="63"/>
      <c r="BL54" s="63"/>
      <c r="BM54" s="1"/>
    </row>
    <row r="55" spans="1:65" x14ac:dyDescent="0.3">
      <c r="A55" s="1">
        <v>1</v>
      </c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60"/>
      <c r="O55" s="58">
        <v>0</v>
      </c>
      <c r="P55" s="1"/>
      <c r="Q55" s="1"/>
      <c r="R55" s="1"/>
      <c r="S55" s="1" t="s">
        <v>13</v>
      </c>
      <c r="T55" s="1">
        <v>913</v>
      </c>
      <c r="U55" s="36" t="s">
        <v>273</v>
      </c>
      <c r="V55" s="61">
        <v>5600591255</v>
      </c>
      <c r="W55" s="62">
        <v>0</v>
      </c>
      <c r="X55" s="1"/>
      <c r="Y55" s="63"/>
      <c r="Z55" s="63"/>
      <c r="AA55" s="63"/>
      <c r="AB55" s="63"/>
      <c r="AC55" s="63"/>
      <c r="AD55" s="63"/>
      <c r="AE55" s="63"/>
      <c r="AF55" s="63"/>
      <c r="AG55" s="63"/>
      <c r="AH55" s="63"/>
      <c r="AI55" s="63"/>
      <c r="AJ55" s="63"/>
      <c r="AK55" s="63"/>
      <c r="AL55" s="63"/>
      <c r="AM55" s="63"/>
      <c r="AN55" s="63"/>
      <c r="AO55" s="63"/>
      <c r="AP55" s="63"/>
      <c r="AQ55" s="63"/>
      <c r="AR55" s="63"/>
      <c r="AS55" s="63"/>
      <c r="AT55" s="63"/>
      <c r="AU55" s="63"/>
      <c r="AV55" s="63"/>
      <c r="AW55" s="63"/>
      <c r="AX55" s="63"/>
      <c r="AY55" s="63"/>
      <c r="AZ55" s="63"/>
      <c r="BA55" s="63"/>
      <c r="BB55" s="63"/>
      <c r="BC55" s="63"/>
      <c r="BD55" s="63"/>
      <c r="BE55" s="63"/>
      <c r="BF55" s="63"/>
      <c r="BG55" s="63"/>
      <c r="BH55" s="63"/>
      <c r="BI55" s="63"/>
      <c r="BJ55" s="63"/>
      <c r="BK55" s="63"/>
      <c r="BL55" s="63"/>
      <c r="BM55" s="1"/>
    </row>
    <row r="56" spans="1:65" x14ac:dyDescent="0.3">
      <c r="A56" s="1">
        <v>1</v>
      </c>
      <c r="B56" s="1">
        <v>1</v>
      </c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60"/>
      <c r="O56" s="58">
        <v>0</v>
      </c>
      <c r="P56" s="1"/>
      <c r="Q56" s="1"/>
      <c r="R56" s="1"/>
      <c r="S56" s="1" t="s">
        <v>13</v>
      </c>
      <c r="T56" s="1">
        <v>937</v>
      </c>
      <c r="U56" s="36" t="s">
        <v>274</v>
      </c>
      <c r="V56" s="61">
        <v>5003067013</v>
      </c>
      <c r="W56" s="62">
        <v>1762</v>
      </c>
      <c r="X56" s="1"/>
      <c r="Y56" s="63"/>
      <c r="Z56" s="63"/>
      <c r="AA56" s="63"/>
      <c r="AB56" s="63"/>
      <c r="AC56" s="63"/>
      <c r="AD56" s="63"/>
      <c r="AE56" s="63"/>
      <c r="AF56" s="63"/>
      <c r="AG56" s="63"/>
      <c r="AH56" s="63"/>
      <c r="AI56" s="63"/>
      <c r="AJ56" s="63"/>
      <c r="AK56" s="63"/>
      <c r="AL56" s="63"/>
      <c r="AM56" s="63"/>
      <c r="AN56" s="63"/>
      <c r="AO56" s="63"/>
      <c r="AP56" s="63"/>
      <c r="AQ56" s="63"/>
      <c r="AR56" s="63"/>
      <c r="AS56" s="63"/>
      <c r="AT56" s="63"/>
      <c r="AU56" s="63"/>
      <c r="AV56" s="63"/>
      <c r="AW56" s="63"/>
      <c r="AX56" s="63"/>
      <c r="AY56" s="63"/>
      <c r="AZ56" s="63"/>
      <c r="BA56" s="63"/>
      <c r="BB56" s="63"/>
      <c r="BC56" s="63"/>
      <c r="BD56" s="63"/>
      <c r="BE56" s="63"/>
      <c r="BF56" s="63"/>
      <c r="BG56" s="63"/>
      <c r="BH56" s="63"/>
      <c r="BI56" s="63"/>
      <c r="BJ56" s="63"/>
      <c r="BK56" s="63"/>
      <c r="BL56" s="63"/>
      <c r="BM56" s="1"/>
    </row>
    <row r="57" spans="1:65" x14ac:dyDescent="0.3">
      <c r="A57" s="1">
        <v>3</v>
      </c>
      <c r="B57" s="1">
        <v>3</v>
      </c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60"/>
      <c r="O57" s="58">
        <v>0</v>
      </c>
      <c r="P57" s="1"/>
      <c r="Q57" s="1"/>
      <c r="R57" s="1"/>
      <c r="S57" s="1" t="s">
        <v>13</v>
      </c>
      <c r="T57" s="1">
        <v>937</v>
      </c>
      <c r="U57" s="36" t="s">
        <v>275</v>
      </c>
      <c r="V57" s="61">
        <v>5003004160</v>
      </c>
      <c r="W57" s="62">
        <v>346</v>
      </c>
      <c r="X57" s="1"/>
      <c r="Y57" s="63"/>
      <c r="Z57" s="63"/>
      <c r="AA57" s="63"/>
      <c r="AB57" s="63"/>
      <c r="AC57" s="63"/>
      <c r="AD57" s="63"/>
      <c r="AE57" s="63"/>
      <c r="AF57" s="63"/>
      <c r="AG57" s="63"/>
      <c r="AH57" s="63"/>
      <c r="AI57" s="63"/>
      <c r="AJ57" s="63"/>
      <c r="AK57" s="63"/>
      <c r="AL57" s="63"/>
      <c r="AM57" s="63"/>
      <c r="AN57" s="63"/>
      <c r="AO57" s="63"/>
      <c r="AP57" s="63"/>
      <c r="AQ57" s="63"/>
      <c r="AR57" s="63"/>
      <c r="AS57" s="63"/>
      <c r="AT57" s="63"/>
      <c r="AU57" s="63"/>
      <c r="AV57" s="63"/>
      <c r="AW57" s="63"/>
      <c r="AX57" s="63"/>
      <c r="AY57" s="63"/>
      <c r="AZ57" s="63"/>
      <c r="BA57" s="63"/>
      <c r="BB57" s="63"/>
      <c r="BC57" s="63"/>
      <c r="BD57" s="63"/>
      <c r="BE57" s="63"/>
      <c r="BF57" s="63"/>
      <c r="BG57" s="63"/>
      <c r="BH57" s="63"/>
      <c r="BI57" s="63"/>
      <c r="BJ57" s="63"/>
      <c r="BK57" s="63"/>
      <c r="BL57" s="63"/>
      <c r="BM57" s="1"/>
    </row>
    <row r="58" spans="1:65" x14ac:dyDescent="0.3">
      <c r="A58" s="1">
        <v>2</v>
      </c>
      <c r="B58" s="1">
        <v>2</v>
      </c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60"/>
      <c r="O58" s="58">
        <v>0</v>
      </c>
      <c r="P58" s="1"/>
      <c r="Q58" s="1"/>
      <c r="R58" s="1"/>
      <c r="S58" s="1" t="s">
        <v>13</v>
      </c>
      <c r="T58" s="1">
        <v>901</v>
      </c>
      <c r="U58" s="36" t="s">
        <v>276</v>
      </c>
      <c r="V58" s="61">
        <v>7703062019</v>
      </c>
      <c r="W58" s="62">
        <v>3472</v>
      </c>
      <c r="X58" s="1"/>
      <c r="Y58" s="63"/>
      <c r="Z58" s="63"/>
      <c r="AA58" s="63"/>
      <c r="AB58" s="63"/>
      <c r="AC58" s="63"/>
      <c r="AD58" s="63"/>
      <c r="AE58" s="63"/>
      <c r="AF58" s="63"/>
      <c r="AG58" s="63"/>
      <c r="AH58" s="63"/>
      <c r="AI58" s="63"/>
      <c r="AJ58" s="63"/>
      <c r="AK58" s="63"/>
      <c r="AL58" s="63"/>
      <c r="AM58" s="63"/>
      <c r="AN58" s="63"/>
      <c r="AO58" s="63"/>
      <c r="AP58" s="63"/>
      <c r="AQ58" s="63"/>
      <c r="AR58" s="63"/>
      <c r="AS58" s="63"/>
      <c r="AT58" s="63"/>
      <c r="AU58" s="63"/>
      <c r="AV58" s="63"/>
      <c r="AW58" s="63"/>
      <c r="AX58" s="63"/>
      <c r="AY58" s="63"/>
      <c r="AZ58" s="63"/>
      <c r="BA58" s="63"/>
      <c r="BB58" s="63"/>
      <c r="BC58" s="63"/>
      <c r="BD58" s="63"/>
      <c r="BE58" s="63"/>
      <c r="BF58" s="63"/>
      <c r="BG58" s="63"/>
      <c r="BH58" s="63"/>
      <c r="BI58" s="63"/>
      <c r="BJ58" s="63"/>
      <c r="BK58" s="63"/>
      <c r="BL58" s="63"/>
      <c r="BM58" s="1"/>
    </row>
    <row r="59" spans="1:65" x14ac:dyDescent="0.3">
      <c r="A59" s="1">
        <v>1</v>
      </c>
      <c r="B59" s="1">
        <v>1</v>
      </c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60"/>
      <c r="O59" s="58">
        <v>0</v>
      </c>
      <c r="P59" s="1"/>
      <c r="Q59" s="1"/>
      <c r="R59" s="1"/>
      <c r="S59" s="1" t="s">
        <v>13</v>
      </c>
      <c r="T59" s="1">
        <v>929</v>
      </c>
      <c r="U59" s="36" t="s">
        <v>277</v>
      </c>
      <c r="V59" s="61">
        <v>24484204</v>
      </c>
      <c r="W59" s="62">
        <v>101</v>
      </c>
      <c r="X59" s="1"/>
      <c r="Y59" s="63"/>
      <c r="Z59" s="63"/>
      <c r="AA59" s="63"/>
      <c r="AB59" s="63"/>
      <c r="AC59" s="63"/>
      <c r="AD59" s="63"/>
      <c r="AE59" s="63"/>
      <c r="AF59" s="63"/>
      <c r="AG59" s="63"/>
      <c r="AH59" s="63"/>
      <c r="AI59" s="63"/>
      <c r="AJ59" s="63"/>
      <c r="AK59" s="63"/>
      <c r="AL59" s="63"/>
      <c r="AM59" s="63"/>
      <c r="AN59" s="63"/>
      <c r="AO59" s="63"/>
      <c r="AP59" s="63"/>
      <c r="AQ59" s="63"/>
      <c r="AR59" s="63"/>
      <c r="AS59" s="63"/>
      <c r="AT59" s="63"/>
      <c r="AU59" s="63"/>
      <c r="AV59" s="63"/>
      <c r="AW59" s="63"/>
      <c r="AX59" s="63"/>
      <c r="AY59" s="63"/>
      <c r="AZ59" s="63"/>
      <c r="BA59" s="63"/>
      <c r="BB59" s="63"/>
      <c r="BC59" s="63"/>
      <c r="BD59" s="63"/>
      <c r="BE59" s="63"/>
      <c r="BF59" s="63"/>
      <c r="BG59" s="63"/>
      <c r="BH59" s="63"/>
      <c r="BI59" s="63"/>
      <c r="BJ59" s="63"/>
      <c r="BK59" s="63"/>
      <c r="BL59" s="63"/>
      <c r="BM59" s="1"/>
    </row>
    <row r="60" spans="1:65" x14ac:dyDescent="0.3">
      <c r="A60" s="1">
        <v>1</v>
      </c>
      <c r="B60" s="1">
        <v>1</v>
      </c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60"/>
      <c r="O60" s="58">
        <v>0</v>
      </c>
      <c r="P60" s="1"/>
      <c r="Q60" s="1"/>
      <c r="R60" s="1"/>
      <c r="S60" s="1" t="s">
        <v>13</v>
      </c>
      <c r="T60" s="1">
        <v>929</v>
      </c>
      <c r="U60" s="36" t="s">
        <v>278</v>
      </c>
      <c r="V60" s="61">
        <v>5000494333</v>
      </c>
      <c r="W60" s="62">
        <v>117</v>
      </c>
      <c r="X60" s="1"/>
      <c r="Y60" s="63"/>
      <c r="Z60" s="63"/>
      <c r="AA60" s="63"/>
      <c r="AB60" s="63"/>
      <c r="AC60" s="63"/>
      <c r="AD60" s="63"/>
      <c r="AE60" s="63"/>
      <c r="AF60" s="63"/>
      <c r="AG60" s="63"/>
      <c r="AH60" s="63"/>
      <c r="AI60" s="63"/>
      <c r="AJ60" s="63"/>
      <c r="AK60" s="63"/>
      <c r="AL60" s="63"/>
      <c r="AM60" s="63"/>
      <c r="AN60" s="63"/>
      <c r="AO60" s="63"/>
      <c r="AP60" s="63"/>
      <c r="AQ60" s="63"/>
      <c r="AR60" s="63"/>
      <c r="AS60" s="63"/>
      <c r="AT60" s="63"/>
      <c r="AU60" s="63"/>
      <c r="AV60" s="63"/>
      <c r="AW60" s="63"/>
      <c r="AX60" s="63"/>
      <c r="AY60" s="63"/>
      <c r="AZ60" s="63"/>
      <c r="BA60" s="63"/>
      <c r="BB60" s="63"/>
      <c r="BC60" s="63"/>
      <c r="BD60" s="63"/>
      <c r="BE60" s="63"/>
      <c r="BF60" s="63"/>
      <c r="BG60" s="63"/>
      <c r="BH60" s="63"/>
      <c r="BI60" s="63"/>
      <c r="BJ60" s="63"/>
      <c r="BK60" s="63"/>
      <c r="BL60" s="63"/>
      <c r="BM60" s="1"/>
    </row>
    <row r="61" spans="1:65" x14ac:dyDescent="0.3">
      <c r="A61" s="1">
        <v>1</v>
      </c>
      <c r="B61" s="1">
        <v>1</v>
      </c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60"/>
      <c r="O61" s="58">
        <v>0</v>
      </c>
      <c r="P61" s="1"/>
      <c r="Q61" s="1"/>
      <c r="R61" s="1"/>
      <c r="S61" s="1" t="s">
        <v>13</v>
      </c>
      <c r="T61" s="1">
        <v>901</v>
      </c>
      <c r="U61" s="36" t="s">
        <v>279</v>
      </c>
      <c r="V61" s="61">
        <v>5010045240</v>
      </c>
      <c r="W61" s="62">
        <v>141</v>
      </c>
      <c r="X61" s="1"/>
      <c r="Y61" s="63"/>
      <c r="Z61" s="63"/>
      <c r="AA61" s="63"/>
      <c r="AB61" s="63"/>
      <c r="AC61" s="63"/>
      <c r="AD61" s="63"/>
      <c r="AE61" s="63"/>
      <c r="AF61" s="63"/>
      <c r="AG61" s="63"/>
      <c r="AH61" s="63"/>
      <c r="AI61" s="63"/>
      <c r="AJ61" s="63"/>
      <c r="AK61" s="63"/>
      <c r="AL61" s="63"/>
      <c r="AM61" s="63"/>
      <c r="AN61" s="63"/>
      <c r="AO61" s="63"/>
      <c r="AP61" s="63"/>
      <c r="AQ61" s="63"/>
      <c r="AR61" s="63"/>
      <c r="AS61" s="63"/>
      <c r="AT61" s="63"/>
      <c r="AU61" s="63"/>
      <c r="AV61" s="63"/>
      <c r="AW61" s="63"/>
      <c r="AX61" s="63"/>
      <c r="AY61" s="63"/>
      <c r="AZ61" s="63"/>
      <c r="BA61" s="63"/>
      <c r="BB61" s="63"/>
      <c r="BC61" s="63"/>
      <c r="BD61" s="63"/>
      <c r="BE61" s="63"/>
      <c r="BF61" s="63"/>
      <c r="BG61" s="63"/>
      <c r="BH61" s="63"/>
      <c r="BI61" s="63"/>
      <c r="BJ61" s="63"/>
      <c r="BK61" s="63"/>
      <c r="BL61" s="63"/>
      <c r="BM61" s="1"/>
    </row>
    <row r="62" spans="1:65" x14ac:dyDescent="0.3">
      <c r="A62" s="1">
        <v>1</v>
      </c>
      <c r="B62" s="1">
        <v>1</v>
      </c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60"/>
      <c r="O62" s="58">
        <v>0</v>
      </c>
      <c r="P62" s="1"/>
      <c r="Q62" s="1"/>
      <c r="R62" s="1"/>
      <c r="S62" s="1" t="s">
        <v>13</v>
      </c>
      <c r="T62" s="1">
        <v>901</v>
      </c>
      <c r="U62" s="36" t="s">
        <v>280</v>
      </c>
      <c r="V62" s="61">
        <v>5000112659</v>
      </c>
      <c r="W62" s="62">
        <v>153</v>
      </c>
      <c r="X62" s="1"/>
      <c r="Y62" s="63"/>
      <c r="Z62" s="63"/>
      <c r="AA62" s="63"/>
      <c r="AB62" s="63"/>
      <c r="AC62" s="63"/>
      <c r="AD62" s="63"/>
      <c r="AE62" s="63"/>
      <c r="AF62" s="63"/>
      <c r="AG62" s="63"/>
      <c r="AH62" s="63"/>
      <c r="AI62" s="63"/>
      <c r="AJ62" s="63"/>
      <c r="AK62" s="63"/>
      <c r="AL62" s="63"/>
      <c r="AM62" s="63"/>
      <c r="AN62" s="63"/>
      <c r="AO62" s="63"/>
      <c r="AP62" s="63"/>
      <c r="AQ62" s="63"/>
      <c r="AR62" s="63"/>
      <c r="AS62" s="63"/>
      <c r="AT62" s="63"/>
      <c r="AU62" s="63"/>
      <c r="AV62" s="63"/>
      <c r="AW62" s="63"/>
      <c r="AX62" s="63"/>
      <c r="AY62" s="63"/>
      <c r="AZ62" s="63"/>
      <c r="BA62" s="63"/>
      <c r="BB62" s="63"/>
      <c r="BC62" s="63"/>
      <c r="BD62" s="63"/>
      <c r="BE62" s="63"/>
      <c r="BF62" s="63"/>
      <c r="BG62" s="63"/>
      <c r="BH62" s="63"/>
      <c r="BI62" s="63"/>
      <c r="BJ62" s="63"/>
      <c r="BK62" s="63"/>
      <c r="BL62" s="63"/>
      <c r="BM62" s="1"/>
    </row>
    <row r="63" spans="1:65" x14ac:dyDescent="0.3">
      <c r="A63" s="1">
        <v>1</v>
      </c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60"/>
      <c r="O63" s="58">
        <v>0</v>
      </c>
      <c r="P63" s="1"/>
      <c r="Q63" s="1"/>
      <c r="R63" s="1"/>
      <c r="S63" s="1" t="s">
        <v>14</v>
      </c>
      <c r="T63" s="1">
        <v>300</v>
      </c>
      <c r="U63" s="36" t="s">
        <v>281</v>
      </c>
      <c r="V63" s="61">
        <v>7421890664</v>
      </c>
      <c r="W63" s="62">
        <v>118</v>
      </c>
      <c r="X63" s="1"/>
      <c r="Y63" s="63"/>
      <c r="Z63" s="63"/>
      <c r="AA63" s="63"/>
      <c r="AB63" s="63"/>
      <c r="AC63" s="63"/>
      <c r="AD63" s="63"/>
      <c r="AE63" s="63"/>
      <c r="AF63" s="63"/>
      <c r="AG63" s="63"/>
      <c r="AH63" s="63"/>
      <c r="AI63" s="63"/>
      <c r="AJ63" s="63"/>
      <c r="AK63" s="63"/>
      <c r="AL63" s="63"/>
      <c r="AM63" s="63"/>
      <c r="AN63" s="63"/>
      <c r="AO63" s="63"/>
      <c r="AP63" s="63"/>
      <c r="AQ63" s="63"/>
      <c r="AR63" s="63"/>
      <c r="AS63" s="63"/>
      <c r="AT63" s="63"/>
      <c r="AU63" s="63"/>
      <c r="AV63" s="63"/>
      <c r="AW63" s="63"/>
      <c r="AX63" s="63"/>
      <c r="AY63" s="63"/>
      <c r="AZ63" s="63"/>
      <c r="BA63" s="63"/>
      <c r="BB63" s="63"/>
      <c r="BC63" s="63"/>
      <c r="BD63" s="63"/>
      <c r="BE63" s="63"/>
      <c r="BF63" s="63"/>
      <c r="BG63" s="63"/>
      <c r="BH63" s="63"/>
      <c r="BI63" s="63"/>
      <c r="BJ63" s="63"/>
      <c r="BK63" s="63"/>
      <c r="BL63" s="63"/>
      <c r="BM63" s="1"/>
    </row>
    <row r="64" spans="1:65" x14ac:dyDescent="0.3">
      <c r="A64" s="1">
        <v>1</v>
      </c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60"/>
      <c r="O64" s="58">
        <v>0</v>
      </c>
      <c r="P64" s="1"/>
      <c r="Q64" s="1"/>
      <c r="R64" s="1"/>
      <c r="S64" s="1" t="s">
        <v>13</v>
      </c>
      <c r="T64" s="1">
        <v>913</v>
      </c>
      <c r="U64" s="36" t="s">
        <v>282</v>
      </c>
      <c r="V64" s="61">
        <v>6007000115</v>
      </c>
      <c r="W64" s="62">
        <v>55</v>
      </c>
      <c r="X64" s="1"/>
      <c r="Y64" s="63"/>
      <c r="Z64" s="63"/>
      <c r="AA64" s="63"/>
      <c r="AB64" s="63"/>
      <c r="AC64" s="63"/>
      <c r="AD64" s="63"/>
      <c r="AE64" s="63"/>
      <c r="AF64" s="63"/>
      <c r="AG64" s="63"/>
      <c r="AH64" s="63"/>
      <c r="AI64" s="63"/>
      <c r="AJ64" s="63"/>
      <c r="AK64" s="63"/>
      <c r="AL64" s="63"/>
      <c r="AM64" s="63"/>
      <c r="AN64" s="63"/>
      <c r="AO64" s="63"/>
      <c r="AP64" s="63"/>
      <c r="AQ64" s="63"/>
      <c r="AR64" s="63"/>
      <c r="AS64" s="63"/>
      <c r="AT64" s="63"/>
      <c r="AU64" s="63"/>
      <c r="AV64" s="63"/>
      <c r="AW64" s="63"/>
      <c r="AX64" s="63"/>
      <c r="AY64" s="63"/>
      <c r="AZ64" s="63"/>
      <c r="BA64" s="63"/>
      <c r="BB64" s="63"/>
      <c r="BC64" s="63"/>
      <c r="BD64" s="63"/>
      <c r="BE64" s="63"/>
      <c r="BF64" s="63"/>
      <c r="BG64" s="63"/>
      <c r="BH64" s="63"/>
      <c r="BI64" s="63"/>
      <c r="BJ64" s="63"/>
      <c r="BK64" s="63"/>
      <c r="BL64" s="63"/>
      <c r="BM64" s="1"/>
    </row>
    <row r="65" spans="1:65" x14ac:dyDescent="0.3">
      <c r="A65" s="1">
        <v>3</v>
      </c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60"/>
      <c r="O65" s="58">
        <v>0</v>
      </c>
      <c r="P65" s="1"/>
      <c r="Q65" s="1"/>
      <c r="R65" s="1"/>
      <c r="S65" s="1" t="s">
        <v>14</v>
      </c>
      <c r="T65" s="1">
        <v>100</v>
      </c>
      <c r="U65" s="36" t="s">
        <v>283</v>
      </c>
      <c r="V65" s="61">
        <v>5010579704</v>
      </c>
      <c r="W65" s="62">
        <v>7</v>
      </c>
      <c r="X65" s="1"/>
      <c r="Y65" s="63"/>
      <c r="Z65" s="63"/>
      <c r="AA65" s="63"/>
      <c r="AB65" s="63"/>
      <c r="AC65" s="63"/>
      <c r="AD65" s="63"/>
      <c r="AE65" s="63"/>
      <c r="AF65" s="63"/>
      <c r="AG65" s="63"/>
      <c r="AH65" s="63"/>
      <c r="AI65" s="63"/>
      <c r="AJ65" s="63"/>
      <c r="AK65" s="63"/>
      <c r="AL65" s="63"/>
      <c r="AM65" s="63"/>
      <c r="AN65" s="63"/>
      <c r="AO65" s="63"/>
      <c r="AP65" s="63"/>
      <c r="AQ65" s="63"/>
      <c r="AR65" s="63"/>
      <c r="AS65" s="63"/>
      <c r="AT65" s="63"/>
      <c r="AU65" s="63"/>
      <c r="AV65" s="63"/>
      <c r="AW65" s="63"/>
      <c r="AX65" s="63"/>
      <c r="AY65" s="63"/>
      <c r="AZ65" s="63"/>
      <c r="BA65" s="63"/>
      <c r="BB65" s="63"/>
      <c r="BC65" s="63"/>
      <c r="BD65" s="63"/>
      <c r="BE65" s="63"/>
      <c r="BF65" s="63"/>
      <c r="BG65" s="63"/>
      <c r="BH65" s="63"/>
      <c r="BI65" s="63"/>
      <c r="BJ65" s="63"/>
      <c r="BK65" s="63"/>
      <c r="BL65" s="63"/>
      <c r="BM65" s="1"/>
    </row>
    <row r="66" spans="1:65" x14ac:dyDescent="0.3">
      <c r="A66" s="1">
        <v>3</v>
      </c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60"/>
      <c r="O66" s="58">
        <v>0</v>
      </c>
      <c r="P66" s="1"/>
      <c r="Q66" s="1"/>
      <c r="R66" s="1"/>
      <c r="S66" s="1" t="s">
        <v>13</v>
      </c>
      <c r="T66" s="1">
        <v>929</v>
      </c>
      <c r="U66" s="36" t="s">
        <v>284</v>
      </c>
      <c r="V66" s="61">
        <v>6007000201</v>
      </c>
      <c r="W66" s="62">
        <v>0</v>
      </c>
      <c r="X66" s="1"/>
      <c r="Y66" s="63"/>
      <c r="Z66" s="63"/>
      <c r="AA66" s="63"/>
      <c r="AB66" s="63"/>
      <c r="AC66" s="63"/>
      <c r="AD66" s="63"/>
      <c r="AE66" s="63"/>
      <c r="AF66" s="63"/>
      <c r="AG66" s="63"/>
      <c r="AH66" s="63"/>
      <c r="AI66" s="63"/>
      <c r="AJ66" s="63"/>
      <c r="AK66" s="63"/>
      <c r="AL66" s="63"/>
      <c r="AM66" s="63"/>
      <c r="AN66" s="63"/>
      <c r="AO66" s="63"/>
      <c r="AP66" s="63"/>
      <c r="AQ66" s="63"/>
      <c r="AR66" s="63"/>
      <c r="AS66" s="63"/>
      <c r="AT66" s="63"/>
      <c r="AU66" s="63"/>
      <c r="AV66" s="63"/>
      <c r="AW66" s="63"/>
      <c r="AX66" s="63"/>
      <c r="AY66" s="63"/>
      <c r="AZ66" s="63"/>
      <c r="BA66" s="63"/>
      <c r="BB66" s="63"/>
      <c r="BC66" s="63"/>
      <c r="BD66" s="63"/>
      <c r="BE66" s="63"/>
      <c r="BF66" s="63"/>
      <c r="BG66" s="63"/>
      <c r="BH66" s="63"/>
      <c r="BI66" s="63"/>
      <c r="BJ66" s="63"/>
      <c r="BK66" s="63"/>
      <c r="BL66" s="63"/>
      <c r="BM66" s="1"/>
    </row>
    <row r="67" spans="1:65" x14ac:dyDescent="0.3">
      <c r="A67" s="1">
        <v>75</v>
      </c>
      <c r="B67" s="1">
        <v>75</v>
      </c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60"/>
      <c r="O67" s="58">
        <v>0</v>
      </c>
      <c r="P67" s="1"/>
      <c r="Q67" s="1"/>
      <c r="R67" s="1"/>
      <c r="S67" s="1" t="s">
        <v>13</v>
      </c>
      <c r="T67" s="1">
        <v>811</v>
      </c>
      <c r="U67" s="36" t="s">
        <v>285</v>
      </c>
      <c r="V67" s="61">
        <v>5010575353</v>
      </c>
      <c r="W67" s="62">
        <v>3481</v>
      </c>
      <c r="X67" s="1"/>
      <c r="Y67" s="63"/>
      <c r="Z67" s="63"/>
      <c r="AA67" s="63"/>
      <c r="AB67" s="63"/>
      <c r="AC67" s="63"/>
      <c r="AD67" s="63"/>
      <c r="AE67" s="63"/>
      <c r="AF67" s="63"/>
      <c r="AG67" s="63"/>
      <c r="AH67" s="63"/>
      <c r="AI67" s="63"/>
      <c r="AJ67" s="63"/>
      <c r="AK67" s="63"/>
      <c r="AL67" s="63"/>
      <c r="AM67" s="63"/>
      <c r="AN67" s="63"/>
      <c r="AO67" s="63"/>
      <c r="AP67" s="63"/>
      <c r="AQ67" s="63"/>
      <c r="AR67" s="63"/>
      <c r="AS67" s="63"/>
      <c r="AT67" s="63"/>
      <c r="AU67" s="63"/>
      <c r="AV67" s="63"/>
      <c r="AW67" s="63"/>
      <c r="AX67" s="63"/>
      <c r="AY67" s="63"/>
      <c r="AZ67" s="63"/>
      <c r="BA67" s="63"/>
      <c r="BB67" s="63"/>
      <c r="BC67" s="63"/>
      <c r="BD67" s="63"/>
      <c r="BE67" s="63"/>
      <c r="BF67" s="63"/>
      <c r="BG67" s="63"/>
      <c r="BH67" s="63"/>
      <c r="BI67" s="63"/>
      <c r="BJ67" s="63"/>
      <c r="BK67" s="63"/>
      <c r="BL67" s="63"/>
      <c r="BM67" s="1"/>
    </row>
    <row r="68" spans="1:65" x14ac:dyDescent="0.3">
      <c r="A68" s="1">
        <v>6</v>
      </c>
      <c r="B68" s="1">
        <v>6</v>
      </c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60"/>
      <c r="O68" s="58">
        <v>0</v>
      </c>
      <c r="P68" s="1"/>
      <c r="Q68" s="1"/>
      <c r="R68" s="1"/>
      <c r="S68" s="1" t="s">
        <v>13</v>
      </c>
      <c r="T68" s="1">
        <v>811</v>
      </c>
      <c r="U68" s="36" t="s">
        <v>286</v>
      </c>
      <c r="V68" s="61">
        <v>5010559558</v>
      </c>
      <c r="W68" s="62">
        <v>413</v>
      </c>
      <c r="X68" s="1"/>
      <c r="Y68" s="63"/>
      <c r="Z68" s="63"/>
      <c r="AA68" s="63"/>
      <c r="AB68" s="63"/>
      <c r="AC68" s="63"/>
      <c r="AD68" s="63"/>
      <c r="AE68" s="63"/>
      <c r="AF68" s="63"/>
      <c r="AG68" s="63"/>
      <c r="AH68" s="63"/>
      <c r="AI68" s="63"/>
      <c r="AJ68" s="63"/>
      <c r="AK68" s="63"/>
      <c r="AL68" s="63"/>
      <c r="AM68" s="63"/>
      <c r="AN68" s="63"/>
      <c r="AO68" s="63"/>
      <c r="AP68" s="63"/>
      <c r="AQ68" s="63"/>
      <c r="AR68" s="63"/>
      <c r="AS68" s="63"/>
      <c r="AT68" s="63"/>
      <c r="AU68" s="63"/>
      <c r="AV68" s="63"/>
      <c r="AW68" s="63"/>
      <c r="AX68" s="63"/>
      <c r="AY68" s="63"/>
      <c r="AZ68" s="63"/>
      <c r="BA68" s="63"/>
      <c r="BB68" s="63"/>
      <c r="BC68" s="63"/>
      <c r="BD68" s="63"/>
      <c r="BE68" s="63"/>
      <c r="BF68" s="63"/>
      <c r="BG68" s="63"/>
      <c r="BH68" s="63"/>
      <c r="BI68" s="63"/>
      <c r="BJ68" s="63"/>
      <c r="BK68" s="63"/>
      <c r="BL68" s="63"/>
      <c r="BM68" s="1"/>
    </row>
    <row r="69" spans="1:65" x14ac:dyDescent="0.3">
      <c r="A69" s="1">
        <v>6</v>
      </c>
      <c r="B69" s="1">
        <v>6</v>
      </c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60"/>
      <c r="O69" s="58">
        <v>0</v>
      </c>
      <c r="P69" s="1"/>
      <c r="Q69" s="1"/>
      <c r="R69" s="1"/>
      <c r="S69" s="1" t="s">
        <v>13</v>
      </c>
      <c r="T69" s="1">
        <v>811</v>
      </c>
      <c r="U69" s="36" t="s">
        <v>287</v>
      </c>
      <c r="V69" s="61">
        <v>5010559596</v>
      </c>
      <c r="W69" s="62">
        <v>248</v>
      </c>
      <c r="X69" s="1"/>
      <c r="Y69" s="63"/>
      <c r="Z69" s="63"/>
      <c r="AA69" s="63"/>
      <c r="AB69" s="63"/>
      <c r="AC69" s="63"/>
      <c r="AD69" s="63"/>
      <c r="AE69" s="63"/>
      <c r="AF69" s="63"/>
      <c r="AG69" s="63"/>
      <c r="AH69" s="63"/>
      <c r="AI69" s="63"/>
      <c r="AJ69" s="63"/>
      <c r="AK69" s="63"/>
      <c r="AL69" s="63"/>
      <c r="AM69" s="63"/>
      <c r="AN69" s="63"/>
      <c r="AO69" s="63"/>
      <c r="AP69" s="63"/>
      <c r="AQ69" s="63"/>
      <c r="AR69" s="63"/>
      <c r="AS69" s="63"/>
      <c r="AT69" s="63"/>
      <c r="AU69" s="63"/>
      <c r="AV69" s="63"/>
      <c r="AW69" s="63"/>
      <c r="AX69" s="63"/>
      <c r="AY69" s="63"/>
      <c r="AZ69" s="63"/>
      <c r="BA69" s="63"/>
      <c r="BB69" s="63"/>
      <c r="BC69" s="63"/>
      <c r="BD69" s="63"/>
      <c r="BE69" s="63"/>
      <c r="BF69" s="63"/>
      <c r="BG69" s="63"/>
      <c r="BH69" s="63"/>
      <c r="BI69" s="63"/>
      <c r="BJ69" s="63"/>
      <c r="BK69" s="63"/>
      <c r="BL69" s="63"/>
      <c r="BM69" s="1"/>
    </row>
    <row r="70" spans="1:65" x14ac:dyDescent="0.3">
      <c r="A70" s="1">
        <v>6</v>
      </c>
      <c r="B70" s="1">
        <v>6</v>
      </c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60"/>
      <c r="O70" s="58">
        <v>0</v>
      </c>
      <c r="P70" s="1"/>
      <c r="Q70" s="1"/>
      <c r="R70" s="1"/>
      <c r="S70" s="1" t="s">
        <v>13</v>
      </c>
      <c r="T70" s="1">
        <v>929</v>
      </c>
      <c r="U70" s="36" t="s">
        <v>288</v>
      </c>
      <c r="V70" s="61">
        <v>5010559562</v>
      </c>
      <c r="W70" s="62">
        <v>9</v>
      </c>
      <c r="X70" s="1"/>
      <c r="Y70" s="63"/>
      <c r="Z70" s="63"/>
      <c r="AA70" s="63"/>
      <c r="AB70" s="63"/>
      <c r="AC70" s="63"/>
      <c r="AD70" s="63"/>
      <c r="AE70" s="63"/>
      <c r="AF70" s="63"/>
      <c r="AG70" s="63"/>
      <c r="AH70" s="63"/>
      <c r="AI70" s="63"/>
      <c r="AJ70" s="63"/>
      <c r="AK70" s="63"/>
      <c r="AL70" s="63"/>
      <c r="AM70" s="63"/>
      <c r="AN70" s="63"/>
      <c r="AO70" s="63"/>
      <c r="AP70" s="63"/>
      <c r="AQ70" s="63"/>
      <c r="AR70" s="63"/>
      <c r="AS70" s="63"/>
      <c r="AT70" s="63"/>
      <c r="AU70" s="63"/>
      <c r="AV70" s="63"/>
      <c r="AW70" s="63"/>
      <c r="AX70" s="63"/>
      <c r="AY70" s="63"/>
      <c r="AZ70" s="63"/>
      <c r="BA70" s="63"/>
      <c r="BB70" s="63"/>
      <c r="BC70" s="63"/>
      <c r="BD70" s="63"/>
      <c r="BE70" s="63"/>
      <c r="BF70" s="63"/>
      <c r="BG70" s="63"/>
      <c r="BH70" s="63"/>
      <c r="BI70" s="63"/>
      <c r="BJ70" s="63"/>
      <c r="BK70" s="63"/>
      <c r="BL70" s="63"/>
      <c r="BM70" s="1"/>
    </row>
    <row r="71" spans="1:65" x14ac:dyDescent="0.3">
      <c r="A71" s="1">
        <v>3</v>
      </c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60"/>
      <c r="O71" s="58">
        <v>0</v>
      </c>
      <c r="P71" s="1"/>
      <c r="Q71" s="1"/>
      <c r="R71" s="1"/>
      <c r="S71" s="1" t="s">
        <v>13</v>
      </c>
      <c r="T71" s="1">
        <v>901</v>
      </c>
      <c r="U71" s="36" t="s">
        <v>289</v>
      </c>
      <c r="V71" s="61">
        <v>5010575543</v>
      </c>
      <c r="W71" s="62">
        <v>92</v>
      </c>
      <c r="X71" s="1"/>
      <c r="Y71" s="63"/>
      <c r="Z71" s="63"/>
      <c r="AA71" s="63"/>
      <c r="AB71" s="63"/>
      <c r="AC71" s="63"/>
      <c r="AD71" s="63"/>
      <c r="AE71" s="63"/>
      <c r="AF71" s="63"/>
      <c r="AG71" s="63"/>
      <c r="AH71" s="63"/>
      <c r="AI71" s="63"/>
      <c r="AJ71" s="63"/>
      <c r="AK71" s="63"/>
      <c r="AL71" s="63"/>
      <c r="AM71" s="63"/>
      <c r="AN71" s="63"/>
      <c r="AO71" s="63"/>
      <c r="AP71" s="63"/>
      <c r="AQ71" s="63"/>
      <c r="AR71" s="63"/>
      <c r="AS71" s="63"/>
      <c r="AT71" s="63"/>
      <c r="AU71" s="63"/>
      <c r="AV71" s="63"/>
      <c r="AW71" s="63"/>
      <c r="AX71" s="63"/>
      <c r="AY71" s="63"/>
      <c r="AZ71" s="63"/>
      <c r="BA71" s="63"/>
      <c r="BB71" s="63"/>
      <c r="BC71" s="63"/>
      <c r="BD71" s="63"/>
      <c r="BE71" s="63"/>
      <c r="BF71" s="63"/>
      <c r="BG71" s="63"/>
      <c r="BH71" s="63"/>
      <c r="BI71" s="63"/>
      <c r="BJ71" s="63"/>
      <c r="BK71" s="63"/>
      <c r="BL71" s="63"/>
      <c r="BM71" s="1"/>
    </row>
    <row r="72" spans="1:65" x14ac:dyDescent="0.3">
      <c r="A72" s="1">
        <v>1</v>
      </c>
      <c r="B72" s="1">
        <v>1</v>
      </c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60"/>
      <c r="O72" s="58">
        <v>0</v>
      </c>
      <c r="P72" s="1"/>
      <c r="Q72" s="1"/>
      <c r="R72" s="1"/>
      <c r="S72" s="1" t="s">
        <v>13</v>
      </c>
      <c r="T72" s="1">
        <v>811</v>
      </c>
      <c r="U72" s="36" t="s">
        <v>290</v>
      </c>
      <c r="V72" s="61">
        <v>5010596116</v>
      </c>
      <c r="W72" s="62">
        <v>72</v>
      </c>
      <c r="X72" s="1"/>
      <c r="Y72" s="63"/>
      <c r="Z72" s="63"/>
      <c r="AA72" s="63"/>
      <c r="AB72" s="63"/>
      <c r="AC72" s="63"/>
      <c r="AD72" s="63"/>
      <c r="AE72" s="63"/>
      <c r="AF72" s="63"/>
      <c r="AG72" s="63"/>
      <c r="AH72" s="63"/>
      <c r="AI72" s="63"/>
      <c r="AJ72" s="63"/>
      <c r="AK72" s="63"/>
      <c r="AL72" s="63"/>
      <c r="AM72" s="63"/>
      <c r="AN72" s="63"/>
      <c r="AO72" s="63"/>
      <c r="AP72" s="63"/>
      <c r="AQ72" s="63"/>
      <c r="AR72" s="63"/>
      <c r="AS72" s="63"/>
      <c r="AT72" s="63"/>
      <c r="AU72" s="63"/>
      <c r="AV72" s="63"/>
      <c r="AW72" s="63"/>
      <c r="AX72" s="63"/>
      <c r="AY72" s="63"/>
      <c r="AZ72" s="63"/>
      <c r="BA72" s="63"/>
      <c r="BB72" s="63"/>
      <c r="BC72" s="63"/>
      <c r="BD72" s="63"/>
      <c r="BE72" s="63"/>
      <c r="BF72" s="63"/>
      <c r="BG72" s="63"/>
      <c r="BH72" s="63"/>
      <c r="BI72" s="63"/>
      <c r="BJ72" s="63"/>
      <c r="BK72" s="63"/>
      <c r="BL72" s="63"/>
      <c r="BM72" s="1"/>
    </row>
    <row r="73" spans="1:65" x14ac:dyDescent="0.3">
      <c r="A73" s="1">
        <v>1</v>
      </c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60"/>
      <c r="O73" s="58">
        <v>0</v>
      </c>
      <c r="P73" s="1"/>
      <c r="Q73" s="1"/>
      <c r="R73" s="1"/>
      <c r="S73" s="1" t="s">
        <v>14</v>
      </c>
      <c r="T73" s="1">
        <v>100</v>
      </c>
      <c r="U73" s="36" t="s">
        <v>291</v>
      </c>
      <c r="V73" s="61">
        <v>5010579703</v>
      </c>
      <c r="W73" s="62">
        <v>12</v>
      </c>
      <c r="X73" s="1"/>
      <c r="Y73" s="63"/>
      <c r="Z73" s="63"/>
      <c r="AA73" s="63"/>
      <c r="AB73" s="63"/>
      <c r="AC73" s="63"/>
      <c r="AD73" s="63"/>
      <c r="AE73" s="63"/>
      <c r="AF73" s="63"/>
      <c r="AG73" s="63"/>
      <c r="AH73" s="63"/>
      <c r="AI73" s="63"/>
      <c r="AJ73" s="63"/>
      <c r="AK73" s="63"/>
      <c r="AL73" s="63"/>
      <c r="AM73" s="63"/>
      <c r="AN73" s="63"/>
      <c r="AO73" s="63"/>
      <c r="AP73" s="63"/>
      <c r="AQ73" s="63"/>
      <c r="AR73" s="63"/>
      <c r="AS73" s="63"/>
      <c r="AT73" s="63"/>
      <c r="AU73" s="63"/>
      <c r="AV73" s="63"/>
      <c r="AW73" s="63"/>
      <c r="AX73" s="63"/>
      <c r="AY73" s="63"/>
      <c r="AZ73" s="63"/>
      <c r="BA73" s="63"/>
      <c r="BB73" s="63"/>
      <c r="BC73" s="63"/>
      <c r="BD73" s="63"/>
      <c r="BE73" s="63"/>
      <c r="BF73" s="63"/>
      <c r="BG73" s="63"/>
      <c r="BH73" s="63"/>
      <c r="BI73" s="63"/>
      <c r="BJ73" s="63"/>
      <c r="BK73" s="63"/>
      <c r="BL73" s="63"/>
      <c r="BM73" s="1"/>
    </row>
    <row r="74" spans="1:65" x14ac:dyDescent="0.3">
      <c r="A74" s="1">
        <v>1</v>
      </c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60"/>
      <c r="O74" s="58">
        <v>0</v>
      </c>
      <c r="P74" s="1"/>
      <c r="Q74" s="1"/>
      <c r="R74" s="1"/>
      <c r="S74" s="1" t="s">
        <v>13</v>
      </c>
      <c r="T74" s="1">
        <v>904</v>
      </c>
      <c r="U74" s="36" t="s">
        <v>292</v>
      </c>
      <c r="V74" s="61">
        <v>6007000112</v>
      </c>
      <c r="W74" s="62">
        <v>0</v>
      </c>
      <c r="X74" s="1"/>
      <c r="Y74" s="63"/>
      <c r="Z74" s="63"/>
      <c r="AA74" s="63"/>
      <c r="AB74" s="63"/>
      <c r="AC74" s="63"/>
      <c r="AD74" s="63"/>
      <c r="AE74" s="63"/>
      <c r="AF74" s="63"/>
      <c r="AG74" s="63"/>
      <c r="AH74" s="63"/>
      <c r="AI74" s="63"/>
      <c r="AJ74" s="63"/>
      <c r="AK74" s="63"/>
      <c r="AL74" s="63"/>
      <c r="AM74" s="63"/>
      <c r="AN74" s="63"/>
      <c r="AO74" s="63"/>
      <c r="AP74" s="63"/>
      <c r="AQ74" s="63"/>
      <c r="AR74" s="63"/>
      <c r="AS74" s="63"/>
      <c r="AT74" s="63"/>
      <c r="AU74" s="63"/>
      <c r="AV74" s="63"/>
      <c r="AW74" s="63"/>
      <c r="AX74" s="63"/>
      <c r="AY74" s="63"/>
      <c r="AZ74" s="63"/>
      <c r="BA74" s="63"/>
      <c r="BB74" s="63"/>
      <c r="BC74" s="63"/>
      <c r="BD74" s="63"/>
      <c r="BE74" s="63"/>
      <c r="BF74" s="63"/>
      <c r="BG74" s="63"/>
      <c r="BH74" s="63"/>
      <c r="BI74" s="63"/>
      <c r="BJ74" s="63"/>
      <c r="BK74" s="63"/>
      <c r="BL74" s="63"/>
      <c r="BM74" s="1"/>
    </row>
    <row r="75" spans="1:65" x14ac:dyDescent="0.3">
      <c r="A75" s="1">
        <v>1</v>
      </c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60"/>
      <c r="O75" s="58">
        <v>0</v>
      </c>
      <c r="P75" s="1"/>
      <c r="Q75" s="1"/>
      <c r="R75" s="1"/>
      <c r="S75" s="1" t="s">
        <v>14</v>
      </c>
      <c r="T75" s="1">
        <v>200</v>
      </c>
      <c r="U75" s="36" t="s">
        <v>293</v>
      </c>
      <c r="V75" s="61">
        <v>5010604379</v>
      </c>
      <c r="W75" s="62">
        <v>52</v>
      </c>
      <c r="X75" s="1"/>
      <c r="Y75" s="63"/>
      <c r="Z75" s="63"/>
      <c r="AA75" s="63"/>
      <c r="AB75" s="63"/>
      <c r="AC75" s="63"/>
      <c r="AD75" s="63"/>
      <c r="AE75" s="63"/>
      <c r="AF75" s="63"/>
      <c r="AG75" s="63"/>
      <c r="AH75" s="63"/>
      <c r="AI75" s="63"/>
      <c r="AJ75" s="63"/>
      <c r="AK75" s="63"/>
      <c r="AL75" s="63"/>
      <c r="AM75" s="63"/>
      <c r="AN75" s="63"/>
      <c r="AO75" s="63"/>
      <c r="AP75" s="63"/>
      <c r="AQ75" s="63"/>
      <c r="AR75" s="63"/>
      <c r="AS75" s="63"/>
      <c r="AT75" s="63"/>
      <c r="AU75" s="63"/>
      <c r="AV75" s="63"/>
      <c r="AW75" s="63"/>
      <c r="AX75" s="63"/>
      <c r="AY75" s="63"/>
      <c r="AZ75" s="63"/>
      <c r="BA75" s="63"/>
      <c r="BB75" s="63"/>
      <c r="BC75" s="63"/>
      <c r="BD75" s="63"/>
      <c r="BE75" s="63"/>
      <c r="BF75" s="63"/>
      <c r="BG75" s="63"/>
      <c r="BH75" s="63"/>
      <c r="BI75" s="63"/>
      <c r="BJ75" s="63"/>
      <c r="BK75" s="63"/>
      <c r="BL75" s="63"/>
      <c r="BM75" s="1"/>
    </row>
    <row r="76" spans="1:65" x14ac:dyDescent="0.3">
      <c r="A76" s="1">
        <v>1</v>
      </c>
      <c r="B76" s="1">
        <v>1</v>
      </c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60"/>
      <c r="O76" s="58">
        <v>0</v>
      </c>
      <c r="P76" s="1"/>
      <c r="Q76" s="1"/>
      <c r="R76" s="1"/>
      <c r="S76" s="1" t="s">
        <v>13</v>
      </c>
      <c r="T76" s="1">
        <v>910</v>
      </c>
      <c r="U76" s="36" t="s">
        <v>294</v>
      </c>
      <c r="V76" s="61">
        <v>5600731244</v>
      </c>
      <c r="W76" s="62">
        <v>20</v>
      </c>
      <c r="X76" s="1"/>
      <c r="Y76" s="63"/>
      <c r="Z76" s="63"/>
      <c r="AA76" s="63"/>
      <c r="AB76" s="63"/>
      <c r="AC76" s="63"/>
      <c r="AD76" s="63"/>
      <c r="AE76" s="63"/>
      <c r="AF76" s="63"/>
      <c r="AG76" s="63"/>
      <c r="AH76" s="63"/>
      <c r="AI76" s="63"/>
      <c r="AJ76" s="63"/>
      <c r="AK76" s="63"/>
      <c r="AL76" s="63"/>
      <c r="AM76" s="63"/>
      <c r="AN76" s="63"/>
      <c r="AO76" s="63"/>
      <c r="AP76" s="63"/>
      <c r="AQ76" s="63"/>
      <c r="AR76" s="63"/>
      <c r="AS76" s="63"/>
      <c r="AT76" s="63"/>
      <c r="AU76" s="63"/>
      <c r="AV76" s="63"/>
      <c r="AW76" s="63"/>
      <c r="AX76" s="63"/>
      <c r="AY76" s="63"/>
      <c r="AZ76" s="63"/>
      <c r="BA76" s="63"/>
      <c r="BB76" s="63"/>
      <c r="BC76" s="63"/>
      <c r="BD76" s="63"/>
      <c r="BE76" s="63"/>
      <c r="BF76" s="63"/>
      <c r="BG76" s="63"/>
      <c r="BH76" s="63"/>
      <c r="BI76" s="63"/>
      <c r="BJ76" s="63"/>
      <c r="BK76" s="63"/>
      <c r="BL76" s="63"/>
      <c r="BM76" s="1"/>
    </row>
    <row r="77" spans="1:65" x14ac:dyDescent="0.3">
      <c r="A77" s="1">
        <v>0.56999999999999995</v>
      </c>
      <c r="B77" s="1">
        <v>0.56999999999999995</v>
      </c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60"/>
      <c r="O77" s="58">
        <v>0</v>
      </c>
      <c r="P77" s="1"/>
      <c r="Q77" s="1"/>
      <c r="R77" s="1"/>
      <c r="S77" s="1" t="s">
        <v>13</v>
      </c>
      <c r="T77" s="1">
        <v>901</v>
      </c>
      <c r="U77" s="36" t="s">
        <v>295</v>
      </c>
      <c r="V77" s="61" t="s">
        <v>114</v>
      </c>
      <c r="W77" s="62">
        <v>100</v>
      </c>
      <c r="X77" s="1"/>
      <c r="Y77" s="63"/>
      <c r="Z77" s="63"/>
      <c r="AA77" s="63"/>
      <c r="AB77" s="63"/>
      <c r="AC77" s="63"/>
      <c r="AD77" s="63"/>
      <c r="AE77" s="63"/>
      <c r="AF77" s="63"/>
      <c r="AG77" s="63"/>
      <c r="AH77" s="63"/>
      <c r="AI77" s="63"/>
      <c r="AJ77" s="63"/>
      <c r="AK77" s="63"/>
      <c r="AL77" s="63"/>
      <c r="AM77" s="63"/>
      <c r="AN77" s="63"/>
      <c r="AO77" s="63"/>
      <c r="AP77" s="63"/>
      <c r="AQ77" s="63"/>
      <c r="AR77" s="63"/>
      <c r="AS77" s="63"/>
      <c r="AT77" s="63"/>
      <c r="AU77" s="63"/>
      <c r="AV77" s="63"/>
      <c r="AW77" s="63"/>
      <c r="AX77" s="63"/>
      <c r="AY77" s="63"/>
      <c r="AZ77" s="63"/>
      <c r="BA77" s="63"/>
      <c r="BB77" s="63"/>
      <c r="BC77" s="63"/>
      <c r="BD77" s="63"/>
      <c r="BE77" s="63"/>
      <c r="BF77" s="63"/>
      <c r="BG77" s="63"/>
      <c r="BH77" s="63"/>
      <c r="BI77" s="63"/>
      <c r="BJ77" s="63"/>
      <c r="BK77" s="63"/>
      <c r="BL77" s="63"/>
      <c r="BM77" s="1"/>
    </row>
    <row r="78" spans="1:65" x14ac:dyDescent="0.3">
      <c r="A78" s="1">
        <v>0.71</v>
      </c>
      <c r="B78" s="1">
        <v>0.71</v>
      </c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60"/>
      <c r="O78" s="58">
        <v>0</v>
      </c>
      <c r="P78" s="1"/>
      <c r="Q78" s="1"/>
      <c r="R78" s="1"/>
      <c r="S78" s="1" t="s">
        <v>13</v>
      </c>
      <c r="T78" s="1">
        <v>937</v>
      </c>
      <c r="U78" s="36" t="s">
        <v>296</v>
      </c>
      <c r="V78" s="61" t="s">
        <v>116</v>
      </c>
      <c r="W78" s="62">
        <v>100</v>
      </c>
      <c r="X78" s="1"/>
      <c r="Y78" s="63"/>
      <c r="Z78" s="63"/>
      <c r="AA78" s="63"/>
      <c r="AB78" s="63"/>
      <c r="AC78" s="63"/>
      <c r="AD78" s="63"/>
      <c r="AE78" s="63"/>
      <c r="AF78" s="63"/>
      <c r="AG78" s="63"/>
      <c r="AH78" s="63"/>
      <c r="AI78" s="63"/>
      <c r="AJ78" s="63"/>
      <c r="AK78" s="63"/>
      <c r="AL78" s="63"/>
      <c r="AM78" s="63"/>
      <c r="AN78" s="63"/>
      <c r="AO78" s="63"/>
      <c r="AP78" s="63"/>
      <c r="AQ78" s="63"/>
      <c r="AR78" s="63"/>
      <c r="AS78" s="63"/>
      <c r="AT78" s="63"/>
      <c r="AU78" s="63"/>
      <c r="AV78" s="63"/>
      <c r="AW78" s="63"/>
      <c r="AX78" s="63"/>
      <c r="AY78" s="63"/>
      <c r="AZ78" s="63"/>
      <c r="BA78" s="63"/>
      <c r="BB78" s="63"/>
      <c r="BC78" s="63"/>
      <c r="BD78" s="63"/>
      <c r="BE78" s="63"/>
      <c r="BF78" s="63"/>
      <c r="BG78" s="63"/>
      <c r="BH78" s="63"/>
      <c r="BI78" s="63"/>
      <c r="BJ78" s="63"/>
      <c r="BK78" s="63"/>
      <c r="BL78" s="63"/>
      <c r="BM78" s="1"/>
    </row>
    <row r="79" spans="1:65" x14ac:dyDescent="0.3">
      <c r="A79" s="1">
        <v>1</v>
      </c>
      <c r="B79" s="1">
        <v>1</v>
      </c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60"/>
      <c r="O79" s="58">
        <v>0</v>
      </c>
      <c r="P79" s="1"/>
      <c r="Q79" s="1"/>
      <c r="R79" s="1"/>
      <c r="S79" s="1" t="s">
        <v>13</v>
      </c>
      <c r="T79" s="1">
        <v>901</v>
      </c>
      <c r="U79" s="36" t="s">
        <v>297</v>
      </c>
      <c r="V79" s="61">
        <v>5010604378</v>
      </c>
      <c r="W79" s="62">
        <v>100</v>
      </c>
      <c r="X79" s="1"/>
      <c r="Y79" s="63"/>
      <c r="Z79" s="63"/>
      <c r="AA79" s="63"/>
      <c r="AB79" s="63"/>
      <c r="AC79" s="63"/>
      <c r="AD79" s="63"/>
      <c r="AE79" s="63"/>
      <c r="AF79" s="63"/>
      <c r="AG79" s="63"/>
      <c r="AH79" s="63"/>
      <c r="AI79" s="63"/>
      <c r="AJ79" s="63"/>
      <c r="AK79" s="63"/>
      <c r="AL79" s="63"/>
      <c r="AM79" s="63"/>
      <c r="AN79" s="63"/>
      <c r="AO79" s="63"/>
      <c r="AP79" s="63"/>
      <c r="AQ79" s="63"/>
      <c r="AR79" s="63"/>
      <c r="AS79" s="63"/>
      <c r="AT79" s="63"/>
      <c r="AU79" s="63"/>
      <c r="AV79" s="63"/>
      <c r="AW79" s="63"/>
      <c r="AX79" s="63"/>
      <c r="AY79" s="63"/>
      <c r="AZ79" s="63"/>
      <c r="BA79" s="63"/>
      <c r="BB79" s="63"/>
      <c r="BC79" s="63"/>
      <c r="BD79" s="63"/>
      <c r="BE79" s="63"/>
      <c r="BF79" s="63"/>
      <c r="BG79" s="63"/>
      <c r="BH79" s="63"/>
      <c r="BI79" s="63"/>
      <c r="BJ79" s="63"/>
      <c r="BK79" s="63"/>
      <c r="BL79" s="63"/>
      <c r="BM79" s="1"/>
    </row>
    <row r="80" spans="1:65" x14ac:dyDescent="0.3">
      <c r="A80" s="1">
        <v>1</v>
      </c>
      <c r="B80" s="1">
        <v>1</v>
      </c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60"/>
      <c r="O80" s="58">
        <v>0</v>
      </c>
      <c r="P80" s="1"/>
      <c r="Q80" s="1"/>
      <c r="R80" s="1"/>
      <c r="S80" s="1" t="s">
        <v>13</v>
      </c>
      <c r="T80" s="1">
        <v>811</v>
      </c>
      <c r="U80" s="36" t="s">
        <v>298</v>
      </c>
      <c r="V80" s="61">
        <v>5010118729</v>
      </c>
      <c r="W80" s="62">
        <v>4</v>
      </c>
      <c r="X80" s="1"/>
      <c r="Y80" s="63"/>
      <c r="Z80" s="63"/>
      <c r="AA80" s="63"/>
      <c r="AB80" s="63"/>
      <c r="AC80" s="63"/>
      <c r="AD80" s="63"/>
      <c r="AE80" s="63"/>
      <c r="AF80" s="63"/>
      <c r="AG80" s="63"/>
      <c r="AH80" s="63"/>
      <c r="AI80" s="63"/>
      <c r="AJ80" s="63"/>
      <c r="AK80" s="63"/>
      <c r="AL80" s="63"/>
      <c r="AM80" s="63"/>
      <c r="AN80" s="63"/>
      <c r="AO80" s="63"/>
      <c r="AP80" s="63"/>
      <c r="AQ80" s="63"/>
      <c r="AR80" s="63"/>
      <c r="AS80" s="63"/>
      <c r="AT80" s="63"/>
      <c r="AU80" s="63"/>
      <c r="AV80" s="63"/>
      <c r="AW80" s="63"/>
      <c r="AX80" s="63"/>
      <c r="AY80" s="63"/>
      <c r="AZ80" s="63"/>
      <c r="BA80" s="63"/>
      <c r="BB80" s="63"/>
      <c r="BC80" s="63"/>
      <c r="BD80" s="63"/>
      <c r="BE80" s="63"/>
      <c r="BF80" s="63"/>
      <c r="BG80" s="63"/>
      <c r="BH80" s="63"/>
      <c r="BI80" s="63"/>
      <c r="BJ80" s="63"/>
      <c r="BK80" s="63"/>
      <c r="BL80" s="63"/>
      <c r="BM80" s="1"/>
    </row>
    <row r="81" spans="1:65" x14ac:dyDescent="0.3">
      <c r="A81" s="1">
        <v>1</v>
      </c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60"/>
      <c r="O81" s="58">
        <v>0</v>
      </c>
      <c r="P81" s="1"/>
      <c r="Q81" s="1"/>
      <c r="R81" s="1"/>
      <c r="S81" s="1" t="s">
        <v>13</v>
      </c>
      <c r="T81" s="1">
        <v>811</v>
      </c>
      <c r="U81" s="36" t="s">
        <v>299</v>
      </c>
      <c r="V81" s="61">
        <v>5010118795</v>
      </c>
      <c r="W81" s="62">
        <v>32</v>
      </c>
      <c r="X81" s="1"/>
      <c r="Y81" s="63"/>
      <c r="Z81" s="63"/>
      <c r="AA81" s="63"/>
      <c r="AB81" s="63"/>
      <c r="AC81" s="63"/>
      <c r="AD81" s="63"/>
      <c r="AE81" s="63"/>
      <c r="AF81" s="63"/>
      <c r="AG81" s="63"/>
      <c r="AH81" s="63"/>
      <c r="AI81" s="63"/>
      <c r="AJ81" s="63"/>
      <c r="AK81" s="63"/>
      <c r="AL81" s="63"/>
      <c r="AM81" s="63"/>
      <c r="AN81" s="63"/>
      <c r="AO81" s="63"/>
      <c r="AP81" s="63"/>
      <c r="AQ81" s="63"/>
      <c r="AR81" s="63"/>
      <c r="AS81" s="63"/>
      <c r="AT81" s="63"/>
      <c r="AU81" s="63"/>
      <c r="AV81" s="63"/>
      <c r="AW81" s="63"/>
      <c r="AX81" s="63"/>
      <c r="AY81" s="63"/>
      <c r="AZ81" s="63"/>
      <c r="BA81" s="63"/>
      <c r="BB81" s="63"/>
      <c r="BC81" s="63"/>
      <c r="BD81" s="63"/>
      <c r="BE81" s="63"/>
      <c r="BF81" s="63"/>
      <c r="BG81" s="63"/>
      <c r="BH81" s="63"/>
      <c r="BI81" s="63"/>
      <c r="BJ81" s="63"/>
      <c r="BK81" s="63"/>
      <c r="BL81" s="63"/>
      <c r="BM81" s="1"/>
    </row>
    <row r="82" spans="1:65" x14ac:dyDescent="0.3">
      <c r="A82" s="1">
        <v>1</v>
      </c>
      <c r="B82" s="1">
        <v>1</v>
      </c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60"/>
      <c r="O82" s="58">
        <v>0</v>
      </c>
      <c r="P82" s="1"/>
      <c r="Q82" s="1"/>
      <c r="R82" s="1"/>
      <c r="S82" s="1" t="s">
        <v>13</v>
      </c>
      <c r="T82" s="1">
        <v>811</v>
      </c>
      <c r="U82" s="36" t="s">
        <v>300</v>
      </c>
      <c r="V82" s="61">
        <v>5010118727</v>
      </c>
      <c r="W82" s="62">
        <v>65</v>
      </c>
      <c r="X82" s="1"/>
      <c r="Y82" s="63"/>
      <c r="Z82" s="63"/>
      <c r="AA82" s="63"/>
      <c r="AB82" s="63"/>
      <c r="AC82" s="63"/>
      <c r="AD82" s="63"/>
      <c r="AE82" s="63"/>
      <c r="AF82" s="63"/>
      <c r="AG82" s="63"/>
      <c r="AH82" s="63"/>
      <c r="AI82" s="63"/>
      <c r="AJ82" s="63"/>
      <c r="AK82" s="63"/>
      <c r="AL82" s="63"/>
      <c r="AM82" s="63"/>
      <c r="AN82" s="63"/>
      <c r="AO82" s="63"/>
      <c r="AP82" s="63"/>
      <c r="AQ82" s="63"/>
      <c r="AR82" s="63"/>
      <c r="AS82" s="63"/>
      <c r="AT82" s="63"/>
      <c r="AU82" s="63"/>
      <c r="AV82" s="63"/>
      <c r="AW82" s="63"/>
      <c r="AX82" s="63"/>
      <c r="AY82" s="63"/>
      <c r="AZ82" s="63"/>
      <c r="BA82" s="63"/>
      <c r="BB82" s="63"/>
      <c r="BC82" s="63"/>
      <c r="BD82" s="63"/>
      <c r="BE82" s="63"/>
      <c r="BF82" s="63"/>
      <c r="BG82" s="63"/>
      <c r="BH82" s="63"/>
      <c r="BI82" s="63"/>
      <c r="BJ82" s="63"/>
      <c r="BK82" s="63"/>
      <c r="BL82" s="63"/>
      <c r="BM82" s="1"/>
    </row>
    <row r="83" spans="1:65" x14ac:dyDescent="0.3">
      <c r="A83" s="1">
        <v>1</v>
      </c>
      <c r="B83" s="1">
        <v>1</v>
      </c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60"/>
      <c r="O83" s="58">
        <v>0</v>
      </c>
      <c r="P83" s="1"/>
      <c r="Q83" s="1"/>
      <c r="R83" s="1"/>
      <c r="S83" s="1" t="s">
        <v>13</v>
      </c>
      <c r="T83" s="1">
        <v>811</v>
      </c>
      <c r="U83" s="36" t="s">
        <v>301</v>
      </c>
      <c r="V83" s="61">
        <v>5010118728</v>
      </c>
      <c r="W83" s="62">
        <v>455</v>
      </c>
      <c r="X83" s="1"/>
      <c r="Y83" s="63"/>
      <c r="Z83" s="63"/>
      <c r="AA83" s="63"/>
      <c r="AB83" s="63"/>
      <c r="AC83" s="63"/>
      <c r="AD83" s="63"/>
      <c r="AE83" s="63"/>
      <c r="AF83" s="63"/>
      <c r="AG83" s="63"/>
      <c r="AH83" s="63"/>
      <c r="AI83" s="63"/>
      <c r="AJ83" s="63"/>
      <c r="AK83" s="63"/>
      <c r="AL83" s="63"/>
      <c r="AM83" s="63"/>
      <c r="AN83" s="63"/>
      <c r="AO83" s="63"/>
      <c r="AP83" s="63"/>
      <c r="AQ83" s="63"/>
      <c r="AR83" s="63"/>
      <c r="AS83" s="63"/>
      <c r="AT83" s="63"/>
      <c r="AU83" s="63"/>
      <c r="AV83" s="63"/>
      <c r="AW83" s="63"/>
      <c r="AX83" s="63"/>
      <c r="AY83" s="63"/>
      <c r="AZ83" s="63"/>
      <c r="BA83" s="63"/>
      <c r="BB83" s="63"/>
      <c r="BC83" s="63"/>
      <c r="BD83" s="63"/>
      <c r="BE83" s="63"/>
      <c r="BF83" s="63"/>
      <c r="BG83" s="63"/>
      <c r="BH83" s="63"/>
      <c r="BI83" s="63"/>
      <c r="BJ83" s="63"/>
      <c r="BK83" s="63"/>
      <c r="BL83" s="63"/>
      <c r="BM83" s="1"/>
    </row>
    <row r="84" spans="1:65" x14ac:dyDescent="0.3">
      <c r="A84" s="1">
        <v>1</v>
      </c>
      <c r="B84" s="1">
        <v>1</v>
      </c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60"/>
      <c r="O84" s="58">
        <v>0</v>
      </c>
      <c r="P84" s="1"/>
      <c r="Q84" s="1"/>
      <c r="R84" s="1"/>
      <c r="S84" s="1" t="s">
        <v>13</v>
      </c>
      <c r="T84" s="1">
        <v>811</v>
      </c>
      <c r="U84" s="36" t="s">
        <v>302</v>
      </c>
      <c r="V84" s="61">
        <v>5010596117</v>
      </c>
      <c r="W84" s="62">
        <v>93</v>
      </c>
      <c r="X84" s="1"/>
      <c r="Y84" s="63"/>
      <c r="Z84" s="63"/>
      <c r="AA84" s="63"/>
      <c r="AB84" s="63"/>
      <c r="AC84" s="63"/>
      <c r="AD84" s="63"/>
      <c r="AE84" s="63"/>
      <c r="AF84" s="63"/>
      <c r="AG84" s="63"/>
      <c r="AH84" s="63"/>
      <c r="AI84" s="63"/>
      <c r="AJ84" s="63"/>
      <c r="AK84" s="63"/>
      <c r="AL84" s="63"/>
      <c r="AM84" s="63"/>
      <c r="AN84" s="63"/>
      <c r="AO84" s="63"/>
      <c r="AP84" s="63"/>
      <c r="AQ84" s="63"/>
      <c r="AR84" s="63"/>
      <c r="AS84" s="63"/>
      <c r="AT84" s="63"/>
      <c r="AU84" s="63"/>
      <c r="AV84" s="63"/>
      <c r="AW84" s="63"/>
      <c r="AX84" s="63"/>
      <c r="AY84" s="63"/>
      <c r="AZ84" s="63"/>
      <c r="BA84" s="63"/>
      <c r="BB84" s="63"/>
      <c r="BC84" s="63"/>
      <c r="BD84" s="63"/>
      <c r="BE84" s="63"/>
      <c r="BF84" s="63"/>
      <c r="BG84" s="63"/>
      <c r="BH84" s="63"/>
      <c r="BI84" s="63"/>
      <c r="BJ84" s="63"/>
      <c r="BK84" s="63"/>
      <c r="BL84" s="63"/>
      <c r="BM84" s="1"/>
    </row>
    <row r="85" spans="1:65" x14ac:dyDescent="0.3">
      <c r="A85" s="1">
        <v>1</v>
      </c>
      <c r="B85" s="1">
        <v>1</v>
      </c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60"/>
      <c r="O85" s="58">
        <v>0</v>
      </c>
      <c r="P85" s="1"/>
      <c r="Q85" s="1"/>
      <c r="R85" s="1"/>
      <c r="S85" s="1" t="s">
        <v>13</v>
      </c>
      <c r="T85" s="1">
        <v>901</v>
      </c>
      <c r="U85" s="36" t="s">
        <v>303</v>
      </c>
      <c r="V85" s="61">
        <v>5010604184</v>
      </c>
      <c r="W85" s="62">
        <v>0</v>
      </c>
      <c r="X85" s="1"/>
      <c r="Y85" s="63"/>
      <c r="Z85" s="63"/>
      <c r="AA85" s="63"/>
      <c r="AB85" s="63"/>
      <c r="AC85" s="63"/>
      <c r="AD85" s="63"/>
      <c r="AE85" s="63"/>
      <c r="AF85" s="63"/>
      <c r="AG85" s="63"/>
      <c r="AH85" s="63"/>
      <c r="AI85" s="63"/>
      <c r="AJ85" s="63"/>
      <c r="AK85" s="63"/>
      <c r="AL85" s="63"/>
      <c r="AM85" s="63"/>
      <c r="AN85" s="63"/>
      <c r="AO85" s="63"/>
      <c r="AP85" s="63"/>
      <c r="AQ85" s="63"/>
      <c r="AR85" s="63"/>
      <c r="AS85" s="63"/>
      <c r="AT85" s="63"/>
      <c r="AU85" s="63"/>
      <c r="AV85" s="63"/>
      <c r="AW85" s="63"/>
      <c r="AX85" s="63"/>
      <c r="AY85" s="63"/>
      <c r="AZ85" s="63"/>
      <c r="BA85" s="63"/>
      <c r="BB85" s="63"/>
      <c r="BC85" s="63"/>
      <c r="BD85" s="63"/>
      <c r="BE85" s="63"/>
      <c r="BF85" s="63"/>
      <c r="BG85" s="63"/>
      <c r="BH85" s="63"/>
      <c r="BI85" s="63"/>
      <c r="BJ85" s="63"/>
      <c r="BK85" s="63"/>
      <c r="BL85" s="63"/>
      <c r="BM85" s="1"/>
    </row>
    <row r="86" spans="1:65" x14ac:dyDescent="0.3">
      <c r="A86" s="1">
        <v>1</v>
      </c>
      <c r="B86" s="1">
        <v>1</v>
      </c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60"/>
      <c r="O86" s="58">
        <v>0</v>
      </c>
      <c r="P86" s="1"/>
      <c r="Q86" s="1"/>
      <c r="R86" s="1"/>
      <c r="S86" s="1" t="s">
        <v>13</v>
      </c>
      <c r="T86" s="1">
        <v>901</v>
      </c>
      <c r="U86" s="36" t="s">
        <v>304</v>
      </c>
      <c r="V86" s="61">
        <v>5010604185</v>
      </c>
      <c r="W86" s="62">
        <v>100</v>
      </c>
      <c r="X86" s="1"/>
      <c r="Y86" s="63"/>
      <c r="Z86" s="63"/>
      <c r="AA86" s="63"/>
      <c r="AB86" s="63"/>
      <c r="AC86" s="63"/>
      <c r="AD86" s="63"/>
      <c r="AE86" s="63"/>
      <c r="AF86" s="63"/>
      <c r="AG86" s="63"/>
      <c r="AH86" s="63"/>
      <c r="AI86" s="63"/>
      <c r="AJ86" s="63"/>
      <c r="AK86" s="63"/>
      <c r="AL86" s="63"/>
      <c r="AM86" s="63"/>
      <c r="AN86" s="63"/>
      <c r="AO86" s="63"/>
      <c r="AP86" s="63"/>
      <c r="AQ86" s="63"/>
      <c r="AR86" s="63"/>
      <c r="AS86" s="63"/>
      <c r="AT86" s="63"/>
      <c r="AU86" s="63"/>
      <c r="AV86" s="63"/>
      <c r="AW86" s="63"/>
      <c r="AX86" s="63"/>
      <c r="AY86" s="63"/>
      <c r="AZ86" s="63"/>
      <c r="BA86" s="63"/>
      <c r="BB86" s="63"/>
      <c r="BC86" s="63"/>
      <c r="BD86" s="63"/>
      <c r="BE86" s="63"/>
      <c r="BF86" s="63"/>
      <c r="BG86" s="63"/>
      <c r="BH86" s="63"/>
      <c r="BI86" s="63"/>
      <c r="BJ86" s="63"/>
      <c r="BK86" s="63"/>
      <c r="BL86" s="63"/>
      <c r="BM86" s="1"/>
    </row>
    <row r="87" spans="1:65" x14ac:dyDescent="0.3">
      <c r="A87" s="1">
        <v>0.56999999999999995</v>
      </c>
      <c r="B87" s="1">
        <v>0.56999999999999995</v>
      </c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60"/>
      <c r="O87" s="58">
        <v>0</v>
      </c>
      <c r="P87" s="1"/>
      <c r="Q87" s="1"/>
      <c r="R87" s="1"/>
      <c r="S87" s="1" t="s">
        <v>13</v>
      </c>
      <c r="T87" s="1">
        <v>937</v>
      </c>
      <c r="U87" s="36" t="s">
        <v>305</v>
      </c>
      <c r="V87" s="61" t="s">
        <v>124</v>
      </c>
      <c r="W87" s="62">
        <v>800</v>
      </c>
      <c r="X87" s="1"/>
      <c r="Y87" s="63"/>
      <c r="Z87" s="63"/>
      <c r="AA87" s="63"/>
      <c r="AB87" s="63"/>
      <c r="AC87" s="63"/>
      <c r="AD87" s="63"/>
      <c r="AE87" s="63"/>
      <c r="AF87" s="63"/>
      <c r="AG87" s="63"/>
      <c r="AH87" s="63"/>
      <c r="AI87" s="63"/>
      <c r="AJ87" s="63"/>
      <c r="AK87" s="63"/>
      <c r="AL87" s="63"/>
      <c r="AM87" s="63"/>
      <c r="AN87" s="63"/>
      <c r="AO87" s="63"/>
      <c r="AP87" s="63"/>
      <c r="AQ87" s="63"/>
      <c r="AR87" s="63"/>
      <c r="AS87" s="63"/>
      <c r="AT87" s="63"/>
      <c r="AU87" s="63"/>
      <c r="AV87" s="63"/>
      <c r="AW87" s="63"/>
      <c r="AX87" s="63"/>
      <c r="AY87" s="63"/>
      <c r="AZ87" s="63"/>
      <c r="BA87" s="63"/>
      <c r="BB87" s="63"/>
      <c r="BC87" s="63"/>
      <c r="BD87" s="63"/>
      <c r="BE87" s="63"/>
      <c r="BF87" s="63"/>
      <c r="BG87" s="63"/>
      <c r="BH87" s="63"/>
      <c r="BI87" s="63"/>
      <c r="BJ87" s="63"/>
      <c r="BK87" s="63"/>
      <c r="BL87" s="63"/>
      <c r="BM87" s="1"/>
    </row>
    <row r="88" spans="1:65" x14ac:dyDescent="0.3">
      <c r="A88" s="1">
        <v>1</v>
      </c>
      <c r="B88" s="1">
        <v>1</v>
      </c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60"/>
      <c r="O88" s="58">
        <v>100</v>
      </c>
      <c r="P88" s="1"/>
      <c r="Q88" s="1"/>
      <c r="R88" s="1"/>
      <c r="S88" s="1" t="s">
        <v>13</v>
      </c>
      <c r="T88" s="1">
        <v>929</v>
      </c>
      <c r="U88" s="36" t="s">
        <v>306</v>
      </c>
      <c r="V88" s="61">
        <v>5010118794</v>
      </c>
      <c r="W88" s="62">
        <v>29</v>
      </c>
      <c r="X88" s="1"/>
      <c r="Y88" s="63"/>
      <c r="Z88" s="63"/>
      <c r="AA88" s="63"/>
      <c r="AB88" s="63"/>
      <c r="AC88" s="63"/>
      <c r="AD88" s="63"/>
      <c r="AE88" s="63"/>
      <c r="AF88" s="63"/>
      <c r="AG88" s="63"/>
      <c r="AH88" s="63"/>
      <c r="AI88" s="63"/>
      <c r="AJ88" s="63"/>
      <c r="AK88" s="63"/>
      <c r="AL88" s="63"/>
      <c r="AM88" s="63"/>
      <c r="AN88" s="63"/>
      <c r="AO88" s="63"/>
      <c r="AP88" s="63"/>
      <c r="AQ88" s="63"/>
      <c r="AR88" s="63"/>
      <c r="AS88" s="63"/>
      <c r="AT88" s="63"/>
      <c r="AU88" s="63"/>
      <c r="AV88" s="63"/>
      <c r="AW88" s="63"/>
      <c r="AX88" s="63"/>
      <c r="AY88" s="63"/>
      <c r="AZ88" s="63"/>
      <c r="BA88" s="63"/>
      <c r="BB88" s="63"/>
      <c r="BC88" s="63"/>
      <c r="BD88" s="63"/>
      <c r="BE88" s="63"/>
      <c r="BF88" s="63"/>
      <c r="BG88" s="63"/>
      <c r="BH88" s="63"/>
      <c r="BI88" s="63"/>
      <c r="BJ88" s="63"/>
      <c r="BK88" s="63"/>
      <c r="BL88" s="63"/>
      <c r="BM88" s="1"/>
    </row>
    <row r="89" spans="1:65" x14ac:dyDescent="0.3">
      <c r="A89" s="1">
        <v>6</v>
      </c>
      <c r="B89" s="1">
        <v>6</v>
      </c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60"/>
      <c r="O89" s="58">
        <v>0</v>
      </c>
      <c r="P89" s="1"/>
      <c r="Q89" s="1"/>
      <c r="R89" s="1"/>
      <c r="S89" s="1" t="s">
        <v>13</v>
      </c>
      <c r="T89" s="1">
        <v>937</v>
      </c>
      <c r="U89" s="36" t="s">
        <v>307</v>
      </c>
      <c r="V89" s="61">
        <v>5003101769</v>
      </c>
      <c r="W89" s="62">
        <v>2317</v>
      </c>
      <c r="X89" s="1"/>
      <c r="Y89" s="63"/>
      <c r="Z89" s="63"/>
      <c r="AA89" s="63"/>
      <c r="AB89" s="63"/>
      <c r="AC89" s="63"/>
      <c r="AD89" s="63"/>
      <c r="AE89" s="63"/>
      <c r="AF89" s="63"/>
      <c r="AG89" s="63"/>
      <c r="AH89" s="63"/>
      <c r="AI89" s="63"/>
      <c r="AJ89" s="63"/>
      <c r="AK89" s="63"/>
      <c r="AL89" s="63"/>
      <c r="AM89" s="63"/>
      <c r="AN89" s="63"/>
      <c r="AO89" s="63"/>
      <c r="AP89" s="63"/>
      <c r="AQ89" s="63"/>
      <c r="AR89" s="63"/>
      <c r="AS89" s="63"/>
      <c r="AT89" s="63"/>
      <c r="AU89" s="63"/>
      <c r="AV89" s="63"/>
      <c r="AW89" s="63"/>
      <c r="AX89" s="63"/>
      <c r="AY89" s="63"/>
      <c r="AZ89" s="63"/>
      <c r="BA89" s="63"/>
      <c r="BB89" s="63"/>
      <c r="BC89" s="63"/>
      <c r="BD89" s="63"/>
      <c r="BE89" s="63"/>
      <c r="BF89" s="63"/>
      <c r="BG89" s="63"/>
      <c r="BH89" s="63"/>
      <c r="BI89" s="63"/>
      <c r="BJ89" s="63"/>
      <c r="BK89" s="63"/>
      <c r="BL89" s="63"/>
      <c r="BM89" s="1"/>
    </row>
    <row r="90" spans="1:65" x14ac:dyDescent="0.3">
      <c r="A90" s="1">
        <v>3</v>
      </c>
      <c r="B90" s="1">
        <v>3</v>
      </c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60"/>
      <c r="O90" s="58">
        <v>0</v>
      </c>
      <c r="P90" s="1"/>
      <c r="Q90" s="1"/>
      <c r="R90" s="1"/>
      <c r="S90" s="1" t="s">
        <v>13</v>
      </c>
      <c r="T90" s="1">
        <v>901</v>
      </c>
      <c r="U90" s="36" t="s">
        <v>308</v>
      </c>
      <c r="V90" s="61">
        <v>5010045046</v>
      </c>
      <c r="W90" s="62">
        <v>285</v>
      </c>
      <c r="X90" s="1"/>
      <c r="Y90" s="63"/>
      <c r="Z90" s="63"/>
      <c r="AA90" s="63"/>
      <c r="AB90" s="63"/>
      <c r="AC90" s="63"/>
      <c r="AD90" s="63"/>
      <c r="AE90" s="63"/>
      <c r="AF90" s="63"/>
      <c r="AG90" s="63"/>
      <c r="AH90" s="63"/>
      <c r="AI90" s="63"/>
      <c r="AJ90" s="63"/>
      <c r="AK90" s="63"/>
      <c r="AL90" s="63"/>
      <c r="AM90" s="63"/>
      <c r="AN90" s="63"/>
      <c r="AO90" s="63"/>
      <c r="AP90" s="63"/>
      <c r="AQ90" s="63"/>
      <c r="AR90" s="63"/>
      <c r="AS90" s="63"/>
      <c r="AT90" s="63"/>
      <c r="AU90" s="63"/>
      <c r="AV90" s="63"/>
      <c r="AW90" s="63"/>
      <c r="AX90" s="63"/>
      <c r="AY90" s="63"/>
      <c r="AZ90" s="63"/>
      <c r="BA90" s="63"/>
      <c r="BB90" s="63"/>
      <c r="BC90" s="63"/>
      <c r="BD90" s="63"/>
      <c r="BE90" s="63"/>
      <c r="BF90" s="63"/>
      <c r="BG90" s="63"/>
      <c r="BH90" s="63"/>
      <c r="BI90" s="63"/>
      <c r="BJ90" s="63"/>
      <c r="BK90" s="63"/>
      <c r="BL90" s="63"/>
      <c r="BM90" s="1"/>
    </row>
    <row r="91" spans="1:65" x14ac:dyDescent="0.3">
      <c r="A91" s="1">
        <v>1</v>
      </c>
      <c r="B91" s="1">
        <v>1</v>
      </c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60"/>
      <c r="O91" s="58">
        <v>0</v>
      </c>
      <c r="P91" s="1"/>
      <c r="Q91" s="1"/>
      <c r="R91" s="1"/>
      <c r="S91" s="1" t="s">
        <v>13</v>
      </c>
      <c r="T91" s="1">
        <v>937</v>
      </c>
      <c r="U91" s="36" t="s">
        <v>309</v>
      </c>
      <c r="V91" s="61">
        <v>7420515333</v>
      </c>
      <c r="W91" s="62">
        <v>56</v>
      </c>
      <c r="X91" s="1"/>
      <c r="Y91" s="63"/>
      <c r="Z91" s="63"/>
      <c r="AA91" s="63"/>
      <c r="AB91" s="63"/>
      <c r="AC91" s="63"/>
      <c r="AD91" s="63"/>
      <c r="AE91" s="63"/>
      <c r="AF91" s="63"/>
      <c r="AG91" s="63"/>
      <c r="AH91" s="63"/>
      <c r="AI91" s="63"/>
      <c r="AJ91" s="63"/>
      <c r="AK91" s="63"/>
      <c r="AL91" s="63"/>
      <c r="AM91" s="63"/>
      <c r="AN91" s="63"/>
      <c r="AO91" s="63"/>
      <c r="AP91" s="63"/>
      <c r="AQ91" s="63"/>
      <c r="AR91" s="63"/>
      <c r="AS91" s="63"/>
      <c r="AT91" s="63"/>
      <c r="AU91" s="63"/>
      <c r="AV91" s="63"/>
      <c r="AW91" s="63"/>
      <c r="AX91" s="63"/>
      <c r="AY91" s="63"/>
      <c r="AZ91" s="63"/>
      <c r="BA91" s="63"/>
      <c r="BB91" s="63"/>
      <c r="BC91" s="63"/>
      <c r="BD91" s="63"/>
      <c r="BE91" s="63"/>
      <c r="BF91" s="63"/>
      <c r="BG91" s="63"/>
      <c r="BH91" s="63"/>
      <c r="BI91" s="63"/>
      <c r="BJ91" s="63"/>
      <c r="BK91" s="63"/>
      <c r="BL91" s="63"/>
      <c r="BM91" s="1"/>
    </row>
    <row r="92" spans="1:65" x14ac:dyDescent="0.3">
      <c r="A92" s="1">
        <v>1</v>
      </c>
      <c r="B92" s="1">
        <v>1</v>
      </c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60"/>
      <c r="O92" s="58">
        <v>0</v>
      </c>
      <c r="P92" s="1"/>
      <c r="Q92" s="1"/>
      <c r="R92" s="1"/>
      <c r="S92" s="1" t="s">
        <v>13</v>
      </c>
      <c r="T92" s="1">
        <v>915</v>
      </c>
      <c r="U92" s="36" t="s">
        <v>310</v>
      </c>
      <c r="V92" s="61">
        <v>7420515335</v>
      </c>
      <c r="W92" s="62">
        <v>1567</v>
      </c>
      <c r="X92" s="1"/>
      <c r="Y92" s="63"/>
      <c r="Z92" s="63"/>
      <c r="AA92" s="63"/>
      <c r="AB92" s="63"/>
      <c r="AC92" s="63"/>
      <c r="AD92" s="63"/>
      <c r="AE92" s="63"/>
      <c r="AF92" s="63"/>
      <c r="AG92" s="63"/>
      <c r="AH92" s="63"/>
      <c r="AI92" s="63"/>
      <c r="AJ92" s="63"/>
      <c r="AK92" s="63"/>
      <c r="AL92" s="63"/>
      <c r="AM92" s="63"/>
      <c r="AN92" s="63"/>
      <c r="AO92" s="63"/>
      <c r="AP92" s="63"/>
      <c r="AQ92" s="63"/>
      <c r="AR92" s="63"/>
      <c r="AS92" s="63"/>
      <c r="AT92" s="63"/>
      <c r="AU92" s="63"/>
      <c r="AV92" s="63"/>
      <c r="AW92" s="63"/>
      <c r="AX92" s="63"/>
      <c r="AY92" s="63"/>
      <c r="AZ92" s="63"/>
      <c r="BA92" s="63"/>
      <c r="BB92" s="63"/>
      <c r="BC92" s="63"/>
      <c r="BD92" s="63"/>
      <c r="BE92" s="63"/>
      <c r="BF92" s="63"/>
      <c r="BG92" s="63"/>
      <c r="BH92" s="63"/>
      <c r="BI92" s="63"/>
      <c r="BJ92" s="63"/>
      <c r="BK92" s="63"/>
      <c r="BL92" s="63"/>
      <c r="BM92" s="1"/>
    </row>
    <row r="93" spans="1:65" x14ac:dyDescent="0.3">
      <c r="A93" s="1">
        <v>3</v>
      </c>
      <c r="B93" s="1">
        <v>3</v>
      </c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60"/>
      <c r="O93" s="58">
        <v>0</v>
      </c>
      <c r="P93" s="1"/>
      <c r="Q93" s="1"/>
      <c r="R93" s="1"/>
      <c r="S93" s="1" t="s">
        <v>13</v>
      </c>
      <c r="T93" s="1">
        <v>913</v>
      </c>
      <c r="U93" s="36" t="s">
        <v>311</v>
      </c>
      <c r="V93" s="61">
        <v>7420515337</v>
      </c>
      <c r="W93" s="62">
        <v>42</v>
      </c>
      <c r="X93" s="1"/>
      <c r="Y93" s="63"/>
      <c r="Z93" s="63"/>
      <c r="AA93" s="63"/>
      <c r="AB93" s="63"/>
      <c r="AC93" s="63"/>
      <c r="AD93" s="63"/>
      <c r="AE93" s="63"/>
      <c r="AF93" s="63"/>
      <c r="AG93" s="63"/>
      <c r="AH93" s="63"/>
      <c r="AI93" s="63"/>
      <c r="AJ93" s="63"/>
      <c r="AK93" s="63"/>
      <c r="AL93" s="63"/>
      <c r="AM93" s="63"/>
      <c r="AN93" s="63"/>
      <c r="AO93" s="63"/>
      <c r="AP93" s="63"/>
      <c r="AQ93" s="63"/>
      <c r="AR93" s="63"/>
      <c r="AS93" s="63"/>
      <c r="AT93" s="63"/>
      <c r="AU93" s="63"/>
      <c r="AV93" s="63"/>
      <c r="AW93" s="63"/>
      <c r="AX93" s="63"/>
      <c r="AY93" s="63"/>
      <c r="AZ93" s="63"/>
      <c r="BA93" s="63"/>
      <c r="BB93" s="63"/>
      <c r="BC93" s="63"/>
      <c r="BD93" s="63"/>
      <c r="BE93" s="63"/>
      <c r="BF93" s="63"/>
      <c r="BG93" s="63"/>
      <c r="BH93" s="63"/>
      <c r="BI93" s="63"/>
      <c r="BJ93" s="63"/>
      <c r="BK93" s="63"/>
      <c r="BL93" s="63"/>
      <c r="BM93" s="1"/>
    </row>
    <row r="94" spans="1:65" x14ac:dyDescent="0.3">
      <c r="A94" s="1">
        <v>9</v>
      </c>
      <c r="B94" s="1">
        <v>9</v>
      </c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60"/>
      <c r="O94" s="58">
        <v>0</v>
      </c>
      <c r="P94" s="1"/>
      <c r="Q94" s="1"/>
      <c r="R94" s="1"/>
      <c r="S94" s="1" t="s">
        <v>13</v>
      </c>
      <c r="T94" s="1">
        <v>937</v>
      </c>
      <c r="U94" s="36" t="s">
        <v>312</v>
      </c>
      <c r="V94" s="61">
        <v>7401077468</v>
      </c>
      <c r="W94" s="62">
        <v>431</v>
      </c>
      <c r="X94" s="1"/>
      <c r="Y94" s="63"/>
      <c r="Z94" s="63"/>
      <c r="AA94" s="63"/>
      <c r="AB94" s="63"/>
      <c r="AC94" s="63"/>
      <c r="AD94" s="63"/>
      <c r="AE94" s="63"/>
      <c r="AF94" s="63"/>
      <c r="AG94" s="63"/>
      <c r="AH94" s="63"/>
      <c r="AI94" s="63"/>
      <c r="AJ94" s="63"/>
      <c r="AK94" s="63"/>
      <c r="AL94" s="63"/>
      <c r="AM94" s="63"/>
      <c r="AN94" s="63"/>
      <c r="AO94" s="63"/>
      <c r="AP94" s="63"/>
      <c r="AQ94" s="63"/>
      <c r="AR94" s="63"/>
      <c r="AS94" s="63"/>
      <c r="AT94" s="63"/>
      <c r="AU94" s="63"/>
      <c r="AV94" s="63"/>
      <c r="AW94" s="63"/>
      <c r="AX94" s="63"/>
      <c r="AY94" s="63"/>
      <c r="AZ94" s="63"/>
      <c r="BA94" s="63"/>
      <c r="BB94" s="63"/>
      <c r="BC94" s="63"/>
      <c r="BD94" s="63"/>
      <c r="BE94" s="63"/>
      <c r="BF94" s="63"/>
      <c r="BG94" s="63"/>
      <c r="BH94" s="63"/>
      <c r="BI94" s="63"/>
      <c r="BJ94" s="63"/>
      <c r="BK94" s="63"/>
      <c r="BL94" s="63"/>
      <c r="BM94" s="1"/>
    </row>
    <row r="95" spans="1:65" x14ac:dyDescent="0.3">
      <c r="A95" s="1">
        <v>1</v>
      </c>
      <c r="B95" s="1">
        <v>1</v>
      </c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60"/>
      <c r="O95" s="58">
        <v>0</v>
      </c>
      <c r="P95" s="1"/>
      <c r="Q95" s="1"/>
      <c r="R95" s="1"/>
      <c r="S95" s="1" t="s">
        <v>13</v>
      </c>
      <c r="T95" s="1">
        <v>911</v>
      </c>
      <c r="U95" s="36" t="s">
        <v>313</v>
      </c>
      <c r="V95" s="61">
        <v>5600731110</v>
      </c>
      <c r="W95" s="62">
        <v>7</v>
      </c>
      <c r="X95" s="1"/>
      <c r="Y95" s="63"/>
      <c r="Z95" s="63"/>
      <c r="AA95" s="63"/>
      <c r="AB95" s="63"/>
      <c r="AC95" s="63"/>
      <c r="AD95" s="63"/>
      <c r="AE95" s="63"/>
      <c r="AF95" s="63"/>
      <c r="AG95" s="63"/>
      <c r="AH95" s="63"/>
      <c r="AI95" s="63"/>
      <c r="AJ95" s="63"/>
      <c r="AK95" s="63"/>
      <c r="AL95" s="63"/>
      <c r="AM95" s="63"/>
      <c r="AN95" s="63"/>
      <c r="AO95" s="63"/>
      <c r="AP95" s="63"/>
      <c r="AQ95" s="63"/>
      <c r="AR95" s="63"/>
      <c r="AS95" s="63"/>
      <c r="AT95" s="63"/>
      <c r="AU95" s="63"/>
      <c r="AV95" s="63"/>
      <c r="AW95" s="63"/>
      <c r="AX95" s="63"/>
      <c r="AY95" s="63"/>
      <c r="AZ95" s="63"/>
      <c r="BA95" s="63"/>
      <c r="BB95" s="63"/>
      <c r="BC95" s="63"/>
      <c r="BD95" s="63"/>
      <c r="BE95" s="63"/>
      <c r="BF95" s="63"/>
      <c r="BG95" s="63"/>
      <c r="BH95" s="63"/>
      <c r="BI95" s="63"/>
      <c r="BJ95" s="63"/>
      <c r="BK95" s="63"/>
      <c r="BL95" s="63"/>
      <c r="BM95" s="1"/>
    </row>
    <row r="96" spans="1:65" x14ac:dyDescent="0.3">
      <c r="A96" s="1">
        <v>10</v>
      </c>
      <c r="B96" s="1">
        <v>10</v>
      </c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60"/>
      <c r="O96" s="58">
        <v>0</v>
      </c>
      <c r="P96" s="1"/>
      <c r="Q96" s="1"/>
      <c r="R96" s="1"/>
      <c r="S96" s="1" t="s">
        <v>13</v>
      </c>
      <c r="T96" s="1" t="s">
        <v>46</v>
      </c>
      <c r="U96" s="36" t="s">
        <v>314</v>
      </c>
      <c r="V96" s="61" t="s">
        <v>135</v>
      </c>
      <c r="W96" s="62">
        <v>310</v>
      </c>
      <c r="X96" s="1"/>
      <c r="Y96" s="63"/>
      <c r="Z96" s="63"/>
      <c r="AA96" s="63"/>
      <c r="AB96" s="63"/>
      <c r="AC96" s="63"/>
      <c r="AD96" s="63"/>
      <c r="AE96" s="63"/>
      <c r="AF96" s="63"/>
      <c r="AG96" s="63"/>
      <c r="AH96" s="63"/>
      <c r="AI96" s="63"/>
      <c r="AJ96" s="63"/>
      <c r="AK96" s="63"/>
      <c r="AL96" s="63"/>
      <c r="AM96" s="63"/>
      <c r="AN96" s="63"/>
      <c r="AO96" s="63"/>
      <c r="AP96" s="63"/>
      <c r="AQ96" s="63"/>
      <c r="AR96" s="63"/>
      <c r="AS96" s="63"/>
      <c r="AT96" s="63"/>
      <c r="AU96" s="63"/>
      <c r="AV96" s="63"/>
      <c r="AW96" s="63"/>
      <c r="AX96" s="63"/>
      <c r="AY96" s="63"/>
      <c r="AZ96" s="63"/>
      <c r="BA96" s="63"/>
      <c r="BB96" s="63"/>
      <c r="BC96" s="63"/>
      <c r="BD96" s="63"/>
      <c r="BE96" s="63"/>
      <c r="BF96" s="63"/>
      <c r="BG96" s="63"/>
      <c r="BH96" s="63"/>
      <c r="BI96" s="63"/>
      <c r="BJ96" s="63"/>
      <c r="BK96" s="63"/>
      <c r="BL96" s="63"/>
      <c r="BM96" s="1"/>
    </row>
    <row r="97" spans="1:65" x14ac:dyDescent="0.3">
      <c r="A97" s="1"/>
      <c r="B97" s="1">
        <v>1</v>
      </c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60"/>
      <c r="O97" s="58">
        <v>0</v>
      </c>
      <c r="P97" s="1"/>
      <c r="Q97" s="1"/>
      <c r="R97" s="1"/>
      <c r="S97" s="1" t="s">
        <v>14</v>
      </c>
      <c r="T97" s="1">
        <v>100</v>
      </c>
      <c r="U97" s="36" t="s">
        <v>292</v>
      </c>
      <c r="V97" s="61">
        <v>7421541681</v>
      </c>
      <c r="W97" s="62">
        <v>2</v>
      </c>
      <c r="X97" s="1"/>
      <c r="Y97" s="63"/>
      <c r="Z97" s="63"/>
      <c r="AA97" s="63"/>
      <c r="AB97" s="63"/>
      <c r="AC97" s="63"/>
      <c r="AD97" s="63"/>
      <c r="AE97" s="63"/>
      <c r="AF97" s="63"/>
      <c r="AG97" s="63"/>
      <c r="AH97" s="63"/>
      <c r="AI97" s="63"/>
      <c r="AJ97" s="63"/>
      <c r="AK97" s="63"/>
      <c r="AL97" s="63"/>
      <c r="AM97" s="63"/>
      <c r="AN97" s="63"/>
      <c r="AO97" s="63"/>
      <c r="AP97" s="63"/>
      <c r="AQ97" s="63"/>
      <c r="AR97" s="63"/>
      <c r="AS97" s="63"/>
      <c r="AT97" s="63"/>
      <c r="AU97" s="63"/>
      <c r="AV97" s="63"/>
      <c r="AW97" s="63"/>
      <c r="AX97" s="63"/>
      <c r="AY97" s="63"/>
      <c r="AZ97" s="63"/>
      <c r="BA97" s="63"/>
      <c r="BB97" s="63"/>
      <c r="BC97" s="63"/>
      <c r="BD97" s="63"/>
      <c r="BE97" s="63"/>
      <c r="BF97" s="63"/>
      <c r="BG97" s="63"/>
      <c r="BH97" s="63"/>
      <c r="BI97" s="63"/>
      <c r="BJ97" s="63"/>
      <c r="BK97" s="63"/>
      <c r="BL97" s="63"/>
      <c r="BM97" s="1"/>
    </row>
    <row r="98" spans="1:65" x14ac:dyDescent="0.3">
      <c r="A98" s="1"/>
      <c r="B98" s="1">
        <v>1</v>
      </c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60"/>
      <c r="O98" s="58">
        <v>0</v>
      </c>
      <c r="P98" s="1"/>
      <c r="Q98" s="1"/>
      <c r="R98" s="1"/>
      <c r="S98" s="1" t="s">
        <v>14</v>
      </c>
      <c r="T98" s="1">
        <v>100</v>
      </c>
      <c r="U98" s="36" t="s">
        <v>294</v>
      </c>
      <c r="V98" s="61">
        <v>7421860693</v>
      </c>
      <c r="W98" s="62">
        <v>22</v>
      </c>
      <c r="X98" s="1"/>
      <c r="Y98" s="63"/>
      <c r="Z98" s="63"/>
      <c r="AA98" s="63"/>
      <c r="AB98" s="63"/>
      <c r="AC98" s="63"/>
      <c r="AD98" s="63"/>
      <c r="AE98" s="63"/>
      <c r="AF98" s="63"/>
      <c r="AG98" s="63"/>
      <c r="AH98" s="63"/>
      <c r="AI98" s="63"/>
      <c r="AJ98" s="63"/>
      <c r="AK98" s="63"/>
      <c r="AL98" s="63"/>
      <c r="AM98" s="63"/>
      <c r="AN98" s="63"/>
      <c r="AO98" s="63"/>
      <c r="AP98" s="63"/>
      <c r="AQ98" s="63"/>
      <c r="AR98" s="63"/>
      <c r="AS98" s="63"/>
      <c r="AT98" s="63"/>
      <c r="AU98" s="63"/>
      <c r="AV98" s="63"/>
      <c r="AW98" s="63"/>
      <c r="AX98" s="63"/>
      <c r="AY98" s="63"/>
      <c r="AZ98" s="63"/>
      <c r="BA98" s="63"/>
      <c r="BB98" s="63"/>
      <c r="BC98" s="63"/>
      <c r="BD98" s="63"/>
      <c r="BE98" s="63"/>
      <c r="BF98" s="63"/>
      <c r="BG98" s="63"/>
      <c r="BH98" s="63"/>
      <c r="BI98" s="63"/>
      <c r="BJ98" s="63"/>
      <c r="BK98" s="63"/>
      <c r="BL98" s="63"/>
      <c r="BM98" s="1"/>
    </row>
    <row r="99" spans="1:65" x14ac:dyDescent="0.3">
      <c r="A99" s="1"/>
      <c r="B99" s="1">
        <v>1</v>
      </c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60"/>
      <c r="O99" s="58">
        <v>0</v>
      </c>
      <c r="P99" s="1"/>
      <c r="Q99" s="1"/>
      <c r="R99" s="1"/>
      <c r="S99" s="1" t="s">
        <v>13</v>
      </c>
      <c r="T99" s="1">
        <v>929</v>
      </c>
      <c r="U99" s="36" t="s">
        <v>295</v>
      </c>
      <c r="V99" s="61">
        <v>6007000305</v>
      </c>
      <c r="W99" s="62">
        <v>0</v>
      </c>
      <c r="X99" s="1"/>
      <c r="Y99" s="63"/>
      <c r="Z99" s="63"/>
      <c r="AA99" s="63"/>
      <c r="AB99" s="63"/>
      <c r="AC99" s="63"/>
      <c r="AD99" s="63"/>
      <c r="AE99" s="63"/>
      <c r="AF99" s="63"/>
      <c r="AG99" s="63"/>
      <c r="AH99" s="63"/>
      <c r="AI99" s="63"/>
      <c r="AJ99" s="63"/>
      <c r="AK99" s="63"/>
      <c r="AL99" s="63"/>
      <c r="AM99" s="63"/>
      <c r="AN99" s="63"/>
      <c r="AO99" s="63"/>
      <c r="AP99" s="63"/>
      <c r="AQ99" s="63"/>
      <c r="AR99" s="63"/>
      <c r="AS99" s="63"/>
      <c r="AT99" s="63"/>
      <c r="AU99" s="63"/>
      <c r="AV99" s="63"/>
      <c r="AW99" s="63"/>
      <c r="AX99" s="63"/>
      <c r="AY99" s="63"/>
      <c r="AZ99" s="63"/>
      <c r="BA99" s="63"/>
      <c r="BB99" s="63"/>
      <c r="BC99" s="63"/>
      <c r="BD99" s="63"/>
      <c r="BE99" s="63"/>
      <c r="BF99" s="63"/>
      <c r="BG99" s="63"/>
      <c r="BH99" s="63"/>
      <c r="BI99" s="63"/>
      <c r="BJ99" s="63"/>
      <c r="BK99" s="63"/>
      <c r="BL99" s="63"/>
      <c r="BM99" s="1"/>
    </row>
    <row r="100" spans="1:65" x14ac:dyDescent="0.3">
      <c r="A100" s="1"/>
      <c r="B100" s="1">
        <v>1</v>
      </c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60"/>
      <c r="O100" s="58">
        <v>0</v>
      </c>
      <c r="P100" s="1"/>
      <c r="Q100" s="1"/>
      <c r="R100" s="1"/>
      <c r="S100" s="1" t="s">
        <v>14</v>
      </c>
      <c r="T100" s="1">
        <v>100</v>
      </c>
      <c r="U100" s="36" t="s">
        <v>296</v>
      </c>
      <c r="V100" s="61">
        <v>7421734809</v>
      </c>
      <c r="W100" s="62">
        <v>6</v>
      </c>
      <c r="X100" s="1"/>
      <c r="Y100" s="63"/>
      <c r="Z100" s="63"/>
      <c r="AA100" s="63"/>
      <c r="AB100" s="63"/>
      <c r="AC100" s="63"/>
      <c r="AD100" s="63"/>
      <c r="AE100" s="63"/>
      <c r="AF100" s="63"/>
      <c r="AG100" s="63"/>
      <c r="AH100" s="63"/>
      <c r="AI100" s="63"/>
      <c r="AJ100" s="63"/>
      <c r="AK100" s="63"/>
      <c r="AL100" s="63"/>
      <c r="AM100" s="63"/>
      <c r="AN100" s="63"/>
      <c r="AO100" s="63"/>
      <c r="AP100" s="63"/>
      <c r="AQ100" s="63"/>
      <c r="AR100" s="63"/>
      <c r="AS100" s="63"/>
      <c r="AT100" s="63"/>
      <c r="AU100" s="63"/>
      <c r="AV100" s="63"/>
      <c r="AW100" s="63"/>
      <c r="AX100" s="63"/>
      <c r="AY100" s="63"/>
      <c r="AZ100" s="63"/>
      <c r="BA100" s="63"/>
      <c r="BB100" s="63"/>
      <c r="BC100" s="63"/>
      <c r="BD100" s="63"/>
      <c r="BE100" s="63"/>
      <c r="BF100" s="63"/>
      <c r="BG100" s="63"/>
      <c r="BH100" s="63"/>
      <c r="BI100" s="63"/>
      <c r="BJ100" s="63"/>
      <c r="BK100" s="63"/>
      <c r="BL100" s="63"/>
      <c r="BM100" s="1"/>
    </row>
    <row r="101" spans="1:65" x14ac:dyDescent="0.3">
      <c r="A101" s="1"/>
      <c r="B101" s="1">
        <v>1</v>
      </c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60"/>
      <c r="O101" s="58">
        <v>0</v>
      </c>
      <c r="P101" s="1"/>
      <c r="Q101" s="1"/>
      <c r="R101" s="1"/>
      <c r="S101" s="1" t="s">
        <v>13</v>
      </c>
      <c r="T101" s="1">
        <v>904</v>
      </c>
      <c r="U101" s="36" t="s">
        <v>297</v>
      </c>
      <c r="V101" s="61">
        <v>6007000288</v>
      </c>
      <c r="W101" s="62">
        <v>0</v>
      </c>
      <c r="X101" s="1"/>
      <c r="Y101" s="63"/>
      <c r="Z101" s="63"/>
      <c r="AA101" s="63"/>
      <c r="AB101" s="63"/>
      <c r="AC101" s="63"/>
      <c r="AD101" s="63"/>
      <c r="AE101" s="63"/>
      <c r="AF101" s="63"/>
      <c r="AG101" s="63"/>
      <c r="AH101" s="63"/>
      <c r="AI101" s="63"/>
      <c r="AJ101" s="63"/>
      <c r="AK101" s="63"/>
      <c r="AL101" s="63"/>
      <c r="AM101" s="63"/>
      <c r="AN101" s="63"/>
      <c r="AO101" s="63"/>
      <c r="AP101" s="63"/>
      <c r="AQ101" s="63"/>
      <c r="AR101" s="63"/>
      <c r="AS101" s="63"/>
      <c r="AT101" s="63"/>
      <c r="AU101" s="63"/>
      <c r="AV101" s="63"/>
      <c r="AW101" s="63"/>
      <c r="AX101" s="63"/>
      <c r="AY101" s="63"/>
      <c r="AZ101" s="63"/>
      <c r="BA101" s="63"/>
      <c r="BB101" s="63"/>
      <c r="BC101" s="63"/>
      <c r="BD101" s="63"/>
      <c r="BE101" s="63"/>
      <c r="BF101" s="63"/>
      <c r="BG101" s="63"/>
      <c r="BH101" s="63"/>
      <c r="BI101" s="63"/>
      <c r="BJ101" s="63"/>
      <c r="BK101" s="63"/>
      <c r="BL101" s="63"/>
      <c r="BM101" s="1"/>
    </row>
    <row r="102" spans="1:65" x14ac:dyDescent="0.3">
      <c r="A102" s="1"/>
      <c r="B102" s="1">
        <v>1</v>
      </c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60"/>
      <c r="O102" s="58">
        <v>0</v>
      </c>
      <c r="P102" s="1"/>
      <c r="Q102" s="1"/>
      <c r="R102" s="1"/>
      <c r="S102" s="1" t="s">
        <v>14</v>
      </c>
      <c r="T102" s="1">
        <v>100</v>
      </c>
      <c r="U102" s="36" t="s">
        <v>298</v>
      </c>
      <c r="V102" s="61">
        <v>7421860489</v>
      </c>
      <c r="W102" s="62">
        <v>15</v>
      </c>
      <c r="X102" s="1"/>
      <c r="Y102" s="63"/>
      <c r="Z102" s="63"/>
      <c r="AA102" s="63"/>
      <c r="AB102" s="63"/>
      <c r="AC102" s="63"/>
      <c r="AD102" s="63"/>
      <c r="AE102" s="63"/>
      <c r="AF102" s="63"/>
      <c r="AG102" s="63"/>
      <c r="AH102" s="63"/>
      <c r="AI102" s="63"/>
      <c r="AJ102" s="63"/>
      <c r="AK102" s="63"/>
      <c r="AL102" s="63"/>
      <c r="AM102" s="63"/>
      <c r="AN102" s="63"/>
      <c r="AO102" s="63"/>
      <c r="AP102" s="63"/>
      <c r="AQ102" s="63"/>
      <c r="AR102" s="63"/>
      <c r="AS102" s="63"/>
      <c r="AT102" s="63"/>
      <c r="AU102" s="63"/>
      <c r="AV102" s="63"/>
      <c r="AW102" s="63"/>
      <c r="AX102" s="63"/>
      <c r="AY102" s="63"/>
      <c r="AZ102" s="63"/>
      <c r="BA102" s="63"/>
      <c r="BB102" s="63"/>
      <c r="BC102" s="63"/>
      <c r="BD102" s="63"/>
      <c r="BE102" s="63"/>
      <c r="BF102" s="63"/>
      <c r="BG102" s="63"/>
      <c r="BH102" s="63"/>
      <c r="BI102" s="63"/>
      <c r="BJ102" s="63"/>
      <c r="BK102" s="63"/>
      <c r="BL102" s="63"/>
      <c r="BM102" s="1"/>
    </row>
    <row r="103" spans="1:65" x14ac:dyDescent="0.3">
      <c r="A103" s="1"/>
      <c r="B103" s="1">
        <v>1</v>
      </c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60"/>
      <c r="O103" s="58">
        <v>0</v>
      </c>
      <c r="P103" s="1"/>
      <c r="Q103" s="1"/>
      <c r="R103" s="1"/>
      <c r="S103" s="1" t="s">
        <v>14</v>
      </c>
      <c r="T103" s="1">
        <v>300</v>
      </c>
      <c r="U103" s="36" t="s">
        <v>300</v>
      </c>
      <c r="V103" s="61">
        <v>7421859819</v>
      </c>
      <c r="W103" s="62">
        <v>13</v>
      </c>
      <c r="X103" s="1"/>
      <c r="Y103" s="63"/>
      <c r="Z103" s="63"/>
      <c r="AA103" s="63"/>
      <c r="AB103" s="63"/>
      <c r="AC103" s="63"/>
      <c r="AD103" s="63"/>
      <c r="AE103" s="63"/>
      <c r="AF103" s="63"/>
      <c r="AG103" s="63"/>
      <c r="AH103" s="63"/>
      <c r="AI103" s="63"/>
      <c r="AJ103" s="63"/>
      <c r="AK103" s="63"/>
      <c r="AL103" s="63"/>
      <c r="AM103" s="63"/>
      <c r="AN103" s="63"/>
      <c r="AO103" s="63"/>
      <c r="AP103" s="63"/>
      <c r="AQ103" s="63"/>
      <c r="AR103" s="63"/>
      <c r="AS103" s="63"/>
      <c r="AT103" s="63"/>
      <c r="AU103" s="63"/>
      <c r="AV103" s="63"/>
      <c r="AW103" s="63"/>
      <c r="AX103" s="63"/>
      <c r="AY103" s="63"/>
      <c r="AZ103" s="63"/>
      <c r="BA103" s="63"/>
      <c r="BB103" s="63"/>
      <c r="BC103" s="63"/>
      <c r="BD103" s="63"/>
      <c r="BE103" s="63"/>
      <c r="BF103" s="63"/>
      <c r="BG103" s="63"/>
      <c r="BH103" s="63"/>
      <c r="BI103" s="63"/>
      <c r="BJ103" s="63"/>
      <c r="BK103" s="63"/>
      <c r="BL103" s="63"/>
      <c r="BM103" s="1"/>
    </row>
    <row r="104" spans="1:65" x14ac:dyDescent="0.3">
      <c r="A104" s="1"/>
      <c r="B104" s="1">
        <v>1</v>
      </c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60"/>
      <c r="O104" s="58">
        <v>0</v>
      </c>
      <c r="P104" s="1"/>
      <c r="Q104" s="1"/>
      <c r="R104" s="1"/>
      <c r="S104" s="1" t="s">
        <v>13</v>
      </c>
      <c r="T104" s="1">
        <v>913</v>
      </c>
      <c r="U104" s="36" t="s">
        <v>301</v>
      </c>
      <c r="V104" s="61">
        <v>5600731350</v>
      </c>
      <c r="W104" s="62">
        <v>0</v>
      </c>
      <c r="X104" s="1"/>
      <c r="Y104" s="63"/>
      <c r="Z104" s="63"/>
      <c r="AA104" s="63"/>
      <c r="AB104" s="63"/>
      <c r="AC104" s="63"/>
      <c r="AD104" s="63"/>
      <c r="AE104" s="63"/>
      <c r="AF104" s="63"/>
      <c r="AG104" s="63"/>
      <c r="AH104" s="63"/>
      <c r="AI104" s="63"/>
      <c r="AJ104" s="63"/>
      <c r="AK104" s="63"/>
      <c r="AL104" s="63"/>
      <c r="AM104" s="63"/>
      <c r="AN104" s="63"/>
      <c r="AO104" s="63"/>
      <c r="AP104" s="63"/>
      <c r="AQ104" s="63"/>
      <c r="AR104" s="63"/>
      <c r="AS104" s="63"/>
      <c r="AT104" s="63"/>
      <c r="AU104" s="63"/>
      <c r="AV104" s="63"/>
      <c r="AW104" s="63"/>
      <c r="AX104" s="63"/>
      <c r="AY104" s="63"/>
      <c r="AZ104" s="63"/>
      <c r="BA104" s="63"/>
      <c r="BB104" s="63"/>
      <c r="BC104" s="63"/>
      <c r="BD104" s="63"/>
      <c r="BE104" s="63"/>
      <c r="BF104" s="63"/>
      <c r="BG104" s="63"/>
      <c r="BH104" s="63"/>
      <c r="BI104" s="63"/>
      <c r="BJ104" s="63"/>
      <c r="BK104" s="63"/>
      <c r="BL104" s="63"/>
      <c r="BM104" s="1"/>
    </row>
    <row r="105" spans="1:65" x14ac:dyDescent="0.3">
      <c r="A105" s="1"/>
      <c r="B105" s="1">
        <v>1</v>
      </c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60"/>
      <c r="O105" s="58">
        <v>0</v>
      </c>
      <c r="P105" s="1"/>
      <c r="Q105" s="1"/>
      <c r="R105" s="1"/>
      <c r="S105" s="1" t="s">
        <v>14</v>
      </c>
      <c r="T105" s="1">
        <v>300</v>
      </c>
      <c r="U105" s="36" t="s">
        <v>302</v>
      </c>
      <c r="V105" s="61">
        <v>7421890706</v>
      </c>
      <c r="W105" s="62">
        <v>4</v>
      </c>
      <c r="X105" s="1"/>
      <c r="Y105" s="63"/>
      <c r="Z105" s="63"/>
      <c r="AA105" s="63"/>
      <c r="AB105" s="63"/>
      <c r="AC105" s="63"/>
      <c r="AD105" s="63"/>
      <c r="AE105" s="63"/>
      <c r="AF105" s="63"/>
      <c r="AG105" s="63"/>
      <c r="AH105" s="63"/>
      <c r="AI105" s="63"/>
      <c r="AJ105" s="63"/>
      <c r="AK105" s="63"/>
      <c r="AL105" s="63"/>
      <c r="AM105" s="63"/>
      <c r="AN105" s="63"/>
      <c r="AO105" s="63"/>
      <c r="AP105" s="63"/>
      <c r="AQ105" s="63"/>
      <c r="AR105" s="63"/>
      <c r="AS105" s="63"/>
      <c r="AT105" s="63"/>
      <c r="AU105" s="63"/>
      <c r="AV105" s="63"/>
      <c r="AW105" s="63"/>
      <c r="AX105" s="63"/>
      <c r="AY105" s="63"/>
      <c r="AZ105" s="63"/>
      <c r="BA105" s="63"/>
      <c r="BB105" s="63"/>
      <c r="BC105" s="63"/>
      <c r="BD105" s="63"/>
      <c r="BE105" s="63"/>
      <c r="BF105" s="63"/>
      <c r="BG105" s="63"/>
      <c r="BH105" s="63"/>
      <c r="BI105" s="63"/>
      <c r="BJ105" s="63"/>
      <c r="BK105" s="63"/>
      <c r="BL105" s="63"/>
      <c r="BM105" s="1"/>
    </row>
    <row r="106" spans="1:65" x14ac:dyDescent="0.3">
      <c r="A106" s="1"/>
      <c r="B106" s="1">
        <v>1</v>
      </c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60"/>
      <c r="O106" s="58">
        <v>0</v>
      </c>
      <c r="P106" s="1"/>
      <c r="Q106" s="1"/>
      <c r="R106" s="1"/>
      <c r="S106" s="1" t="s">
        <v>13</v>
      </c>
      <c r="T106" s="1">
        <v>913</v>
      </c>
      <c r="U106" s="36" t="s">
        <v>303</v>
      </c>
      <c r="V106" s="61">
        <v>6007000144</v>
      </c>
      <c r="W106" s="62">
        <v>0</v>
      </c>
      <c r="X106" s="1"/>
      <c r="Y106" s="63"/>
      <c r="Z106" s="63"/>
      <c r="AA106" s="63"/>
      <c r="AB106" s="63"/>
      <c r="AC106" s="63"/>
      <c r="AD106" s="63"/>
      <c r="AE106" s="63"/>
      <c r="AF106" s="63"/>
      <c r="AG106" s="63"/>
      <c r="AH106" s="63"/>
      <c r="AI106" s="63"/>
      <c r="AJ106" s="63"/>
      <c r="AK106" s="63"/>
      <c r="AL106" s="63"/>
      <c r="AM106" s="63"/>
      <c r="AN106" s="63"/>
      <c r="AO106" s="63"/>
      <c r="AP106" s="63"/>
      <c r="AQ106" s="63"/>
      <c r="AR106" s="63"/>
      <c r="AS106" s="63"/>
      <c r="AT106" s="63"/>
      <c r="AU106" s="63"/>
      <c r="AV106" s="63"/>
      <c r="AW106" s="63"/>
      <c r="AX106" s="63"/>
      <c r="AY106" s="63"/>
      <c r="AZ106" s="63"/>
      <c r="BA106" s="63"/>
      <c r="BB106" s="63"/>
      <c r="BC106" s="63"/>
      <c r="BD106" s="63"/>
      <c r="BE106" s="63"/>
      <c r="BF106" s="63"/>
      <c r="BG106" s="63"/>
      <c r="BH106" s="63"/>
      <c r="BI106" s="63"/>
      <c r="BJ106" s="63"/>
      <c r="BK106" s="63"/>
      <c r="BL106" s="63"/>
      <c r="BM106" s="1"/>
    </row>
    <row r="107" spans="1:65" x14ac:dyDescent="0.3">
      <c r="A107" s="1"/>
      <c r="B107" s="1">
        <v>3</v>
      </c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60"/>
      <c r="O107" s="58">
        <v>0</v>
      </c>
      <c r="P107" s="1"/>
      <c r="Q107" s="1"/>
      <c r="R107" s="1"/>
      <c r="S107" s="1" t="s">
        <v>14</v>
      </c>
      <c r="T107" s="1">
        <v>100</v>
      </c>
      <c r="U107" s="36" t="s">
        <v>304</v>
      </c>
      <c r="V107" s="61">
        <v>7421860439</v>
      </c>
      <c r="W107" s="62">
        <v>20</v>
      </c>
      <c r="X107" s="1"/>
      <c r="Y107" s="63"/>
      <c r="Z107" s="63"/>
      <c r="AA107" s="63"/>
      <c r="AB107" s="63"/>
      <c r="AC107" s="63"/>
      <c r="AD107" s="63"/>
      <c r="AE107" s="63"/>
      <c r="AF107" s="63"/>
      <c r="AG107" s="63"/>
      <c r="AH107" s="63"/>
      <c r="AI107" s="63"/>
      <c r="AJ107" s="63"/>
      <c r="AK107" s="63"/>
      <c r="AL107" s="63"/>
      <c r="AM107" s="63"/>
      <c r="AN107" s="63"/>
      <c r="AO107" s="63"/>
      <c r="AP107" s="63"/>
      <c r="AQ107" s="63"/>
      <c r="AR107" s="63"/>
      <c r="AS107" s="63"/>
      <c r="AT107" s="63"/>
      <c r="AU107" s="63"/>
      <c r="AV107" s="63"/>
      <c r="AW107" s="63"/>
      <c r="AX107" s="63"/>
      <c r="AY107" s="63"/>
      <c r="AZ107" s="63"/>
      <c r="BA107" s="63"/>
      <c r="BB107" s="63"/>
      <c r="BC107" s="63"/>
      <c r="BD107" s="63"/>
      <c r="BE107" s="63"/>
      <c r="BF107" s="63"/>
      <c r="BG107" s="63"/>
      <c r="BH107" s="63"/>
      <c r="BI107" s="63"/>
      <c r="BJ107" s="63"/>
      <c r="BK107" s="63"/>
      <c r="BL107" s="63"/>
      <c r="BM107" s="1"/>
    </row>
    <row r="108" spans="1:65" x14ac:dyDescent="0.3">
      <c r="A108" s="1"/>
      <c r="B108" s="1">
        <v>3</v>
      </c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60"/>
      <c r="O108" s="58">
        <v>0</v>
      </c>
      <c r="P108" s="1"/>
      <c r="Q108" s="1"/>
      <c r="R108" s="1"/>
      <c r="S108" s="1" t="s">
        <v>13</v>
      </c>
      <c r="T108" s="1">
        <v>929</v>
      </c>
      <c r="U108" s="36" t="s">
        <v>305</v>
      </c>
      <c r="V108" s="61">
        <v>6007000304</v>
      </c>
      <c r="W108" s="62">
        <v>0</v>
      </c>
      <c r="X108" s="1"/>
      <c r="Y108" s="63"/>
      <c r="Z108" s="63"/>
      <c r="AA108" s="63"/>
      <c r="AB108" s="63"/>
      <c r="AC108" s="63"/>
      <c r="AD108" s="63"/>
      <c r="AE108" s="63"/>
      <c r="AF108" s="63"/>
      <c r="AG108" s="63"/>
      <c r="AH108" s="63"/>
      <c r="AI108" s="63"/>
      <c r="AJ108" s="63"/>
      <c r="AK108" s="63"/>
      <c r="AL108" s="63"/>
      <c r="AM108" s="63"/>
      <c r="AN108" s="63"/>
      <c r="AO108" s="63"/>
      <c r="AP108" s="63"/>
      <c r="AQ108" s="63"/>
      <c r="AR108" s="63"/>
      <c r="AS108" s="63"/>
      <c r="AT108" s="63"/>
      <c r="AU108" s="63"/>
      <c r="AV108" s="63"/>
      <c r="AW108" s="63"/>
      <c r="AX108" s="63"/>
      <c r="AY108" s="63"/>
      <c r="AZ108" s="63"/>
      <c r="BA108" s="63"/>
      <c r="BB108" s="63"/>
      <c r="BC108" s="63"/>
      <c r="BD108" s="63"/>
      <c r="BE108" s="63"/>
      <c r="BF108" s="63"/>
      <c r="BG108" s="63"/>
      <c r="BH108" s="63"/>
      <c r="BI108" s="63"/>
      <c r="BJ108" s="63"/>
      <c r="BK108" s="63"/>
      <c r="BL108" s="63"/>
      <c r="BM108" s="1"/>
    </row>
    <row r="109" spans="1:65" x14ac:dyDescent="0.3">
      <c r="A109" s="1"/>
      <c r="B109" s="1">
        <v>3</v>
      </c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60"/>
      <c r="O109" s="58">
        <v>0</v>
      </c>
      <c r="P109" s="1"/>
      <c r="Q109" s="1"/>
      <c r="R109" s="1"/>
      <c r="S109" s="1" t="s">
        <v>13</v>
      </c>
      <c r="T109" s="1">
        <v>901</v>
      </c>
      <c r="U109" s="36" t="s">
        <v>306</v>
      </c>
      <c r="V109" s="61">
        <v>7421543616</v>
      </c>
      <c r="W109" s="62">
        <v>214</v>
      </c>
      <c r="X109" s="1"/>
      <c r="Y109" s="63"/>
      <c r="Z109" s="63"/>
      <c r="AA109" s="63"/>
      <c r="AB109" s="63"/>
      <c r="AC109" s="63"/>
      <c r="AD109" s="63"/>
      <c r="AE109" s="63"/>
      <c r="AF109" s="63"/>
      <c r="AG109" s="63"/>
      <c r="AH109" s="63"/>
      <c r="AI109" s="63"/>
      <c r="AJ109" s="63"/>
      <c r="AK109" s="63"/>
      <c r="AL109" s="63"/>
      <c r="AM109" s="63"/>
      <c r="AN109" s="63"/>
      <c r="AO109" s="63"/>
      <c r="AP109" s="63"/>
      <c r="AQ109" s="63"/>
      <c r="AR109" s="63"/>
      <c r="AS109" s="63"/>
      <c r="AT109" s="63"/>
      <c r="AU109" s="63"/>
      <c r="AV109" s="63"/>
      <c r="AW109" s="63"/>
      <c r="AX109" s="63"/>
      <c r="AY109" s="63"/>
      <c r="AZ109" s="63"/>
      <c r="BA109" s="63"/>
      <c r="BB109" s="63"/>
      <c r="BC109" s="63"/>
      <c r="BD109" s="63"/>
      <c r="BE109" s="63"/>
      <c r="BF109" s="63"/>
      <c r="BG109" s="63"/>
      <c r="BH109" s="63"/>
      <c r="BI109" s="63"/>
      <c r="BJ109" s="63"/>
      <c r="BK109" s="63"/>
      <c r="BL109" s="63"/>
      <c r="BM109" s="1"/>
    </row>
    <row r="110" spans="1:65" x14ac:dyDescent="0.3">
      <c r="A110" s="1"/>
      <c r="B110" s="1">
        <v>1</v>
      </c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60"/>
      <c r="O110" s="58">
        <v>0</v>
      </c>
      <c r="P110" s="1"/>
      <c r="Q110" s="1"/>
      <c r="R110" s="1"/>
      <c r="S110" s="1" t="s">
        <v>14</v>
      </c>
      <c r="T110" s="1">
        <v>100</v>
      </c>
      <c r="U110" s="36" t="s">
        <v>307</v>
      </c>
      <c r="V110" s="61">
        <v>7421860476</v>
      </c>
      <c r="W110" s="62">
        <v>16</v>
      </c>
      <c r="X110" s="1"/>
      <c r="Y110" s="63"/>
      <c r="Z110" s="63"/>
      <c r="AA110" s="63"/>
      <c r="AB110" s="63"/>
      <c r="AC110" s="63"/>
      <c r="AD110" s="63"/>
      <c r="AE110" s="63"/>
      <c r="AF110" s="63"/>
      <c r="AG110" s="63"/>
      <c r="AH110" s="63"/>
      <c r="AI110" s="63"/>
      <c r="AJ110" s="63"/>
      <c r="AK110" s="63"/>
      <c r="AL110" s="63"/>
      <c r="AM110" s="63"/>
      <c r="AN110" s="63"/>
      <c r="AO110" s="63"/>
      <c r="AP110" s="63"/>
      <c r="AQ110" s="63"/>
      <c r="AR110" s="63"/>
      <c r="AS110" s="63"/>
      <c r="AT110" s="63"/>
      <c r="AU110" s="63"/>
      <c r="AV110" s="63"/>
      <c r="AW110" s="63"/>
      <c r="AX110" s="63"/>
      <c r="AY110" s="63"/>
      <c r="AZ110" s="63"/>
      <c r="BA110" s="63"/>
      <c r="BB110" s="63"/>
      <c r="BC110" s="63"/>
      <c r="BD110" s="63"/>
      <c r="BE110" s="63"/>
      <c r="BF110" s="63"/>
      <c r="BG110" s="63"/>
      <c r="BH110" s="63"/>
      <c r="BI110" s="63"/>
      <c r="BJ110" s="63"/>
      <c r="BK110" s="63"/>
      <c r="BL110" s="63"/>
      <c r="BM110" s="1"/>
    </row>
    <row r="111" spans="1:65" x14ac:dyDescent="0.3">
      <c r="A111" s="1"/>
      <c r="B111" s="1">
        <v>1</v>
      </c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60"/>
      <c r="O111" s="58">
        <v>0</v>
      </c>
      <c r="P111" s="1"/>
      <c r="Q111" s="1"/>
      <c r="R111" s="1"/>
      <c r="S111" s="1" t="s">
        <v>13</v>
      </c>
      <c r="T111" s="1">
        <v>904</v>
      </c>
      <c r="U111" s="36" t="s">
        <v>308</v>
      </c>
      <c r="V111" s="61">
        <v>5600731349</v>
      </c>
      <c r="W111" s="62">
        <v>61</v>
      </c>
      <c r="X111" s="1"/>
      <c r="Y111" s="63"/>
      <c r="Z111" s="63"/>
      <c r="AA111" s="63"/>
      <c r="AB111" s="63"/>
      <c r="AC111" s="63"/>
      <c r="AD111" s="63"/>
      <c r="AE111" s="63"/>
      <c r="AF111" s="63"/>
      <c r="AG111" s="63"/>
      <c r="AH111" s="63"/>
      <c r="AI111" s="63"/>
      <c r="AJ111" s="63"/>
      <c r="AK111" s="63"/>
      <c r="AL111" s="63"/>
      <c r="AM111" s="63"/>
      <c r="AN111" s="63"/>
      <c r="AO111" s="63"/>
      <c r="AP111" s="63"/>
      <c r="AQ111" s="63"/>
      <c r="AR111" s="63"/>
      <c r="AS111" s="63"/>
      <c r="AT111" s="63"/>
      <c r="AU111" s="63"/>
      <c r="AV111" s="63"/>
      <c r="AW111" s="63"/>
      <c r="AX111" s="63"/>
      <c r="AY111" s="63"/>
      <c r="AZ111" s="63"/>
      <c r="BA111" s="63"/>
      <c r="BB111" s="63"/>
      <c r="BC111" s="63"/>
      <c r="BD111" s="63"/>
      <c r="BE111" s="63"/>
      <c r="BF111" s="63"/>
      <c r="BG111" s="63"/>
      <c r="BH111" s="63"/>
      <c r="BI111" s="63"/>
      <c r="BJ111" s="63"/>
      <c r="BK111" s="63"/>
      <c r="BL111" s="63"/>
      <c r="BM111" s="1"/>
    </row>
    <row r="112" spans="1:65" x14ac:dyDescent="0.3">
      <c r="A112" s="1"/>
      <c r="B112" s="1">
        <v>1</v>
      </c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60"/>
      <c r="O112" s="58">
        <v>0</v>
      </c>
      <c r="P112" s="1"/>
      <c r="Q112" s="1"/>
      <c r="R112" s="1"/>
      <c r="S112" s="1" t="s">
        <v>14</v>
      </c>
      <c r="T112" s="1">
        <v>200</v>
      </c>
      <c r="U112" s="36" t="s">
        <v>309</v>
      </c>
      <c r="V112" s="61">
        <v>7421544757</v>
      </c>
      <c r="W112" s="62">
        <v>4</v>
      </c>
      <c r="X112" s="1"/>
      <c r="Y112" s="63"/>
      <c r="Z112" s="63"/>
      <c r="AA112" s="63"/>
      <c r="AB112" s="63"/>
      <c r="AC112" s="63"/>
      <c r="AD112" s="63"/>
      <c r="AE112" s="63"/>
      <c r="AF112" s="63"/>
      <c r="AG112" s="63"/>
      <c r="AH112" s="63"/>
      <c r="AI112" s="63"/>
      <c r="AJ112" s="63"/>
      <c r="AK112" s="63"/>
      <c r="AL112" s="63"/>
      <c r="AM112" s="63"/>
      <c r="AN112" s="63"/>
      <c r="AO112" s="63"/>
      <c r="AP112" s="63"/>
      <c r="AQ112" s="63"/>
      <c r="AR112" s="63"/>
      <c r="AS112" s="63"/>
      <c r="AT112" s="63"/>
      <c r="AU112" s="63"/>
      <c r="AV112" s="63"/>
      <c r="AW112" s="63"/>
      <c r="AX112" s="63"/>
      <c r="AY112" s="63"/>
      <c r="AZ112" s="63"/>
      <c r="BA112" s="63"/>
      <c r="BB112" s="63"/>
      <c r="BC112" s="63"/>
      <c r="BD112" s="63"/>
      <c r="BE112" s="63"/>
      <c r="BF112" s="63"/>
      <c r="BG112" s="63"/>
      <c r="BH112" s="63"/>
      <c r="BI112" s="63"/>
      <c r="BJ112" s="63"/>
      <c r="BK112" s="63"/>
      <c r="BL112" s="63"/>
      <c r="BM112" s="1"/>
    </row>
    <row r="113" spans="1:65" x14ac:dyDescent="0.3">
      <c r="A113" s="1"/>
      <c r="B113" s="1">
        <v>1</v>
      </c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60"/>
      <c r="O113" s="58">
        <v>0</v>
      </c>
      <c r="P113" s="1"/>
      <c r="Q113" s="1"/>
      <c r="R113" s="1"/>
      <c r="S113" s="1" t="s">
        <v>13</v>
      </c>
      <c r="T113" s="1">
        <v>901</v>
      </c>
      <c r="U113" s="36" t="s">
        <v>311</v>
      </c>
      <c r="V113" s="61">
        <v>7421544753</v>
      </c>
      <c r="W113" s="62">
        <v>95</v>
      </c>
      <c r="X113" s="1"/>
      <c r="Y113" s="63"/>
      <c r="Z113" s="63"/>
      <c r="AA113" s="63"/>
      <c r="AB113" s="63"/>
      <c r="AC113" s="63"/>
      <c r="AD113" s="63"/>
      <c r="AE113" s="63"/>
      <c r="AF113" s="63"/>
      <c r="AG113" s="63"/>
      <c r="AH113" s="63"/>
      <c r="AI113" s="63"/>
      <c r="AJ113" s="63"/>
      <c r="AK113" s="63"/>
      <c r="AL113" s="63"/>
      <c r="AM113" s="63"/>
      <c r="AN113" s="63"/>
      <c r="AO113" s="63"/>
      <c r="AP113" s="63"/>
      <c r="AQ113" s="63"/>
      <c r="AR113" s="63"/>
      <c r="AS113" s="63"/>
      <c r="AT113" s="63"/>
      <c r="AU113" s="63"/>
      <c r="AV113" s="63"/>
      <c r="AW113" s="63"/>
      <c r="AX113" s="63"/>
      <c r="AY113" s="63"/>
      <c r="AZ113" s="63"/>
      <c r="BA113" s="63"/>
      <c r="BB113" s="63"/>
      <c r="BC113" s="63"/>
      <c r="BD113" s="63"/>
      <c r="BE113" s="63"/>
      <c r="BF113" s="63"/>
      <c r="BG113" s="63"/>
      <c r="BH113" s="63"/>
      <c r="BI113" s="63"/>
      <c r="BJ113" s="63"/>
      <c r="BK113" s="63"/>
      <c r="BL113" s="63"/>
      <c r="BM113" s="1"/>
    </row>
    <row r="114" spans="1:65" x14ac:dyDescent="0.3">
      <c r="A114" s="1"/>
      <c r="B114" s="1">
        <v>1</v>
      </c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60"/>
      <c r="O114" s="58">
        <v>0</v>
      </c>
      <c r="P114" s="1"/>
      <c r="Q114" s="1"/>
      <c r="R114" s="1"/>
      <c r="S114" s="1" t="s">
        <v>13</v>
      </c>
      <c r="T114" s="1">
        <v>929</v>
      </c>
      <c r="U114" s="36" t="s">
        <v>312</v>
      </c>
      <c r="V114" s="61">
        <v>7421353264</v>
      </c>
      <c r="W114" s="62">
        <v>68</v>
      </c>
      <c r="X114" s="1"/>
      <c r="Y114" s="63"/>
      <c r="Z114" s="63"/>
      <c r="AA114" s="63"/>
      <c r="AB114" s="63"/>
      <c r="AC114" s="63"/>
      <c r="AD114" s="63"/>
      <c r="AE114" s="63"/>
      <c r="AF114" s="63"/>
      <c r="AG114" s="63"/>
      <c r="AH114" s="63"/>
      <c r="AI114" s="63"/>
      <c r="AJ114" s="63"/>
      <c r="AK114" s="63"/>
      <c r="AL114" s="63"/>
      <c r="AM114" s="63"/>
      <c r="AN114" s="63"/>
      <c r="AO114" s="63"/>
      <c r="AP114" s="63"/>
      <c r="AQ114" s="63"/>
      <c r="AR114" s="63"/>
      <c r="AS114" s="63"/>
      <c r="AT114" s="63"/>
      <c r="AU114" s="63"/>
      <c r="AV114" s="63"/>
      <c r="AW114" s="63"/>
      <c r="AX114" s="63"/>
      <c r="AY114" s="63"/>
      <c r="AZ114" s="63"/>
      <c r="BA114" s="63"/>
      <c r="BB114" s="63"/>
      <c r="BC114" s="63"/>
      <c r="BD114" s="63"/>
      <c r="BE114" s="63"/>
      <c r="BF114" s="63"/>
      <c r="BG114" s="63"/>
      <c r="BH114" s="63"/>
      <c r="BI114" s="63"/>
      <c r="BJ114" s="63"/>
      <c r="BK114" s="63"/>
      <c r="BL114" s="63"/>
      <c r="BM114" s="1"/>
    </row>
  </sheetData>
  <dataConsolidate/>
  <phoneticPr fontId="5" type="noConversion"/>
  <conditionalFormatting sqref="T4:W15">
    <cfRule type="expression" dxfId="21" priority="7">
      <formula>OR($V4="",$T4&lt;&gt;"OUI")</formula>
    </cfRule>
  </conditionalFormatting>
  <conditionalFormatting sqref="Y1:BL3">
    <cfRule type="expression" dxfId="20" priority="8">
      <formula>AND(NOT(ISEVEN(MONTH(Starter_day+7*(COLUMN()-COLUMN($Y$3))))))</formula>
    </cfRule>
    <cfRule type="expression" dxfId="19" priority="13">
      <formula>AND(ISEVEN(MONTH(Starter_day+7*(COLUMN()-COLUMN($Y$3)))))</formula>
    </cfRule>
  </conditionalFormatting>
  <conditionalFormatting sqref="X4:BM15">
    <cfRule type="expression" dxfId="18" priority="6">
      <formula>AND($V4&lt;&gt;"",$T4="OUI")</formula>
    </cfRule>
  </conditionalFormatting>
  <conditionalFormatting sqref="W17:W114">
    <cfRule type="cellIs" dxfId="17" priority="5" operator="equal">
      <formula>0</formula>
    </cfRule>
  </conditionalFormatting>
  <conditionalFormatting sqref="O17:O114">
    <cfRule type="cellIs" dxfId="16" priority="4" operator="greaterThan">
      <formula>0</formula>
    </cfRule>
  </conditionalFormatting>
  <conditionalFormatting sqref="Y1:BL15">
    <cfRule type="expression" dxfId="15" priority="62">
      <formula>AND(Y$1=_xlfn.ISOWEEKNUM(TODAY()),YEAR(TODAY())=YEAR(Nexter_day))</formula>
    </cfRule>
    <cfRule type="expression" dxfId="14" priority="72">
      <formula>AND(Y$2&lt;&gt;"",Y$2&lt;&gt;Z$2)</formula>
    </cfRule>
  </conditionalFormatting>
  <conditionalFormatting sqref="Y16:BL16">
    <cfRule type="expression" dxfId="13" priority="9">
      <formula>AND(NOT(ISEVEN(MONTH(Starter_day+7*(COLUMN()-COLUMN($Y$3))))))</formula>
    </cfRule>
    <cfRule type="expression" dxfId="12" priority="16">
      <formula>AND(ISEVEN(MONTH(Starter_day+7*(COLUMN()-COLUMN($Y$3)))))</formula>
    </cfRule>
  </conditionalFormatting>
  <conditionalFormatting sqref="Y1:BL16">
    <cfRule type="expression" dxfId="11" priority="56">
      <formula>AND(Y$1=_xlfn.ISOWEEKNUM(TODAY()),YEAR(TODAY())=YEAR(Nexter_day))</formula>
    </cfRule>
  </conditionalFormatting>
  <conditionalFormatting sqref="Y16:BL114">
    <cfRule type="expression" dxfId="10" priority="71">
      <formula>AND(Y$1=_xlfn.ISOWEEKNUM(TODAY()),YEAR(TODAY())=YEAR(Nexter_day))</formula>
    </cfRule>
    <cfRule type="expression" dxfId="9" priority="73">
      <formula>AND(Y$2&lt;&gt;"",Y$2&lt;&gt;Z$2)</formula>
    </cfRule>
  </conditionalFormatting>
  <conditionalFormatting sqref="Y17:BL114">
    <cfRule type="expression" priority="1" stopIfTrue="1">
      <formula>Y17=""</formula>
    </cfRule>
    <cfRule type="cellIs" dxfId="8" priority="2" operator="greaterThan">
      <formula>0</formula>
    </cfRule>
    <cfRule type="cellIs" dxfId="7" priority="3" operator="lessThan">
      <formula>0</formula>
    </cfRule>
  </conditionalFormatting>
  <dataValidations count="2">
    <dataValidation type="list" allowBlank="1" showInputMessage="1" showErrorMessage="1" sqref="T4:T15" xr:uid="{20C8A712-D512-4BE4-A0F8-513F1A8C7514}">
      <formula1>"OUI,NON"</formula1>
    </dataValidation>
    <dataValidation type="whole" operator="greaterThanOrEqual" allowBlank="1" showInputMessage="1" showErrorMessage="1" error="Entier positif" sqref="Y4:BM15" xr:uid="{EBE428A5-19C0-4844-8162-627604E25727}">
      <formula1>0</formula1>
    </dataValidation>
  </dataValidations>
  <printOptions horizontalCentered="1"/>
  <pageMargins left="0" right="0" top="0" bottom="0" header="0" footer="0"/>
  <pageSetup paperSize="9" scale="34" orientation="landscape" r:id="rId1"/>
  <drawing r:id="rId2"/>
  <legacyDrawing r:id="rId3"/>
  <controls>
    <mc:AlternateContent xmlns:mc="http://schemas.openxmlformats.org/markup-compatibility/2006">
      <mc:Choice Requires="x14">
        <control shapeId="1030" r:id="rId4" name="btn_today">
          <controlPr defaultSize="0" autoLine="0" r:id="rId5">
            <anchor moveWithCells="1">
              <from>
                <xdr:col>21</xdr:col>
                <xdr:colOff>1104900</xdr:colOff>
                <xdr:row>1</xdr:row>
                <xdr:rowOff>99060</xdr:rowOff>
              </from>
              <to>
                <xdr:col>22</xdr:col>
                <xdr:colOff>777240</xdr:colOff>
                <xdr:row>1</xdr:row>
                <xdr:rowOff>670560</xdr:rowOff>
              </to>
            </anchor>
          </controlPr>
        </control>
      </mc:Choice>
      <mc:Fallback>
        <control shapeId="1030" r:id="rId4" name="btn_today"/>
      </mc:Fallback>
    </mc:AlternateContent>
    <mc:AlternateContent xmlns:mc="http://schemas.openxmlformats.org/markup-compatibility/2006">
      <mc:Choice Requires="x14">
        <control shapeId="1028" r:id="rId6" name="ScrollBar1">
          <controlPr defaultSize="0" autoLine="0" r:id="rId7">
            <anchor moveWithCells="1">
              <from>
                <xdr:col>19</xdr:col>
                <xdr:colOff>106680</xdr:colOff>
                <xdr:row>1</xdr:row>
                <xdr:rowOff>106680</xdr:rowOff>
              </from>
              <to>
                <xdr:col>20</xdr:col>
                <xdr:colOff>1897380</xdr:colOff>
                <xdr:row>1</xdr:row>
                <xdr:rowOff>678180</xdr:rowOff>
              </to>
            </anchor>
          </controlPr>
        </control>
      </mc:Choice>
      <mc:Fallback>
        <control shapeId="1028" r:id="rId6" name="ScrollBar1"/>
      </mc:Fallback>
    </mc:AlternateContent>
    <mc:AlternateContent xmlns:mc="http://schemas.openxmlformats.org/markup-compatibility/2006">
      <mc:Choice Requires="x14">
        <control shapeId="1029" r:id="rId8" name="SpinButton1">
          <controlPr defaultSize="0" autoLine="0" r:id="rId9">
            <anchor moveWithCells="1">
              <from>
                <xdr:col>20</xdr:col>
                <xdr:colOff>2065020</xdr:colOff>
                <xdr:row>1</xdr:row>
                <xdr:rowOff>106680</xdr:rowOff>
              </from>
              <to>
                <xdr:col>21</xdr:col>
                <xdr:colOff>967740</xdr:colOff>
                <xdr:row>1</xdr:row>
                <xdr:rowOff>678180</xdr:rowOff>
              </to>
            </anchor>
          </controlPr>
        </control>
      </mc:Choice>
      <mc:Fallback>
        <control shapeId="1029" r:id="rId8" name="SpinButton1"/>
      </mc:Fallback>
    </mc:AlternateContent>
  </controls>
  <tableParts count="2">
    <tablePart r:id="rId10"/>
    <tablePart r:id="rId1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55" id="{8C21316F-DDD5-4D28-8045-7F514649E273}">
            <x14:iconSet iconSet="4Arrows" custom="1">
              <x14:cfvo type="percent">
                <xm:f>0</xm:f>
              </x14:cfvo>
              <x14:cfvo type="num" gte="0">
                <xm:f>3</xm:f>
              </x14:cfvo>
              <x14:cfvo type="num" gte="0">
                <xm:f>4</xm:f>
              </x14:cfvo>
              <x14:cfvo type="num">
                <xm:f>5</xm:f>
              </x14:cfvo>
              <x14:cfIcon iconSet="3Triangles" iconId="0"/>
              <x14:cfIcon iconSet="3Triangles" iconId="1"/>
              <x14:cfIcon iconSet="NoIcons" iconId="0"/>
              <x14:cfIcon iconSet="NoIcons" iconId="0"/>
            </x14:iconSet>
          </x14:cfRule>
          <xm:sqref>Y3:BL3</xm:sqref>
        </x14:conditionalFormatting>
      </x14:conditionalFormattings>
    </ext>
    <ext xmlns:x14="http://schemas.microsoft.com/office/spreadsheetml/2009/9/main" uri="{05C60535-1F16-4fd2-B633-F4F36F0B64E0}">
      <x14:sparklineGroups xmlns:xm="http://schemas.microsoft.com/office/excel/2006/main">
        <x14:sparklineGroup type="stacked" displayEmptyCellsAs="gap" negative="1" xr2:uid="{6EA2CB93-BB79-40FB-9457-0AB824A9982E}">
          <x14:colorSeries rgb="FF00B050"/>
          <x14:colorNegative rgb="FFFF0000"/>
          <x14:colorAxis rgb="FF000000"/>
          <x14:colorMarkers rgb="FF0070C0"/>
          <x14:colorFirst rgb="FFFFC000"/>
          <x14:colorLast rgb="FFFFC000"/>
          <x14:colorHigh rgb="FF00B050"/>
          <x14:colorLow rgb="FFFF0000"/>
          <x14:sparklines>
            <x14:sparkline>
              <xm:f>Planification!Y17:BL17</xm:f>
              <xm:sqref>X17</xm:sqref>
            </x14:sparkline>
            <x14:sparkline>
              <xm:f>Planification!Y18:BL18</xm:f>
              <xm:sqref>X18</xm:sqref>
            </x14:sparkline>
            <x14:sparkline>
              <xm:f>Planification!Y19:BL19</xm:f>
              <xm:sqref>X19</xm:sqref>
            </x14:sparkline>
            <x14:sparkline>
              <xm:f>Planification!Y20:BL20</xm:f>
              <xm:sqref>X20</xm:sqref>
            </x14:sparkline>
            <x14:sparkline>
              <xm:f>Planification!Y21:BL21</xm:f>
              <xm:sqref>X21</xm:sqref>
            </x14:sparkline>
            <x14:sparkline>
              <xm:f>Planification!Y22:BL22</xm:f>
              <xm:sqref>X22</xm:sqref>
            </x14:sparkline>
            <x14:sparkline>
              <xm:f>Planification!Y23:BL23</xm:f>
              <xm:sqref>X23</xm:sqref>
            </x14:sparkline>
            <x14:sparkline>
              <xm:f>Planification!Y24:BL24</xm:f>
              <xm:sqref>X24</xm:sqref>
            </x14:sparkline>
            <x14:sparkline>
              <xm:f>Planification!Y25:BL25</xm:f>
              <xm:sqref>X25</xm:sqref>
            </x14:sparkline>
            <x14:sparkline>
              <xm:f>Planification!Y26:BL26</xm:f>
              <xm:sqref>X26</xm:sqref>
            </x14:sparkline>
            <x14:sparkline>
              <xm:f>Planification!Y27:BL27</xm:f>
              <xm:sqref>X27</xm:sqref>
            </x14:sparkline>
            <x14:sparkline>
              <xm:f>Planification!Y28:BL28</xm:f>
              <xm:sqref>X28</xm:sqref>
            </x14:sparkline>
            <x14:sparkline>
              <xm:f>Planification!Y29:BL29</xm:f>
              <xm:sqref>X29</xm:sqref>
            </x14:sparkline>
            <x14:sparkline>
              <xm:f>Planification!Y30:BL30</xm:f>
              <xm:sqref>X30</xm:sqref>
            </x14:sparkline>
            <x14:sparkline>
              <xm:f>Planification!Y31:BL31</xm:f>
              <xm:sqref>X31</xm:sqref>
            </x14:sparkline>
            <x14:sparkline>
              <xm:f>Planification!Y32:BL32</xm:f>
              <xm:sqref>X32</xm:sqref>
            </x14:sparkline>
            <x14:sparkline>
              <xm:f>Planification!Y33:BL33</xm:f>
              <xm:sqref>X33</xm:sqref>
            </x14:sparkline>
            <x14:sparkline>
              <xm:f>Planification!Y34:BL34</xm:f>
              <xm:sqref>X34</xm:sqref>
            </x14:sparkline>
            <x14:sparkline>
              <xm:f>Planification!Y35:BL35</xm:f>
              <xm:sqref>X35</xm:sqref>
            </x14:sparkline>
            <x14:sparkline>
              <xm:f>Planification!Y36:BL36</xm:f>
              <xm:sqref>X36</xm:sqref>
            </x14:sparkline>
            <x14:sparkline>
              <xm:f>Planification!Y37:BL37</xm:f>
              <xm:sqref>X37</xm:sqref>
            </x14:sparkline>
            <x14:sparkline>
              <xm:f>Planification!Y38:BL38</xm:f>
              <xm:sqref>X38</xm:sqref>
            </x14:sparkline>
            <x14:sparkline>
              <xm:f>Planification!Y39:BL39</xm:f>
              <xm:sqref>X39</xm:sqref>
            </x14:sparkline>
            <x14:sparkline>
              <xm:f>Planification!Y40:BL40</xm:f>
              <xm:sqref>X40</xm:sqref>
            </x14:sparkline>
            <x14:sparkline>
              <xm:f>Planification!Y41:BL41</xm:f>
              <xm:sqref>X41</xm:sqref>
            </x14:sparkline>
            <x14:sparkline>
              <xm:f>Planification!Y42:BL42</xm:f>
              <xm:sqref>X42</xm:sqref>
            </x14:sparkline>
            <x14:sparkline>
              <xm:f>Planification!Y43:BL43</xm:f>
              <xm:sqref>X43</xm:sqref>
            </x14:sparkline>
            <x14:sparkline>
              <xm:f>Planification!Y44:BL44</xm:f>
              <xm:sqref>X44</xm:sqref>
            </x14:sparkline>
            <x14:sparkline>
              <xm:f>Planification!Y45:BL45</xm:f>
              <xm:sqref>X45</xm:sqref>
            </x14:sparkline>
            <x14:sparkline>
              <xm:f>Planification!Y46:BL46</xm:f>
              <xm:sqref>X46</xm:sqref>
            </x14:sparkline>
            <x14:sparkline>
              <xm:f>Planification!Y47:BL47</xm:f>
              <xm:sqref>X47</xm:sqref>
            </x14:sparkline>
            <x14:sparkline>
              <xm:f>Planification!Y48:BL48</xm:f>
              <xm:sqref>X48</xm:sqref>
            </x14:sparkline>
            <x14:sparkline>
              <xm:f>Planification!Y49:BL49</xm:f>
              <xm:sqref>X49</xm:sqref>
            </x14:sparkline>
            <x14:sparkline>
              <xm:f>Planification!Y50:BL50</xm:f>
              <xm:sqref>X50</xm:sqref>
            </x14:sparkline>
            <x14:sparkline>
              <xm:f>Planification!Y51:BL51</xm:f>
              <xm:sqref>X51</xm:sqref>
            </x14:sparkline>
            <x14:sparkline>
              <xm:f>Planification!Y52:BL52</xm:f>
              <xm:sqref>X52</xm:sqref>
            </x14:sparkline>
            <x14:sparkline>
              <xm:f>Planification!Y53:BL53</xm:f>
              <xm:sqref>X53</xm:sqref>
            </x14:sparkline>
            <x14:sparkline>
              <xm:f>Planification!Y54:BL54</xm:f>
              <xm:sqref>X54</xm:sqref>
            </x14:sparkline>
            <x14:sparkline>
              <xm:f>Planification!Y55:BL55</xm:f>
              <xm:sqref>X55</xm:sqref>
            </x14:sparkline>
            <x14:sparkline>
              <xm:f>Planification!Y56:BL56</xm:f>
              <xm:sqref>X56</xm:sqref>
            </x14:sparkline>
            <x14:sparkline>
              <xm:f>Planification!Y57:BL57</xm:f>
              <xm:sqref>X57</xm:sqref>
            </x14:sparkline>
            <x14:sparkline>
              <xm:f>Planification!Y58:BL58</xm:f>
              <xm:sqref>X58</xm:sqref>
            </x14:sparkline>
            <x14:sparkline>
              <xm:f>Planification!Y59:BL59</xm:f>
              <xm:sqref>X59</xm:sqref>
            </x14:sparkline>
            <x14:sparkline>
              <xm:f>Planification!Y60:BL60</xm:f>
              <xm:sqref>X60</xm:sqref>
            </x14:sparkline>
            <x14:sparkline>
              <xm:f>Planification!Y61:BL61</xm:f>
              <xm:sqref>X61</xm:sqref>
            </x14:sparkline>
            <x14:sparkline>
              <xm:f>Planification!Y62:BL62</xm:f>
              <xm:sqref>X62</xm:sqref>
            </x14:sparkline>
            <x14:sparkline>
              <xm:f>Planification!Y63:BL63</xm:f>
              <xm:sqref>X63</xm:sqref>
            </x14:sparkline>
            <x14:sparkline>
              <xm:f>Planification!Y64:BL64</xm:f>
              <xm:sqref>X64</xm:sqref>
            </x14:sparkline>
            <x14:sparkline>
              <xm:f>Planification!Y65:BL65</xm:f>
              <xm:sqref>X65</xm:sqref>
            </x14:sparkline>
            <x14:sparkline>
              <xm:f>Planification!Y66:BL66</xm:f>
              <xm:sqref>X66</xm:sqref>
            </x14:sparkline>
            <x14:sparkline>
              <xm:f>Planification!Y67:BL67</xm:f>
              <xm:sqref>X67</xm:sqref>
            </x14:sparkline>
            <x14:sparkline>
              <xm:f>Planification!Y68:BL68</xm:f>
              <xm:sqref>X68</xm:sqref>
            </x14:sparkline>
            <x14:sparkline>
              <xm:f>Planification!Y69:BL69</xm:f>
              <xm:sqref>X69</xm:sqref>
            </x14:sparkline>
            <x14:sparkline>
              <xm:f>Planification!Y70:BL70</xm:f>
              <xm:sqref>X70</xm:sqref>
            </x14:sparkline>
            <x14:sparkline>
              <xm:f>Planification!Y71:BL71</xm:f>
              <xm:sqref>X71</xm:sqref>
            </x14:sparkline>
            <x14:sparkline>
              <xm:f>Planification!Y72:BL72</xm:f>
              <xm:sqref>X72</xm:sqref>
            </x14:sparkline>
            <x14:sparkline>
              <xm:f>Planification!Y73:BL73</xm:f>
              <xm:sqref>X73</xm:sqref>
            </x14:sparkline>
            <x14:sparkline>
              <xm:f>Planification!Y74:BL74</xm:f>
              <xm:sqref>X74</xm:sqref>
            </x14:sparkline>
            <x14:sparkline>
              <xm:f>Planification!Y75:BL75</xm:f>
              <xm:sqref>X75</xm:sqref>
            </x14:sparkline>
            <x14:sparkline>
              <xm:f>Planification!Y76:BL76</xm:f>
              <xm:sqref>X76</xm:sqref>
            </x14:sparkline>
            <x14:sparkline>
              <xm:f>Planification!Y77:BL77</xm:f>
              <xm:sqref>X77</xm:sqref>
            </x14:sparkline>
            <x14:sparkline>
              <xm:f>Planification!Y78:BL78</xm:f>
              <xm:sqref>X78</xm:sqref>
            </x14:sparkline>
            <x14:sparkline>
              <xm:f>Planification!Y79:BL79</xm:f>
              <xm:sqref>X79</xm:sqref>
            </x14:sparkline>
            <x14:sparkline>
              <xm:f>Planification!Y80:BL80</xm:f>
              <xm:sqref>X80</xm:sqref>
            </x14:sparkline>
            <x14:sparkline>
              <xm:f>Planification!Y81:BL81</xm:f>
              <xm:sqref>X81</xm:sqref>
            </x14:sparkline>
            <x14:sparkline>
              <xm:f>Planification!Y82:BL82</xm:f>
              <xm:sqref>X82</xm:sqref>
            </x14:sparkline>
            <x14:sparkline>
              <xm:f>Planification!Y83:BL83</xm:f>
              <xm:sqref>X83</xm:sqref>
            </x14:sparkline>
            <x14:sparkline>
              <xm:f>Planification!Y84:BL84</xm:f>
              <xm:sqref>X84</xm:sqref>
            </x14:sparkline>
            <x14:sparkline>
              <xm:f>Planification!Y85:BL85</xm:f>
              <xm:sqref>X85</xm:sqref>
            </x14:sparkline>
            <x14:sparkline>
              <xm:f>Planification!Y86:BL86</xm:f>
              <xm:sqref>X86</xm:sqref>
            </x14:sparkline>
            <x14:sparkline>
              <xm:f>Planification!Y87:BL87</xm:f>
              <xm:sqref>X87</xm:sqref>
            </x14:sparkline>
            <x14:sparkline>
              <xm:f>Planification!Y88:BL88</xm:f>
              <xm:sqref>X88</xm:sqref>
            </x14:sparkline>
            <x14:sparkline>
              <xm:f>Planification!Y89:BL89</xm:f>
              <xm:sqref>X89</xm:sqref>
            </x14:sparkline>
            <x14:sparkline>
              <xm:f>Planification!Y90:BL90</xm:f>
              <xm:sqref>X90</xm:sqref>
            </x14:sparkline>
            <x14:sparkline>
              <xm:f>Planification!Y91:BL91</xm:f>
              <xm:sqref>X91</xm:sqref>
            </x14:sparkline>
            <x14:sparkline>
              <xm:f>Planification!Y92:BL92</xm:f>
              <xm:sqref>X92</xm:sqref>
            </x14:sparkline>
            <x14:sparkline>
              <xm:f>Planification!Y93:BL93</xm:f>
              <xm:sqref>X93</xm:sqref>
            </x14:sparkline>
            <x14:sparkline>
              <xm:f>Planification!Y94:BL94</xm:f>
              <xm:sqref>X94</xm:sqref>
            </x14:sparkline>
            <x14:sparkline>
              <xm:f>Planification!Y95:BL95</xm:f>
              <xm:sqref>X95</xm:sqref>
            </x14:sparkline>
            <x14:sparkline>
              <xm:f>Planification!Y96:BL96</xm:f>
              <xm:sqref>X96</xm:sqref>
            </x14:sparkline>
            <x14:sparkline>
              <xm:f>Planification!Y97:BL97</xm:f>
              <xm:sqref>X97</xm:sqref>
            </x14:sparkline>
            <x14:sparkline>
              <xm:f>Planification!Y98:BL98</xm:f>
              <xm:sqref>X98</xm:sqref>
            </x14:sparkline>
            <x14:sparkline>
              <xm:f>Planification!Y99:BL99</xm:f>
              <xm:sqref>X99</xm:sqref>
            </x14:sparkline>
            <x14:sparkline>
              <xm:f>Planification!Y100:BL100</xm:f>
              <xm:sqref>X100</xm:sqref>
            </x14:sparkline>
            <x14:sparkline>
              <xm:f>Planification!Y101:BL101</xm:f>
              <xm:sqref>X101</xm:sqref>
            </x14:sparkline>
            <x14:sparkline>
              <xm:f>Planification!Y102:BL102</xm:f>
              <xm:sqref>X102</xm:sqref>
            </x14:sparkline>
            <x14:sparkline>
              <xm:f>Planification!Y103:BL103</xm:f>
              <xm:sqref>X103</xm:sqref>
            </x14:sparkline>
            <x14:sparkline>
              <xm:f>Planification!Y104:BL104</xm:f>
              <xm:sqref>X104</xm:sqref>
            </x14:sparkline>
            <x14:sparkline>
              <xm:f>Planification!Y105:BL105</xm:f>
              <xm:sqref>X105</xm:sqref>
            </x14:sparkline>
            <x14:sparkline>
              <xm:f>Planification!Y106:BL106</xm:f>
              <xm:sqref>X106</xm:sqref>
            </x14:sparkline>
            <x14:sparkline>
              <xm:f>Planification!Y107:BL107</xm:f>
              <xm:sqref>X107</xm:sqref>
            </x14:sparkline>
            <x14:sparkline>
              <xm:f>Planification!Y108:BL108</xm:f>
              <xm:sqref>X108</xm:sqref>
            </x14:sparkline>
            <x14:sparkline>
              <xm:f>Planification!Y109:BL109</xm:f>
              <xm:sqref>X109</xm:sqref>
            </x14:sparkline>
            <x14:sparkline>
              <xm:f>Planification!Y110:BL110</xm:f>
              <xm:sqref>X110</xm:sqref>
            </x14:sparkline>
            <x14:sparkline>
              <xm:f>Planification!Y111:BL111</xm:f>
              <xm:sqref>X111</xm:sqref>
            </x14:sparkline>
            <x14:sparkline>
              <xm:f>Planification!Y112:BL112</xm:f>
              <xm:sqref>X112</xm:sqref>
            </x14:sparkline>
            <x14:sparkline>
              <xm:f>Planification!Y113:BL113</xm:f>
              <xm:sqref>X113</xm:sqref>
            </x14:sparkline>
            <x14:sparkline>
              <xm:f>Planification!Y114:BL114</xm:f>
              <xm:sqref>X114</xm:sqref>
            </x14:sparkline>
          </x14:sparklines>
        </x14:sparklineGroup>
      </x14:sparklineGroup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8859C0-5DC6-4852-8BD7-668823E54E3A}">
  <sheetPr codeName="Feuil1">
    <tabColor rgb="FF0000FF"/>
  </sheetPr>
  <dimension ref="A1:X25"/>
  <sheetViews>
    <sheetView tabSelected="1" workbookViewId="0">
      <selection activeCell="Q4" sqref="Q4"/>
    </sheetView>
  </sheetViews>
  <sheetFormatPr baseColWidth="10" defaultColWidth="5.77734375" defaultRowHeight="14.4" x14ac:dyDescent="0.3"/>
  <cols>
    <col min="1" max="1" width="3.5546875" customWidth="1"/>
    <col min="2" max="2" width="12.33203125" customWidth="1"/>
    <col min="3" max="3" width="13.6640625" bestFit="1" customWidth="1"/>
    <col min="11" max="11" width="8.44140625" customWidth="1"/>
    <col min="12" max="13" width="3.5546875" customWidth="1"/>
    <col min="14" max="14" width="10.44140625" bestFit="1" customWidth="1"/>
    <col min="15" max="15" width="7.6640625" bestFit="1" customWidth="1"/>
    <col min="17" max="17" width="14" customWidth="1"/>
    <col min="18" max="18" width="16.21875" bestFit="1" customWidth="1"/>
    <col min="19" max="19" width="14.109375" bestFit="1" customWidth="1"/>
    <col min="20" max="20" width="15.77734375" bestFit="1" customWidth="1"/>
    <col min="21" max="21" width="9.33203125" bestFit="1" customWidth="1"/>
    <col min="22" max="22" width="13" bestFit="1" customWidth="1"/>
    <col min="23" max="23" width="11.44140625" bestFit="1" customWidth="1"/>
  </cols>
  <sheetData>
    <row r="1" spans="1:24" s="49" customFormat="1" x14ac:dyDescent="0.3">
      <c r="E1" s="67"/>
      <c r="F1" s="67"/>
      <c r="G1" s="67"/>
      <c r="H1" s="67"/>
      <c r="I1" s="67"/>
      <c r="J1" s="67"/>
      <c r="L1"/>
    </row>
    <row r="2" spans="1:24" s="49" customFormat="1" ht="16.2" thickBot="1" x14ac:dyDescent="0.35">
      <c r="B2" s="51" t="s">
        <v>213</v>
      </c>
      <c r="C2" s="52" t="s">
        <v>212</v>
      </c>
      <c r="D2" s="50"/>
      <c r="E2" s="64">
        <v>1</v>
      </c>
      <c r="F2" s="64">
        <v>2</v>
      </c>
      <c r="G2" s="64">
        <v>3</v>
      </c>
      <c r="H2" s="64">
        <v>4</v>
      </c>
      <c r="I2" s="64">
        <v>5</v>
      </c>
      <c r="J2" s="64">
        <v>6</v>
      </c>
      <c r="K2" s="54"/>
      <c r="L2"/>
      <c r="N2" s="54" t="s">
        <v>212</v>
      </c>
      <c r="O2" s="54" t="s">
        <v>224</v>
      </c>
      <c r="P2" s="54" t="s">
        <v>225</v>
      </c>
      <c r="R2" s="68" t="s">
        <v>212</v>
      </c>
      <c r="S2" s="68" t="s">
        <v>228</v>
      </c>
      <c r="T2" s="68" t="s">
        <v>223</v>
      </c>
      <c r="U2" s="68" t="s">
        <v>227</v>
      </c>
      <c r="V2" s="68" t="s">
        <v>229</v>
      </c>
      <c r="W2" s="68" t="s">
        <v>226</v>
      </c>
    </row>
    <row r="3" spans="1:24" s="49" customFormat="1" ht="16.2" thickTop="1" x14ac:dyDescent="0.3">
      <c r="B3" s="65">
        <v>1</v>
      </c>
      <c r="C3" s="53" t="s">
        <v>220</v>
      </c>
      <c r="E3" s="54">
        <v>1</v>
      </c>
      <c r="F3" s="54"/>
      <c r="G3" s="54"/>
      <c r="H3" s="54"/>
      <c r="I3" s="54"/>
      <c r="J3" s="54"/>
      <c r="K3" s="55" t="s">
        <v>214</v>
      </c>
      <c r="L3"/>
      <c r="N3" s="56" t="s">
        <v>220</v>
      </c>
      <c r="O3" s="57">
        <v>45778</v>
      </c>
      <c r="P3" s="54">
        <v>2</v>
      </c>
      <c r="R3" s="69"/>
      <c r="S3" s="70"/>
      <c r="T3" s="69"/>
      <c r="U3" s="69"/>
      <c r="V3" s="69"/>
      <c r="W3" s="69"/>
    </row>
    <row r="4" spans="1:24" s="49" customFormat="1" x14ac:dyDescent="0.3">
      <c r="B4" s="65">
        <v>2</v>
      </c>
      <c r="C4" s="53" t="s">
        <v>221</v>
      </c>
      <c r="E4" s="54">
        <v>1</v>
      </c>
      <c r="F4" s="54">
        <v>5</v>
      </c>
      <c r="G4" s="54">
        <v>1</v>
      </c>
      <c r="H4" s="54"/>
      <c r="I4" s="54"/>
      <c r="J4" s="54"/>
      <c r="K4" s="55" t="s">
        <v>215</v>
      </c>
      <c r="L4"/>
      <c r="N4" s="56" t="s">
        <v>220</v>
      </c>
      <c r="O4" s="57">
        <v>45724</v>
      </c>
      <c r="P4" s="54">
        <v>5</v>
      </c>
      <c r="R4"/>
      <c r="S4"/>
      <c r="T4"/>
      <c r="U4"/>
      <c r="V4"/>
      <c r="W4"/>
    </row>
    <row r="5" spans="1:24" s="49" customFormat="1" x14ac:dyDescent="0.3">
      <c r="B5" s="65">
        <v>3</v>
      </c>
      <c r="C5" s="53" t="s">
        <v>222</v>
      </c>
      <c r="E5" s="54">
        <v>2</v>
      </c>
      <c r="F5" s="54">
        <v>6</v>
      </c>
      <c r="G5" s="54"/>
      <c r="H5" s="54"/>
      <c r="I5" s="54"/>
      <c r="J5" s="54"/>
      <c r="K5" s="55" t="s">
        <v>216</v>
      </c>
      <c r="L5"/>
      <c r="N5" s="56" t="s">
        <v>221</v>
      </c>
      <c r="O5" s="57">
        <v>45761</v>
      </c>
      <c r="P5" s="54">
        <v>1</v>
      </c>
      <c r="R5"/>
      <c r="S5"/>
      <c r="T5"/>
      <c r="U5"/>
      <c r="V5"/>
      <c r="W5"/>
      <c r="X5"/>
    </row>
    <row r="6" spans="1:24" s="49" customFormat="1" x14ac:dyDescent="0.3">
      <c r="B6" s="65">
        <v>4</v>
      </c>
      <c r="C6" s="53" t="s">
        <v>230</v>
      </c>
      <c r="E6" s="54">
        <v>1.2</v>
      </c>
      <c r="F6" s="54">
        <v>66</v>
      </c>
      <c r="G6" s="54"/>
      <c r="H6" s="54"/>
      <c r="I6" s="54"/>
      <c r="J6" s="54"/>
      <c r="K6" s="55" t="s">
        <v>217</v>
      </c>
      <c r="L6"/>
      <c r="N6" s="56" t="s">
        <v>222</v>
      </c>
      <c r="O6" s="57">
        <v>45761</v>
      </c>
      <c r="P6" s="54">
        <v>66</v>
      </c>
      <c r="R6"/>
      <c r="S6"/>
      <c r="T6"/>
      <c r="U6"/>
      <c r="V6"/>
      <c r="W6"/>
      <c r="X6"/>
    </row>
    <row r="7" spans="1:24" s="49" customFormat="1" x14ac:dyDescent="0.3">
      <c r="B7" s="65">
        <v>5</v>
      </c>
      <c r="C7" s="53" t="s">
        <v>231</v>
      </c>
      <c r="E7" s="54"/>
      <c r="F7" s="54">
        <v>5</v>
      </c>
      <c r="G7" s="54">
        <v>23</v>
      </c>
      <c r="H7" s="54"/>
      <c r="I7" s="54"/>
      <c r="J7" s="54"/>
      <c r="K7" s="55" t="s">
        <v>218</v>
      </c>
      <c r="L7"/>
      <c r="N7" s="56" t="s">
        <v>222</v>
      </c>
      <c r="O7" s="57">
        <v>45778</v>
      </c>
      <c r="P7" s="54">
        <v>2</v>
      </c>
      <c r="R7"/>
      <c r="S7"/>
      <c r="T7"/>
      <c r="U7"/>
      <c r="V7"/>
      <c r="W7"/>
      <c r="X7"/>
    </row>
    <row r="8" spans="1:24" s="49" customFormat="1" x14ac:dyDescent="0.3">
      <c r="B8" s="66">
        <v>6</v>
      </c>
      <c r="C8" s="53" t="s">
        <v>232</v>
      </c>
      <c r="E8" s="54">
        <v>3</v>
      </c>
      <c r="F8" s="54"/>
      <c r="G8" s="54"/>
      <c r="H8" s="54"/>
      <c r="I8" s="54"/>
      <c r="J8" s="54"/>
      <c r="K8" s="55" t="s">
        <v>219</v>
      </c>
      <c r="L8"/>
      <c r="N8" s="56" t="s">
        <v>220</v>
      </c>
      <c r="O8" s="57">
        <v>45689</v>
      </c>
      <c r="P8" s="54">
        <v>5</v>
      </c>
      <c r="R8"/>
      <c r="S8"/>
      <c r="T8"/>
      <c r="U8"/>
      <c r="V8"/>
      <c r="W8"/>
      <c r="X8"/>
    </row>
    <row r="9" spans="1:24" s="49" customFormat="1" x14ac:dyDescent="0.3">
      <c r="L9"/>
      <c r="R9"/>
      <c r="S9"/>
      <c r="T9"/>
      <c r="U9"/>
      <c r="V9"/>
      <c r="W9"/>
      <c r="X9"/>
    </row>
    <row r="10" spans="1:24" s="49" customFormat="1" x14ac:dyDescent="0.3">
      <c r="E10" s="50"/>
      <c r="L10"/>
      <c r="R10"/>
      <c r="S10"/>
      <c r="T10"/>
      <c r="U10"/>
      <c r="V10"/>
      <c r="W10"/>
      <c r="X10"/>
    </row>
    <row r="11" spans="1:24" s="49" customFormat="1" x14ac:dyDescent="0.3">
      <c r="L11"/>
      <c r="R11"/>
      <c r="S11"/>
      <c r="T11"/>
      <c r="U11"/>
      <c r="V11"/>
      <c r="W11"/>
      <c r="X11"/>
    </row>
    <row r="12" spans="1:24" s="49" customFormat="1" x14ac:dyDescent="0.3">
      <c r="L12"/>
      <c r="R12"/>
      <c r="S12"/>
      <c r="T12"/>
      <c r="U12"/>
      <c r="V12"/>
      <c r="W12"/>
      <c r="X12"/>
    </row>
    <row r="13" spans="1:24" s="49" customFormat="1" x14ac:dyDescent="0.3">
      <c r="L13"/>
      <c r="R13"/>
      <c r="S13"/>
      <c r="T13"/>
      <c r="U13"/>
      <c r="V13"/>
      <c r="W13"/>
      <c r="X13"/>
    </row>
    <row r="14" spans="1:24" s="49" customFormat="1" x14ac:dyDescent="0.3">
      <c r="L14"/>
      <c r="R14"/>
      <c r="S14"/>
      <c r="T14"/>
      <c r="U14"/>
      <c r="V14"/>
      <c r="W14"/>
      <c r="X14"/>
    </row>
    <row r="15" spans="1:24" s="49" customFormat="1" x14ac:dyDescent="0.3">
      <c r="A15"/>
      <c r="B15"/>
      <c r="C15"/>
      <c r="D15"/>
      <c r="E15"/>
      <c r="F15"/>
      <c r="G15"/>
      <c r="H15"/>
      <c r="I15"/>
      <c r="J15"/>
      <c r="K15"/>
      <c r="L15"/>
      <c r="R15"/>
      <c r="S15"/>
      <c r="T15"/>
      <c r="U15"/>
      <c r="V15"/>
      <c r="W15"/>
      <c r="X15"/>
    </row>
    <row r="16" spans="1:24" s="49" customFormat="1" x14ac:dyDescent="0.3">
      <c r="A16"/>
      <c r="B16"/>
      <c r="C16"/>
      <c r="D16"/>
      <c r="E16"/>
      <c r="F16"/>
      <c r="G16"/>
      <c r="H16"/>
      <c r="I16"/>
      <c r="J16"/>
      <c r="K16"/>
      <c r="L16"/>
      <c r="R16"/>
      <c r="S16"/>
      <c r="T16"/>
      <c r="U16"/>
      <c r="V16"/>
      <c r="W16"/>
      <c r="X16"/>
    </row>
    <row r="17" spans="1:24" s="49" customFormat="1" x14ac:dyDescent="0.3">
      <c r="A17"/>
      <c r="B17"/>
      <c r="C17"/>
      <c r="D17"/>
      <c r="E17"/>
      <c r="F17"/>
      <c r="G17"/>
      <c r="H17"/>
      <c r="I17"/>
      <c r="J17"/>
      <c r="K17"/>
      <c r="L17"/>
      <c r="R17"/>
      <c r="S17"/>
      <c r="T17"/>
      <c r="U17"/>
      <c r="V17"/>
      <c r="W17"/>
      <c r="X17"/>
    </row>
    <row r="18" spans="1:24" s="49" customFormat="1" x14ac:dyDescent="0.3">
      <c r="A18"/>
      <c r="B18"/>
      <c r="C18"/>
      <c r="D18"/>
      <c r="E18"/>
      <c r="F18"/>
      <c r="G18"/>
      <c r="H18"/>
      <c r="I18"/>
      <c r="J18"/>
      <c r="K18"/>
      <c r="L18"/>
      <c r="R18"/>
      <c r="S18"/>
      <c r="T18"/>
      <c r="U18"/>
      <c r="V18"/>
      <c r="W18"/>
      <c r="X18"/>
    </row>
    <row r="19" spans="1:24" s="49" customFormat="1" x14ac:dyDescent="0.3">
      <c r="A19"/>
      <c r="B19"/>
      <c r="C19"/>
      <c r="D19"/>
      <c r="E19"/>
      <c r="F19"/>
      <c r="G19"/>
      <c r="H19"/>
      <c r="I19"/>
      <c r="J19"/>
      <c r="K19"/>
      <c r="L19"/>
      <c r="R19"/>
      <c r="S19"/>
      <c r="T19"/>
      <c r="U19"/>
      <c r="V19"/>
      <c r="W19"/>
      <c r="X19"/>
    </row>
    <row r="20" spans="1:24" s="49" customFormat="1" x14ac:dyDescent="0.3">
      <c r="A20"/>
      <c r="B20"/>
      <c r="C20"/>
      <c r="D20"/>
      <c r="E20"/>
      <c r="F20"/>
      <c r="G20"/>
      <c r="H20"/>
      <c r="I20"/>
      <c r="J20"/>
      <c r="K20"/>
      <c r="L20"/>
      <c r="R20"/>
      <c r="S20"/>
      <c r="T20"/>
      <c r="U20"/>
      <c r="V20"/>
      <c r="W20"/>
      <c r="X20"/>
    </row>
    <row r="21" spans="1:24" s="49" customFormat="1" x14ac:dyDescent="0.3">
      <c r="A21"/>
      <c r="B21"/>
      <c r="C21"/>
      <c r="D21"/>
      <c r="E21"/>
      <c r="F21"/>
      <c r="G21"/>
      <c r="H21"/>
      <c r="I21"/>
      <c r="J21"/>
      <c r="K21"/>
      <c r="L21"/>
      <c r="R21"/>
      <c r="S21"/>
      <c r="T21"/>
      <c r="U21"/>
      <c r="V21"/>
      <c r="W21"/>
      <c r="X21"/>
    </row>
    <row r="22" spans="1:24" s="49" customFormat="1" x14ac:dyDescent="0.3">
      <c r="A22"/>
      <c r="B22"/>
      <c r="C22"/>
      <c r="D22"/>
      <c r="E22"/>
      <c r="F22"/>
      <c r="G22"/>
      <c r="H22"/>
      <c r="I22"/>
      <c r="J22"/>
      <c r="K22"/>
      <c r="L22"/>
      <c r="R22"/>
      <c r="S22"/>
      <c r="T22"/>
      <c r="U22"/>
      <c r="V22"/>
      <c r="W22"/>
      <c r="X22"/>
    </row>
    <row r="23" spans="1:24" s="49" customFormat="1" x14ac:dyDescent="0.3">
      <c r="A23"/>
      <c r="B23"/>
      <c r="C23"/>
      <c r="D23"/>
      <c r="E23"/>
      <c r="F23"/>
      <c r="G23"/>
      <c r="H23"/>
      <c r="I23"/>
      <c r="J23"/>
      <c r="K23"/>
      <c r="L23"/>
      <c r="R23"/>
      <c r="S23"/>
      <c r="T23"/>
      <c r="U23"/>
      <c r="V23"/>
      <c r="W23"/>
      <c r="X23"/>
    </row>
    <row r="24" spans="1:24" s="49" customFormat="1" x14ac:dyDescent="0.3">
      <c r="A24"/>
      <c r="B24"/>
      <c r="C24"/>
      <c r="D24"/>
      <c r="E24"/>
      <c r="F24"/>
      <c r="G24"/>
      <c r="H24"/>
      <c r="I24"/>
      <c r="J24"/>
      <c r="K24"/>
      <c r="L24"/>
      <c r="R24"/>
      <c r="S24"/>
      <c r="T24"/>
      <c r="U24"/>
      <c r="V24"/>
      <c r="W24"/>
      <c r="X24"/>
    </row>
    <row r="25" spans="1:24" s="49" customFormat="1" x14ac:dyDescent="0.3">
      <c r="A25"/>
      <c r="B25"/>
      <c r="C25"/>
      <c r="D25"/>
      <c r="E25"/>
      <c r="F25"/>
      <c r="G25"/>
      <c r="H25"/>
      <c r="I25"/>
      <c r="J25"/>
      <c r="K25"/>
      <c r="L25"/>
      <c r="R25"/>
      <c r="S25"/>
      <c r="T25"/>
      <c r="U25"/>
      <c r="V25"/>
      <c r="W25"/>
      <c r="X25"/>
    </row>
  </sheetData>
  <mergeCells count="1">
    <mergeCell ref="E1:J1"/>
  </mergeCell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4D0246-FC74-4CBA-AFBF-9009AA37C41E}">
  <sheetPr codeName="Stocks"/>
  <dimension ref="A1:C100"/>
  <sheetViews>
    <sheetView workbookViewId="0">
      <selection activeCell="G14" sqref="G14"/>
    </sheetView>
  </sheetViews>
  <sheetFormatPr baseColWidth="10" defaultRowHeight="14.4" x14ac:dyDescent="0.3"/>
  <sheetData>
    <row r="1" spans="1:3" x14ac:dyDescent="0.3">
      <c r="A1" t="s">
        <v>10</v>
      </c>
      <c r="B1" t="s">
        <v>158</v>
      </c>
      <c r="C1" t="s">
        <v>159</v>
      </c>
    </row>
    <row r="2" spans="1:3" x14ac:dyDescent="0.3">
      <c r="A2" t="s">
        <v>43</v>
      </c>
    </row>
    <row r="3" spans="1:3" x14ac:dyDescent="0.3">
      <c r="A3" t="s">
        <v>45</v>
      </c>
      <c r="B3">
        <v>1062.8</v>
      </c>
      <c r="C3">
        <v>0</v>
      </c>
    </row>
    <row r="4" spans="1:3" x14ac:dyDescent="0.3">
      <c r="A4">
        <v>7421065694</v>
      </c>
      <c r="B4">
        <v>85</v>
      </c>
      <c r="C4">
        <v>0</v>
      </c>
    </row>
    <row r="5" spans="1:3" x14ac:dyDescent="0.3">
      <c r="A5">
        <v>5600591244</v>
      </c>
    </row>
    <row r="6" spans="1:3" x14ac:dyDescent="0.3">
      <c r="A6">
        <v>7421065370</v>
      </c>
      <c r="B6">
        <v>33</v>
      </c>
      <c r="C6">
        <v>0</v>
      </c>
    </row>
    <row r="7" spans="1:3" x14ac:dyDescent="0.3">
      <c r="A7">
        <v>6007000312</v>
      </c>
      <c r="B7">
        <v>5</v>
      </c>
      <c r="C7">
        <v>0</v>
      </c>
    </row>
    <row r="8" spans="1:3" x14ac:dyDescent="0.3">
      <c r="A8">
        <v>5010045264</v>
      </c>
      <c r="B8">
        <v>100</v>
      </c>
      <c r="C8">
        <v>0</v>
      </c>
    </row>
    <row r="9" spans="1:3" x14ac:dyDescent="0.3">
      <c r="A9">
        <v>5010579623</v>
      </c>
      <c r="B9">
        <v>40</v>
      </c>
      <c r="C9">
        <v>0</v>
      </c>
    </row>
    <row r="10" spans="1:3" x14ac:dyDescent="0.3">
      <c r="A10">
        <v>6007000287</v>
      </c>
    </row>
    <row r="11" spans="1:3" x14ac:dyDescent="0.3">
      <c r="A11">
        <v>5000685160</v>
      </c>
      <c r="B11">
        <v>455</v>
      </c>
      <c r="C11">
        <v>0</v>
      </c>
    </row>
    <row r="12" spans="1:3" x14ac:dyDescent="0.3">
      <c r="A12">
        <v>5010341695</v>
      </c>
      <c r="B12">
        <v>1699</v>
      </c>
      <c r="C12">
        <v>0</v>
      </c>
    </row>
    <row r="13" spans="1:3" x14ac:dyDescent="0.3">
      <c r="A13">
        <v>5010045254</v>
      </c>
      <c r="B13">
        <v>104</v>
      </c>
      <c r="C13">
        <v>0</v>
      </c>
    </row>
    <row r="14" spans="1:3" x14ac:dyDescent="0.3">
      <c r="A14">
        <v>5010045144</v>
      </c>
      <c r="B14">
        <v>395</v>
      </c>
      <c r="C14">
        <v>0</v>
      </c>
    </row>
    <row r="15" spans="1:3" x14ac:dyDescent="0.3">
      <c r="A15">
        <v>5010045255</v>
      </c>
      <c r="B15">
        <v>23</v>
      </c>
      <c r="C15">
        <v>0</v>
      </c>
    </row>
    <row r="16" spans="1:3" x14ac:dyDescent="0.3">
      <c r="A16">
        <v>7423722483</v>
      </c>
      <c r="B16">
        <v>64</v>
      </c>
      <c r="C16">
        <v>0</v>
      </c>
    </row>
    <row r="17" spans="1:3" x14ac:dyDescent="0.3">
      <c r="A17">
        <v>5010120577</v>
      </c>
      <c r="B17">
        <v>50</v>
      </c>
      <c r="C17">
        <v>0</v>
      </c>
    </row>
    <row r="18" spans="1:3" x14ac:dyDescent="0.3">
      <c r="A18" t="s">
        <v>65</v>
      </c>
      <c r="B18">
        <v>246</v>
      </c>
      <c r="C18">
        <v>0</v>
      </c>
    </row>
    <row r="19" spans="1:3" x14ac:dyDescent="0.3">
      <c r="A19" t="s">
        <v>66</v>
      </c>
      <c r="B19">
        <v>100</v>
      </c>
      <c r="C19">
        <v>0</v>
      </c>
    </row>
    <row r="20" spans="1:3" x14ac:dyDescent="0.3">
      <c r="A20" t="s">
        <v>67</v>
      </c>
    </row>
    <row r="21" spans="1:3" x14ac:dyDescent="0.3">
      <c r="A21" t="s">
        <v>68</v>
      </c>
    </row>
    <row r="22" spans="1:3" x14ac:dyDescent="0.3">
      <c r="A22">
        <v>5010045261</v>
      </c>
      <c r="B22">
        <v>83</v>
      </c>
      <c r="C22">
        <v>0</v>
      </c>
    </row>
    <row r="23" spans="1:3" x14ac:dyDescent="0.3">
      <c r="A23">
        <v>5010045262</v>
      </c>
      <c r="B23">
        <v>14</v>
      </c>
      <c r="C23">
        <v>0</v>
      </c>
    </row>
    <row r="24" spans="1:3" x14ac:dyDescent="0.3">
      <c r="A24">
        <v>5010116175</v>
      </c>
      <c r="B24">
        <v>23</v>
      </c>
      <c r="C24">
        <v>0</v>
      </c>
    </row>
    <row r="25" spans="1:3" x14ac:dyDescent="0.3">
      <c r="A25">
        <v>5600731245</v>
      </c>
    </row>
    <row r="26" spans="1:3" x14ac:dyDescent="0.3">
      <c r="A26">
        <v>7400984724</v>
      </c>
      <c r="B26">
        <v>164</v>
      </c>
      <c r="C26">
        <v>0</v>
      </c>
    </row>
    <row r="27" spans="1:3" x14ac:dyDescent="0.3">
      <c r="A27">
        <v>5003057049</v>
      </c>
      <c r="B27">
        <v>15034</v>
      </c>
      <c r="C27">
        <v>0</v>
      </c>
    </row>
    <row r="28" spans="1:3" x14ac:dyDescent="0.3">
      <c r="A28">
        <v>5000118307</v>
      </c>
      <c r="B28">
        <v>837</v>
      </c>
      <c r="C28">
        <v>0</v>
      </c>
    </row>
    <row r="29" spans="1:3" x14ac:dyDescent="0.3">
      <c r="A29">
        <v>5010579621</v>
      </c>
      <c r="B29">
        <v>9</v>
      </c>
      <c r="C29">
        <v>0</v>
      </c>
    </row>
    <row r="30" spans="1:3" x14ac:dyDescent="0.3">
      <c r="A30">
        <v>5600591239</v>
      </c>
    </row>
    <row r="31" spans="1:3" x14ac:dyDescent="0.3">
      <c r="A31">
        <v>5010579894</v>
      </c>
      <c r="B31">
        <v>125</v>
      </c>
      <c r="C31">
        <v>0</v>
      </c>
    </row>
    <row r="32" spans="1:3" x14ac:dyDescent="0.3">
      <c r="A32">
        <v>5000902844</v>
      </c>
      <c r="B32">
        <v>27</v>
      </c>
      <c r="C32">
        <v>0</v>
      </c>
    </row>
    <row r="33" spans="1:3" x14ac:dyDescent="0.3">
      <c r="A33">
        <v>5010045239</v>
      </c>
      <c r="B33">
        <v>43</v>
      </c>
      <c r="C33">
        <v>0</v>
      </c>
    </row>
    <row r="34" spans="1:3" x14ac:dyDescent="0.3">
      <c r="A34">
        <v>5010045241</v>
      </c>
      <c r="B34">
        <v>33</v>
      </c>
      <c r="C34">
        <v>0</v>
      </c>
    </row>
    <row r="35" spans="1:3" x14ac:dyDescent="0.3">
      <c r="A35">
        <v>5003067294</v>
      </c>
      <c r="B35">
        <v>912</v>
      </c>
      <c r="C35">
        <v>0</v>
      </c>
    </row>
    <row r="36" spans="1:3" x14ac:dyDescent="0.3">
      <c r="A36">
        <v>7422252085</v>
      </c>
      <c r="B36">
        <v>147</v>
      </c>
      <c r="C36">
        <v>0</v>
      </c>
    </row>
    <row r="37" spans="1:3" x14ac:dyDescent="0.3">
      <c r="A37">
        <v>5010045243</v>
      </c>
      <c r="B37">
        <v>43</v>
      </c>
      <c r="C37">
        <v>0</v>
      </c>
    </row>
    <row r="38" spans="1:3" x14ac:dyDescent="0.3">
      <c r="A38">
        <v>5010045244</v>
      </c>
      <c r="B38">
        <v>64</v>
      </c>
      <c r="C38">
        <v>0</v>
      </c>
    </row>
    <row r="39" spans="1:3" x14ac:dyDescent="0.3">
      <c r="A39">
        <v>5010579824</v>
      </c>
      <c r="B39">
        <v>106</v>
      </c>
      <c r="C39">
        <v>0</v>
      </c>
    </row>
    <row r="40" spans="1:3" x14ac:dyDescent="0.3">
      <c r="A40">
        <v>5010579891</v>
      </c>
      <c r="B40">
        <v>28</v>
      </c>
      <c r="C40">
        <v>0</v>
      </c>
    </row>
    <row r="41" spans="1:3" x14ac:dyDescent="0.3">
      <c r="A41">
        <v>5600591255</v>
      </c>
    </row>
    <row r="42" spans="1:3" x14ac:dyDescent="0.3">
      <c r="A42">
        <v>5003067013</v>
      </c>
      <c r="B42">
        <v>1762</v>
      </c>
      <c r="C42">
        <v>0</v>
      </c>
    </row>
    <row r="43" spans="1:3" x14ac:dyDescent="0.3">
      <c r="A43">
        <v>5003004160</v>
      </c>
      <c r="B43">
        <v>346</v>
      </c>
      <c r="C43">
        <v>0</v>
      </c>
    </row>
    <row r="44" spans="1:3" x14ac:dyDescent="0.3">
      <c r="A44">
        <v>7703062019</v>
      </c>
      <c r="B44">
        <v>3472</v>
      </c>
      <c r="C44">
        <v>0</v>
      </c>
    </row>
    <row r="45" spans="1:3" x14ac:dyDescent="0.3">
      <c r="A45">
        <v>24484204</v>
      </c>
      <c r="B45">
        <v>101</v>
      </c>
      <c r="C45">
        <v>0</v>
      </c>
    </row>
    <row r="46" spans="1:3" x14ac:dyDescent="0.3">
      <c r="A46">
        <v>5000494333</v>
      </c>
      <c r="B46">
        <v>117</v>
      </c>
      <c r="C46">
        <v>0</v>
      </c>
    </row>
    <row r="47" spans="1:3" x14ac:dyDescent="0.3">
      <c r="A47">
        <v>5010045240</v>
      </c>
      <c r="B47">
        <v>141</v>
      </c>
      <c r="C47">
        <v>0</v>
      </c>
    </row>
    <row r="48" spans="1:3" x14ac:dyDescent="0.3">
      <c r="A48">
        <v>5000112659</v>
      </c>
      <c r="B48">
        <v>153</v>
      </c>
      <c r="C48">
        <v>0</v>
      </c>
    </row>
    <row r="49" spans="1:3" x14ac:dyDescent="0.3">
      <c r="A49">
        <v>7421890664</v>
      </c>
      <c r="B49">
        <v>118</v>
      </c>
      <c r="C49">
        <v>0</v>
      </c>
    </row>
    <row r="50" spans="1:3" x14ac:dyDescent="0.3">
      <c r="A50">
        <v>6007000115</v>
      </c>
      <c r="B50">
        <v>55</v>
      </c>
      <c r="C50">
        <v>0</v>
      </c>
    </row>
    <row r="51" spans="1:3" x14ac:dyDescent="0.3">
      <c r="A51">
        <v>5010579704</v>
      </c>
      <c r="B51">
        <v>7</v>
      </c>
      <c r="C51">
        <v>0</v>
      </c>
    </row>
    <row r="52" spans="1:3" x14ac:dyDescent="0.3">
      <c r="A52">
        <v>6007000201</v>
      </c>
    </row>
    <row r="53" spans="1:3" x14ac:dyDescent="0.3">
      <c r="A53">
        <v>5010575353</v>
      </c>
      <c r="B53">
        <v>3481</v>
      </c>
      <c r="C53">
        <v>0</v>
      </c>
    </row>
    <row r="54" spans="1:3" x14ac:dyDescent="0.3">
      <c r="A54">
        <v>5010559558</v>
      </c>
      <c r="B54">
        <v>413</v>
      </c>
      <c r="C54">
        <v>0</v>
      </c>
    </row>
    <row r="55" spans="1:3" x14ac:dyDescent="0.3">
      <c r="A55">
        <v>5010559596</v>
      </c>
      <c r="B55">
        <v>248</v>
      </c>
      <c r="C55">
        <v>0</v>
      </c>
    </row>
    <row r="56" spans="1:3" x14ac:dyDescent="0.3">
      <c r="A56">
        <v>5010559562</v>
      </c>
      <c r="B56">
        <v>9</v>
      </c>
      <c r="C56">
        <v>0</v>
      </c>
    </row>
    <row r="57" spans="1:3" x14ac:dyDescent="0.3">
      <c r="A57">
        <v>5010575543</v>
      </c>
      <c r="B57">
        <v>92</v>
      </c>
      <c r="C57">
        <v>0</v>
      </c>
    </row>
    <row r="58" spans="1:3" x14ac:dyDescent="0.3">
      <c r="A58">
        <v>5010596116</v>
      </c>
      <c r="B58">
        <v>72</v>
      </c>
      <c r="C58">
        <v>0</v>
      </c>
    </row>
    <row r="59" spans="1:3" x14ac:dyDescent="0.3">
      <c r="A59">
        <v>5010579703</v>
      </c>
      <c r="B59">
        <v>12</v>
      </c>
      <c r="C59">
        <v>0</v>
      </c>
    </row>
    <row r="60" spans="1:3" x14ac:dyDescent="0.3">
      <c r="A60">
        <v>6007000112</v>
      </c>
    </row>
    <row r="61" spans="1:3" x14ac:dyDescent="0.3">
      <c r="A61">
        <v>5010604379</v>
      </c>
      <c r="B61">
        <v>52</v>
      </c>
      <c r="C61">
        <v>0</v>
      </c>
    </row>
    <row r="62" spans="1:3" x14ac:dyDescent="0.3">
      <c r="A62">
        <v>5600731244</v>
      </c>
      <c r="B62">
        <v>20</v>
      </c>
      <c r="C62">
        <v>0</v>
      </c>
    </row>
    <row r="63" spans="1:3" x14ac:dyDescent="0.3">
      <c r="A63" t="s">
        <v>114</v>
      </c>
      <c r="B63">
        <v>100</v>
      </c>
      <c r="C63">
        <v>0</v>
      </c>
    </row>
    <row r="64" spans="1:3" x14ac:dyDescent="0.3">
      <c r="A64" t="s">
        <v>116</v>
      </c>
      <c r="B64">
        <v>100</v>
      </c>
      <c r="C64">
        <v>0</v>
      </c>
    </row>
    <row r="65" spans="1:3" x14ac:dyDescent="0.3">
      <c r="A65">
        <v>5010604378</v>
      </c>
      <c r="B65">
        <v>100</v>
      </c>
      <c r="C65">
        <v>0</v>
      </c>
    </row>
    <row r="66" spans="1:3" x14ac:dyDescent="0.3">
      <c r="A66">
        <v>5010118729</v>
      </c>
      <c r="B66">
        <v>4</v>
      </c>
      <c r="C66">
        <v>0</v>
      </c>
    </row>
    <row r="67" spans="1:3" x14ac:dyDescent="0.3">
      <c r="A67">
        <v>5010118795</v>
      </c>
      <c r="B67">
        <v>32</v>
      </c>
      <c r="C67">
        <v>0</v>
      </c>
    </row>
    <row r="68" spans="1:3" x14ac:dyDescent="0.3">
      <c r="A68">
        <v>5010118727</v>
      </c>
      <c r="B68">
        <v>65</v>
      </c>
      <c r="C68">
        <v>0</v>
      </c>
    </row>
    <row r="69" spans="1:3" x14ac:dyDescent="0.3">
      <c r="A69">
        <v>5010118728</v>
      </c>
      <c r="B69">
        <v>455</v>
      </c>
      <c r="C69">
        <v>0</v>
      </c>
    </row>
    <row r="70" spans="1:3" x14ac:dyDescent="0.3">
      <c r="A70">
        <v>5010596117</v>
      </c>
      <c r="B70">
        <v>93</v>
      </c>
      <c r="C70">
        <v>0</v>
      </c>
    </row>
    <row r="71" spans="1:3" x14ac:dyDescent="0.3">
      <c r="A71">
        <v>5010604184</v>
      </c>
    </row>
    <row r="72" spans="1:3" x14ac:dyDescent="0.3">
      <c r="A72">
        <v>5010604185</v>
      </c>
      <c r="B72">
        <v>100</v>
      </c>
      <c r="C72">
        <v>0</v>
      </c>
    </row>
    <row r="73" spans="1:3" x14ac:dyDescent="0.3">
      <c r="A73" t="s">
        <v>124</v>
      </c>
      <c r="B73">
        <v>800</v>
      </c>
      <c r="C73">
        <v>0</v>
      </c>
    </row>
    <row r="74" spans="1:3" x14ac:dyDescent="0.3">
      <c r="A74">
        <v>5010118794</v>
      </c>
      <c r="B74">
        <v>29</v>
      </c>
      <c r="C74">
        <v>100</v>
      </c>
    </row>
    <row r="75" spans="1:3" x14ac:dyDescent="0.3">
      <c r="A75">
        <v>5003101769</v>
      </c>
      <c r="B75">
        <v>2317</v>
      </c>
      <c r="C75">
        <v>0</v>
      </c>
    </row>
    <row r="76" spans="1:3" x14ac:dyDescent="0.3">
      <c r="A76">
        <v>5010045046</v>
      </c>
      <c r="B76">
        <v>285</v>
      </c>
      <c r="C76">
        <v>0</v>
      </c>
    </row>
    <row r="77" spans="1:3" x14ac:dyDescent="0.3">
      <c r="A77">
        <v>7420515333</v>
      </c>
      <c r="B77">
        <v>56</v>
      </c>
      <c r="C77">
        <v>0</v>
      </c>
    </row>
    <row r="78" spans="1:3" x14ac:dyDescent="0.3">
      <c r="A78">
        <v>7420515335</v>
      </c>
      <c r="B78">
        <v>1567</v>
      </c>
      <c r="C78">
        <v>0</v>
      </c>
    </row>
    <row r="79" spans="1:3" x14ac:dyDescent="0.3">
      <c r="A79">
        <v>7420515337</v>
      </c>
      <c r="B79">
        <v>42</v>
      </c>
      <c r="C79">
        <v>0</v>
      </c>
    </row>
    <row r="80" spans="1:3" x14ac:dyDescent="0.3">
      <c r="A80">
        <v>7401077468</v>
      </c>
      <c r="B80">
        <v>431</v>
      </c>
      <c r="C80">
        <v>0</v>
      </c>
    </row>
    <row r="81" spans="1:3" x14ac:dyDescent="0.3">
      <c r="A81">
        <v>5600731110</v>
      </c>
      <c r="B81">
        <v>7</v>
      </c>
      <c r="C81">
        <v>0</v>
      </c>
    </row>
    <row r="82" spans="1:3" x14ac:dyDescent="0.3">
      <c r="A82" t="s">
        <v>135</v>
      </c>
      <c r="B82">
        <v>310</v>
      </c>
      <c r="C82">
        <v>0</v>
      </c>
    </row>
    <row r="83" spans="1:3" x14ac:dyDescent="0.3">
      <c r="A83">
        <v>7421541681</v>
      </c>
      <c r="B83">
        <v>2</v>
      </c>
      <c r="C83">
        <v>0</v>
      </c>
    </row>
    <row r="84" spans="1:3" x14ac:dyDescent="0.3">
      <c r="A84">
        <v>7421860693</v>
      </c>
      <c r="B84">
        <v>22</v>
      </c>
      <c r="C84">
        <v>0</v>
      </c>
    </row>
    <row r="85" spans="1:3" x14ac:dyDescent="0.3">
      <c r="A85">
        <v>6007000305</v>
      </c>
    </row>
    <row r="86" spans="1:3" x14ac:dyDescent="0.3">
      <c r="A86">
        <v>7421734809</v>
      </c>
      <c r="B86">
        <v>6</v>
      </c>
      <c r="C86">
        <v>0</v>
      </c>
    </row>
    <row r="87" spans="1:3" x14ac:dyDescent="0.3">
      <c r="A87">
        <v>6007000288</v>
      </c>
    </row>
    <row r="88" spans="1:3" x14ac:dyDescent="0.3">
      <c r="A88">
        <v>7421860489</v>
      </c>
      <c r="B88">
        <v>15</v>
      </c>
      <c r="C88">
        <v>0</v>
      </c>
    </row>
    <row r="89" spans="1:3" x14ac:dyDescent="0.3">
      <c r="A89">
        <v>7421859819</v>
      </c>
      <c r="B89">
        <v>13</v>
      </c>
      <c r="C89">
        <v>0</v>
      </c>
    </row>
    <row r="90" spans="1:3" x14ac:dyDescent="0.3">
      <c r="A90">
        <v>5600731350</v>
      </c>
    </row>
    <row r="91" spans="1:3" x14ac:dyDescent="0.3">
      <c r="A91">
        <v>7421890706</v>
      </c>
      <c r="B91">
        <v>4</v>
      </c>
      <c r="C91">
        <v>0</v>
      </c>
    </row>
    <row r="92" spans="1:3" x14ac:dyDescent="0.3">
      <c r="A92">
        <v>6007000144</v>
      </c>
    </row>
    <row r="93" spans="1:3" x14ac:dyDescent="0.3">
      <c r="A93">
        <v>7421860439</v>
      </c>
      <c r="B93">
        <v>20</v>
      </c>
      <c r="C93">
        <v>0</v>
      </c>
    </row>
    <row r="94" spans="1:3" x14ac:dyDescent="0.3">
      <c r="A94">
        <v>6007000304</v>
      </c>
    </row>
    <row r="95" spans="1:3" x14ac:dyDescent="0.3">
      <c r="A95">
        <v>7421543616</v>
      </c>
      <c r="B95">
        <v>214</v>
      </c>
      <c r="C95">
        <v>0</v>
      </c>
    </row>
    <row r="96" spans="1:3" x14ac:dyDescent="0.3">
      <c r="A96">
        <v>7421860476</v>
      </c>
      <c r="B96">
        <v>16</v>
      </c>
      <c r="C96">
        <v>0</v>
      </c>
    </row>
    <row r="97" spans="1:3" x14ac:dyDescent="0.3">
      <c r="A97">
        <v>5600731349</v>
      </c>
      <c r="B97">
        <v>61</v>
      </c>
      <c r="C97">
        <v>0</v>
      </c>
    </row>
    <row r="98" spans="1:3" x14ac:dyDescent="0.3">
      <c r="A98">
        <v>7421544757</v>
      </c>
      <c r="B98">
        <v>4</v>
      </c>
      <c r="C98">
        <v>0</v>
      </c>
    </row>
    <row r="99" spans="1:3" x14ac:dyDescent="0.3">
      <c r="A99">
        <v>7421544753</v>
      </c>
      <c r="B99">
        <v>95</v>
      </c>
      <c r="C99">
        <v>0</v>
      </c>
    </row>
    <row r="100" spans="1:3" x14ac:dyDescent="0.3">
      <c r="A100">
        <v>7421353264</v>
      </c>
      <c r="B100">
        <v>68</v>
      </c>
      <c r="C100">
        <v>0</v>
      </c>
    </row>
  </sheetData>
  <sheetProtection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E1151B-995F-4461-ADF2-11F4A8E0B55A}">
  <sheetPr codeName="Assemblages"/>
  <dimension ref="A1:F33"/>
  <sheetViews>
    <sheetView workbookViewId="0">
      <selection activeCell="B14" sqref="B14"/>
    </sheetView>
  </sheetViews>
  <sheetFormatPr baseColWidth="10" defaultRowHeight="14.4" x14ac:dyDescent="0.3"/>
  <cols>
    <col min="1" max="6" width="16.77734375" style="1" customWidth="1"/>
    <col min="7" max="16384" width="11.5546875" style="1"/>
  </cols>
  <sheetData>
    <row r="1" spans="1:6" ht="30" customHeight="1" x14ac:dyDescent="0.3">
      <c r="A1" s="10" t="s">
        <v>22</v>
      </c>
      <c r="B1" s="10" t="s">
        <v>20</v>
      </c>
      <c r="C1" s="10" t="s">
        <v>9</v>
      </c>
      <c r="D1" s="10" t="s">
        <v>21</v>
      </c>
      <c r="E1" s="10" t="s">
        <v>32</v>
      </c>
      <c r="F1" s="10" t="s">
        <v>33</v>
      </c>
    </row>
    <row r="2" spans="1:6" x14ac:dyDescent="0.3">
      <c r="A2" s="1">
        <v>2025</v>
      </c>
      <c r="B2" s="1">
        <v>1</v>
      </c>
      <c r="C2" s="1">
        <v>7422141010</v>
      </c>
      <c r="D2" s="1">
        <v>1</v>
      </c>
      <c r="E2" s="11">
        <v>45698</v>
      </c>
    </row>
    <row r="3" spans="1:6" x14ac:dyDescent="0.3">
      <c r="A3" s="1">
        <v>2025</v>
      </c>
      <c r="B3" s="1">
        <v>9</v>
      </c>
      <c r="C3" s="1">
        <v>7422141010</v>
      </c>
      <c r="D3" s="1">
        <v>2</v>
      </c>
      <c r="E3" s="11">
        <v>45698</v>
      </c>
    </row>
    <row r="4" spans="1:6" x14ac:dyDescent="0.3">
      <c r="A4" s="1">
        <v>2025</v>
      </c>
      <c r="B4" s="1">
        <v>10</v>
      </c>
      <c r="C4" s="1">
        <v>7422141010</v>
      </c>
      <c r="D4" s="1">
        <v>70</v>
      </c>
      <c r="E4" s="11">
        <v>45698</v>
      </c>
      <c r="F4" s="1">
        <v>3</v>
      </c>
    </row>
    <row r="5" spans="1:6" x14ac:dyDescent="0.3">
      <c r="A5" s="1">
        <v>2025</v>
      </c>
      <c r="B5" s="1">
        <v>1</v>
      </c>
      <c r="C5" s="1">
        <v>7422510058</v>
      </c>
      <c r="D5" s="1">
        <v>8</v>
      </c>
      <c r="E5" s="11">
        <v>45698</v>
      </c>
      <c r="F5" s="1">
        <v>1</v>
      </c>
    </row>
    <row r="6" spans="1:6" x14ac:dyDescent="0.3">
      <c r="A6" s="1">
        <v>2025</v>
      </c>
      <c r="B6" s="1">
        <v>9</v>
      </c>
      <c r="C6" s="1">
        <v>7422510058</v>
      </c>
      <c r="D6" s="1">
        <v>8</v>
      </c>
      <c r="E6" s="11">
        <v>45698</v>
      </c>
      <c r="F6" s="1">
        <v>3</v>
      </c>
    </row>
    <row r="7" spans="1:6" x14ac:dyDescent="0.3">
      <c r="A7" s="1">
        <v>2025</v>
      </c>
      <c r="B7" s="1">
        <v>10</v>
      </c>
      <c r="C7" s="1">
        <v>7422510058</v>
      </c>
      <c r="D7" s="1">
        <v>99</v>
      </c>
      <c r="E7" s="11">
        <v>45698</v>
      </c>
      <c r="F7" s="1">
        <v>8</v>
      </c>
    </row>
    <row r="8" spans="1:6" x14ac:dyDescent="0.3">
      <c r="A8" s="1">
        <v>2025</v>
      </c>
      <c r="B8" s="1">
        <v>11</v>
      </c>
      <c r="C8" s="1">
        <v>7422510058</v>
      </c>
      <c r="D8" s="1">
        <v>8</v>
      </c>
      <c r="E8" s="11">
        <v>45698</v>
      </c>
      <c r="F8" s="1">
        <v>3</v>
      </c>
    </row>
    <row r="9" spans="1:6" x14ac:dyDescent="0.3">
      <c r="A9" s="1">
        <v>2025</v>
      </c>
      <c r="B9" s="1">
        <v>12</v>
      </c>
      <c r="C9" s="1">
        <v>7422510058</v>
      </c>
      <c r="D9" s="1">
        <v>8</v>
      </c>
      <c r="E9" s="11">
        <v>45698</v>
      </c>
      <c r="F9" s="1">
        <v>3</v>
      </c>
    </row>
    <row r="10" spans="1:6" x14ac:dyDescent="0.3">
      <c r="A10" s="1">
        <v>2025</v>
      </c>
      <c r="B10" s="1">
        <v>13</v>
      </c>
      <c r="C10" s="1">
        <v>7422510058</v>
      </c>
      <c r="D10" s="1">
        <v>8</v>
      </c>
      <c r="E10" s="11">
        <v>45698</v>
      </c>
      <c r="F10" s="1">
        <v>3</v>
      </c>
    </row>
    <row r="11" spans="1:6" x14ac:dyDescent="0.3">
      <c r="A11" s="1">
        <v>2025</v>
      </c>
      <c r="B11" s="1">
        <v>19</v>
      </c>
      <c r="C11" s="1">
        <v>7422510058</v>
      </c>
      <c r="D11" s="1">
        <v>11</v>
      </c>
      <c r="E11" s="11">
        <v>45698</v>
      </c>
    </row>
    <row r="12" spans="1:6" x14ac:dyDescent="0.3">
      <c r="A12" s="1">
        <v>2025</v>
      </c>
      <c r="B12" s="1">
        <v>7</v>
      </c>
      <c r="C12" s="1">
        <v>7422510058</v>
      </c>
      <c r="D12" s="1">
        <v>8</v>
      </c>
      <c r="E12" s="11">
        <v>45698</v>
      </c>
      <c r="F12" s="1">
        <v>3</v>
      </c>
    </row>
    <row r="13" spans="1:6" x14ac:dyDescent="0.3">
      <c r="A13" s="1">
        <v>2025</v>
      </c>
      <c r="B13" s="1">
        <v>14</v>
      </c>
      <c r="C13" s="1">
        <v>7422510058</v>
      </c>
      <c r="D13" s="1">
        <v>8</v>
      </c>
      <c r="E13" s="11">
        <v>45698</v>
      </c>
      <c r="F13" s="1">
        <v>3</v>
      </c>
    </row>
    <row r="14" spans="1:6" x14ac:dyDescent="0.3">
      <c r="A14" s="1">
        <v>2025</v>
      </c>
      <c r="B14" s="1">
        <v>15</v>
      </c>
      <c r="C14" s="1">
        <v>7422510058</v>
      </c>
      <c r="D14" s="1">
        <v>8</v>
      </c>
      <c r="E14" s="11">
        <v>45698</v>
      </c>
      <c r="F14" s="1">
        <v>3</v>
      </c>
    </row>
    <row r="15" spans="1:6" x14ac:dyDescent="0.3">
      <c r="A15" s="1">
        <v>2025</v>
      </c>
      <c r="B15" s="1">
        <v>16</v>
      </c>
      <c r="C15" s="1">
        <v>7422510058</v>
      </c>
      <c r="D15" s="1">
        <v>8</v>
      </c>
      <c r="E15" s="11">
        <v>45698</v>
      </c>
    </row>
    <row r="16" spans="1:6" x14ac:dyDescent="0.3">
      <c r="A16" s="1">
        <v>2025</v>
      </c>
      <c r="B16" s="1">
        <v>17</v>
      </c>
      <c r="C16" s="1">
        <v>7422510058</v>
      </c>
      <c r="D16" s="1">
        <v>8</v>
      </c>
      <c r="E16" s="11">
        <v>45698</v>
      </c>
    </row>
    <row r="17" spans="1:6" x14ac:dyDescent="0.3">
      <c r="A17" s="1">
        <v>2025</v>
      </c>
      <c r="B17" s="1">
        <v>18</v>
      </c>
      <c r="C17" s="1">
        <v>7422510058</v>
      </c>
      <c r="D17" s="1">
        <v>8</v>
      </c>
      <c r="E17" s="11">
        <v>45698</v>
      </c>
    </row>
    <row r="18" spans="1:6" x14ac:dyDescent="0.3">
      <c r="A18" s="1">
        <v>2025</v>
      </c>
      <c r="B18" s="1">
        <v>6</v>
      </c>
      <c r="C18" s="1">
        <v>7422510058</v>
      </c>
      <c r="D18" s="1">
        <v>14</v>
      </c>
      <c r="E18" s="11">
        <v>45698</v>
      </c>
    </row>
    <row r="19" spans="1:6" x14ac:dyDescent="0.3">
      <c r="A19" s="1">
        <v>2025</v>
      </c>
      <c r="B19" s="1">
        <v>7</v>
      </c>
      <c r="C19" s="1">
        <v>7422141010</v>
      </c>
      <c r="D19" s="1">
        <v>5</v>
      </c>
      <c r="E19" s="11">
        <v>45711</v>
      </c>
    </row>
    <row r="20" spans="1:6" x14ac:dyDescent="0.3">
      <c r="A20" s="1">
        <v>2025</v>
      </c>
      <c r="B20" s="1">
        <v>9</v>
      </c>
      <c r="C20" s="1">
        <v>7422510135</v>
      </c>
      <c r="D20" s="1">
        <v>14</v>
      </c>
      <c r="E20" s="11">
        <v>45711</v>
      </c>
    </row>
    <row r="21" spans="1:6" x14ac:dyDescent="0.3">
      <c r="A21" s="1">
        <v>2025</v>
      </c>
      <c r="B21" s="1">
        <v>8</v>
      </c>
      <c r="C21" s="1">
        <v>7422510058</v>
      </c>
      <c r="D21" s="1">
        <v>5</v>
      </c>
      <c r="E21" s="11">
        <v>45719</v>
      </c>
      <c r="F21" s="1">
        <v>0</v>
      </c>
    </row>
    <row r="22" spans="1:6" x14ac:dyDescent="0.3">
      <c r="A22" s="1">
        <v>2025</v>
      </c>
      <c r="B22" s="1">
        <v>8</v>
      </c>
      <c r="C22" s="1">
        <v>7422141034</v>
      </c>
      <c r="D22" s="1">
        <v>10</v>
      </c>
      <c r="E22" s="11">
        <v>45719</v>
      </c>
      <c r="F22" s="1">
        <v>2</v>
      </c>
    </row>
    <row r="23" spans="1:6" x14ac:dyDescent="0.3">
      <c r="A23" s="1">
        <v>2025</v>
      </c>
      <c r="B23" s="1">
        <v>12</v>
      </c>
      <c r="C23" s="1">
        <v>7422141034</v>
      </c>
      <c r="D23" s="1">
        <v>10</v>
      </c>
      <c r="E23" s="11">
        <v>45719</v>
      </c>
      <c r="F23" s="1">
        <v>1</v>
      </c>
    </row>
    <row r="24" spans="1:6" x14ac:dyDescent="0.3">
      <c r="A24" s="1">
        <v>2025</v>
      </c>
      <c r="B24" s="1">
        <v>11</v>
      </c>
      <c r="C24" s="1">
        <v>7422141034</v>
      </c>
      <c r="D24" s="1">
        <v>10</v>
      </c>
      <c r="E24" s="11">
        <v>45719</v>
      </c>
      <c r="F24" s="1">
        <v>30</v>
      </c>
    </row>
    <row r="25" spans="1:6" x14ac:dyDescent="0.3">
      <c r="A25" s="1">
        <v>2025</v>
      </c>
      <c r="B25" s="1">
        <v>9</v>
      </c>
      <c r="C25" s="1">
        <v>7422141034</v>
      </c>
      <c r="D25" s="1">
        <v>10</v>
      </c>
      <c r="E25" s="11">
        <v>45719</v>
      </c>
    </row>
    <row r="26" spans="1:6" x14ac:dyDescent="0.3">
      <c r="A26" s="1">
        <v>2025</v>
      </c>
      <c r="B26" s="1">
        <v>10</v>
      </c>
      <c r="C26" s="1">
        <v>7422141034</v>
      </c>
      <c r="D26" s="1">
        <v>10</v>
      </c>
      <c r="E26" s="11">
        <v>45719</v>
      </c>
    </row>
    <row r="27" spans="1:6" x14ac:dyDescent="0.3">
      <c r="A27" s="1">
        <v>2025</v>
      </c>
      <c r="B27" s="1">
        <v>13</v>
      </c>
      <c r="C27" s="1">
        <v>7422141034</v>
      </c>
      <c r="D27" s="1">
        <v>10</v>
      </c>
      <c r="E27" s="11">
        <v>45719</v>
      </c>
    </row>
    <row r="28" spans="1:6" x14ac:dyDescent="0.3">
      <c r="A28" s="1">
        <v>2025</v>
      </c>
      <c r="B28" s="1">
        <v>14</v>
      </c>
      <c r="C28" s="1">
        <v>7422141034</v>
      </c>
      <c r="D28" s="1">
        <v>10</v>
      </c>
      <c r="E28" s="11">
        <v>45719</v>
      </c>
    </row>
    <row r="29" spans="1:6" x14ac:dyDescent="0.3">
      <c r="A29" s="1">
        <v>2025</v>
      </c>
      <c r="B29" s="1">
        <v>15</v>
      </c>
      <c r="C29" s="1">
        <v>7422141034</v>
      </c>
      <c r="D29" s="1">
        <v>10</v>
      </c>
      <c r="E29" s="11">
        <v>45719</v>
      </c>
    </row>
    <row r="30" spans="1:6" x14ac:dyDescent="0.3">
      <c r="A30" s="1">
        <v>2025</v>
      </c>
      <c r="B30" s="1">
        <v>16</v>
      </c>
      <c r="C30" s="1">
        <v>7422141034</v>
      </c>
      <c r="D30" s="1">
        <v>10</v>
      </c>
      <c r="E30" s="11">
        <v>45719</v>
      </c>
    </row>
    <row r="31" spans="1:6" x14ac:dyDescent="0.3">
      <c r="A31" s="1">
        <v>2025</v>
      </c>
      <c r="B31" s="1">
        <v>17</v>
      </c>
      <c r="C31" s="1">
        <v>7422141034</v>
      </c>
      <c r="D31" s="1">
        <v>8</v>
      </c>
      <c r="E31" s="11">
        <v>45719</v>
      </c>
    </row>
    <row r="32" spans="1:6" x14ac:dyDescent="0.3">
      <c r="A32" s="1">
        <v>2025</v>
      </c>
      <c r="B32" s="1">
        <v>18</v>
      </c>
      <c r="C32" s="1">
        <v>7422141034</v>
      </c>
      <c r="D32" s="1">
        <v>8</v>
      </c>
      <c r="E32" s="11">
        <v>45719</v>
      </c>
    </row>
    <row r="33" spans="1:5" x14ac:dyDescent="0.3">
      <c r="A33" s="1">
        <v>2025</v>
      </c>
      <c r="B33" s="1">
        <v>19</v>
      </c>
      <c r="C33" s="1">
        <v>7422141034</v>
      </c>
      <c r="D33" s="1">
        <v>6</v>
      </c>
      <c r="E33" s="11">
        <v>45719</v>
      </c>
    </row>
  </sheetData>
  <sheetProtection sheet="1" objects="1" scenarios="1"/>
  <phoneticPr fontId="5" type="noConversion"/>
  <dataValidations count="3">
    <dataValidation type="whole" showInputMessage="1" showErrorMessage="1" error="Entier entre 2024 et 2050" sqref="A2:A33" xr:uid="{D67A1B2E-0419-4413-90EE-42A7764E12D0}">
      <formula1>2024</formula1>
      <formula2>2050</formula2>
    </dataValidation>
    <dataValidation type="whole" showInputMessage="1" showErrorMessage="1" error="Entier entre 1 et 53" sqref="B2:B33" xr:uid="{F8D98C22-6A08-4091-B80F-9BC48730B768}">
      <formula1>1</formula1>
      <formula2>53</formula2>
    </dataValidation>
    <dataValidation type="whole" operator="greaterThanOrEqual" allowBlank="1" showInputMessage="1" showErrorMessage="1" error="Entier positif" sqref="D2:D33" xr:uid="{C38E9BAD-B80C-4605-9165-4EA1E4CC91B4}">
      <formula1>0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Paramètres"/>
  <dimension ref="A1:F101"/>
  <sheetViews>
    <sheetView workbookViewId="0">
      <selection activeCell="C32" sqref="C32"/>
    </sheetView>
  </sheetViews>
  <sheetFormatPr baseColWidth="10" defaultColWidth="11.44140625" defaultRowHeight="14.4" x14ac:dyDescent="0.3"/>
  <cols>
    <col min="1" max="2" width="16.77734375" style="2" customWidth="1"/>
    <col min="3" max="3" width="13.77734375" style="2" customWidth="1"/>
    <col min="4" max="4" width="3.77734375" style="2" customWidth="1"/>
    <col min="5" max="5" width="16.77734375" style="1" customWidth="1"/>
    <col min="6" max="6" width="1.77734375" style="2" customWidth="1"/>
    <col min="7" max="7" width="11.44140625" style="2" customWidth="1"/>
    <col min="8" max="16384" width="11.44140625" style="2"/>
  </cols>
  <sheetData>
    <row r="1" spans="1:6" ht="28.8" x14ac:dyDescent="0.3">
      <c r="A1" s="5" t="s">
        <v>4</v>
      </c>
      <c r="B1" s="6" t="s">
        <v>0</v>
      </c>
      <c r="C1" s="7" t="s">
        <v>1</v>
      </c>
      <c r="D1" s="8" t="s">
        <v>6</v>
      </c>
      <c r="E1" s="9" t="s">
        <v>2</v>
      </c>
      <c r="F1" s="1"/>
    </row>
    <row r="2" spans="1:6" ht="16.05" customHeight="1" x14ac:dyDescent="0.3">
      <c r="A2" s="14">
        <v>2</v>
      </c>
      <c r="B2" s="15" t="s">
        <v>5</v>
      </c>
      <c r="C2" s="19" t="b">
        <v>1</v>
      </c>
      <c r="D2" s="21">
        <f ca="1">IF($C2,DATE(IF(Starter_day&gt;DATE(YEAR(Starter_day),1,1),YEAR(Starter_day)+1,YEAR(Starter_day)),1,1),"")</f>
        <v>46023</v>
      </c>
      <c r="E2" s="16">
        <v>45786</v>
      </c>
      <c r="F2" s="1"/>
    </row>
    <row r="3" spans="1:6" ht="16.05" customHeight="1" x14ac:dyDescent="0.3">
      <c r="A3" s="4" t="s">
        <v>3</v>
      </c>
      <c r="B3"/>
      <c r="C3" s="20" t="b">
        <v>1</v>
      </c>
      <c r="D3" s="21">
        <f ca="1">IF($C3,IF(AND(Starter_day&gt;Jour_pâques_AnN,Starter_day&lt;=Jour_pâques_AnN1),Jour_pâques_AnN1,Jour_pâques_AnN),"")</f>
        <v>45767</v>
      </c>
      <c r="E3" s="16">
        <v>45807</v>
      </c>
      <c r="F3" s="1"/>
    </row>
    <row r="4" spans="1:6" ht="16.05" customHeight="1" x14ac:dyDescent="0.3">
      <c r="A4" s="22">
        <v>0</v>
      </c>
      <c r="B4"/>
      <c r="C4" s="20" t="b">
        <v>1</v>
      </c>
      <c r="D4" s="21">
        <f ca="1">IF($C4,IF(AND(Starter_day&gt;Jour_pâques_AnN+1,Starter_day&lt;=Jour_pâques_AnN1),Jour_pâques_AnN1+1,Jour_pâques_AnN+1),"")</f>
        <v>45768</v>
      </c>
      <c r="E4" s="16">
        <v>45866</v>
      </c>
      <c r="F4" s="1"/>
    </row>
    <row r="5" spans="1:6" ht="16.05" customHeight="1" x14ac:dyDescent="0.3">
      <c r="A5" s="22">
        <v>0</v>
      </c>
      <c r="B5"/>
      <c r="C5" s="20" t="b">
        <v>1</v>
      </c>
      <c r="D5" s="21">
        <f ca="1">IF($C5,DATE(IF(Starter_day&gt;DATE(YEAR(Starter_day),5,1),YEAR(Starter_day)+1,YEAR(Starter_day)),5,1),"")</f>
        <v>45778</v>
      </c>
      <c r="E5" s="16">
        <v>45867</v>
      </c>
      <c r="F5" s="1"/>
    </row>
    <row r="6" spans="1:6" ht="16.05" customHeight="1" x14ac:dyDescent="0.3">
      <c r="B6"/>
      <c r="C6" s="20" t="b">
        <v>1</v>
      </c>
      <c r="D6" s="21">
        <f ca="1">IF($C6,IF(AND(Starter_day&gt;Jour_pâques_AnN+39,Starter_day&lt;=Jour_pâques_AnN1),Jour_pâques_AnN1+39,Jour_pâques_AnN+39),"")</f>
        <v>45806</v>
      </c>
      <c r="E6" s="16">
        <v>45868</v>
      </c>
      <c r="F6" s="1"/>
    </row>
    <row r="7" spans="1:6" ht="16.05" customHeight="1" x14ac:dyDescent="0.3">
      <c r="C7" s="20" t="b">
        <v>1</v>
      </c>
      <c r="D7" s="21">
        <f ca="1">IF($C7,IF(AND(Starter_day&gt;Jour_pâques_AnN+40,Starter_day&lt;=Jour_pâques_AnN1),Jour_pâques_AnN1+40,Jour_pâques_AnN+40),"")</f>
        <v>45807</v>
      </c>
      <c r="E7" s="16">
        <v>45869</v>
      </c>
      <c r="F7" s="1"/>
    </row>
    <row r="8" spans="1:6" ht="16.05" customHeight="1" x14ac:dyDescent="0.3">
      <c r="C8" s="20" t="b">
        <v>1</v>
      </c>
      <c r="D8" s="21">
        <f ca="1">IF($C8,DATE(IF(Starter_day&gt;DATE(YEAR(Starter_day),5,8),YEAR(Starter_day)+1,YEAR(Starter_day)),5,8),"")</f>
        <v>45785</v>
      </c>
      <c r="E8" s="16">
        <v>45870</v>
      </c>
      <c r="F8" s="1"/>
    </row>
    <row r="9" spans="1:6" ht="16.05" customHeight="1" x14ac:dyDescent="0.3">
      <c r="B9"/>
      <c r="C9" s="20" t="b">
        <v>1</v>
      </c>
      <c r="D9" s="21">
        <f ca="1">IF($C9,IF(AND(Starter_day&gt;Jour_pâques_AnN+49,Starter_day&lt;=Jour_pâques_AnN1),Jour_pâques_AnN1+49,Jour_pâques_AnN+49),"")</f>
        <v>45816</v>
      </c>
      <c r="E9" s="16">
        <v>45871</v>
      </c>
      <c r="F9" s="1"/>
    </row>
    <row r="10" spans="1:6" ht="16.05" customHeight="1" x14ac:dyDescent="0.3">
      <c r="C10" s="20" t="b">
        <v>1</v>
      </c>
      <c r="D10" s="21">
        <f ca="1">IF($C10,IF(AND(Starter_day&gt;Jour_pâques_AnN+50,Starter_day&lt;=Jour_pâques_AnN1),Jour_pâques_AnN1+50,Jour_pâques_AnN+50),"")</f>
        <v>45817</v>
      </c>
      <c r="E10" s="16">
        <v>45872</v>
      </c>
      <c r="F10" s="1"/>
    </row>
    <row r="11" spans="1:6" ht="16.05" customHeight="1" x14ac:dyDescent="0.3">
      <c r="C11" s="20" t="b">
        <v>1</v>
      </c>
      <c r="D11" s="21">
        <f ca="1">IF($C11,DATE(IF(Starter_day&gt;DATE(YEAR(Starter_day),7,14),YEAR(Starter_day)+1,YEAR(Starter_day)),7,14),"")</f>
        <v>45852</v>
      </c>
      <c r="E11" s="16">
        <v>45873</v>
      </c>
      <c r="F11" s="1"/>
    </row>
    <row r="12" spans="1:6" ht="16.05" customHeight="1" x14ac:dyDescent="0.3">
      <c r="C12" s="20" t="b">
        <v>1</v>
      </c>
      <c r="D12" s="21">
        <f ca="1">IF($C12,DATE(IF(Starter_day&gt;DATE(YEAR(Starter_day),8,15),YEAR(Starter_day)+1,YEAR(Starter_day)),8,15),"")</f>
        <v>45884</v>
      </c>
      <c r="E12" s="16">
        <v>45874</v>
      </c>
      <c r="F12" s="1"/>
    </row>
    <row r="13" spans="1:6" ht="16.05" customHeight="1" x14ac:dyDescent="0.3">
      <c r="C13" s="20" t="b">
        <v>1</v>
      </c>
      <c r="D13" s="21">
        <f ca="1">IF($C13,DATE(IF(Starter_day&gt;DATE(YEAR(Starter_day),11,1),YEAR(Starter_day)+1,YEAR(Starter_day)),11,1),"")</f>
        <v>45962</v>
      </c>
      <c r="E13" s="16">
        <v>45875</v>
      </c>
      <c r="F13" s="1"/>
    </row>
    <row r="14" spans="1:6" ht="16.05" customHeight="1" x14ac:dyDescent="0.3">
      <c r="C14" s="20" t="b">
        <v>1</v>
      </c>
      <c r="D14" s="21">
        <f ca="1">IF($C14,DATE(IF(Starter_day&gt;DATE(YEAR(Starter_day),11,11),YEAR(Starter_day)+1,YEAR(Starter_day)),11,11),"")</f>
        <v>45972</v>
      </c>
      <c r="E14" s="16">
        <v>45876</v>
      </c>
      <c r="F14" s="1"/>
    </row>
    <row r="15" spans="1:6" ht="16.05" customHeight="1" x14ac:dyDescent="0.3">
      <c r="C15" s="20" t="b">
        <v>1</v>
      </c>
      <c r="D15" s="21">
        <f ca="1">IF($C15,DATE(IF(Starter_day&gt;DATE(YEAR(Starter_day),12,25),YEAR(Starter_day)+1,YEAR(Starter_day)),12,25),"")</f>
        <v>46016</v>
      </c>
      <c r="E15" s="16">
        <v>45877</v>
      </c>
      <c r="F15" s="1"/>
    </row>
    <row r="16" spans="1:6" ht="16.05" customHeight="1" x14ac:dyDescent="0.3">
      <c r="C16" s="20" t="b">
        <v>1</v>
      </c>
      <c r="D16" s="21">
        <f ca="1">IF($C16,DATE(IF(Starter_day&gt;DATE(YEAR(Starter_day),7,3),YEAR(Starter_day)+1,YEAR(Starter_day)),7,3),"")</f>
        <v>45841</v>
      </c>
      <c r="E16" s="16">
        <v>45878</v>
      </c>
      <c r="F16" s="1"/>
    </row>
    <row r="17" spans="3:6" ht="16.05" customHeight="1" x14ac:dyDescent="0.3">
      <c r="C17" s="3"/>
      <c r="D17" s="3"/>
      <c r="E17" s="16">
        <v>45879</v>
      </c>
      <c r="F17" s="1"/>
    </row>
    <row r="18" spans="3:6" ht="16.05" customHeight="1" x14ac:dyDescent="0.3">
      <c r="C18" s="1"/>
      <c r="D18" s="1"/>
      <c r="E18" s="16">
        <v>45971</v>
      </c>
      <c r="F18" s="1"/>
    </row>
    <row r="19" spans="3:6" ht="16.05" customHeight="1" x14ac:dyDescent="0.3">
      <c r="C19" s="1"/>
      <c r="D19" s="1"/>
      <c r="E19" s="16">
        <v>45659</v>
      </c>
      <c r="F19" s="1"/>
    </row>
    <row r="20" spans="3:6" ht="16.05" customHeight="1" x14ac:dyDescent="0.3">
      <c r="C20" s="1"/>
      <c r="D20" s="1"/>
      <c r="E20" s="17"/>
      <c r="F20" s="1"/>
    </row>
    <row r="21" spans="3:6" ht="16.05" customHeight="1" x14ac:dyDescent="0.3">
      <c r="E21" s="17"/>
    </row>
    <row r="22" spans="3:6" ht="16.05" customHeight="1" x14ac:dyDescent="0.3">
      <c r="E22" s="17"/>
    </row>
    <row r="23" spans="3:6" ht="16.05" customHeight="1" x14ac:dyDescent="0.3">
      <c r="E23" s="17"/>
    </row>
    <row r="24" spans="3:6" ht="16.05" customHeight="1" x14ac:dyDescent="0.3">
      <c r="E24" s="17"/>
    </row>
    <row r="25" spans="3:6" ht="16.05" customHeight="1" x14ac:dyDescent="0.3">
      <c r="E25" s="17"/>
    </row>
    <row r="26" spans="3:6" ht="16.05" customHeight="1" x14ac:dyDescent="0.3">
      <c r="E26" s="17"/>
    </row>
    <row r="27" spans="3:6" ht="16.05" customHeight="1" x14ac:dyDescent="0.3">
      <c r="E27" s="17"/>
    </row>
    <row r="28" spans="3:6" ht="16.05" customHeight="1" x14ac:dyDescent="0.3">
      <c r="E28" s="17"/>
    </row>
    <row r="29" spans="3:6" ht="16.05" customHeight="1" x14ac:dyDescent="0.3">
      <c r="E29" s="17"/>
    </row>
    <row r="30" spans="3:6" ht="16.05" customHeight="1" x14ac:dyDescent="0.3">
      <c r="E30" s="17"/>
    </row>
    <row r="31" spans="3:6" ht="16.05" customHeight="1" x14ac:dyDescent="0.3">
      <c r="E31" s="17"/>
    </row>
    <row r="32" spans="3:6" ht="16.05" customHeight="1" x14ac:dyDescent="0.3">
      <c r="E32" s="17"/>
    </row>
    <row r="33" spans="5:5" x14ac:dyDescent="0.3">
      <c r="E33" s="17"/>
    </row>
    <row r="34" spans="5:5" x14ac:dyDescent="0.3">
      <c r="E34" s="17"/>
    </row>
    <row r="35" spans="5:5" x14ac:dyDescent="0.3">
      <c r="E35" s="17"/>
    </row>
    <row r="36" spans="5:5" x14ac:dyDescent="0.3">
      <c r="E36" s="17"/>
    </row>
    <row r="37" spans="5:5" x14ac:dyDescent="0.3">
      <c r="E37" s="17"/>
    </row>
    <row r="38" spans="5:5" x14ac:dyDescent="0.3">
      <c r="E38" s="17"/>
    </row>
    <row r="39" spans="5:5" x14ac:dyDescent="0.3">
      <c r="E39" s="17"/>
    </row>
    <row r="40" spans="5:5" x14ac:dyDescent="0.3">
      <c r="E40" s="17"/>
    </row>
    <row r="41" spans="5:5" x14ac:dyDescent="0.3">
      <c r="E41" s="17"/>
    </row>
    <row r="42" spans="5:5" x14ac:dyDescent="0.3">
      <c r="E42" s="17"/>
    </row>
    <row r="43" spans="5:5" x14ac:dyDescent="0.3">
      <c r="E43" s="17"/>
    </row>
    <row r="44" spans="5:5" x14ac:dyDescent="0.3">
      <c r="E44" s="17"/>
    </row>
    <row r="45" spans="5:5" x14ac:dyDescent="0.3">
      <c r="E45" s="17"/>
    </row>
    <row r="46" spans="5:5" x14ac:dyDescent="0.3">
      <c r="E46" s="17"/>
    </row>
    <row r="47" spans="5:5" x14ac:dyDescent="0.3">
      <c r="E47" s="17"/>
    </row>
    <row r="48" spans="5:5" x14ac:dyDescent="0.3">
      <c r="E48" s="17"/>
    </row>
    <row r="49" spans="5:5" x14ac:dyDescent="0.3">
      <c r="E49" s="17"/>
    </row>
    <row r="50" spans="5:5" x14ac:dyDescent="0.3">
      <c r="E50" s="17"/>
    </row>
    <row r="51" spans="5:5" x14ac:dyDescent="0.3">
      <c r="E51" s="17"/>
    </row>
    <row r="52" spans="5:5" x14ac:dyDescent="0.3">
      <c r="E52" s="17"/>
    </row>
    <row r="53" spans="5:5" x14ac:dyDescent="0.3">
      <c r="E53" s="17"/>
    </row>
    <row r="54" spans="5:5" x14ac:dyDescent="0.3">
      <c r="E54" s="17"/>
    </row>
    <row r="55" spans="5:5" x14ac:dyDescent="0.3">
      <c r="E55" s="17"/>
    </row>
    <row r="56" spans="5:5" x14ac:dyDescent="0.3">
      <c r="E56" s="17"/>
    </row>
    <row r="57" spans="5:5" x14ac:dyDescent="0.3">
      <c r="E57" s="17"/>
    </row>
    <row r="58" spans="5:5" x14ac:dyDescent="0.3">
      <c r="E58" s="17"/>
    </row>
    <row r="59" spans="5:5" x14ac:dyDescent="0.3">
      <c r="E59" s="17"/>
    </row>
    <row r="60" spans="5:5" x14ac:dyDescent="0.3">
      <c r="E60" s="17"/>
    </row>
    <row r="61" spans="5:5" x14ac:dyDescent="0.3">
      <c r="E61" s="17"/>
    </row>
    <row r="62" spans="5:5" x14ac:dyDescent="0.3">
      <c r="E62" s="17"/>
    </row>
    <row r="63" spans="5:5" x14ac:dyDescent="0.3">
      <c r="E63" s="17"/>
    </row>
    <row r="64" spans="5:5" x14ac:dyDescent="0.3">
      <c r="E64" s="17"/>
    </row>
    <row r="65" spans="5:5" x14ac:dyDescent="0.3">
      <c r="E65" s="17"/>
    </row>
    <row r="66" spans="5:5" x14ac:dyDescent="0.3">
      <c r="E66" s="17"/>
    </row>
    <row r="67" spans="5:5" x14ac:dyDescent="0.3">
      <c r="E67" s="17"/>
    </row>
    <row r="68" spans="5:5" x14ac:dyDescent="0.3">
      <c r="E68" s="17"/>
    </row>
    <row r="69" spans="5:5" x14ac:dyDescent="0.3">
      <c r="E69" s="17"/>
    </row>
    <row r="70" spans="5:5" x14ac:dyDescent="0.3">
      <c r="E70" s="17"/>
    </row>
    <row r="71" spans="5:5" x14ac:dyDescent="0.3">
      <c r="E71" s="17"/>
    </row>
    <row r="72" spans="5:5" x14ac:dyDescent="0.3">
      <c r="E72" s="17"/>
    </row>
    <row r="73" spans="5:5" x14ac:dyDescent="0.3">
      <c r="E73" s="17"/>
    </row>
    <row r="74" spans="5:5" x14ac:dyDescent="0.3">
      <c r="E74" s="17"/>
    </row>
    <row r="75" spans="5:5" x14ac:dyDescent="0.3">
      <c r="E75" s="17"/>
    </row>
    <row r="76" spans="5:5" x14ac:dyDescent="0.3">
      <c r="E76" s="17"/>
    </row>
    <row r="77" spans="5:5" x14ac:dyDescent="0.3">
      <c r="E77" s="17"/>
    </row>
    <row r="78" spans="5:5" x14ac:dyDescent="0.3">
      <c r="E78" s="17"/>
    </row>
    <row r="79" spans="5:5" x14ac:dyDescent="0.3">
      <c r="E79" s="17"/>
    </row>
    <row r="80" spans="5:5" x14ac:dyDescent="0.3">
      <c r="E80" s="17"/>
    </row>
    <row r="81" spans="5:5" x14ac:dyDescent="0.3">
      <c r="E81" s="17"/>
    </row>
    <row r="82" spans="5:5" x14ac:dyDescent="0.3">
      <c r="E82" s="17"/>
    </row>
    <row r="83" spans="5:5" x14ac:dyDescent="0.3">
      <c r="E83" s="17"/>
    </row>
    <row r="84" spans="5:5" x14ac:dyDescent="0.3">
      <c r="E84" s="17"/>
    </row>
    <row r="85" spans="5:5" x14ac:dyDescent="0.3">
      <c r="E85" s="17"/>
    </row>
    <row r="86" spans="5:5" x14ac:dyDescent="0.3">
      <c r="E86" s="17"/>
    </row>
    <row r="87" spans="5:5" x14ac:dyDescent="0.3">
      <c r="E87" s="17"/>
    </row>
    <row r="88" spans="5:5" x14ac:dyDescent="0.3">
      <c r="E88" s="17"/>
    </row>
    <row r="89" spans="5:5" x14ac:dyDescent="0.3">
      <c r="E89" s="17"/>
    </row>
    <row r="90" spans="5:5" x14ac:dyDescent="0.3">
      <c r="E90" s="17"/>
    </row>
    <row r="91" spans="5:5" x14ac:dyDescent="0.3">
      <c r="E91" s="17"/>
    </row>
    <row r="92" spans="5:5" x14ac:dyDescent="0.3">
      <c r="E92" s="17"/>
    </row>
    <row r="93" spans="5:5" x14ac:dyDescent="0.3">
      <c r="E93" s="17"/>
    </row>
    <row r="94" spans="5:5" x14ac:dyDescent="0.3">
      <c r="E94" s="17"/>
    </row>
    <row r="95" spans="5:5" x14ac:dyDescent="0.3">
      <c r="E95" s="17"/>
    </row>
    <row r="96" spans="5:5" x14ac:dyDescent="0.3">
      <c r="E96" s="17"/>
    </row>
    <row r="97" spans="5:5" x14ac:dyDescent="0.3">
      <c r="E97" s="17"/>
    </row>
    <row r="98" spans="5:5" x14ac:dyDescent="0.3">
      <c r="E98" s="17"/>
    </row>
    <row r="99" spans="5:5" x14ac:dyDescent="0.3">
      <c r="E99" s="17"/>
    </row>
    <row r="100" spans="5:5" ht="15" thickBot="1" x14ac:dyDescent="0.35">
      <c r="E100" s="18"/>
    </row>
    <row r="101" spans="5:5" ht="15" thickTop="1" x14ac:dyDescent="0.3"/>
  </sheetData>
  <dataValidations count="1">
    <dataValidation type="list" showInputMessage="1" showErrorMessage="1" sqref="B2" xr:uid="{0E5E5536-CB0B-4742-8EF0-5D874677F8BD}">
      <mc:AlternateContent xmlns:x12ac="http://schemas.microsoft.com/office/spreadsheetml/2011/1/ac" xmlns:mc="http://schemas.openxmlformats.org/markup-compatibility/2006">
        <mc:Choice Requires="x12ac">
          <x12ac:list>"Samedi, dimanche",Dimanche</x12ac:list>
        </mc:Choice>
        <mc:Fallback>
          <formula1>"Samedi, dimanche,Dimanche"</formula1>
        </mc:Fallback>
      </mc:AlternateContent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98" r:id="rId4" name="checkbox2">
              <controlPr defaultSize="0" autoFill="0" autoLine="0" autoPict="0" macro="[0]!GetJoursOff">
                <anchor moveWithCells="1">
                  <from>
                    <xdr:col>2</xdr:col>
                    <xdr:colOff>7620</xdr:colOff>
                    <xdr:row>1</xdr:row>
                    <xdr:rowOff>15240</xdr:rowOff>
                  </from>
                  <to>
                    <xdr:col>3</xdr:col>
                    <xdr:colOff>144780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5" name="checkbox3">
              <controlPr defaultSize="0" autoFill="0" autoLine="0" autoPict="0" macro="[0]!GetJoursOff">
                <anchor moveWithCells="1">
                  <from>
                    <xdr:col>2</xdr:col>
                    <xdr:colOff>7620</xdr:colOff>
                    <xdr:row>2</xdr:row>
                    <xdr:rowOff>15240</xdr:rowOff>
                  </from>
                  <to>
                    <xdr:col>3</xdr:col>
                    <xdr:colOff>144780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6" r:id="rId6" name="checkbox4">
              <controlPr defaultSize="0" autoFill="0" autoLine="0" autoPict="0" macro="[0]!GetJoursOff">
                <anchor moveWithCells="1">
                  <from>
                    <xdr:col>2</xdr:col>
                    <xdr:colOff>7620</xdr:colOff>
                    <xdr:row>3</xdr:row>
                    <xdr:rowOff>0</xdr:rowOff>
                  </from>
                  <to>
                    <xdr:col>3</xdr:col>
                    <xdr:colOff>144780</xdr:colOff>
                    <xdr:row>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7" r:id="rId7" name="checkbox5">
              <controlPr defaultSize="0" autoFill="0" autoLine="0" autoPict="0" macro="[0]!GetJoursOff">
                <anchor moveWithCells="1">
                  <from>
                    <xdr:col>2</xdr:col>
                    <xdr:colOff>7620</xdr:colOff>
                    <xdr:row>4</xdr:row>
                    <xdr:rowOff>0</xdr:rowOff>
                  </from>
                  <to>
                    <xdr:col>3</xdr:col>
                    <xdr:colOff>144780</xdr:colOff>
                    <xdr:row>4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9" r:id="rId8" name="checkbox6">
              <controlPr defaultSize="0" autoFill="0" autoLine="0" autoPict="0" macro="[0]!GetJoursOff">
                <anchor moveWithCells="1">
                  <from>
                    <xdr:col>2</xdr:col>
                    <xdr:colOff>7620</xdr:colOff>
                    <xdr:row>5</xdr:row>
                    <xdr:rowOff>0</xdr:rowOff>
                  </from>
                  <to>
                    <xdr:col>3</xdr:col>
                    <xdr:colOff>144780</xdr:colOff>
                    <xdr:row>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0" r:id="rId9" name="checkbox8">
              <controlPr defaultSize="0" autoFill="0" autoLine="0" autoPict="0" macro="[0]!GetJoursOff">
                <anchor moveWithCells="1">
                  <from>
                    <xdr:col>2</xdr:col>
                    <xdr:colOff>7620</xdr:colOff>
                    <xdr:row>7</xdr:row>
                    <xdr:rowOff>0</xdr:rowOff>
                  </from>
                  <to>
                    <xdr:col>3</xdr:col>
                    <xdr:colOff>144780</xdr:colOff>
                    <xdr:row>7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1" r:id="rId10" name="checkbox10">
              <controlPr defaultSize="0" autoFill="0" autoLine="0" autoPict="0" macro="[0]!GetJoursOff">
                <anchor moveWithCells="1">
                  <from>
                    <xdr:col>2</xdr:col>
                    <xdr:colOff>7620</xdr:colOff>
                    <xdr:row>9</xdr:row>
                    <xdr:rowOff>0</xdr:rowOff>
                  </from>
                  <to>
                    <xdr:col>3</xdr:col>
                    <xdr:colOff>144780</xdr:colOff>
                    <xdr:row>9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2" r:id="rId11" name="checkbox9">
              <controlPr defaultSize="0" autoFill="0" autoLine="0" autoPict="0" macro="[0]!GetJoursOff">
                <anchor moveWithCells="1">
                  <from>
                    <xdr:col>2</xdr:col>
                    <xdr:colOff>7620</xdr:colOff>
                    <xdr:row>8</xdr:row>
                    <xdr:rowOff>0</xdr:rowOff>
                  </from>
                  <to>
                    <xdr:col>3</xdr:col>
                    <xdr:colOff>144780</xdr:colOff>
                    <xdr:row>8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3" r:id="rId12" name="checkbox11">
              <controlPr defaultSize="0" autoFill="0" autoLine="0" autoPict="0" macro="[0]!GetJoursOff">
                <anchor moveWithCells="1">
                  <from>
                    <xdr:col>2</xdr:col>
                    <xdr:colOff>7620</xdr:colOff>
                    <xdr:row>10</xdr:row>
                    <xdr:rowOff>0</xdr:rowOff>
                  </from>
                  <to>
                    <xdr:col>3</xdr:col>
                    <xdr:colOff>144780</xdr:colOff>
                    <xdr:row>10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4" r:id="rId13" name="checkbox12">
              <controlPr defaultSize="0" autoFill="0" autoLine="0" autoPict="0" macro="[0]!GetJoursOff">
                <anchor moveWithCells="1">
                  <from>
                    <xdr:col>2</xdr:col>
                    <xdr:colOff>7620</xdr:colOff>
                    <xdr:row>10</xdr:row>
                    <xdr:rowOff>190500</xdr:rowOff>
                  </from>
                  <to>
                    <xdr:col>3</xdr:col>
                    <xdr:colOff>144780</xdr:colOff>
                    <xdr:row>11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5" r:id="rId14" name="checkbox13">
              <controlPr defaultSize="0" autoFill="0" autoLine="0" autoPict="0" macro="[0]!GetJoursOff">
                <anchor moveWithCells="1">
                  <from>
                    <xdr:col>2</xdr:col>
                    <xdr:colOff>7620</xdr:colOff>
                    <xdr:row>11</xdr:row>
                    <xdr:rowOff>190500</xdr:rowOff>
                  </from>
                  <to>
                    <xdr:col>3</xdr:col>
                    <xdr:colOff>144780</xdr:colOff>
                    <xdr:row>12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6" r:id="rId15" name="checkbox14">
              <controlPr defaultSize="0" autoFill="0" autoLine="0" autoPict="0" macro="[0]!GetJoursOff">
                <anchor moveWithCells="1">
                  <from>
                    <xdr:col>2</xdr:col>
                    <xdr:colOff>7620</xdr:colOff>
                    <xdr:row>13</xdr:row>
                    <xdr:rowOff>0</xdr:rowOff>
                  </from>
                  <to>
                    <xdr:col>3</xdr:col>
                    <xdr:colOff>144780</xdr:colOff>
                    <xdr:row>13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7" r:id="rId16" name="checkbox7">
              <controlPr defaultSize="0" autoFill="0" autoLine="0" autoPict="0" macro="[0]!GetJoursOff">
                <anchor moveWithCells="1">
                  <from>
                    <xdr:col>2</xdr:col>
                    <xdr:colOff>7620</xdr:colOff>
                    <xdr:row>6</xdr:row>
                    <xdr:rowOff>0</xdr:rowOff>
                  </from>
                  <to>
                    <xdr:col>3</xdr:col>
                    <xdr:colOff>144780</xdr:colOff>
                    <xdr:row>6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8" r:id="rId17" name="checkbox15">
              <controlPr defaultSize="0" autoFill="0" autoLine="0" autoPict="0" macro="[0]!GetJoursOff">
                <anchor moveWithCells="1">
                  <from>
                    <xdr:col>2</xdr:col>
                    <xdr:colOff>7620</xdr:colOff>
                    <xdr:row>14</xdr:row>
                    <xdr:rowOff>0</xdr:rowOff>
                  </from>
                  <to>
                    <xdr:col>3</xdr:col>
                    <xdr:colOff>144780</xdr:colOff>
                    <xdr:row>14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9" r:id="rId18" name="checkbox16">
              <controlPr defaultSize="0" autoFill="0" autoLine="0" autoPict="0" macro="[0]!GetJoursOff">
                <anchor moveWithCells="1">
                  <from>
                    <xdr:col>2</xdr:col>
                    <xdr:colOff>7620</xdr:colOff>
                    <xdr:row>15</xdr:row>
                    <xdr:rowOff>0</xdr:rowOff>
                  </from>
                  <to>
                    <xdr:col>3</xdr:col>
                    <xdr:colOff>144780</xdr:colOff>
                    <xdr:row>15</xdr:row>
                    <xdr:rowOff>182880</xdr:rowOff>
                  </to>
                </anchor>
              </controlPr>
            </control>
          </mc:Choice>
        </mc:AlternateContent>
      </controls>
    </mc:Choice>
  </mc:AlternateContent>
  <tableParts count="2">
    <tablePart r:id="rId19"/>
    <tablePart r:id="rId20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CE5F98-0868-4325-9A7F-4462DE024E28}">
  <sheetPr codeName="BOM"/>
  <dimension ref="A1:H167"/>
  <sheetViews>
    <sheetView workbookViewId="0">
      <selection activeCell="G14" sqref="G14"/>
    </sheetView>
  </sheetViews>
  <sheetFormatPr baseColWidth="10" defaultRowHeight="14.4" x14ac:dyDescent="0.3"/>
  <cols>
    <col min="4" max="4" width="30.21875" customWidth="1"/>
  </cols>
  <sheetData>
    <row r="1" spans="1:8" x14ac:dyDescent="0.3">
      <c r="A1" t="s">
        <v>24</v>
      </c>
      <c r="B1" t="s">
        <v>34</v>
      </c>
      <c r="C1" t="s">
        <v>10</v>
      </c>
      <c r="D1" t="s">
        <v>35</v>
      </c>
      <c r="E1" t="s">
        <v>21</v>
      </c>
      <c r="F1" t="s">
        <v>36</v>
      </c>
      <c r="G1" t="s">
        <v>25</v>
      </c>
      <c r="H1" t="s">
        <v>37</v>
      </c>
    </row>
    <row r="2" spans="1:8" x14ac:dyDescent="0.3">
      <c r="A2" t="s">
        <v>38</v>
      </c>
      <c r="B2" t="s">
        <v>27</v>
      </c>
      <c r="C2" t="s">
        <v>27</v>
      </c>
      <c r="D2" t="s">
        <v>220</v>
      </c>
      <c r="E2">
        <v>0</v>
      </c>
      <c r="F2" t="s">
        <v>39</v>
      </c>
      <c r="G2" t="s">
        <v>40</v>
      </c>
      <c r="H2" t="s">
        <v>41</v>
      </c>
    </row>
    <row r="3" spans="1:8" x14ac:dyDescent="0.3">
      <c r="A3" t="s">
        <v>38</v>
      </c>
      <c r="B3" t="s">
        <v>42</v>
      </c>
      <c r="C3" t="s">
        <v>43</v>
      </c>
      <c r="D3" t="s">
        <v>233</v>
      </c>
      <c r="E3">
        <v>1.1000000000000001</v>
      </c>
      <c r="F3" t="s">
        <v>39</v>
      </c>
      <c r="G3" t="s">
        <v>27</v>
      </c>
      <c r="H3" t="s">
        <v>27</v>
      </c>
    </row>
    <row r="4" spans="1:8" x14ac:dyDescent="0.3">
      <c r="A4" t="s">
        <v>38</v>
      </c>
      <c r="B4" t="s">
        <v>44</v>
      </c>
      <c r="C4" t="s">
        <v>45</v>
      </c>
      <c r="D4" t="s">
        <v>234</v>
      </c>
      <c r="E4">
        <v>1.1000000000000001</v>
      </c>
      <c r="F4" t="s">
        <v>6</v>
      </c>
      <c r="G4" t="s">
        <v>46</v>
      </c>
      <c r="H4" t="s">
        <v>27</v>
      </c>
    </row>
    <row r="5" spans="1:8" x14ac:dyDescent="0.3">
      <c r="A5" t="s">
        <v>38</v>
      </c>
      <c r="B5" t="s">
        <v>44</v>
      </c>
      <c r="C5" t="s">
        <v>47</v>
      </c>
      <c r="D5" t="s">
        <v>235</v>
      </c>
      <c r="E5">
        <v>1</v>
      </c>
      <c r="F5" t="s">
        <v>39</v>
      </c>
      <c r="G5" t="s">
        <v>48</v>
      </c>
      <c r="H5" t="s">
        <v>48</v>
      </c>
    </row>
    <row r="6" spans="1:8" x14ac:dyDescent="0.3">
      <c r="A6" t="s">
        <v>38</v>
      </c>
      <c r="B6" t="s">
        <v>44</v>
      </c>
      <c r="C6" t="s">
        <v>49</v>
      </c>
      <c r="D6" t="s">
        <v>236</v>
      </c>
      <c r="E6">
        <v>1</v>
      </c>
      <c r="F6" t="s">
        <v>6</v>
      </c>
      <c r="G6" t="s">
        <v>50</v>
      </c>
      <c r="H6" t="s">
        <v>27</v>
      </c>
    </row>
    <row r="7" spans="1:8" x14ac:dyDescent="0.3">
      <c r="A7" t="s">
        <v>38</v>
      </c>
      <c r="B7" t="s">
        <v>44</v>
      </c>
      <c r="C7" t="s">
        <v>51</v>
      </c>
      <c r="D7" t="s">
        <v>237</v>
      </c>
      <c r="E7">
        <v>1</v>
      </c>
      <c r="F7" t="s">
        <v>39</v>
      </c>
      <c r="G7" t="s">
        <v>48</v>
      </c>
      <c r="H7" t="s">
        <v>48</v>
      </c>
    </row>
    <row r="8" spans="1:8" x14ac:dyDescent="0.3">
      <c r="A8" t="s">
        <v>38</v>
      </c>
      <c r="B8" t="s">
        <v>44</v>
      </c>
      <c r="C8" t="s">
        <v>52</v>
      </c>
      <c r="D8" t="s">
        <v>238</v>
      </c>
      <c r="E8">
        <v>1</v>
      </c>
      <c r="F8" t="s">
        <v>6</v>
      </c>
      <c r="G8" t="s">
        <v>28</v>
      </c>
      <c r="H8" t="s">
        <v>27</v>
      </c>
    </row>
    <row r="9" spans="1:8" x14ac:dyDescent="0.3">
      <c r="A9" t="s">
        <v>38</v>
      </c>
      <c r="B9" t="s">
        <v>44</v>
      </c>
      <c r="C9" t="s">
        <v>53</v>
      </c>
      <c r="D9" t="s">
        <v>239</v>
      </c>
      <c r="E9">
        <v>1</v>
      </c>
      <c r="F9" t="s">
        <v>6</v>
      </c>
      <c r="G9" t="s">
        <v>26</v>
      </c>
      <c r="H9" t="s">
        <v>29</v>
      </c>
    </row>
    <row r="10" spans="1:8" x14ac:dyDescent="0.3">
      <c r="A10" t="s">
        <v>38</v>
      </c>
      <c r="B10" t="s">
        <v>44</v>
      </c>
      <c r="C10" t="s">
        <v>54</v>
      </c>
      <c r="D10" t="s">
        <v>240</v>
      </c>
      <c r="E10">
        <v>1</v>
      </c>
      <c r="F10" t="s">
        <v>39</v>
      </c>
      <c r="G10" t="s">
        <v>48</v>
      </c>
      <c r="H10" t="s">
        <v>48</v>
      </c>
    </row>
    <row r="11" spans="1:8" x14ac:dyDescent="0.3">
      <c r="A11" t="s">
        <v>38</v>
      </c>
      <c r="B11" t="s">
        <v>44</v>
      </c>
      <c r="C11" t="s">
        <v>55</v>
      </c>
      <c r="D11" t="s">
        <v>241</v>
      </c>
      <c r="E11">
        <v>1</v>
      </c>
      <c r="F11" t="s">
        <v>6</v>
      </c>
      <c r="G11" t="s">
        <v>50</v>
      </c>
      <c r="H11" t="s">
        <v>27</v>
      </c>
    </row>
    <row r="12" spans="1:8" x14ac:dyDescent="0.3">
      <c r="A12" t="s">
        <v>38</v>
      </c>
      <c r="B12" t="s">
        <v>44</v>
      </c>
      <c r="C12" t="s">
        <v>56</v>
      </c>
      <c r="D12" t="s">
        <v>242</v>
      </c>
      <c r="E12">
        <v>1</v>
      </c>
      <c r="F12" t="s">
        <v>6</v>
      </c>
      <c r="G12" t="s">
        <v>57</v>
      </c>
      <c r="H12" t="s">
        <v>27</v>
      </c>
    </row>
    <row r="13" spans="1:8" x14ac:dyDescent="0.3">
      <c r="A13" t="s">
        <v>38</v>
      </c>
      <c r="B13" t="s">
        <v>44</v>
      </c>
      <c r="C13" t="s">
        <v>58</v>
      </c>
      <c r="D13" t="s">
        <v>243</v>
      </c>
      <c r="E13">
        <v>1</v>
      </c>
      <c r="F13" t="s">
        <v>6</v>
      </c>
      <c r="G13" t="s">
        <v>28</v>
      </c>
      <c r="H13" t="s">
        <v>27</v>
      </c>
    </row>
    <row r="14" spans="1:8" x14ac:dyDescent="0.3">
      <c r="A14" t="s">
        <v>38</v>
      </c>
      <c r="B14" t="s">
        <v>44</v>
      </c>
      <c r="C14" t="s">
        <v>59</v>
      </c>
      <c r="D14" t="s">
        <v>244</v>
      </c>
      <c r="E14">
        <v>1</v>
      </c>
      <c r="F14" t="s">
        <v>6</v>
      </c>
      <c r="G14" t="s">
        <v>60</v>
      </c>
      <c r="H14" t="s">
        <v>27</v>
      </c>
    </row>
    <row r="15" spans="1:8" x14ac:dyDescent="0.3">
      <c r="A15" t="s">
        <v>38</v>
      </c>
      <c r="B15" t="s">
        <v>44</v>
      </c>
      <c r="C15" t="s">
        <v>61</v>
      </c>
      <c r="D15" t="s">
        <v>245</v>
      </c>
      <c r="E15">
        <v>1</v>
      </c>
      <c r="F15" t="s">
        <v>6</v>
      </c>
      <c r="G15" t="s">
        <v>26</v>
      </c>
      <c r="H15" t="s">
        <v>27</v>
      </c>
    </row>
    <row r="16" spans="1:8" x14ac:dyDescent="0.3">
      <c r="A16" t="s">
        <v>38</v>
      </c>
      <c r="B16" t="s">
        <v>44</v>
      </c>
      <c r="C16" t="s">
        <v>62</v>
      </c>
      <c r="D16" t="s">
        <v>246</v>
      </c>
      <c r="E16">
        <v>1</v>
      </c>
      <c r="F16" t="s">
        <v>6</v>
      </c>
      <c r="G16" t="s">
        <v>28</v>
      </c>
      <c r="H16" t="s">
        <v>29</v>
      </c>
    </row>
    <row r="17" spans="1:8" x14ac:dyDescent="0.3">
      <c r="A17" t="s">
        <v>38</v>
      </c>
      <c r="B17" t="s">
        <v>44</v>
      </c>
      <c r="C17" t="s">
        <v>63</v>
      </c>
      <c r="D17" t="s">
        <v>247</v>
      </c>
      <c r="E17">
        <v>1</v>
      </c>
      <c r="F17" t="s">
        <v>6</v>
      </c>
      <c r="G17" t="s">
        <v>60</v>
      </c>
      <c r="H17" t="s">
        <v>27</v>
      </c>
    </row>
    <row r="18" spans="1:8" x14ac:dyDescent="0.3">
      <c r="A18" t="s">
        <v>38</v>
      </c>
      <c r="B18" t="s">
        <v>44</v>
      </c>
      <c r="C18" t="s">
        <v>64</v>
      </c>
      <c r="D18" t="s">
        <v>248</v>
      </c>
      <c r="E18">
        <v>1</v>
      </c>
      <c r="F18" t="s">
        <v>6</v>
      </c>
      <c r="G18" t="s">
        <v>26</v>
      </c>
      <c r="H18" t="s">
        <v>29</v>
      </c>
    </row>
    <row r="19" spans="1:8" x14ac:dyDescent="0.3">
      <c r="A19" t="s">
        <v>38</v>
      </c>
      <c r="B19" t="s">
        <v>44</v>
      </c>
      <c r="C19" t="s">
        <v>65</v>
      </c>
      <c r="D19" t="s">
        <v>249</v>
      </c>
      <c r="E19">
        <v>0.71</v>
      </c>
      <c r="F19" t="s">
        <v>6</v>
      </c>
      <c r="G19" t="s">
        <v>26</v>
      </c>
      <c r="H19" t="s">
        <v>27</v>
      </c>
    </row>
    <row r="20" spans="1:8" x14ac:dyDescent="0.3">
      <c r="A20" t="s">
        <v>38</v>
      </c>
      <c r="B20" t="s">
        <v>44</v>
      </c>
      <c r="C20" t="s">
        <v>66</v>
      </c>
      <c r="D20" t="s">
        <v>250</v>
      </c>
      <c r="E20">
        <v>0.56999999999999995</v>
      </c>
      <c r="F20" t="s">
        <v>6</v>
      </c>
      <c r="G20" t="s">
        <v>26</v>
      </c>
      <c r="H20" t="s">
        <v>27</v>
      </c>
    </row>
    <row r="21" spans="1:8" x14ac:dyDescent="0.3">
      <c r="A21" t="s">
        <v>38</v>
      </c>
      <c r="B21" t="s">
        <v>44</v>
      </c>
      <c r="C21" t="s">
        <v>67</v>
      </c>
      <c r="D21" t="s">
        <v>251</v>
      </c>
      <c r="E21">
        <v>0.56999999999999995</v>
      </c>
      <c r="F21" t="s">
        <v>6</v>
      </c>
      <c r="G21" t="s">
        <v>26</v>
      </c>
      <c r="H21" t="s">
        <v>27</v>
      </c>
    </row>
    <row r="22" spans="1:8" x14ac:dyDescent="0.3">
      <c r="A22" t="s">
        <v>38</v>
      </c>
      <c r="B22" t="s">
        <v>44</v>
      </c>
      <c r="C22" t="s">
        <v>68</v>
      </c>
      <c r="D22" t="s">
        <v>252</v>
      </c>
      <c r="E22">
        <v>0.14000000000000001</v>
      </c>
      <c r="F22" t="s">
        <v>6</v>
      </c>
      <c r="G22" t="s">
        <v>26</v>
      </c>
      <c r="H22" t="s">
        <v>27</v>
      </c>
    </row>
    <row r="23" spans="1:8" x14ac:dyDescent="0.3">
      <c r="A23" t="s">
        <v>38</v>
      </c>
      <c r="B23" t="s">
        <v>44</v>
      </c>
      <c r="C23" t="s">
        <v>69</v>
      </c>
      <c r="D23" t="s">
        <v>253</v>
      </c>
      <c r="E23">
        <v>2</v>
      </c>
      <c r="F23" t="s">
        <v>6</v>
      </c>
      <c r="G23" t="s">
        <v>26</v>
      </c>
      <c r="H23" t="s">
        <v>27</v>
      </c>
    </row>
    <row r="24" spans="1:8" x14ac:dyDescent="0.3">
      <c r="A24" t="s">
        <v>38</v>
      </c>
      <c r="B24" t="s">
        <v>44</v>
      </c>
      <c r="C24" t="s">
        <v>70</v>
      </c>
      <c r="D24" t="s">
        <v>254</v>
      </c>
      <c r="E24">
        <v>1</v>
      </c>
      <c r="F24" t="s">
        <v>6</v>
      </c>
      <c r="G24" t="s">
        <v>57</v>
      </c>
      <c r="H24" t="s">
        <v>29</v>
      </c>
    </row>
    <row r="25" spans="1:8" x14ac:dyDescent="0.3">
      <c r="A25" t="s">
        <v>38</v>
      </c>
      <c r="B25" t="s">
        <v>44</v>
      </c>
      <c r="C25" t="s">
        <v>71</v>
      </c>
      <c r="D25" t="s">
        <v>255</v>
      </c>
      <c r="E25">
        <v>1</v>
      </c>
      <c r="F25" t="s">
        <v>39</v>
      </c>
      <c r="G25" t="s">
        <v>72</v>
      </c>
      <c r="H25" t="s">
        <v>72</v>
      </c>
    </row>
    <row r="26" spans="1:8" x14ac:dyDescent="0.3">
      <c r="A26" t="s">
        <v>38</v>
      </c>
      <c r="B26" t="s">
        <v>44</v>
      </c>
      <c r="C26" t="s">
        <v>73</v>
      </c>
      <c r="D26" t="s">
        <v>256</v>
      </c>
      <c r="E26">
        <v>1</v>
      </c>
      <c r="F26" t="s">
        <v>6</v>
      </c>
      <c r="G26" t="s">
        <v>74</v>
      </c>
      <c r="H26" t="s">
        <v>27</v>
      </c>
    </row>
    <row r="27" spans="1:8" x14ac:dyDescent="0.3">
      <c r="A27" t="s">
        <v>38</v>
      </c>
      <c r="B27" t="s">
        <v>44</v>
      </c>
      <c r="C27" t="s">
        <v>75</v>
      </c>
      <c r="D27" t="s">
        <v>257</v>
      </c>
      <c r="E27">
        <v>2</v>
      </c>
      <c r="F27" t="s">
        <v>6</v>
      </c>
      <c r="G27" t="s">
        <v>57</v>
      </c>
      <c r="H27" t="s">
        <v>27</v>
      </c>
    </row>
    <row r="28" spans="1:8" x14ac:dyDescent="0.3">
      <c r="A28" t="s">
        <v>38</v>
      </c>
      <c r="B28" t="s">
        <v>44</v>
      </c>
      <c r="C28" t="s">
        <v>76</v>
      </c>
      <c r="D28" t="s">
        <v>258</v>
      </c>
      <c r="E28">
        <v>2</v>
      </c>
      <c r="F28" t="s">
        <v>6</v>
      </c>
      <c r="G28" t="s">
        <v>57</v>
      </c>
      <c r="H28" t="s">
        <v>27</v>
      </c>
    </row>
    <row r="29" spans="1:8" x14ac:dyDescent="0.3">
      <c r="A29" t="s">
        <v>38</v>
      </c>
      <c r="B29" t="s">
        <v>44</v>
      </c>
      <c r="C29" t="s">
        <v>77</v>
      </c>
      <c r="D29" t="s">
        <v>259</v>
      </c>
      <c r="E29">
        <v>1</v>
      </c>
      <c r="F29" t="s">
        <v>6</v>
      </c>
      <c r="G29" t="s">
        <v>28</v>
      </c>
      <c r="H29" t="s">
        <v>27</v>
      </c>
    </row>
    <row r="30" spans="1:8" x14ac:dyDescent="0.3">
      <c r="A30" t="s">
        <v>38</v>
      </c>
      <c r="B30" t="s">
        <v>44</v>
      </c>
      <c r="C30" t="s">
        <v>78</v>
      </c>
      <c r="D30" t="s">
        <v>260</v>
      </c>
      <c r="E30">
        <v>1</v>
      </c>
      <c r="F30" t="s">
        <v>39</v>
      </c>
      <c r="G30" t="s">
        <v>48</v>
      </c>
      <c r="H30" t="s">
        <v>48</v>
      </c>
    </row>
    <row r="31" spans="1:8" x14ac:dyDescent="0.3">
      <c r="A31" t="s">
        <v>38</v>
      </c>
      <c r="B31" t="s">
        <v>44</v>
      </c>
      <c r="C31" t="s">
        <v>79</v>
      </c>
      <c r="D31" t="s">
        <v>261</v>
      </c>
      <c r="E31">
        <v>1</v>
      </c>
      <c r="F31" t="s">
        <v>6</v>
      </c>
      <c r="G31" t="s">
        <v>80</v>
      </c>
      <c r="H31" t="s">
        <v>27</v>
      </c>
    </row>
    <row r="32" spans="1:8" x14ac:dyDescent="0.3">
      <c r="A32" t="s">
        <v>38</v>
      </c>
      <c r="B32" t="s">
        <v>44</v>
      </c>
      <c r="C32" t="s">
        <v>58</v>
      </c>
      <c r="D32" t="s">
        <v>262</v>
      </c>
      <c r="E32">
        <v>2</v>
      </c>
      <c r="F32" t="s">
        <v>6</v>
      </c>
      <c r="G32" t="s">
        <v>28</v>
      </c>
      <c r="H32" t="s">
        <v>27</v>
      </c>
    </row>
    <row r="33" spans="1:8" x14ac:dyDescent="0.3">
      <c r="A33" t="s">
        <v>38</v>
      </c>
      <c r="B33" t="s">
        <v>44</v>
      </c>
      <c r="C33" t="s">
        <v>81</v>
      </c>
      <c r="D33" t="s">
        <v>263</v>
      </c>
      <c r="E33">
        <v>10</v>
      </c>
      <c r="F33" t="s">
        <v>6</v>
      </c>
      <c r="G33" t="s">
        <v>28</v>
      </c>
      <c r="H33" t="s">
        <v>27</v>
      </c>
    </row>
    <row r="34" spans="1:8" x14ac:dyDescent="0.3">
      <c r="A34" t="s">
        <v>38</v>
      </c>
      <c r="B34" t="s">
        <v>44</v>
      </c>
      <c r="C34" t="s">
        <v>82</v>
      </c>
      <c r="D34" t="s">
        <v>264</v>
      </c>
      <c r="E34">
        <v>1</v>
      </c>
      <c r="F34" t="s">
        <v>6</v>
      </c>
      <c r="G34" t="s">
        <v>26</v>
      </c>
      <c r="H34" t="s">
        <v>29</v>
      </c>
    </row>
    <row r="35" spans="1:8" x14ac:dyDescent="0.3">
      <c r="A35" t="s">
        <v>38</v>
      </c>
      <c r="B35" t="s">
        <v>44</v>
      </c>
      <c r="C35" t="s">
        <v>83</v>
      </c>
      <c r="D35" t="s">
        <v>265</v>
      </c>
      <c r="E35">
        <v>1</v>
      </c>
      <c r="F35" t="s">
        <v>6</v>
      </c>
      <c r="G35" t="s">
        <v>26</v>
      </c>
      <c r="H35" t="s">
        <v>27</v>
      </c>
    </row>
    <row r="36" spans="1:8" x14ac:dyDescent="0.3">
      <c r="A36" t="s">
        <v>38</v>
      </c>
      <c r="B36" t="s">
        <v>44</v>
      </c>
      <c r="C36" t="s">
        <v>84</v>
      </c>
      <c r="D36" t="s">
        <v>266</v>
      </c>
      <c r="E36">
        <v>1</v>
      </c>
      <c r="F36" t="s">
        <v>6</v>
      </c>
      <c r="G36" t="s">
        <v>26</v>
      </c>
      <c r="H36" t="s">
        <v>29</v>
      </c>
    </row>
    <row r="37" spans="1:8" x14ac:dyDescent="0.3">
      <c r="A37" t="s">
        <v>38</v>
      </c>
      <c r="B37" t="s">
        <v>44</v>
      </c>
      <c r="C37" t="s">
        <v>85</v>
      </c>
      <c r="D37" t="s">
        <v>267</v>
      </c>
      <c r="E37">
        <v>6</v>
      </c>
      <c r="F37" t="s">
        <v>6</v>
      </c>
      <c r="G37" t="s">
        <v>28</v>
      </c>
      <c r="H37" t="s">
        <v>27</v>
      </c>
    </row>
    <row r="38" spans="1:8" x14ac:dyDescent="0.3">
      <c r="A38" t="s">
        <v>38</v>
      </c>
      <c r="B38" t="s">
        <v>44</v>
      </c>
      <c r="C38" t="s">
        <v>86</v>
      </c>
      <c r="D38" t="s">
        <v>268</v>
      </c>
      <c r="E38">
        <v>2</v>
      </c>
      <c r="F38" t="s">
        <v>6</v>
      </c>
      <c r="G38" t="s">
        <v>26</v>
      </c>
      <c r="H38" t="s">
        <v>27</v>
      </c>
    </row>
    <row r="39" spans="1:8" x14ac:dyDescent="0.3">
      <c r="A39" t="s">
        <v>38</v>
      </c>
      <c r="B39" t="s">
        <v>44</v>
      </c>
      <c r="C39" t="s">
        <v>87</v>
      </c>
      <c r="D39" t="s">
        <v>269</v>
      </c>
      <c r="E39">
        <v>2</v>
      </c>
      <c r="F39" t="s">
        <v>6</v>
      </c>
      <c r="G39" t="s">
        <v>26</v>
      </c>
      <c r="H39" t="s">
        <v>29</v>
      </c>
    </row>
    <row r="40" spans="1:8" x14ac:dyDescent="0.3">
      <c r="A40" t="s">
        <v>38</v>
      </c>
      <c r="B40" t="s">
        <v>44</v>
      </c>
      <c r="C40" t="s">
        <v>88</v>
      </c>
      <c r="D40" t="s">
        <v>270</v>
      </c>
      <c r="E40">
        <v>2</v>
      </c>
      <c r="F40" t="s">
        <v>6</v>
      </c>
      <c r="G40" t="s">
        <v>26</v>
      </c>
      <c r="H40" t="s">
        <v>27</v>
      </c>
    </row>
    <row r="41" spans="1:8" x14ac:dyDescent="0.3">
      <c r="A41" t="s">
        <v>38</v>
      </c>
      <c r="B41" t="s">
        <v>44</v>
      </c>
      <c r="C41" t="s">
        <v>89</v>
      </c>
      <c r="D41" t="s">
        <v>271</v>
      </c>
      <c r="E41">
        <v>1</v>
      </c>
      <c r="F41" t="s">
        <v>6</v>
      </c>
      <c r="G41" t="s">
        <v>28</v>
      </c>
      <c r="H41" t="s">
        <v>29</v>
      </c>
    </row>
    <row r="42" spans="1:8" x14ac:dyDescent="0.3">
      <c r="A42" t="s">
        <v>38</v>
      </c>
      <c r="B42" t="s">
        <v>44</v>
      </c>
      <c r="C42" t="s">
        <v>90</v>
      </c>
      <c r="D42" t="s">
        <v>272</v>
      </c>
      <c r="E42">
        <v>1</v>
      </c>
      <c r="F42" t="s">
        <v>39</v>
      </c>
      <c r="G42" t="s">
        <v>40</v>
      </c>
      <c r="H42" t="s">
        <v>91</v>
      </c>
    </row>
    <row r="43" spans="1:8" x14ac:dyDescent="0.3">
      <c r="A43" t="s">
        <v>38</v>
      </c>
      <c r="B43" t="s">
        <v>44</v>
      </c>
      <c r="C43" t="s">
        <v>92</v>
      </c>
      <c r="D43" t="s">
        <v>273</v>
      </c>
      <c r="E43">
        <v>1</v>
      </c>
      <c r="F43" t="s">
        <v>6</v>
      </c>
      <c r="G43" t="s">
        <v>80</v>
      </c>
      <c r="H43" t="s">
        <v>27</v>
      </c>
    </row>
    <row r="44" spans="1:8" x14ac:dyDescent="0.3">
      <c r="A44" t="s">
        <v>38</v>
      </c>
      <c r="B44" t="s">
        <v>44</v>
      </c>
      <c r="C44" t="s">
        <v>93</v>
      </c>
      <c r="D44" t="s">
        <v>274</v>
      </c>
      <c r="E44">
        <v>1</v>
      </c>
      <c r="F44" t="s">
        <v>6</v>
      </c>
      <c r="G44" t="s">
        <v>57</v>
      </c>
      <c r="H44" t="s">
        <v>27</v>
      </c>
    </row>
    <row r="45" spans="1:8" x14ac:dyDescent="0.3">
      <c r="A45" t="s">
        <v>38</v>
      </c>
      <c r="B45" t="s">
        <v>44</v>
      </c>
      <c r="C45" t="s">
        <v>94</v>
      </c>
      <c r="D45" t="s">
        <v>275</v>
      </c>
      <c r="E45">
        <v>3</v>
      </c>
      <c r="F45" t="s">
        <v>6</v>
      </c>
      <c r="G45" t="s">
        <v>57</v>
      </c>
      <c r="H45" t="s">
        <v>27</v>
      </c>
    </row>
    <row r="46" spans="1:8" x14ac:dyDescent="0.3">
      <c r="A46" t="s">
        <v>38</v>
      </c>
      <c r="B46" t="s">
        <v>44</v>
      </c>
      <c r="C46" t="s">
        <v>95</v>
      </c>
      <c r="D46" t="s">
        <v>276</v>
      </c>
      <c r="E46">
        <v>2</v>
      </c>
      <c r="F46" t="s">
        <v>6</v>
      </c>
      <c r="G46" t="s">
        <v>26</v>
      </c>
      <c r="H46" t="s">
        <v>27</v>
      </c>
    </row>
    <row r="47" spans="1:8" x14ac:dyDescent="0.3">
      <c r="A47" t="s">
        <v>38</v>
      </c>
      <c r="B47" t="s">
        <v>44</v>
      </c>
      <c r="C47" t="s">
        <v>96</v>
      </c>
      <c r="D47" t="s">
        <v>277</v>
      </c>
      <c r="E47">
        <v>1</v>
      </c>
      <c r="F47" t="s">
        <v>6</v>
      </c>
      <c r="G47" t="s">
        <v>28</v>
      </c>
      <c r="H47" t="s">
        <v>27</v>
      </c>
    </row>
    <row r="48" spans="1:8" x14ac:dyDescent="0.3">
      <c r="A48" t="s">
        <v>38</v>
      </c>
      <c r="B48" t="s">
        <v>44</v>
      </c>
      <c r="C48" t="s">
        <v>97</v>
      </c>
      <c r="D48" t="s">
        <v>278</v>
      </c>
      <c r="E48">
        <v>1</v>
      </c>
      <c r="F48" t="s">
        <v>6</v>
      </c>
      <c r="G48" t="s">
        <v>28</v>
      </c>
      <c r="H48" t="s">
        <v>27</v>
      </c>
    </row>
    <row r="49" spans="1:8" x14ac:dyDescent="0.3">
      <c r="A49" t="s">
        <v>38</v>
      </c>
      <c r="B49" t="s">
        <v>44</v>
      </c>
      <c r="C49" t="s">
        <v>98</v>
      </c>
      <c r="D49" t="s">
        <v>279</v>
      </c>
      <c r="E49">
        <v>1</v>
      </c>
      <c r="F49" t="s">
        <v>6</v>
      </c>
      <c r="G49" t="s">
        <v>26</v>
      </c>
      <c r="H49" t="s">
        <v>27</v>
      </c>
    </row>
    <row r="50" spans="1:8" x14ac:dyDescent="0.3">
      <c r="A50" t="s">
        <v>38</v>
      </c>
      <c r="B50" t="s">
        <v>44</v>
      </c>
      <c r="C50" t="s">
        <v>99</v>
      </c>
      <c r="D50" t="s">
        <v>280</v>
      </c>
      <c r="E50">
        <v>1</v>
      </c>
      <c r="F50" t="s">
        <v>6</v>
      </c>
      <c r="G50" t="s">
        <v>26</v>
      </c>
      <c r="H50" t="s">
        <v>27</v>
      </c>
    </row>
    <row r="51" spans="1:8" x14ac:dyDescent="0.3">
      <c r="A51" t="s">
        <v>38</v>
      </c>
      <c r="B51" t="s">
        <v>44</v>
      </c>
      <c r="C51" t="s">
        <v>100</v>
      </c>
      <c r="D51" t="s">
        <v>281</v>
      </c>
      <c r="E51">
        <v>1</v>
      </c>
      <c r="F51" t="s">
        <v>39</v>
      </c>
      <c r="G51" t="s">
        <v>91</v>
      </c>
      <c r="H51" t="s">
        <v>91</v>
      </c>
    </row>
    <row r="52" spans="1:8" x14ac:dyDescent="0.3">
      <c r="A52" t="s">
        <v>38</v>
      </c>
      <c r="B52" t="s">
        <v>44</v>
      </c>
      <c r="C52" t="s">
        <v>101</v>
      </c>
      <c r="D52" t="s">
        <v>282</v>
      </c>
      <c r="E52">
        <v>1</v>
      </c>
      <c r="F52" t="s">
        <v>6</v>
      </c>
      <c r="G52" t="s">
        <v>80</v>
      </c>
      <c r="H52" t="s">
        <v>27</v>
      </c>
    </row>
    <row r="53" spans="1:8" x14ac:dyDescent="0.3">
      <c r="A53" t="s">
        <v>38</v>
      </c>
      <c r="B53" t="s">
        <v>44</v>
      </c>
      <c r="C53" t="s">
        <v>102</v>
      </c>
      <c r="D53" t="s">
        <v>283</v>
      </c>
      <c r="E53">
        <v>3</v>
      </c>
      <c r="F53" t="s">
        <v>39</v>
      </c>
      <c r="G53" t="s">
        <v>48</v>
      </c>
      <c r="H53" t="s">
        <v>48</v>
      </c>
    </row>
    <row r="54" spans="1:8" x14ac:dyDescent="0.3">
      <c r="A54" t="s">
        <v>38</v>
      </c>
      <c r="B54" t="s">
        <v>44</v>
      </c>
      <c r="C54" t="s">
        <v>103</v>
      </c>
      <c r="D54" t="s">
        <v>284</v>
      </c>
      <c r="E54">
        <v>3</v>
      </c>
      <c r="F54" t="s">
        <v>6</v>
      </c>
      <c r="G54" t="s">
        <v>28</v>
      </c>
      <c r="H54" t="s">
        <v>27</v>
      </c>
    </row>
    <row r="55" spans="1:8" x14ac:dyDescent="0.3">
      <c r="A55" t="s">
        <v>38</v>
      </c>
      <c r="B55" t="s">
        <v>44</v>
      </c>
      <c r="C55" t="s">
        <v>104</v>
      </c>
      <c r="D55" t="s">
        <v>285</v>
      </c>
      <c r="E55">
        <v>75</v>
      </c>
      <c r="F55" t="s">
        <v>6</v>
      </c>
      <c r="G55" t="s">
        <v>60</v>
      </c>
      <c r="H55" t="s">
        <v>27</v>
      </c>
    </row>
    <row r="56" spans="1:8" x14ac:dyDescent="0.3">
      <c r="A56" t="s">
        <v>38</v>
      </c>
      <c r="B56" t="s">
        <v>44</v>
      </c>
      <c r="C56" t="s">
        <v>105</v>
      </c>
      <c r="D56" t="s">
        <v>286</v>
      </c>
      <c r="E56">
        <v>6</v>
      </c>
      <c r="F56" t="s">
        <v>6</v>
      </c>
      <c r="G56" t="s">
        <v>60</v>
      </c>
      <c r="H56" t="s">
        <v>27</v>
      </c>
    </row>
    <row r="57" spans="1:8" x14ac:dyDescent="0.3">
      <c r="A57" t="s">
        <v>38</v>
      </c>
      <c r="B57" t="s">
        <v>44</v>
      </c>
      <c r="C57" t="s">
        <v>106</v>
      </c>
      <c r="D57" t="s">
        <v>287</v>
      </c>
      <c r="E57">
        <v>6</v>
      </c>
      <c r="F57" t="s">
        <v>6</v>
      </c>
      <c r="G57" t="s">
        <v>60</v>
      </c>
      <c r="H57" t="s">
        <v>27</v>
      </c>
    </row>
    <row r="58" spans="1:8" x14ac:dyDescent="0.3">
      <c r="A58" t="s">
        <v>38</v>
      </c>
      <c r="B58" t="s">
        <v>44</v>
      </c>
      <c r="C58" t="s">
        <v>107</v>
      </c>
      <c r="D58" t="s">
        <v>288</v>
      </c>
      <c r="E58">
        <v>6</v>
      </c>
      <c r="F58" t="s">
        <v>6</v>
      </c>
      <c r="G58" t="s">
        <v>28</v>
      </c>
      <c r="H58" t="s">
        <v>29</v>
      </c>
    </row>
    <row r="59" spans="1:8" x14ac:dyDescent="0.3">
      <c r="A59" t="s">
        <v>38</v>
      </c>
      <c r="B59" t="s">
        <v>44</v>
      </c>
      <c r="C59" t="s">
        <v>108</v>
      </c>
      <c r="D59" t="s">
        <v>289</v>
      </c>
      <c r="E59">
        <v>3</v>
      </c>
      <c r="F59" t="s">
        <v>6</v>
      </c>
      <c r="G59" t="s">
        <v>26</v>
      </c>
      <c r="H59" t="s">
        <v>29</v>
      </c>
    </row>
    <row r="60" spans="1:8" x14ac:dyDescent="0.3">
      <c r="A60" t="s">
        <v>38</v>
      </c>
      <c r="B60" t="s">
        <v>44</v>
      </c>
      <c r="C60" t="s">
        <v>109</v>
      </c>
      <c r="D60" t="s">
        <v>290</v>
      </c>
      <c r="E60">
        <v>1</v>
      </c>
      <c r="F60" t="s">
        <v>6</v>
      </c>
      <c r="G60" t="s">
        <v>60</v>
      </c>
      <c r="H60" t="s">
        <v>27</v>
      </c>
    </row>
    <row r="61" spans="1:8" x14ac:dyDescent="0.3">
      <c r="A61" t="s">
        <v>38</v>
      </c>
      <c r="B61" t="s">
        <v>44</v>
      </c>
      <c r="C61" t="s">
        <v>110</v>
      </c>
      <c r="D61" t="s">
        <v>291</v>
      </c>
      <c r="E61">
        <v>1</v>
      </c>
      <c r="F61" t="s">
        <v>39</v>
      </c>
      <c r="G61" t="s">
        <v>48</v>
      </c>
      <c r="H61" t="s">
        <v>48</v>
      </c>
    </row>
    <row r="62" spans="1:8" x14ac:dyDescent="0.3">
      <c r="A62" t="s">
        <v>38</v>
      </c>
      <c r="B62" t="s">
        <v>44</v>
      </c>
      <c r="C62" t="s">
        <v>111</v>
      </c>
      <c r="D62" t="s">
        <v>292</v>
      </c>
      <c r="E62">
        <v>1</v>
      </c>
      <c r="F62" t="s">
        <v>6</v>
      </c>
      <c r="G62" t="s">
        <v>50</v>
      </c>
      <c r="H62" t="s">
        <v>27</v>
      </c>
    </row>
    <row r="63" spans="1:8" x14ac:dyDescent="0.3">
      <c r="A63" t="s">
        <v>38</v>
      </c>
      <c r="B63" t="s">
        <v>44</v>
      </c>
      <c r="C63" t="s">
        <v>112</v>
      </c>
      <c r="D63" t="s">
        <v>293</v>
      </c>
      <c r="E63">
        <v>1</v>
      </c>
      <c r="F63" t="s">
        <v>39</v>
      </c>
      <c r="G63" t="s">
        <v>72</v>
      </c>
      <c r="H63" t="s">
        <v>72</v>
      </c>
    </row>
    <row r="64" spans="1:8" x14ac:dyDescent="0.3">
      <c r="A64" t="s">
        <v>38</v>
      </c>
      <c r="B64" t="s">
        <v>44</v>
      </c>
      <c r="C64" t="s">
        <v>113</v>
      </c>
      <c r="D64" t="s">
        <v>294</v>
      </c>
      <c r="E64">
        <v>1</v>
      </c>
      <c r="F64" t="s">
        <v>6</v>
      </c>
      <c r="G64" t="s">
        <v>74</v>
      </c>
      <c r="H64" t="s">
        <v>27</v>
      </c>
    </row>
    <row r="65" spans="1:8" x14ac:dyDescent="0.3">
      <c r="A65" t="s">
        <v>38</v>
      </c>
      <c r="B65" t="s">
        <v>44</v>
      </c>
      <c r="C65" t="s">
        <v>114</v>
      </c>
      <c r="D65" t="s">
        <v>295</v>
      </c>
      <c r="E65">
        <v>0.56999999999999995</v>
      </c>
      <c r="F65" t="s">
        <v>6</v>
      </c>
      <c r="G65" t="s">
        <v>26</v>
      </c>
      <c r="H65" t="s">
        <v>29</v>
      </c>
    </row>
    <row r="66" spans="1:8" x14ac:dyDescent="0.3">
      <c r="A66" t="s">
        <v>38</v>
      </c>
      <c r="B66" t="s">
        <v>44</v>
      </c>
      <c r="C66" t="s">
        <v>116</v>
      </c>
      <c r="D66" t="s">
        <v>296</v>
      </c>
      <c r="E66">
        <v>0.71</v>
      </c>
      <c r="F66" t="s">
        <v>6</v>
      </c>
      <c r="G66" t="s">
        <v>57</v>
      </c>
      <c r="H66" t="s">
        <v>29</v>
      </c>
    </row>
    <row r="67" spans="1:8" x14ac:dyDescent="0.3">
      <c r="A67" t="s">
        <v>38</v>
      </c>
      <c r="B67" t="s">
        <v>44</v>
      </c>
      <c r="C67" t="s">
        <v>115</v>
      </c>
      <c r="D67" t="s">
        <v>297</v>
      </c>
      <c r="E67">
        <v>1</v>
      </c>
      <c r="F67" t="s">
        <v>6</v>
      </c>
      <c r="G67" t="s">
        <v>26</v>
      </c>
      <c r="H67" t="s">
        <v>29</v>
      </c>
    </row>
    <row r="68" spans="1:8" x14ac:dyDescent="0.3">
      <c r="A68" t="s">
        <v>38</v>
      </c>
      <c r="B68" t="s">
        <v>44</v>
      </c>
      <c r="C68" t="s">
        <v>117</v>
      </c>
      <c r="D68" t="s">
        <v>298</v>
      </c>
      <c r="E68">
        <v>1</v>
      </c>
      <c r="F68" t="s">
        <v>6</v>
      </c>
      <c r="G68" t="s">
        <v>60</v>
      </c>
      <c r="H68" t="s">
        <v>27</v>
      </c>
    </row>
    <row r="69" spans="1:8" x14ac:dyDescent="0.3">
      <c r="A69" t="s">
        <v>38</v>
      </c>
      <c r="B69" t="s">
        <v>44</v>
      </c>
      <c r="C69" t="s">
        <v>118</v>
      </c>
      <c r="D69" t="s">
        <v>299</v>
      </c>
      <c r="E69">
        <v>1</v>
      </c>
      <c r="F69" t="s">
        <v>6</v>
      </c>
      <c r="G69" t="s">
        <v>60</v>
      </c>
      <c r="H69" t="s">
        <v>27</v>
      </c>
    </row>
    <row r="70" spans="1:8" x14ac:dyDescent="0.3">
      <c r="A70" t="s">
        <v>38</v>
      </c>
      <c r="B70" t="s">
        <v>44</v>
      </c>
      <c r="C70" t="s">
        <v>119</v>
      </c>
      <c r="D70" t="s">
        <v>300</v>
      </c>
      <c r="E70">
        <v>1</v>
      </c>
      <c r="F70" t="s">
        <v>6</v>
      </c>
      <c r="G70" t="s">
        <v>60</v>
      </c>
      <c r="H70" t="s">
        <v>27</v>
      </c>
    </row>
    <row r="71" spans="1:8" x14ac:dyDescent="0.3">
      <c r="A71" t="s">
        <v>38</v>
      </c>
      <c r="B71" t="s">
        <v>44</v>
      </c>
      <c r="C71" t="s">
        <v>120</v>
      </c>
      <c r="D71" t="s">
        <v>301</v>
      </c>
      <c r="E71">
        <v>1</v>
      </c>
      <c r="F71" t="s">
        <v>6</v>
      </c>
      <c r="G71" t="s">
        <v>60</v>
      </c>
      <c r="H71" t="s">
        <v>27</v>
      </c>
    </row>
    <row r="72" spans="1:8" x14ac:dyDescent="0.3">
      <c r="A72" t="s">
        <v>38</v>
      </c>
      <c r="B72" t="s">
        <v>44</v>
      </c>
      <c r="C72" t="s">
        <v>121</v>
      </c>
      <c r="D72" t="s">
        <v>302</v>
      </c>
      <c r="E72">
        <v>1</v>
      </c>
      <c r="F72" t="s">
        <v>6</v>
      </c>
      <c r="G72" t="s">
        <v>60</v>
      </c>
      <c r="H72" t="s">
        <v>27</v>
      </c>
    </row>
    <row r="73" spans="1:8" x14ac:dyDescent="0.3">
      <c r="A73" t="s">
        <v>38</v>
      </c>
      <c r="B73" t="s">
        <v>44</v>
      </c>
      <c r="C73" t="s">
        <v>122</v>
      </c>
      <c r="D73" t="s">
        <v>303</v>
      </c>
      <c r="E73">
        <v>1</v>
      </c>
      <c r="F73" t="s">
        <v>6</v>
      </c>
      <c r="G73" t="s">
        <v>26</v>
      </c>
      <c r="H73" t="s">
        <v>29</v>
      </c>
    </row>
    <row r="74" spans="1:8" x14ac:dyDescent="0.3">
      <c r="A74" t="s">
        <v>38</v>
      </c>
      <c r="B74" t="s">
        <v>44</v>
      </c>
      <c r="C74" t="s">
        <v>123</v>
      </c>
      <c r="D74" t="s">
        <v>304</v>
      </c>
      <c r="E74">
        <v>1</v>
      </c>
      <c r="F74" t="s">
        <v>6</v>
      </c>
      <c r="G74" t="s">
        <v>26</v>
      </c>
      <c r="H74" t="s">
        <v>29</v>
      </c>
    </row>
    <row r="75" spans="1:8" x14ac:dyDescent="0.3">
      <c r="A75" t="s">
        <v>38</v>
      </c>
      <c r="B75" t="s">
        <v>44</v>
      </c>
      <c r="C75" t="s">
        <v>124</v>
      </c>
      <c r="D75" t="s">
        <v>305</v>
      </c>
      <c r="E75">
        <v>0.56999999999999995</v>
      </c>
      <c r="F75" t="s">
        <v>6</v>
      </c>
      <c r="G75" t="s">
        <v>57</v>
      </c>
      <c r="H75" t="s">
        <v>29</v>
      </c>
    </row>
    <row r="76" spans="1:8" x14ac:dyDescent="0.3">
      <c r="A76" t="s">
        <v>38</v>
      </c>
      <c r="B76" t="s">
        <v>44</v>
      </c>
      <c r="C76" t="s">
        <v>125</v>
      </c>
      <c r="D76" t="s">
        <v>306</v>
      </c>
      <c r="E76">
        <v>1</v>
      </c>
      <c r="F76" t="s">
        <v>6</v>
      </c>
      <c r="G76" t="s">
        <v>28</v>
      </c>
      <c r="H76" t="s">
        <v>27</v>
      </c>
    </row>
    <row r="77" spans="1:8" x14ac:dyDescent="0.3">
      <c r="A77" t="s">
        <v>38</v>
      </c>
      <c r="B77" t="s">
        <v>44</v>
      </c>
      <c r="C77" t="s">
        <v>126</v>
      </c>
      <c r="D77" t="s">
        <v>307</v>
      </c>
      <c r="E77">
        <v>6</v>
      </c>
      <c r="F77" t="s">
        <v>6</v>
      </c>
      <c r="G77" t="s">
        <v>57</v>
      </c>
      <c r="H77" t="s">
        <v>27</v>
      </c>
    </row>
    <row r="78" spans="1:8" x14ac:dyDescent="0.3">
      <c r="A78" t="s">
        <v>38</v>
      </c>
      <c r="B78" t="s">
        <v>44</v>
      </c>
      <c r="C78" t="s">
        <v>127</v>
      </c>
      <c r="D78" t="s">
        <v>308</v>
      </c>
      <c r="E78">
        <v>3</v>
      </c>
      <c r="F78" t="s">
        <v>6</v>
      </c>
      <c r="G78" t="s">
        <v>26</v>
      </c>
      <c r="H78" t="s">
        <v>29</v>
      </c>
    </row>
    <row r="79" spans="1:8" x14ac:dyDescent="0.3">
      <c r="A79" t="s">
        <v>38</v>
      </c>
      <c r="B79" t="s">
        <v>44</v>
      </c>
      <c r="C79" t="s">
        <v>128</v>
      </c>
      <c r="D79" t="s">
        <v>309</v>
      </c>
      <c r="E79">
        <v>1</v>
      </c>
      <c r="F79" t="s">
        <v>6</v>
      </c>
      <c r="G79" t="s">
        <v>57</v>
      </c>
      <c r="H79" t="s">
        <v>29</v>
      </c>
    </row>
    <row r="80" spans="1:8" x14ac:dyDescent="0.3">
      <c r="A80" t="s">
        <v>38</v>
      </c>
      <c r="B80" t="s">
        <v>44</v>
      </c>
      <c r="C80" t="s">
        <v>129</v>
      </c>
      <c r="D80" t="s">
        <v>310</v>
      </c>
      <c r="E80">
        <v>1</v>
      </c>
      <c r="F80" t="s">
        <v>6</v>
      </c>
      <c r="G80" t="s">
        <v>130</v>
      </c>
      <c r="H80" t="s">
        <v>29</v>
      </c>
    </row>
    <row r="81" spans="1:8" x14ac:dyDescent="0.3">
      <c r="A81" t="s">
        <v>38</v>
      </c>
      <c r="B81" t="s">
        <v>44</v>
      </c>
      <c r="C81" t="s">
        <v>131</v>
      </c>
      <c r="D81" t="s">
        <v>311</v>
      </c>
      <c r="E81">
        <v>3</v>
      </c>
      <c r="F81" t="s">
        <v>6</v>
      </c>
      <c r="G81" t="s">
        <v>80</v>
      </c>
      <c r="H81" t="s">
        <v>29</v>
      </c>
    </row>
    <row r="82" spans="1:8" x14ac:dyDescent="0.3">
      <c r="A82" t="s">
        <v>38</v>
      </c>
      <c r="B82" t="s">
        <v>44</v>
      </c>
      <c r="C82" t="s">
        <v>132</v>
      </c>
      <c r="D82" t="s">
        <v>312</v>
      </c>
      <c r="E82">
        <v>9</v>
      </c>
      <c r="F82" t="s">
        <v>6</v>
      </c>
      <c r="G82" t="s">
        <v>57</v>
      </c>
      <c r="H82" t="s">
        <v>27</v>
      </c>
    </row>
    <row r="83" spans="1:8" x14ac:dyDescent="0.3">
      <c r="A83" t="s">
        <v>38</v>
      </c>
      <c r="B83" t="s">
        <v>44</v>
      </c>
      <c r="C83" t="s">
        <v>133</v>
      </c>
      <c r="D83" t="s">
        <v>313</v>
      </c>
      <c r="E83">
        <v>1</v>
      </c>
      <c r="F83" t="s">
        <v>6</v>
      </c>
      <c r="G83" t="s">
        <v>134</v>
      </c>
      <c r="H83" t="s">
        <v>29</v>
      </c>
    </row>
    <row r="84" spans="1:8" x14ac:dyDescent="0.3">
      <c r="A84" t="s">
        <v>38</v>
      </c>
      <c r="B84" t="s">
        <v>44</v>
      </c>
      <c r="C84" t="s">
        <v>135</v>
      </c>
      <c r="D84" t="s">
        <v>314</v>
      </c>
      <c r="E84">
        <v>10</v>
      </c>
      <c r="F84" t="s">
        <v>6</v>
      </c>
      <c r="G84" t="s">
        <v>46</v>
      </c>
      <c r="H84" t="s">
        <v>27</v>
      </c>
    </row>
    <row r="85" spans="1:8" x14ac:dyDescent="0.3">
      <c r="A85" t="s">
        <v>23</v>
      </c>
      <c r="B85" t="s">
        <v>27</v>
      </c>
      <c r="C85" t="s">
        <v>27</v>
      </c>
      <c r="D85" t="s">
        <v>221</v>
      </c>
      <c r="E85">
        <v>0</v>
      </c>
      <c r="F85" t="s">
        <v>39</v>
      </c>
      <c r="G85" t="s">
        <v>40</v>
      </c>
      <c r="H85" t="s">
        <v>41</v>
      </c>
    </row>
    <row r="86" spans="1:8" x14ac:dyDescent="0.3">
      <c r="A86" t="s">
        <v>23</v>
      </c>
      <c r="B86" t="s">
        <v>42</v>
      </c>
      <c r="C86" t="s">
        <v>43</v>
      </c>
      <c r="D86" t="s">
        <v>233</v>
      </c>
      <c r="E86">
        <v>1.1000000000000001</v>
      </c>
      <c r="F86" t="s">
        <v>39</v>
      </c>
      <c r="G86" t="s">
        <v>27</v>
      </c>
      <c r="H86" t="s">
        <v>27</v>
      </c>
    </row>
    <row r="87" spans="1:8" x14ac:dyDescent="0.3">
      <c r="A87" t="s">
        <v>23</v>
      </c>
      <c r="B87" t="s">
        <v>44</v>
      </c>
      <c r="C87" t="s">
        <v>45</v>
      </c>
      <c r="D87" t="s">
        <v>234</v>
      </c>
      <c r="E87">
        <v>1.1000000000000001</v>
      </c>
      <c r="F87" t="s">
        <v>6</v>
      </c>
      <c r="G87" t="s">
        <v>46</v>
      </c>
      <c r="H87" t="s">
        <v>27</v>
      </c>
    </row>
    <row r="88" spans="1:8" x14ac:dyDescent="0.3">
      <c r="A88" t="s">
        <v>23</v>
      </c>
      <c r="B88" t="s">
        <v>44</v>
      </c>
      <c r="C88" t="s">
        <v>53</v>
      </c>
      <c r="D88" t="s">
        <v>235</v>
      </c>
      <c r="E88">
        <v>2</v>
      </c>
      <c r="F88" t="s">
        <v>6</v>
      </c>
      <c r="G88" t="s">
        <v>26</v>
      </c>
      <c r="H88" t="s">
        <v>29</v>
      </c>
    </row>
    <row r="89" spans="1:8" x14ac:dyDescent="0.3">
      <c r="A89" t="s">
        <v>23</v>
      </c>
      <c r="B89" t="s">
        <v>44</v>
      </c>
      <c r="C89" t="s">
        <v>58</v>
      </c>
      <c r="D89" t="s">
        <v>236</v>
      </c>
      <c r="E89">
        <v>1</v>
      </c>
      <c r="F89" t="s">
        <v>6</v>
      </c>
      <c r="G89" t="s">
        <v>28</v>
      </c>
      <c r="H89" t="s">
        <v>27</v>
      </c>
    </row>
    <row r="90" spans="1:8" x14ac:dyDescent="0.3">
      <c r="A90" t="s">
        <v>23</v>
      </c>
      <c r="B90" t="s">
        <v>44</v>
      </c>
      <c r="C90" t="s">
        <v>59</v>
      </c>
      <c r="D90" t="s">
        <v>237</v>
      </c>
      <c r="E90">
        <v>1</v>
      </c>
      <c r="F90" t="s">
        <v>6</v>
      </c>
      <c r="G90" t="s">
        <v>60</v>
      </c>
      <c r="H90" t="s">
        <v>27</v>
      </c>
    </row>
    <row r="91" spans="1:8" x14ac:dyDescent="0.3">
      <c r="A91" t="s">
        <v>23</v>
      </c>
      <c r="B91" t="s">
        <v>44</v>
      </c>
      <c r="C91" t="s">
        <v>61</v>
      </c>
      <c r="D91" t="s">
        <v>238</v>
      </c>
      <c r="E91">
        <v>1</v>
      </c>
      <c r="F91" t="s">
        <v>6</v>
      </c>
      <c r="G91" t="s">
        <v>26</v>
      </c>
      <c r="H91" t="s">
        <v>27</v>
      </c>
    </row>
    <row r="92" spans="1:8" x14ac:dyDescent="0.3">
      <c r="A92" t="s">
        <v>23</v>
      </c>
      <c r="B92" t="s">
        <v>44</v>
      </c>
      <c r="C92" t="s">
        <v>63</v>
      </c>
      <c r="D92" t="s">
        <v>239</v>
      </c>
      <c r="E92">
        <v>1</v>
      </c>
      <c r="F92" t="s">
        <v>6</v>
      </c>
      <c r="G92" t="s">
        <v>60</v>
      </c>
      <c r="H92" t="s">
        <v>27</v>
      </c>
    </row>
    <row r="93" spans="1:8" x14ac:dyDescent="0.3">
      <c r="A93" t="s">
        <v>23</v>
      </c>
      <c r="B93" t="s">
        <v>44</v>
      </c>
      <c r="C93" t="s">
        <v>64</v>
      </c>
      <c r="D93" t="s">
        <v>240</v>
      </c>
      <c r="E93">
        <v>1</v>
      </c>
      <c r="F93" t="s">
        <v>6</v>
      </c>
      <c r="G93" t="s">
        <v>26</v>
      </c>
      <c r="H93" t="s">
        <v>29</v>
      </c>
    </row>
    <row r="94" spans="1:8" x14ac:dyDescent="0.3">
      <c r="A94" t="s">
        <v>23</v>
      </c>
      <c r="B94" t="s">
        <v>44</v>
      </c>
      <c r="C94" t="s">
        <v>65</v>
      </c>
      <c r="D94" t="s">
        <v>241</v>
      </c>
      <c r="E94">
        <v>0.71</v>
      </c>
      <c r="F94" t="s">
        <v>6</v>
      </c>
      <c r="G94" t="s">
        <v>26</v>
      </c>
      <c r="H94" t="s">
        <v>27</v>
      </c>
    </row>
    <row r="95" spans="1:8" x14ac:dyDescent="0.3">
      <c r="A95" t="s">
        <v>23</v>
      </c>
      <c r="B95" t="s">
        <v>44</v>
      </c>
      <c r="C95" t="s">
        <v>66</v>
      </c>
      <c r="D95" t="s">
        <v>242</v>
      </c>
      <c r="E95">
        <v>0.56999999999999995</v>
      </c>
      <c r="F95" t="s">
        <v>6</v>
      </c>
      <c r="G95" t="s">
        <v>26</v>
      </c>
      <c r="H95" t="s">
        <v>27</v>
      </c>
    </row>
    <row r="96" spans="1:8" x14ac:dyDescent="0.3">
      <c r="A96" t="s">
        <v>23</v>
      </c>
      <c r="B96" t="s">
        <v>44</v>
      </c>
      <c r="C96" t="s">
        <v>67</v>
      </c>
      <c r="D96" t="s">
        <v>243</v>
      </c>
      <c r="E96">
        <v>0.56999999999999995</v>
      </c>
      <c r="F96" t="s">
        <v>6</v>
      </c>
      <c r="G96" t="s">
        <v>26</v>
      </c>
      <c r="H96" t="s">
        <v>27</v>
      </c>
    </row>
    <row r="97" spans="1:8" x14ac:dyDescent="0.3">
      <c r="A97" t="s">
        <v>23</v>
      </c>
      <c r="B97" t="s">
        <v>44</v>
      </c>
      <c r="C97" t="s">
        <v>68</v>
      </c>
      <c r="D97" t="s">
        <v>244</v>
      </c>
      <c r="E97">
        <v>0.14000000000000001</v>
      </c>
      <c r="F97" t="s">
        <v>6</v>
      </c>
      <c r="G97" t="s">
        <v>26</v>
      </c>
      <c r="H97" t="s">
        <v>27</v>
      </c>
    </row>
    <row r="98" spans="1:8" x14ac:dyDescent="0.3">
      <c r="A98" t="s">
        <v>23</v>
      </c>
      <c r="B98" t="s">
        <v>44</v>
      </c>
      <c r="C98" t="s">
        <v>69</v>
      </c>
      <c r="D98" t="s">
        <v>245</v>
      </c>
      <c r="E98">
        <v>2</v>
      </c>
      <c r="F98" t="s">
        <v>6</v>
      </c>
      <c r="G98" t="s">
        <v>26</v>
      </c>
      <c r="H98" t="s">
        <v>27</v>
      </c>
    </row>
    <row r="99" spans="1:8" x14ac:dyDescent="0.3">
      <c r="A99" t="s">
        <v>23</v>
      </c>
      <c r="B99" t="s">
        <v>44</v>
      </c>
      <c r="C99" t="s">
        <v>70</v>
      </c>
      <c r="D99" t="s">
        <v>246</v>
      </c>
      <c r="E99">
        <v>1</v>
      </c>
      <c r="F99" t="s">
        <v>6</v>
      </c>
      <c r="G99" t="s">
        <v>57</v>
      </c>
      <c r="H99" t="s">
        <v>29</v>
      </c>
    </row>
    <row r="100" spans="1:8" x14ac:dyDescent="0.3">
      <c r="A100" t="s">
        <v>23</v>
      </c>
      <c r="B100" t="s">
        <v>44</v>
      </c>
      <c r="C100" t="s">
        <v>71</v>
      </c>
      <c r="D100" t="s">
        <v>247</v>
      </c>
      <c r="E100">
        <v>1</v>
      </c>
      <c r="F100" t="s">
        <v>39</v>
      </c>
      <c r="G100" t="s">
        <v>72</v>
      </c>
      <c r="H100" t="s">
        <v>72</v>
      </c>
    </row>
    <row r="101" spans="1:8" x14ac:dyDescent="0.3">
      <c r="A101" t="s">
        <v>23</v>
      </c>
      <c r="B101" t="s">
        <v>44</v>
      </c>
      <c r="C101" t="s">
        <v>73</v>
      </c>
      <c r="D101" t="s">
        <v>248</v>
      </c>
      <c r="E101">
        <v>1</v>
      </c>
      <c r="F101" t="s">
        <v>6</v>
      </c>
      <c r="G101" t="s">
        <v>74</v>
      </c>
      <c r="H101" t="s">
        <v>27</v>
      </c>
    </row>
    <row r="102" spans="1:8" x14ac:dyDescent="0.3">
      <c r="A102" t="s">
        <v>23</v>
      </c>
      <c r="B102" t="s">
        <v>44</v>
      </c>
      <c r="C102" t="s">
        <v>76</v>
      </c>
      <c r="D102" t="s">
        <v>249</v>
      </c>
      <c r="E102">
        <v>6</v>
      </c>
      <c r="F102" t="s">
        <v>6</v>
      </c>
      <c r="G102" t="s">
        <v>57</v>
      </c>
      <c r="H102" t="s">
        <v>27</v>
      </c>
    </row>
    <row r="103" spans="1:8" x14ac:dyDescent="0.3">
      <c r="A103" t="s">
        <v>23</v>
      </c>
      <c r="B103" t="s">
        <v>44</v>
      </c>
      <c r="C103" t="s">
        <v>77</v>
      </c>
      <c r="D103" t="s">
        <v>250</v>
      </c>
      <c r="E103">
        <v>1</v>
      </c>
      <c r="F103" t="s">
        <v>6</v>
      </c>
      <c r="G103" t="s">
        <v>28</v>
      </c>
      <c r="H103" t="s">
        <v>27</v>
      </c>
    </row>
    <row r="104" spans="1:8" x14ac:dyDescent="0.3">
      <c r="A104" t="s">
        <v>23</v>
      </c>
      <c r="B104" t="s">
        <v>44</v>
      </c>
      <c r="C104" t="s">
        <v>58</v>
      </c>
      <c r="D104" t="s">
        <v>251</v>
      </c>
      <c r="E104">
        <v>2</v>
      </c>
      <c r="F104" t="s">
        <v>6</v>
      </c>
      <c r="G104" t="s">
        <v>28</v>
      </c>
      <c r="H104" t="s">
        <v>27</v>
      </c>
    </row>
    <row r="105" spans="1:8" x14ac:dyDescent="0.3">
      <c r="A105" t="s">
        <v>23</v>
      </c>
      <c r="B105" t="s">
        <v>44</v>
      </c>
      <c r="C105" t="s">
        <v>81</v>
      </c>
      <c r="D105" t="s">
        <v>252</v>
      </c>
      <c r="E105">
        <v>10</v>
      </c>
      <c r="F105" t="s">
        <v>6</v>
      </c>
      <c r="G105" t="s">
        <v>28</v>
      </c>
      <c r="H105" t="s">
        <v>27</v>
      </c>
    </row>
    <row r="106" spans="1:8" x14ac:dyDescent="0.3">
      <c r="A106" t="s">
        <v>23</v>
      </c>
      <c r="B106" t="s">
        <v>44</v>
      </c>
      <c r="C106" t="s">
        <v>82</v>
      </c>
      <c r="D106" t="s">
        <v>253</v>
      </c>
      <c r="E106">
        <v>1</v>
      </c>
      <c r="F106" t="s">
        <v>6</v>
      </c>
      <c r="G106" t="s">
        <v>26</v>
      </c>
      <c r="H106" t="s">
        <v>29</v>
      </c>
    </row>
    <row r="107" spans="1:8" x14ac:dyDescent="0.3">
      <c r="A107" t="s">
        <v>23</v>
      </c>
      <c r="B107" t="s">
        <v>44</v>
      </c>
      <c r="C107" t="s">
        <v>83</v>
      </c>
      <c r="D107" t="s">
        <v>254</v>
      </c>
      <c r="E107">
        <v>1</v>
      </c>
      <c r="F107" t="s">
        <v>6</v>
      </c>
      <c r="G107" t="s">
        <v>26</v>
      </c>
      <c r="H107" t="s">
        <v>27</v>
      </c>
    </row>
    <row r="108" spans="1:8" x14ac:dyDescent="0.3">
      <c r="A108" t="s">
        <v>23</v>
      </c>
      <c r="B108" t="s">
        <v>44</v>
      </c>
      <c r="C108" t="s">
        <v>84</v>
      </c>
      <c r="D108" t="s">
        <v>255</v>
      </c>
      <c r="E108">
        <v>1</v>
      </c>
      <c r="F108" t="s">
        <v>6</v>
      </c>
      <c r="G108" t="s">
        <v>26</v>
      </c>
      <c r="H108" t="s">
        <v>29</v>
      </c>
    </row>
    <row r="109" spans="1:8" x14ac:dyDescent="0.3">
      <c r="A109" t="s">
        <v>23</v>
      </c>
      <c r="B109" t="s">
        <v>44</v>
      </c>
      <c r="C109" t="s">
        <v>85</v>
      </c>
      <c r="D109" t="s">
        <v>256</v>
      </c>
      <c r="E109">
        <v>6</v>
      </c>
      <c r="F109" t="s">
        <v>6</v>
      </c>
      <c r="G109" t="s">
        <v>28</v>
      </c>
      <c r="H109" t="s">
        <v>27</v>
      </c>
    </row>
    <row r="110" spans="1:8" x14ac:dyDescent="0.3">
      <c r="A110" t="s">
        <v>23</v>
      </c>
      <c r="B110" t="s">
        <v>44</v>
      </c>
      <c r="C110" t="s">
        <v>87</v>
      </c>
      <c r="D110" t="s">
        <v>257</v>
      </c>
      <c r="E110">
        <v>2</v>
      </c>
      <c r="F110" t="s">
        <v>6</v>
      </c>
      <c r="G110" t="s">
        <v>26</v>
      </c>
      <c r="H110" t="s">
        <v>29</v>
      </c>
    </row>
    <row r="111" spans="1:8" x14ac:dyDescent="0.3">
      <c r="A111" t="s">
        <v>23</v>
      </c>
      <c r="B111" t="s">
        <v>44</v>
      </c>
      <c r="C111" t="s">
        <v>88</v>
      </c>
      <c r="D111" t="s">
        <v>258</v>
      </c>
      <c r="E111">
        <v>2</v>
      </c>
      <c r="F111" t="s">
        <v>6</v>
      </c>
      <c r="G111" t="s">
        <v>26</v>
      </c>
      <c r="H111" t="s">
        <v>27</v>
      </c>
    </row>
    <row r="112" spans="1:8" x14ac:dyDescent="0.3">
      <c r="A112" t="s">
        <v>23</v>
      </c>
      <c r="B112" t="s">
        <v>44</v>
      </c>
      <c r="C112" t="s">
        <v>89</v>
      </c>
      <c r="D112" t="s">
        <v>259</v>
      </c>
      <c r="E112">
        <v>1</v>
      </c>
      <c r="F112" t="s">
        <v>6</v>
      </c>
      <c r="G112" t="s">
        <v>28</v>
      </c>
      <c r="H112" t="s">
        <v>29</v>
      </c>
    </row>
    <row r="113" spans="1:8" x14ac:dyDescent="0.3">
      <c r="A113" t="s">
        <v>23</v>
      </c>
      <c r="B113" t="s">
        <v>44</v>
      </c>
      <c r="C113" t="s">
        <v>93</v>
      </c>
      <c r="D113" t="s">
        <v>260</v>
      </c>
      <c r="E113">
        <v>1</v>
      </c>
      <c r="F113" t="s">
        <v>6</v>
      </c>
      <c r="G113" t="s">
        <v>57</v>
      </c>
      <c r="H113" t="s">
        <v>27</v>
      </c>
    </row>
    <row r="114" spans="1:8" x14ac:dyDescent="0.3">
      <c r="A114" t="s">
        <v>23</v>
      </c>
      <c r="B114" t="s">
        <v>44</v>
      </c>
      <c r="C114" t="s">
        <v>94</v>
      </c>
      <c r="D114" t="s">
        <v>261</v>
      </c>
      <c r="E114">
        <v>3</v>
      </c>
      <c r="F114" t="s">
        <v>6</v>
      </c>
      <c r="G114" t="s">
        <v>57</v>
      </c>
      <c r="H114" t="s">
        <v>27</v>
      </c>
    </row>
    <row r="115" spans="1:8" x14ac:dyDescent="0.3">
      <c r="A115" t="s">
        <v>23</v>
      </c>
      <c r="B115" t="s">
        <v>44</v>
      </c>
      <c r="C115" t="s">
        <v>95</v>
      </c>
      <c r="D115" t="s">
        <v>262</v>
      </c>
      <c r="E115">
        <v>2</v>
      </c>
      <c r="F115" t="s">
        <v>6</v>
      </c>
      <c r="G115" t="s">
        <v>26</v>
      </c>
      <c r="H115" t="s">
        <v>27</v>
      </c>
    </row>
    <row r="116" spans="1:8" x14ac:dyDescent="0.3">
      <c r="A116" t="s">
        <v>23</v>
      </c>
      <c r="B116" t="s">
        <v>44</v>
      </c>
      <c r="C116" t="s">
        <v>96</v>
      </c>
      <c r="D116" t="s">
        <v>263</v>
      </c>
      <c r="E116">
        <v>1</v>
      </c>
      <c r="F116" t="s">
        <v>6</v>
      </c>
      <c r="G116" t="s">
        <v>28</v>
      </c>
      <c r="H116" t="s">
        <v>27</v>
      </c>
    </row>
    <row r="117" spans="1:8" x14ac:dyDescent="0.3">
      <c r="A117" t="s">
        <v>23</v>
      </c>
      <c r="B117" t="s">
        <v>44</v>
      </c>
      <c r="C117" t="s">
        <v>97</v>
      </c>
      <c r="D117" t="s">
        <v>264</v>
      </c>
      <c r="E117">
        <v>1</v>
      </c>
      <c r="F117" t="s">
        <v>6</v>
      </c>
      <c r="G117" t="s">
        <v>28</v>
      </c>
      <c r="H117" t="s">
        <v>27</v>
      </c>
    </row>
    <row r="118" spans="1:8" x14ac:dyDescent="0.3">
      <c r="A118" t="s">
        <v>23</v>
      </c>
      <c r="B118" t="s">
        <v>44</v>
      </c>
      <c r="C118" t="s">
        <v>98</v>
      </c>
      <c r="D118" t="s">
        <v>265</v>
      </c>
      <c r="E118">
        <v>1</v>
      </c>
      <c r="F118" t="s">
        <v>6</v>
      </c>
      <c r="G118" t="s">
        <v>26</v>
      </c>
      <c r="H118" t="s">
        <v>27</v>
      </c>
    </row>
    <row r="119" spans="1:8" x14ac:dyDescent="0.3">
      <c r="A119" t="s">
        <v>23</v>
      </c>
      <c r="B119" t="s">
        <v>44</v>
      </c>
      <c r="C119" t="s">
        <v>99</v>
      </c>
      <c r="D119" t="s">
        <v>266</v>
      </c>
      <c r="E119">
        <v>1</v>
      </c>
      <c r="F119" t="s">
        <v>6</v>
      </c>
      <c r="G119" t="s">
        <v>26</v>
      </c>
      <c r="H119" t="s">
        <v>27</v>
      </c>
    </row>
    <row r="120" spans="1:8" x14ac:dyDescent="0.3">
      <c r="A120" t="s">
        <v>23</v>
      </c>
      <c r="B120" t="s">
        <v>44</v>
      </c>
      <c r="C120" t="s">
        <v>104</v>
      </c>
      <c r="D120" t="s">
        <v>267</v>
      </c>
      <c r="E120">
        <v>75</v>
      </c>
      <c r="F120" t="s">
        <v>6</v>
      </c>
      <c r="G120" t="s">
        <v>60</v>
      </c>
      <c r="H120" t="s">
        <v>27</v>
      </c>
    </row>
    <row r="121" spans="1:8" x14ac:dyDescent="0.3">
      <c r="A121" t="s">
        <v>23</v>
      </c>
      <c r="B121" t="s">
        <v>44</v>
      </c>
      <c r="C121" t="s">
        <v>105</v>
      </c>
      <c r="D121" t="s">
        <v>268</v>
      </c>
      <c r="E121">
        <v>6</v>
      </c>
      <c r="F121" t="s">
        <v>6</v>
      </c>
      <c r="G121" t="s">
        <v>60</v>
      </c>
      <c r="H121" t="s">
        <v>27</v>
      </c>
    </row>
    <row r="122" spans="1:8" x14ac:dyDescent="0.3">
      <c r="A122" t="s">
        <v>23</v>
      </c>
      <c r="B122" t="s">
        <v>44</v>
      </c>
      <c r="C122" t="s">
        <v>106</v>
      </c>
      <c r="D122" t="s">
        <v>269</v>
      </c>
      <c r="E122">
        <v>6</v>
      </c>
      <c r="F122" t="s">
        <v>6</v>
      </c>
      <c r="G122" t="s">
        <v>60</v>
      </c>
      <c r="H122" t="s">
        <v>27</v>
      </c>
    </row>
    <row r="123" spans="1:8" x14ac:dyDescent="0.3">
      <c r="A123" t="s">
        <v>23</v>
      </c>
      <c r="B123" t="s">
        <v>44</v>
      </c>
      <c r="C123" t="s">
        <v>107</v>
      </c>
      <c r="D123" t="s">
        <v>270</v>
      </c>
      <c r="E123">
        <v>6</v>
      </c>
      <c r="F123" t="s">
        <v>6</v>
      </c>
      <c r="G123" t="s">
        <v>28</v>
      </c>
      <c r="H123" t="s">
        <v>29</v>
      </c>
    </row>
    <row r="124" spans="1:8" x14ac:dyDescent="0.3">
      <c r="A124" t="s">
        <v>23</v>
      </c>
      <c r="B124" t="s">
        <v>44</v>
      </c>
      <c r="C124" t="s">
        <v>109</v>
      </c>
      <c r="D124" t="s">
        <v>271</v>
      </c>
      <c r="E124">
        <v>1</v>
      </c>
      <c r="F124" t="s">
        <v>6</v>
      </c>
      <c r="G124" t="s">
        <v>60</v>
      </c>
      <c r="H124" t="s">
        <v>27</v>
      </c>
    </row>
    <row r="125" spans="1:8" x14ac:dyDescent="0.3">
      <c r="A125" t="s">
        <v>23</v>
      </c>
      <c r="B125" t="s">
        <v>44</v>
      </c>
      <c r="C125" t="s">
        <v>114</v>
      </c>
      <c r="D125" t="s">
        <v>272</v>
      </c>
      <c r="E125">
        <v>0.56999999999999995</v>
      </c>
      <c r="F125" t="s">
        <v>6</v>
      </c>
      <c r="G125" t="s">
        <v>26</v>
      </c>
      <c r="H125" t="s">
        <v>29</v>
      </c>
    </row>
    <row r="126" spans="1:8" x14ac:dyDescent="0.3">
      <c r="A126" t="s">
        <v>23</v>
      </c>
      <c r="B126" t="s">
        <v>44</v>
      </c>
      <c r="C126" t="s">
        <v>116</v>
      </c>
      <c r="D126" t="s">
        <v>273</v>
      </c>
      <c r="E126">
        <v>0.71</v>
      </c>
      <c r="F126" t="s">
        <v>6</v>
      </c>
      <c r="G126" t="s">
        <v>57</v>
      </c>
      <c r="H126" t="s">
        <v>29</v>
      </c>
    </row>
    <row r="127" spans="1:8" x14ac:dyDescent="0.3">
      <c r="A127" t="s">
        <v>23</v>
      </c>
      <c r="B127" t="s">
        <v>44</v>
      </c>
      <c r="C127" t="s">
        <v>115</v>
      </c>
      <c r="D127" t="s">
        <v>274</v>
      </c>
      <c r="E127">
        <v>1</v>
      </c>
      <c r="F127" t="s">
        <v>6</v>
      </c>
      <c r="G127" t="s">
        <v>26</v>
      </c>
      <c r="H127" t="s">
        <v>29</v>
      </c>
    </row>
    <row r="128" spans="1:8" x14ac:dyDescent="0.3">
      <c r="A128" t="s">
        <v>23</v>
      </c>
      <c r="B128" t="s">
        <v>44</v>
      </c>
      <c r="C128" t="s">
        <v>117</v>
      </c>
      <c r="D128" t="s">
        <v>275</v>
      </c>
      <c r="E128">
        <v>1</v>
      </c>
      <c r="F128" t="s">
        <v>6</v>
      </c>
      <c r="G128" t="s">
        <v>60</v>
      </c>
      <c r="H128" t="s">
        <v>27</v>
      </c>
    </row>
    <row r="129" spans="1:8" x14ac:dyDescent="0.3">
      <c r="A129" t="s">
        <v>23</v>
      </c>
      <c r="B129" t="s">
        <v>44</v>
      </c>
      <c r="C129" t="s">
        <v>119</v>
      </c>
      <c r="D129" t="s">
        <v>276</v>
      </c>
      <c r="E129">
        <v>1</v>
      </c>
      <c r="F129" t="s">
        <v>6</v>
      </c>
      <c r="G129" t="s">
        <v>60</v>
      </c>
      <c r="H129" t="s">
        <v>27</v>
      </c>
    </row>
    <row r="130" spans="1:8" x14ac:dyDescent="0.3">
      <c r="A130" t="s">
        <v>23</v>
      </c>
      <c r="B130" t="s">
        <v>44</v>
      </c>
      <c r="C130" t="s">
        <v>120</v>
      </c>
      <c r="D130" t="s">
        <v>277</v>
      </c>
      <c r="E130">
        <v>1</v>
      </c>
      <c r="F130" t="s">
        <v>6</v>
      </c>
      <c r="G130" t="s">
        <v>60</v>
      </c>
      <c r="H130" t="s">
        <v>27</v>
      </c>
    </row>
    <row r="131" spans="1:8" x14ac:dyDescent="0.3">
      <c r="A131" t="s">
        <v>23</v>
      </c>
      <c r="B131" t="s">
        <v>44</v>
      </c>
      <c r="C131" t="s">
        <v>121</v>
      </c>
      <c r="D131" t="s">
        <v>278</v>
      </c>
      <c r="E131">
        <v>1</v>
      </c>
      <c r="F131" t="s">
        <v>6</v>
      </c>
      <c r="G131" t="s">
        <v>60</v>
      </c>
      <c r="H131" t="s">
        <v>27</v>
      </c>
    </row>
    <row r="132" spans="1:8" x14ac:dyDescent="0.3">
      <c r="A132" t="s">
        <v>23</v>
      </c>
      <c r="B132" t="s">
        <v>44</v>
      </c>
      <c r="C132" t="s">
        <v>122</v>
      </c>
      <c r="D132" t="s">
        <v>279</v>
      </c>
      <c r="E132">
        <v>1</v>
      </c>
      <c r="F132" t="s">
        <v>6</v>
      </c>
      <c r="G132" t="s">
        <v>26</v>
      </c>
      <c r="H132" t="s">
        <v>29</v>
      </c>
    </row>
    <row r="133" spans="1:8" x14ac:dyDescent="0.3">
      <c r="A133" t="s">
        <v>23</v>
      </c>
      <c r="B133" t="s">
        <v>44</v>
      </c>
      <c r="C133" t="s">
        <v>123</v>
      </c>
      <c r="D133" t="s">
        <v>280</v>
      </c>
      <c r="E133">
        <v>1</v>
      </c>
      <c r="F133" t="s">
        <v>6</v>
      </c>
      <c r="G133" t="s">
        <v>26</v>
      </c>
      <c r="H133" t="s">
        <v>29</v>
      </c>
    </row>
    <row r="134" spans="1:8" x14ac:dyDescent="0.3">
      <c r="A134" t="s">
        <v>23</v>
      </c>
      <c r="B134" t="s">
        <v>44</v>
      </c>
      <c r="C134" t="s">
        <v>124</v>
      </c>
      <c r="D134" t="s">
        <v>281</v>
      </c>
      <c r="E134">
        <v>0.56999999999999995</v>
      </c>
      <c r="F134" t="s">
        <v>6</v>
      </c>
      <c r="G134" t="s">
        <v>57</v>
      </c>
      <c r="H134" t="s">
        <v>29</v>
      </c>
    </row>
    <row r="135" spans="1:8" x14ac:dyDescent="0.3">
      <c r="A135" t="s">
        <v>23</v>
      </c>
      <c r="B135" t="s">
        <v>44</v>
      </c>
      <c r="C135" t="s">
        <v>125</v>
      </c>
      <c r="D135" t="s">
        <v>282</v>
      </c>
      <c r="E135">
        <v>1</v>
      </c>
      <c r="F135" t="s">
        <v>6</v>
      </c>
      <c r="G135" t="s">
        <v>28</v>
      </c>
      <c r="H135" t="s">
        <v>27</v>
      </c>
    </row>
    <row r="136" spans="1:8" x14ac:dyDescent="0.3">
      <c r="A136" t="s">
        <v>23</v>
      </c>
      <c r="B136" t="s">
        <v>44</v>
      </c>
      <c r="C136" t="s">
        <v>126</v>
      </c>
      <c r="D136" t="s">
        <v>283</v>
      </c>
      <c r="E136">
        <v>6</v>
      </c>
      <c r="F136" t="s">
        <v>6</v>
      </c>
      <c r="G136" t="s">
        <v>57</v>
      </c>
      <c r="H136" t="s">
        <v>27</v>
      </c>
    </row>
    <row r="137" spans="1:8" x14ac:dyDescent="0.3">
      <c r="A137" t="s">
        <v>23</v>
      </c>
      <c r="B137" t="s">
        <v>44</v>
      </c>
      <c r="C137" t="s">
        <v>127</v>
      </c>
      <c r="D137" t="s">
        <v>284</v>
      </c>
      <c r="E137">
        <v>3</v>
      </c>
      <c r="F137" t="s">
        <v>6</v>
      </c>
      <c r="G137" t="s">
        <v>26</v>
      </c>
      <c r="H137" t="s">
        <v>29</v>
      </c>
    </row>
    <row r="138" spans="1:8" x14ac:dyDescent="0.3">
      <c r="A138" t="s">
        <v>23</v>
      </c>
      <c r="B138" t="s">
        <v>44</v>
      </c>
      <c r="C138" t="s">
        <v>128</v>
      </c>
      <c r="D138" t="s">
        <v>285</v>
      </c>
      <c r="E138">
        <v>1</v>
      </c>
      <c r="F138" t="s">
        <v>6</v>
      </c>
      <c r="G138" t="s">
        <v>57</v>
      </c>
      <c r="H138" t="s">
        <v>29</v>
      </c>
    </row>
    <row r="139" spans="1:8" x14ac:dyDescent="0.3">
      <c r="A139" t="s">
        <v>23</v>
      </c>
      <c r="B139" t="s">
        <v>44</v>
      </c>
      <c r="C139" t="s">
        <v>129</v>
      </c>
      <c r="D139" t="s">
        <v>286</v>
      </c>
      <c r="E139">
        <v>1</v>
      </c>
      <c r="F139" t="s">
        <v>6</v>
      </c>
      <c r="G139" t="s">
        <v>130</v>
      </c>
      <c r="H139" t="s">
        <v>29</v>
      </c>
    </row>
    <row r="140" spans="1:8" x14ac:dyDescent="0.3">
      <c r="A140" t="s">
        <v>23</v>
      </c>
      <c r="B140" t="s">
        <v>44</v>
      </c>
      <c r="C140" t="s">
        <v>131</v>
      </c>
      <c r="D140" t="s">
        <v>287</v>
      </c>
      <c r="E140">
        <v>3</v>
      </c>
      <c r="F140" t="s">
        <v>6</v>
      </c>
      <c r="G140" t="s">
        <v>80</v>
      </c>
      <c r="H140" t="s">
        <v>29</v>
      </c>
    </row>
    <row r="141" spans="1:8" x14ac:dyDescent="0.3">
      <c r="A141" t="s">
        <v>23</v>
      </c>
      <c r="B141" t="s">
        <v>44</v>
      </c>
      <c r="C141" t="s">
        <v>132</v>
      </c>
      <c r="D141" t="s">
        <v>288</v>
      </c>
      <c r="E141">
        <v>9</v>
      </c>
      <c r="F141" t="s">
        <v>6</v>
      </c>
      <c r="G141" t="s">
        <v>57</v>
      </c>
      <c r="H141" t="s">
        <v>27</v>
      </c>
    </row>
    <row r="142" spans="1:8" x14ac:dyDescent="0.3">
      <c r="A142" t="s">
        <v>23</v>
      </c>
      <c r="B142" t="s">
        <v>44</v>
      </c>
      <c r="C142" t="s">
        <v>135</v>
      </c>
      <c r="D142" t="s">
        <v>289</v>
      </c>
      <c r="E142">
        <v>10</v>
      </c>
      <c r="F142" t="s">
        <v>6</v>
      </c>
      <c r="G142" t="s">
        <v>46</v>
      </c>
      <c r="H142" t="s">
        <v>27</v>
      </c>
    </row>
    <row r="143" spans="1:8" x14ac:dyDescent="0.3">
      <c r="A143" t="s">
        <v>23</v>
      </c>
      <c r="B143" t="s">
        <v>44</v>
      </c>
      <c r="C143" t="s">
        <v>56</v>
      </c>
      <c r="D143" t="s">
        <v>290</v>
      </c>
      <c r="E143">
        <v>1</v>
      </c>
      <c r="F143" t="s">
        <v>6</v>
      </c>
      <c r="G143" t="s">
        <v>57</v>
      </c>
      <c r="H143" t="s">
        <v>27</v>
      </c>
    </row>
    <row r="144" spans="1:8" x14ac:dyDescent="0.3">
      <c r="A144" t="s">
        <v>23</v>
      </c>
      <c r="B144" t="s">
        <v>44</v>
      </c>
      <c r="C144" t="s">
        <v>86</v>
      </c>
      <c r="D144" t="s">
        <v>291</v>
      </c>
      <c r="E144">
        <v>2</v>
      </c>
      <c r="F144" t="s">
        <v>6</v>
      </c>
      <c r="G144" t="s">
        <v>26</v>
      </c>
      <c r="H144" t="s">
        <v>27</v>
      </c>
    </row>
    <row r="145" spans="1:8" x14ac:dyDescent="0.3">
      <c r="A145" t="s">
        <v>23</v>
      </c>
      <c r="B145" t="s">
        <v>44</v>
      </c>
      <c r="C145" t="s">
        <v>136</v>
      </c>
      <c r="D145" t="s">
        <v>292</v>
      </c>
      <c r="E145">
        <v>1</v>
      </c>
      <c r="F145" t="s">
        <v>39</v>
      </c>
      <c r="G145" t="s">
        <v>48</v>
      </c>
      <c r="H145" t="s">
        <v>48</v>
      </c>
    </row>
    <row r="146" spans="1:8" x14ac:dyDescent="0.3">
      <c r="A146" t="s">
        <v>23</v>
      </c>
      <c r="B146" t="s">
        <v>44</v>
      </c>
      <c r="C146" t="s">
        <v>49</v>
      </c>
      <c r="D146" t="s">
        <v>293</v>
      </c>
      <c r="E146">
        <v>1</v>
      </c>
      <c r="F146" t="s">
        <v>6</v>
      </c>
      <c r="G146" t="s">
        <v>50</v>
      </c>
      <c r="H146" t="s">
        <v>27</v>
      </c>
    </row>
    <row r="147" spans="1:8" x14ac:dyDescent="0.3">
      <c r="A147" t="s">
        <v>23</v>
      </c>
      <c r="B147" t="s">
        <v>44</v>
      </c>
      <c r="C147" t="s">
        <v>137</v>
      </c>
      <c r="D147" t="s">
        <v>294</v>
      </c>
      <c r="E147">
        <v>1</v>
      </c>
      <c r="F147" t="s">
        <v>39</v>
      </c>
      <c r="G147" t="s">
        <v>48</v>
      </c>
      <c r="H147" t="s">
        <v>48</v>
      </c>
    </row>
    <row r="148" spans="1:8" x14ac:dyDescent="0.3">
      <c r="A148" t="s">
        <v>23</v>
      </c>
      <c r="B148" t="s">
        <v>44</v>
      </c>
      <c r="C148" t="s">
        <v>138</v>
      </c>
      <c r="D148" t="s">
        <v>295</v>
      </c>
      <c r="E148">
        <v>1</v>
      </c>
      <c r="F148" t="s">
        <v>6</v>
      </c>
      <c r="G148" t="s">
        <v>28</v>
      </c>
      <c r="H148" t="s">
        <v>27</v>
      </c>
    </row>
    <row r="149" spans="1:8" x14ac:dyDescent="0.3">
      <c r="A149" t="s">
        <v>23</v>
      </c>
      <c r="B149" t="s">
        <v>44</v>
      </c>
      <c r="C149" t="s">
        <v>139</v>
      </c>
      <c r="D149" t="s">
        <v>296</v>
      </c>
      <c r="E149">
        <v>1</v>
      </c>
      <c r="F149" t="s">
        <v>39</v>
      </c>
      <c r="G149" t="s">
        <v>48</v>
      </c>
      <c r="H149" t="s">
        <v>48</v>
      </c>
    </row>
    <row r="150" spans="1:8" x14ac:dyDescent="0.3">
      <c r="A150" t="s">
        <v>23</v>
      </c>
      <c r="B150" t="s">
        <v>44</v>
      </c>
      <c r="C150" t="s">
        <v>140</v>
      </c>
      <c r="D150" t="s">
        <v>297</v>
      </c>
      <c r="E150">
        <v>1</v>
      </c>
      <c r="F150" t="s">
        <v>6</v>
      </c>
      <c r="G150" t="s">
        <v>50</v>
      </c>
      <c r="H150" t="s">
        <v>27</v>
      </c>
    </row>
    <row r="151" spans="1:8" x14ac:dyDescent="0.3">
      <c r="A151" t="s">
        <v>23</v>
      </c>
      <c r="B151" t="s">
        <v>44</v>
      </c>
      <c r="C151" t="s">
        <v>141</v>
      </c>
      <c r="D151" t="s">
        <v>298</v>
      </c>
      <c r="E151">
        <v>1</v>
      </c>
      <c r="F151" t="s">
        <v>39</v>
      </c>
      <c r="G151" t="s">
        <v>48</v>
      </c>
      <c r="H151" t="s">
        <v>48</v>
      </c>
    </row>
    <row r="152" spans="1:8" x14ac:dyDescent="0.3">
      <c r="A152" t="s">
        <v>23</v>
      </c>
      <c r="B152" t="s">
        <v>44</v>
      </c>
      <c r="C152" t="s">
        <v>79</v>
      </c>
      <c r="D152" t="s">
        <v>299</v>
      </c>
      <c r="E152">
        <v>1</v>
      </c>
      <c r="F152" t="s">
        <v>6</v>
      </c>
      <c r="G152" t="s">
        <v>80</v>
      </c>
      <c r="H152" t="s">
        <v>27</v>
      </c>
    </row>
    <row r="153" spans="1:8" x14ac:dyDescent="0.3">
      <c r="A153" t="s">
        <v>23</v>
      </c>
      <c r="B153" t="s">
        <v>44</v>
      </c>
      <c r="C153" t="s">
        <v>142</v>
      </c>
      <c r="D153" t="s">
        <v>300</v>
      </c>
      <c r="E153">
        <v>1</v>
      </c>
      <c r="F153" t="s">
        <v>39</v>
      </c>
      <c r="G153" t="s">
        <v>91</v>
      </c>
      <c r="H153" t="s">
        <v>91</v>
      </c>
    </row>
    <row r="154" spans="1:8" x14ac:dyDescent="0.3">
      <c r="A154" t="s">
        <v>23</v>
      </c>
      <c r="B154" t="s">
        <v>44</v>
      </c>
      <c r="C154" t="s">
        <v>143</v>
      </c>
      <c r="D154" t="s">
        <v>301</v>
      </c>
      <c r="E154">
        <v>1</v>
      </c>
      <c r="F154" t="s">
        <v>6</v>
      </c>
      <c r="G154" t="s">
        <v>80</v>
      </c>
      <c r="H154" t="s">
        <v>27</v>
      </c>
    </row>
    <row r="155" spans="1:8" x14ac:dyDescent="0.3">
      <c r="A155" t="s">
        <v>23</v>
      </c>
      <c r="B155" t="s">
        <v>44</v>
      </c>
      <c r="C155" t="s">
        <v>144</v>
      </c>
      <c r="D155" t="s">
        <v>302</v>
      </c>
      <c r="E155">
        <v>1</v>
      </c>
      <c r="F155" t="s">
        <v>39</v>
      </c>
      <c r="G155" t="s">
        <v>91</v>
      </c>
      <c r="H155" t="s">
        <v>91</v>
      </c>
    </row>
    <row r="156" spans="1:8" x14ac:dyDescent="0.3">
      <c r="A156" t="s">
        <v>23</v>
      </c>
      <c r="B156" t="s">
        <v>44</v>
      </c>
      <c r="C156" t="s">
        <v>145</v>
      </c>
      <c r="D156" t="s">
        <v>303</v>
      </c>
      <c r="E156">
        <v>1</v>
      </c>
      <c r="F156" t="s">
        <v>6</v>
      </c>
      <c r="G156" t="s">
        <v>80</v>
      </c>
      <c r="H156" t="s">
        <v>27</v>
      </c>
    </row>
    <row r="157" spans="1:8" x14ac:dyDescent="0.3">
      <c r="A157" t="s">
        <v>23</v>
      </c>
      <c r="B157" t="s">
        <v>44</v>
      </c>
      <c r="C157" t="s">
        <v>146</v>
      </c>
      <c r="D157" t="s">
        <v>304</v>
      </c>
      <c r="E157">
        <v>3</v>
      </c>
      <c r="F157" t="s">
        <v>39</v>
      </c>
      <c r="G157" t="s">
        <v>48</v>
      </c>
      <c r="H157" t="s">
        <v>48</v>
      </c>
    </row>
    <row r="158" spans="1:8" x14ac:dyDescent="0.3">
      <c r="A158" t="s">
        <v>23</v>
      </c>
      <c r="B158" t="s">
        <v>44</v>
      </c>
      <c r="C158" t="s">
        <v>147</v>
      </c>
      <c r="D158" t="s">
        <v>305</v>
      </c>
      <c r="E158">
        <v>3</v>
      </c>
      <c r="F158" t="s">
        <v>6</v>
      </c>
      <c r="G158" t="s">
        <v>28</v>
      </c>
      <c r="H158" t="s">
        <v>27</v>
      </c>
    </row>
    <row r="159" spans="1:8" x14ac:dyDescent="0.3">
      <c r="A159" t="s">
        <v>23</v>
      </c>
      <c r="B159" t="s">
        <v>44</v>
      </c>
      <c r="C159" t="s">
        <v>148</v>
      </c>
      <c r="D159" t="s">
        <v>306</v>
      </c>
      <c r="E159">
        <v>3</v>
      </c>
      <c r="F159" t="s">
        <v>6</v>
      </c>
      <c r="G159" t="s">
        <v>26</v>
      </c>
      <c r="H159" t="s">
        <v>27</v>
      </c>
    </row>
    <row r="160" spans="1:8" x14ac:dyDescent="0.3">
      <c r="A160" t="s">
        <v>23</v>
      </c>
      <c r="B160" t="s">
        <v>44</v>
      </c>
      <c r="C160" t="s">
        <v>149</v>
      </c>
      <c r="D160" t="s">
        <v>307</v>
      </c>
      <c r="E160">
        <v>1</v>
      </c>
      <c r="F160" t="s">
        <v>39</v>
      </c>
      <c r="G160" t="s">
        <v>48</v>
      </c>
      <c r="H160" t="s">
        <v>48</v>
      </c>
    </row>
    <row r="161" spans="1:8" x14ac:dyDescent="0.3">
      <c r="A161" t="s">
        <v>23</v>
      </c>
      <c r="B161" t="s">
        <v>44</v>
      </c>
      <c r="C161" t="s">
        <v>150</v>
      </c>
      <c r="D161" t="s">
        <v>308</v>
      </c>
      <c r="E161">
        <v>1</v>
      </c>
      <c r="F161" t="s">
        <v>6</v>
      </c>
      <c r="G161" t="s">
        <v>50</v>
      </c>
      <c r="H161" t="s">
        <v>27</v>
      </c>
    </row>
    <row r="162" spans="1:8" x14ac:dyDescent="0.3">
      <c r="A162" t="s">
        <v>23</v>
      </c>
      <c r="B162" t="s">
        <v>44</v>
      </c>
      <c r="C162" t="s">
        <v>151</v>
      </c>
      <c r="D162" t="s">
        <v>309</v>
      </c>
      <c r="E162">
        <v>1</v>
      </c>
      <c r="F162" t="s">
        <v>39</v>
      </c>
      <c r="G162" t="s">
        <v>72</v>
      </c>
      <c r="H162" t="s">
        <v>72</v>
      </c>
    </row>
    <row r="163" spans="1:8" x14ac:dyDescent="0.3">
      <c r="A163" t="s">
        <v>23</v>
      </c>
      <c r="B163" t="s">
        <v>44</v>
      </c>
      <c r="C163" t="s">
        <v>113</v>
      </c>
      <c r="D163" t="s">
        <v>310</v>
      </c>
      <c r="E163">
        <v>1</v>
      </c>
      <c r="F163" t="s">
        <v>6</v>
      </c>
      <c r="G163" t="s">
        <v>74</v>
      </c>
      <c r="H163" t="s">
        <v>27</v>
      </c>
    </row>
    <row r="164" spans="1:8" x14ac:dyDescent="0.3">
      <c r="A164" t="s">
        <v>23</v>
      </c>
      <c r="B164" t="s">
        <v>44</v>
      </c>
      <c r="C164" t="s">
        <v>152</v>
      </c>
      <c r="D164" t="s">
        <v>311</v>
      </c>
      <c r="E164">
        <v>1</v>
      </c>
      <c r="F164" t="s">
        <v>6</v>
      </c>
      <c r="G164" t="s">
        <v>26</v>
      </c>
      <c r="H164" t="s">
        <v>27</v>
      </c>
    </row>
    <row r="165" spans="1:8" x14ac:dyDescent="0.3">
      <c r="A165" t="s">
        <v>23</v>
      </c>
      <c r="B165" t="s">
        <v>44</v>
      </c>
      <c r="C165" t="s">
        <v>153</v>
      </c>
      <c r="D165" t="s">
        <v>312</v>
      </c>
      <c r="E165">
        <v>1</v>
      </c>
      <c r="F165" t="s">
        <v>6</v>
      </c>
      <c r="G165" t="s">
        <v>28</v>
      </c>
      <c r="H165" t="s">
        <v>27</v>
      </c>
    </row>
    <row r="166" spans="1:8" x14ac:dyDescent="0.3">
      <c r="A166" t="s">
        <v>23</v>
      </c>
      <c r="B166" t="s">
        <v>44</v>
      </c>
      <c r="C166" t="s">
        <v>75</v>
      </c>
      <c r="D166" t="s">
        <v>313</v>
      </c>
      <c r="E166">
        <v>6</v>
      </c>
      <c r="F166" t="s">
        <v>6</v>
      </c>
      <c r="G166" t="s">
        <v>57</v>
      </c>
      <c r="H166" t="s">
        <v>27</v>
      </c>
    </row>
    <row r="167" spans="1:8" x14ac:dyDescent="0.3">
      <c r="A167" t="s">
        <v>23</v>
      </c>
      <c r="B167" t="s">
        <v>44</v>
      </c>
      <c r="C167" t="s">
        <v>133</v>
      </c>
      <c r="D167" t="s">
        <v>314</v>
      </c>
      <c r="E167">
        <v>1</v>
      </c>
      <c r="F167" t="s">
        <v>6</v>
      </c>
      <c r="G167" t="s">
        <v>134</v>
      </c>
      <c r="H167" t="s">
        <v>29</v>
      </c>
    </row>
  </sheetData>
  <dataConsolidate/>
  <phoneticPr fontId="5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10</vt:i4>
      </vt:variant>
    </vt:vector>
  </HeadingPairs>
  <TitlesOfParts>
    <vt:vector size="16" baseType="lpstr">
      <vt:lpstr>Planification</vt:lpstr>
      <vt:lpstr>Feuil1</vt:lpstr>
      <vt:lpstr>Stocks</vt:lpstr>
      <vt:lpstr>Assemblages</vt:lpstr>
      <vt:lpstr>Paramètres</vt:lpstr>
      <vt:lpstr>BOM</vt:lpstr>
      <vt:lpstr>_DC</vt:lpstr>
      <vt:lpstr>_SB</vt:lpstr>
      <vt:lpstr>Jours_fériés</vt:lpstr>
      <vt:lpstr>Jours_fermetures</vt:lpstr>
      <vt:lpstr>Planif_ass</vt:lpstr>
      <vt:lpstr>Planif_cal</vt:lpstr>
      <vt:lpstr>Planif_coef</vt:lpstr>
      <vt:lpstr>Planif_com</vt:lpstr>
      <vt:lpstr>Prm_visible_avant</vt:lpstr>
      <vt:lpstr>Starter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My Apple</cp:lastModifiedBy>
  <cp:lastPrinted>2018-02-23T13:46:25Z</cp:lastPrinted>
  <dcterms:created xsi:type="dcterms:W3CDTF">2018-01-29T20:37:37Z</dcterms:created>
  <dcterms:modified xsi:type="dcterms:W3CDTF">2025-03-05T19:06:46Z</dcterms:modified>
</cp:coreProperties>
</file>