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Vincent\DocteurExcel\"/>
    </mc:Choice>
  </mc:AlternateContent>
  <bookViews>
    <workbookView xWindow="0" yWindow="0" windowWidth="24000" windowHeight="9750" activeTab="1"/>
  </bookViews>
  <sheets>
    <sheet name="TDB" sheetId="1" r:id="rId1"/>
    <sheet name="Recherche" sheetId="2" r:id="rId2"/>
  </sheets>
  <definedNames>
    <definedName name="recherche">Tableau1[Nom recherché]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" l="1"/>
  <c r="C12" i="2"/>
  <c r="C11" i="2"/>
  <c r="C10" i="2"/>
  <c r="C9" i="2"/>
  <c r="C8" i="2"/>
  <c r="C6" i="2"/>
  <c r="K9" i="1"/>
  <c r="K8" i="1"/>
  <c r="K7" i="1"/>
  <c r="K6" i="1"/>
  <c r="K5" i="1"/>
  <c r="K4" i="1"/>
</calcChain>
</file>

<file path=xl/sharedStrings.xml><?xml version="1.0" encoding="utf-8"?>
<sst xmlns="http://schemas.openxmlformats.org/spreadsheetml/2006/main" count="61" uniqueCount="52">
  <si>
    <t>N°Client</t>
  </si>
  <si>
    <t>Prénom</t>
  </si>
  <si>
    <t>Nom</t>
  </si>
  <si>
    <t>Adresse</t>
  </si>
  <si>
    <t>CP</t>
  </si>
  <si>
    <t>Ville</t>
  </si>
  <si>
    <t>Pays</t>
  </si>
  <si>
    <t>N° GSM</t>
  </si>
  <si>
    <t>Mail</t>
  </si>
  <si>
    <t>Nom recherché</t>
  </si>
  <si>
    <t>Jos</t>
  </si>
  <si>
    <t>Noels</t>
  </si>
  <si>
    <t>Rue de Reims, 12</t>
  </si>
  <si>
    <t>Bruxelles</t>
  </si>
  <si>
    <t>Belgique</t>
  </si>
  <si>
    <t>32+474521258</t>
  </si>
  <si>
    <t>j.noels@voo.be</t>
  </si>
  <si>
    <t>Pol</t>
  </si>
  <si>
    <t>Voets</t>
  </si>
  <si>
    <t>Av. du Houx, 23</t>
  </si>
  <si>
    <t>Liège</t>
  </si>
  <si>
    <t>32+474521259</t>
  </si>
  <si>
    <t>p.voets@gmail.com</t>
  </si>
  <si>
    <t>Nadia</t>
  </si>
  <si>
    <t>Nar</t>
  </si>
  <si>
    <t>Bd. Joffre, 104</t>
  </si>
  <si>
    <t>Angleur</t>
  </si>
  <si>
    <t>32+474521260</t>
  </si>
  <si>
    <t>n.nar@voo.be</t>
  </si>
  <si>
    <t>Bill</t>
  </si>
  <si>
    <t>Gates</t>
  </si>
  <si>
    <t>Rue du Saule, 40</t>
  </si>
  <si>
    <t>Nivelles</t>
  </si>
  <si>
    <t>32+474521261</t>
  </si>
  <si>
    <t>b.gates@microsoft.org</t>
  </si>
  <si>
    <t>Luc</t>
  </si>
  <si>
    <t>Freud</t>
  </si>
  <si>
    <t>Rue du Tige, 89</t>
  </si>
  <si>
    <t>Seraing</t>
  </si>
  <si>
    <t>32+474521262</t>
  </si>
  <si>
    <t>l.freud@post.be</t>
  </si>
  <si>
    <t>Franck</t>
  </si>
  <si>
    <t>Brils</t>
  </si>
  <si>
    <t>Rue de la Moule, 45</t>
  </si>
  <si>
    <t>Namur</t>
  </si>
  <si>
    <t>32+474521263</t>
  </si>
  <si>
    <t>f.brils@voo.be</t>
  </si>
  <si>
    <t>N° de Client</t>
  </si>
  <si>
    <t>Code Postal</t>
  </si>
  <si>
    <t>GSM</t>
  </si>
  <si>
    <t>Recherche</t>
  </si>
  <si>
    <t>Jos Noels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</si>
</sst>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104775</xdr:colOff>
      <xdr:row>2</xdr:row>
      <xdr:rowOff>123825</xdr:rowOff>
    </xdr:from>
    <xdr:to>
      <xdr:col>16</xdr:col>
      <xdr:colOff>561975</xdr:colOff>
      <xdr:row>7</xdr:row>
      <xdr:rowOff>104775</xdr:rowOff>
    </xdr:to>
    <xdr:sp macro="" textlink="">
      <xdr:nvSpPr>
        <xdr:cNvPr id="2" name="ZoneTexte 1"/>
        <xdr:cNvSpPr txBox="1"/>
      </xdr:nvSpPr>
      <xdr:spPr>
        <a:xfrm>
          <a:off x="10601325" y="504825"/>
          <a:ext cx="3505200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Private Sub Worksheet_Activate() ComboBox1.List = Sheets("TDB").Range("recherche").Value End Sub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1</xdr:row>
          <xdr:rowOff>104776</xdr:rowOff>
        </xdr:from>
        <xdr:to>
          <xdr:col>7</xdr:col>
          <xdr:colOff>171450</xdr:colOff>
          <xdr:row>3</xdr:row>
          <xdr:rowOff>66676</xdr:rowOff>
        </xdr:to>
        <xdr:sp macro="" textlink="">
          <xdr:nvSpPr>
            <xdr:cNvPr id="2049" name="Combo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3:K9" totalsRowShown="0" headerRowDxfId="11" dataDxfId="10">
  <autoFilter ref="B3:K9"/>
  <tableColumns count="10">
    <tableColumn id="1" name="N°Client" dataDxfId="9"/>
    <tableColumn id="2" name="Prénom" dataDxfId="8"/>
    <tableColumn id="3" name="Nom" dataDxfId="7"/>
    <tableColumn id="4" name="Adresse" dataDxfId="6"/>
    <tableColumn id="5" name="CP" dataDxfId="5"/>
    <tableColumn id="6" name="Ville" dataDxfId="4"/>
    <tableColumn id="7" name="Pays" dataDxfId="3"/>
    <tableColumn id="8" name="N° GSM" dataDxfId="2"/>
    <tableColumn id="9" name="Mail" dataDxfId="1" dataCellStyle="Lien hypertexte"/>
    <tableColumn id="10" name="Nom recherché" dataDxfId="0">
      <calculatedColumnFormula>Tableau1[[#This Row],[Prénom]]&amp;" "&amp;Tableau1[[#This Row],[Nom]]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n.nar@voo.be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p.voets@gmail.com" TargetMode="External"/><Relationship Id="rId1" Type="http://schemas.openxmlformats.org/officeDocument/2006/relationships/hyperlink" Target="mailto:j.noels@voo.be" TargetMode="External"/><Relationship Id="rId6" Type="http://schemas.openxmlformats.org/officeDocument/2006/relationships/hyperlink" Target="mailto:f.brils@voo.be" TargetMode="External"/><Relationship Id="rId5" Type="http://schemas.openxmlformats.org/officeDocument/2006/relationships/hyperlink" Target="mailto:l.freud@post.be" TargetMode="External"/><Relationship Id="rId4" Type="http://schemas.openxmlformats.org/officeDocument/2006/relationships/hyperlink" Target="mailto:b.gates@microsoft.org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9"/>
  <sheetViews>
    <sheetView workbookViewId="0">
      <selection activeCell="I14" sqref="I14"/>
    </sheetView>
  </sheetViews>
  <sheetFormatPr baseColWidth="10" defaultRowHeight="15" x14ac:dyDescent="0.25"/>
  <cols>
    <col min="2" max="2" width="13" bestFit="1" customWidth="1"/>
    <col min="3" max="3" width="12.5703125" bestFit="1" customWidth="1"/>
    <col min="4" max="4" width="9.85546875" bestFit="1" customWidth="1"/>
    <col min="5" max="5" width="18.42578125" bestFit="1" customWidth="1"/>
    <col min="6" max="6" width="7.85546875" bestFit="1" customWidth="1"/>
    <col min="7" max="7" width="9.7109375" bestFit="1" customWidth="1"/>
    <col min="8" max="8" width="9.5703125" bestFit="1" customWidth="1"/>
    <col min="9" max="9" width="13" bestFit="1" customWidth="1"/>
    <col min="10" max="10" width="21.42578125" bestFit="1" customWidth="1"/>
    <col min="11" max="11" width="19.140625" bestFit="1" customWidth="1"/>
  </cols>
  <sheetData>
    <row r="3" spans="2:11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2:11" x14ac:dyDescent="0.25">
      <c r="B4" s="1">
        <v>1</v>
      </c>
      <c r="C4" s="1" t="s">
        <v>10</v>
      </c>
      <c r="D4" s="1" t="s">
        <v>11</v>
      </c>
      <c r="E4" s="1" t="s">
        <v>12</v>
      </c>
      <c r="F4" s="1">
        <v>1000</v>
      </c>
      <c r="G4" s="1" t="s">
        <v>13</v>
      </c>
      <c r="H4" s="1" t="s">
        <v>14</v>
      </c>
      <c r="I4" s="1" t="s">
        <v>15</v>
      </c>
      <c r="J4" s="2" t="s">
        <v>16</v>
      </c>
      <c r="K4" s="1" t="str">
        <f>Tableau1[[#This Row],[Prénom]]&amp;" "&amp;Tableau1[[#This Row],[Nom]]</f>
        <v>Jos Noels</v>
      </c>
    </row>
    <row r="5" spans="2:11" x14ac:dyDescent="0.25">
      <c r="B5" s="1">
        <v>2</v>
      </c>
      <c r="C5" s="1" t="s">
        <v>17</v>
      </c>
      <c r="D5" s="1" t="s">
        <v>18</v>
      </c>
      <c r="E5" s="1" t="s">
        <v>19</v>
      </c>
      <c r="F5" s="1">
        <v>4000</v>
      </c>
      <c r="G5" s="1" t="s">
        <v>20</v>
      </c>
      <c r="H5" s="1" t="s">
        <v>14</v>
      </c>
      <c r="I5" s="1" t="s">
        <v>21</v>
      </c>
      <c r="J5" s="2" t="s">
        <v>22</v>
      </c>
      <c r="K5" s="1" t="str">
        <f>Tableau1[[#This Row],[Prénom]]&amp;" "&amp;Tableau1[[#This Row],[Nom]]</f>
        <v>Pol Voets</v>
      </c>
    </row>
    <row r="6" spans="2:11" x14ac:dyDescent="0.25">
      <c r="B6" s="1">
        <v>3</v>
      </c>
      <c r="C6" s="1" t="s">
        <v>23</v>
      </c>
      <c r="D6" s="1" t="s">
        <v>24</v>
      </c>
      <c r="E6" s="1" t="s">
        <v>25</v>
      </c>
      <c r="F6" s="1">
        <v>4031</v>
      </c>
      <c r="G6" s="1" t="s">
        <v>26</v>
      </c>
      <c r="H6" s="1" t="s">
        <v>14</v>
      </c>
      <c r="I6" s="1" t="s">
        <v>27</v>
      </c>
      <c r="J6" s="2" t="s">
        <v>28</v>
      </c>
      <c r="K6" s="1" t="str">
        <f>Tableau1[[#This Row],[Prénom]]&amp;" "&amp;Tableau1[[#This Row],[Nom]]</f>
        <v>Nadia Nar</v>
      </c>
    </row>
    <row r="7" spans="2:11" x14ac:dyDescent="0.25">
      <c r="B7" s="1">
        <v>4</v>
      </c>
      <c r="C7" s="1" t="s">
        <v>29</v>
      </c>
      <c r="D7" s="1" t="s">
        <v>30</v>
      </c>
      <c r="E7" s="1" t="s">
        <v>31</v>
      </c>
      <c r="F7" s="1">
        <v>1400</v>
      </c>
      <c r="G7" s="1" t="s">
        <v>32</v>
      </c>
      <c r="H7" s="1" t="s">
        <v>14</v>
      </c>
      <c r="I7" s="1" t="s">
        <v>33</v>
      </c>
      <c r="J7" s="2" t="s">
        <v>34</v>
      </c>
      <c r="K7" s="1" t="str">
        <f>Tableau1[[#This Row],[Prénom]]&amp;" "&amp;Tableau1[[#This Row],[Nom]]</f>
        <v>Bill Gates</v>
      </c>
    </row>
    <row r="8" spans="2:11" x14ac:dyDescent="0.25">
      <c r="B8" s="1">
        <v>5</v>
      </c>
      <c r="C8" s="1" t="s">
        <v>35</v>
      </c>
      <c r="D8" s="1" t="s">
        <v>36</v>
      </c>
      <c r="E8" s="1" t="s">
        <v>37</v>
      </c>
      <c r="F8" s="1">
        <v>4100</v>
      </c>
      <c r="G8" s="1" t="s">
        <v>38</v>
      </c>
      <c r="H8" s="1" t="s">
        <v>14</v>
      </c>
      <c r="I8" s="1" t="s">
        <v>39</v>
      </c>
      <c r="J8" s="2" t="s">
        <v>40</v>
      </c>
      <c r="K8" s="1" t="str">
        <f>Tableau1[[#This Row],[Prénom]]&amp;" "&amp;Tableau1[[#This Row],[Nom]]</f>
        <v>Luc Freud</v>
      </c>
    </row>
    <row r="9" spans="2:11" x14ac:dyDescent="0.25">
      <c r="B9" s="1">
        <v>6</v>
      </c>
      <c r="C9" s="1" t="s">
        <v>41</v>
      </c>
      <c r="D9" s="1" t="s">
        <v>42</v>
      </c>
      <c r="E9" s="1" t="s">
        <v>43</v>
      </c>
      <c r="F9" s="1">
        <v>5000</v>
      </c>
      <c r="G9" s="1" t="s">
        <v>44</v>
      </c>
      <c r="H9" s="1" t="s">
        <v>14</v>
      </c>
      <c r="I9" s="1" t="s">
        <v>45</v>
      </c>
      <c r="J9" s="2" t="s">
        <v>46</v>
      </c>
      <c r="K9" s="1" t="str">
        <f>Tableau1[[#This Row],[Prénom]]&amp;" "&amp;Tableau1[[#This Row],[Nom]]</f>
        <v>Franck Brils</v>
      </c>
    </row>
  </sheetData>
  <hyperlinks>
    <hyperlink ref="J4" r:id="rId1"/>
    <hyperlink ref="J5" r:id="rId2"/>
    <hyperlink ref="J6" r:id="rId3"/>
    <hyperlink ref="J7" r:id="rId4"/>
    <hyperlink ref="J8" r:id="rId5"/>
    <hyperlink ref="J9" r:id="rId6"/>
  </hyperlinks>
  <pageMargins left="0.7" right="0.7" top="0.75" bottom="0.75" header="0.3" footer="0.3"/>
  <drawing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C13"/>
  <sheetViews>
    <sheetView tabSelected="1" workbookViewId="0">
      <selection activeCell="F13" sqref="F13"/>
    </sheetView>
  </sheetViews>
  <sheetFormatPr baseColWidth="10" defaultRowHeight="15" x14ac:dyDescent="0.25"/>
  <cols>
    <col min="2" max="2" width="17.28515625" customWidth="1"/>
    <col min="3" max="3" width="27.28515625" customWidth="1"/>
  </cols>
  <sheetData>
    <row r="3" spans="2:3" x14ac:dyDescent="0.25">
      <c r="B3" t="s">
        <v>50</v>
      </c>
      <c r="C3" s="1" t="s">
        <v>51</v>
      </c>
    </row>
    <row r="6" spans="2:3" x14ac:dyDescent="0.25">
      <c r="B6" s="3" t="s">
        <v>47</v>
      </c>
      <c r="C6" s="4">
        <f>INDEX(Tableau1[N°Client],MATCH(Recherche!C$3,Tableau1[Nom recherché],0))</f>
        <v>1</v>
      </c>
    </row>
    <row r="7" spans="2:3" x14ac:dyDescent="0.25">
      <c r="C7" s="5"/>
    </row>
    <row r="8" spans="2:3" x14ac:dyDescent="0.25">
      <c r="B8" s="3" t="s">
        <v>3</v>
      </c>
      <c r="C8" s="4" t="str">
        <f>INDEX(Tableau1[Adresse],MATCH(Recherche!C$3,Tableau1[Nom recherché],0))</f>
        <v>Rue de Reims, 12</v>
      </c>
    </row>
    <row r="9" spans="2:3" x14ac:dyDescent="0.25">
      <c r="B9" s="3" t="s">
        <v>48</v>
      </c>
      <c r="C9" s="4">
        <f>INDEX(Tableau1[CP],MATCH(Recherche!C$3,Tableau1[Nom recherché],0))</f>
        <v>1000</v>
      </c>
    </row>
    <row r="10" spans="2:3" x14ac:dyDescent="0.25">
      <c r="B10" s="3" t="s">
        <v>5</v>
      </c>
      <c r="C10" s="4" t="str">
        <f>INDEX(Tableau1[Ville],MATCH(Recherche!C$3,Tableau1[Nom recherché],0))</f>
        <v>Bruxelles</v>
      </c>
    </row>
    <row r="11" spans="2:3" x14ac:dyDescent="0.25">
      <c r="B11" s="3" t="s">
        <v>6</v>
      </c>
      <c r="C11" s="4" t="str">
        <f>INDEX(Tableau1[Pays],MATCH(Recherche!C$3,Tableau1[Nom recherché],0))</f>
        <v>Belgique</v>
      </c>
    </row>
    <row r="12" spans="2:3" x14ac:dyDescent="0.25">
      <c r="B12" s="3" t="s">
        <v>49</v>
      </c>
      <c r="C12" s="4" t="str">
        <f>INDEX(Tableau1[N° GSM],MATCH(Recherche!C$3,Tableau1[Nom recherché],0))</f>
        <v>32+474521258</v>
      </c>
    </row>
    <row r="13" spans="2:3" x14ac:dyDescent="0.25">
      <c r="B13" s="3" t="s">
        <v>8</v>
      </c>
      <c r="C13" s="4" t="str">
        <f>INDEX(Tableau1[Mail],MATCH(Recherche!C$3,Tableau1[Nom recherché],0))</f>
        <v>j.noels@voo.be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boBox1">
          <controlPr defaultSize="0" autoLine="0" autoPict="0" linkedCell="C3" r:id="rId4">
            <anchor moveWithCells="1">
              <from>
                <xdr:col>3</xdr:col>
                <xdr:colOff>628650</xdr:colOff>
                <xdr:row>1</xdr:row>
                <xdr:rowOff>104775</xdr:rowOff>
              </from>
              <to>
                <xdr:col>7</xdr:col>
                <xdr:colOff>171450</xdr:colOff>
                <xdr:row>3</xdr:row>
                <xdr:rowOff>66675</xdr:rowOff>
              </to>
            </anchor>
          </controlPr>
        </control>
      </mc:Choice>
      <mc:Fallback>
        <control shapeId="2049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TDB</vt:lpstr>
      <vt:lpstr>Recherche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2022-03-18T13:31:54Z</dcterms:created>
  <dcterms:modified xsi:type="dcterms:W3CDTF">2022-03-18T13:49:11Z</dcterms:modified>
</cp:coreProperties>
</file>