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9450" windowHeight="6735" firstSheet="1" activeTab="3"/>
  </bookViews>
  <sheets>
    <sheet name="Compta" sheetId="14" r:id="rId1"/>
    <sheet name="Config" sheetId="1" r:id="rId2"/>
    <sheet name="Janvier" sheetId="2" r:id="rId3"/>
    <sheet name="Février" sheetId="3" r:id="rId4"/>
    <sheet name="Mars" sheetId="4" r:id="rId5"/>
    <sheet name="Avril" sheetId="5" r:id="rId6"/>
    <sheet name="Mai" sheetId="6" r:id="rId7"/>
    <sheet name="Juin" sheetId="7" r:id="rId8"/>
    <sheet name="Juillet" sheetId="8" r:id="rId9"/>
    <sheet name="Août" sheetId="9" r:id="rId10"/>
    <sheet name="Septembre" sheetId="10" r:id="rId11"/>
    <sheet name="Octobre" sheetId="11" r:id="rId12"/>
    <sheet name="Novembre" sheetId="12" r:id="rId13"/>
    <sheet name="Décembre" sheetId="13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3" l="1"/>
  <c r="AE27" i="3"/>
  <c r="AE27" i="4"/>
  <c r="AE27" i="5"/>
  <c r="AE27" i="6"/>
  <c r="AE27" i="7"/>
  <c r="AE27" i="8"/>
  <c r="AE27" i="9"/>
  <c r="AE27" i="10"/>
  <c r="AE27" i="11"/>
  <c r="AE27" i="12"/>
  <c r="AE27" i="13"/>
  <c r="AE27" i="2"/>
  <c r="X27" i="3"/>
  <c r="X27" i="4"/>
  <c r="X27" i="5"/>
  <c r="X27" i="6"/>
  <c r="X27" i="7"/>
  <c r="X27" i="8"/>
  <c r="X27" i="9"/>
  <c r="X27" i="10"/>
  <c r="X27" i="11"/>
  <c r="X27" i="12"/>
  <c r="X27" i="13"/>
  <c r="X27" i="2"/>
  <c r="Q27" i="3"/>
  <c r="Q27" i="4"/>
  <c r="Q27" i="5"/>
  <c r="Q27" i="6"/>
  <c r="Q27" i="7"/>
  <c r="Q27" i="8"/>
  <c r="Q27" i="9"/>
  <c r="Q27" i="10"/>
  <c r="Q27" i="11"/>
  <c r="Q27" i="12"/>
  <c r="Q27" i="13"/>
  <c r="Q27" i="2"/>
  <c r="J27" i="4"/>
  <c r="J27" i="5"/>
  <c r="J27" i="6"/>
  <c r="J27" i="7"/>
  <c r="J27" i="8"/>
  <c r="J27" i="9"/>
  <c r="J27" i="10"/>
  <c r="J27" i="11"/>
  <c r="J27" i="12"/>
  <c r="J27" i="13"/>
  <c r="J27" i="2"/>
  <c r="F26" i="3"/>
  <c r="F26" i="4"/>
  <c r="F26" i="5"/>
  <c r="F26" i="6"/>
  <c r="F26" i="7"/>
  <c r="F26" i="8"/>
  <c r="F26" i="9"/>
  <c r="F26" i="10"/>
  <c r="F26" i="11"/>
  <c r="F26" i="12"/>
  <c r="F26" i="13"/>
  <c r="F26" i="2"/>
  <c r="G26" i="3" l="1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AJ26" i="6"/>
  <c r="G26" i="7"/>
  <c r="H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AF26" i="7"/>
  <c r="AG26" i="7"/>
  <c r="AH26" i="7"/>
  <c r="AI26" i="7"/>
  <c r="AJ26" i="7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AH26" i="10"/>
  <c r="AI26" i="10"/>
  <c r="AJ26" i="10"/>
  <c r="G26" i="11"/>
  <c r="H26" i="11"/>
  <c r="I26" i="11"/>
  <c r="J26" i="11"/>
  <c r="K26" i="11"/>
  <c r="L26" i="11"/>
  <c r="M26" i="11"/>
  <c r="N26" i="11"/>
  <c r="O26" i="11"/>
  <c r="P26" i="11"/>
  <c r="Q26" i="11"/>
  <c r="R26" i="11"/>
  <c r="S26" i="11"/>
  <c r="T26" i="11"/>
  <c r="U26" i="11"/>
  <c r="V26" i="11"/>
  <c r="W26" i="11"/>
  <c r="X26" i="11"/>
  <c r="Y26" i="11"/>
  <c r="Z26" i="11"/>
  <c r="AA26" i="11"/>
  <c r="AB26" i="11"/>
  <c r="AC26" i="11"/>
  <c r="AD26" i="11"/>
  <c r="AE26" i="11"/>
  <c r="AF26" i="11"/>
  <c r="AG26" i="11"/>
  <c r="AH26" i="11"/>
  <c r="AI26" i="11"/>
  <c r="AJ26" i="11"/>
  <c r="G26" i="12"/>
  <c r="H26" i="12"/>
  <c r="I26" i="12"/>
  <c r="J26" i="12"/>
  <c r="K26" i="12"/>
  <c r="L26" i="12"/>
  <c r="M26" i="12"/>
  <c r="N26" i="12"/>
  <c r="O26" i="12"/>
  <c r="P26" i="12"/>
  <c r="Q26" i="12"/>
  <c r="R26" i="12"/>
  <c r="S26" i="12"/>
  <c r="T26" i="12"/>
  <c r="U26" i="12"/>
  <c r="V26" i="12"/>
  <c r="W26" i="12"/>
  <c r="X26" i="12"/>
  <c r="Y26" i="12"/>
  <c r="Z26" i="12"/>
  <c r="AA26" i="12"/>
  <c r="AB26" i="12"/>
  <c r="AC26" i="12"/>
  <c r="AD26" i="12"/>
  <c r="AE26" i="12"/>
  <c r="AF26" i="12"/>
  <c r="AG26" i="12"/>
  <c r="AH26" i="12"/>
  <c r="AI26" i="12"/>
  <c r="AJ26" i="12"/>
  <c r="G26" i="13"/>
  <c r="H26" i="13"/>
  <c r="I26" i="13"/>
  <c r="J26" i="13"/>
  <c r="K26" i="13"/>
  <c r="L26" i="13"/>
  <c r="M26" i="13"/>
  <c r="N26" i="13"/>
  <c r="O26" i="13"/>
  <c r="P26" i="13"/>
  <c r="Q26" i="13"/>
  <c r="R26" i="13"/>
  <c r="S26" i="13"/>
  <c r="T26" i="13"/>
  <c r="U26" i="13"/>
  <c r="V26" i="13"/>
  <c r="W26" i="13"/>
  <c r="X26" i="13"/>
  <c r="Y26" i="13"/>
  <c r="Z26" i="13"/>
  <c r="AA26" i="13"/>
  <c r="AB26" i="13"/>
  <c r="AC26" i="13"/>
  <c r="AD26" i="13"/>
  <c r="AE26" i="13"/>
  <c r="AF26" i="13"/>
  <c r="AG26" i="13"/>
  <c r="AH26" i="13"/>
  <c r="AI26" i="13"/>
  <c r="AJ26" i="13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E15" i="2" l="1"/>
  <c r="D18" i="2"/>
  <c r="C13" i="13"/>
  <c r="C14" i="13"/>
  <c r="C15" i="13"/>
  <c r="C16" i="13"/>
  <c r="C17" i="13"/>
  <c r="C18" i="13"/>
  <c r="C19" i="13"/>
  <c r="C20" i="13"/>
  <c r="C21" i="13"/>
  <c r="C22" i="13"/>
  <c r="D13" i="13"/>
  <c r="D14" i="13"/>
  <c r="D15" i="13"/>
  <c r="D16" i="13"/>
  <c r="D17" i="13"/>
  <c r="D18" i="13"/>
  <c r="D19" i="13"/>
  <c r="D20" i="13"/>
  <c r="D21" i="13"/>
  <c r="D22" i="13"/>
  <c r="E13" i="13"/>
  <c r="E14" i="13"/>
  <c r="E15" i="13"/>
  <c r="E16" i="13"/>
  <c r="E17" i="13"/>
  <c r="E18" i="13"/>
  <c r="E19" i="13"/>
  <c r="E20" i="13"/>
  <c r="E21" i="13"/>
  <c r="E22" i="13"/>
  <c r="C13" i="12"/>
  <c r="C14" i="12"/>
  <c r="C15" i="12"/>
  <c r="C16" i="12"/>
  <c r="C17" i="12"/>
  <c r="C18" i="12"/>
  <c r="C19" i="12"/>
  <c r="C20" i="12"/>
  <c r="C21" i="12"/>
  <c r="C22" i="12"/>
  <c r="D13" i="12"/>
  <c r="D14" i="12"/>
  <c r="D15" i="12"/>
  <c r="D16" i="12"/>
  <c r="D17" i="12"/>
  <c r="D18" i="12"/>
  <c r="D19" i="12"/>
  <c r="D20" i="12"/>
  <c r="D21" i="12"/>
  <c r="D22" i="12"/>
  <c r="E13" i="12"/>
  <c r="E14" i="12"/>
  <c r="E15" i="12"/>
  <c r="E16" i="12"/>
  <c r="E17" i="12"/>
  <c r="E18" i="12"/>
  <c r="E19" i="12"/>
  <c r="E20" i="12"/>
  <c r="E21" i="12"/>
  <c r="E22" i="12"/>
  <c r="C13" i="11"/>
  <c r="C14" i="11"/>
  <c r="C15" i="11"/>
  <c r="C16" i="11"/>
  <c r="C17" i="11"/>
  <c r="C18" i="11"/>
  <c r="C19" i="11"/>
  <c r="C20" i="11"/>
  <c r="C21" i="11"/>
  <c r="C22" i="11"/>
  <c r="D13" i="11"/>
  <c r="D14" i="11"/>
  <c r="D15" i="11"/>
  <c r="D16" i="11"/>
  <c r="D17" i="11"/>
  <c r="D18" i="11"/>
  <c r="D19" i="11"/>
  <c r="D20" i="11"/>
  <c r="D21" i="11"/>
  <c r="D22" i="11"/>
  <c r="E13" i="11"/>
  <c r="E14" i="11"/>
  <c r="E15" i="11"/>
  <c r="E16" i="11"/>
  <c r="E17" i="11"/>
  <c r="E18" i="11"/>
  <c r="E19" i="11"/>
  <c r="E20" i="11"/>
  <c r="E21" i="11"/>
  <c r="E22" i="11"/>
  <c r="C13" i="10"/>
  <c r="C14" i="10"/>
  <c r="C15" i="10"/>
  <c r="C16" i="10"/>
  <c r="C17" i="10"/>
  <c r="C18" i="10"/>
  <c r="C19" i="10"/>
  <c r="C20" i="10"/>
  <c r="C21" i="10"/>
  <c r="C22" i="10"/>
  <c r="D13" i="10"/>
  <c r="D14" i="10"/>
  <c r="D15" i="10"/>
  <c r="D16" i="10"/>
  <c r="D17" i="10"/>
  <c r="D18" i="10"/>
  <c r="D19" i="10"/>
  <c r="D20" i="10"/>
  <c r="D21" i="10"/>
  <c r="D22" i="10"/>
  <c r="E13" i="10"/>
  <c r="E14" i="10"/>
  <c r="E15" i="10"/>
  <c r="E16" i="10"/>
  <c r="E17" i="10"/>
  <c r="E18" i="10"/>
  <c r="E19" i="10"/>
  <c r="E20" i="10"/>
  <c r="E21" i="10"/>
  <c r="E22" i="10"/>
  <c r="C13" i="6"/>
  <c r="C14" i="6"/>
  <c r="C15" i="6"/>
  <c r="C16" i="6"/>
  <c r="C17" i="6"/>
  <c r="C18" i="6"/>
  <c r="C19" i="6"/>
  <c r="C20" i="6"/>
  <c r="C21" i="6"/>
  <c r="C22" i="6"/>
  <c r="D13" i="6"/>
  <c r="D14" i="6"/>
  <c r="D15" i="6"/>
  <c r="D16" i="6"/>
  <c r="D17" i="6"/>
  <c r="D18" i="6"/>
  <c r="D19" i="6"/>
  <c r="D20" i="6"/>
  <c r="D21" i="6"/>
  <c r="D22" i="6"/>
  <c r="E13" i="6"/>
  <c r="E14" i="6"/>
  <c r="E15" i="6"/>
  <c r="E16" i="6"/>
  <c r="E17" i="6"/>
  <c r="E18" i="6"/>
  <c r="E19" i="6"/>
  <c r="E20" i="6"/>
  <c r="E21" i="6"/>
  <c r="E22" i="6"/>
  <c r="E13" i="5"/>
  <c r="E14" i="5"/>
  <c r="E15" i="5"/>
  <c r="E16" i="5"/>
  <c r="E17" i="5"/>
  <c r="E18" i="5"/>
  <c r="E19" i="5"/>
  <c r="E20" i="5"/>
  <c r="E21" i="5"/>
  <c r="E22" i="5"/>
  <c r="D13" i="5"/>
  <c r="D14" i="5"/>
  <c r="D15" i="5"/>
  <c r="D16" i="5"/>
  <c r="D17" i="5"/>
  <c r="D18" i="5"/>
  <c r="D19" i="5"/>
  <c r="D20" i="5"/>
  <c r="D21" i="5"/>
  <c r="D22" i="5"/>
  <c r="C13" i="5"/>
  <c r="C14" i="5"/>
  <c r="C15" i="5"/>
  <c r="C16" i="5"/>
  <c r="C17" i="5"/>
  <c r="C18" i="5"/>
  <c r="C19" i="5"/>
  <c r="C20" i="5"/>
  <c r="C21" i="5"/>
  <c r="C22" i="5"/>
  <c r="C20" i="4"/>
  <c r="C21" i="4"/>
  <c r="C22" i="4"/>
  <c r="C13" i="4"/>
  <c r="C14" i="4"/>
  <c r="C15" i="4"/>
  <c r="C16" i="4"/>
  <c r="C17" i="4"/>
  <c r="C18" i="4"/>
  <c r="C19" i="4"/>
  <c r="D20" i="4"/>
  <c r="D21" i="4"/>
  <c r="D22" i="4"/>
  <c r="D13" i="4"/>
  <c r="D14" i="4"/>
  <c r="D15" i="4"/>
  <c r="D16" i="4"/>
  <c r="D17" i="4"/>
  <c r="D18" i="4"/>
  <c r="D19" i="4"/>
  <c r="E22" i="4"/>
  <c r="E20" i="4"/>
  <c r="E21" i="4"/>
  <c r="E13" i="4"/>
  <c r="E14" i="4"/>
  <c r="E15" i="4"/>
  <c r="E16" i="4"/>
  <c r="E17" i="4"/>
  <c r="E18" i="4"/>
  <c r="E19" i="4"/>
  <c r="E20" i="3"/>
  <c r="E21" i="3"/>
  <c r="E22" i="3"/>
  <c r="E13" i="3"/>
  <c r="E14" i="3"/>
  <c r="E15" i="3"/>
  <c r="E16" i="3"/>
  <c r="E17" i="3"/>
  <c r="E18" i="3"/>
  <c r="E19" i="3"/>
  <c r="D22" i="3"/>
  <c r="D20" i="3"/>
  <c r="D21" i="3"/>
  <c r="D18" i="3"/>
  <c r="D19" i="3"/>
  <c r="C20" i="3"/>
  <c r="C21" i="3"/>
  <c r="C22" i="3"/>
  <c r="C13" i="3"/>
  <c r="C14" i="3"/>
  <c r="C15" i="3"/>
  <c r="C16" i="3"/>
  <c r="C17" i="3"/>
  <c r="C18" i="3"/>
  <c r="C19" i="3"/>
  <c r="E20" i="2"/>
  <c r="E21" i="2"/>
  <c r="E22" i="2"/>
  <c r="E13" i="2"/>
  <c r="E14" i="2"/>
  <c r="E16" i="2"/>
  <c r="E17" i="2"/>
  <c r="E18" i="2"/>
  <c r="E19" i="2"/>
  <c r="D20" i="2"/>
  <c r="D21" i="2"/>
  <c r="D22" i="2"/>
  <c r="D13" i="2"/>
  <c r="D14" i="2"/>
  <c r="D15" i="2"/>
  <c r="D16" i="2"/>
  <c r="D17" i="2"/>
  <c r="D19" i="2"/>
  <c r="C20" i="2"/>
  <c r="C21" i="2"/>
  <c r="C22" i="2"/>
  <c r="C13" i="2"/>
  <c r="C14" i="2"/>
  <c r="C15" i="2"/>
  <c r="C16" i="2"/>
  <c r="C17" i="2"/>
  <c r="C18" i="2"/>
  <c r="C19" i="2"/>
  <c r="E20" i="7"/>
  <c r="E21" i="7"/>
  <c r="E22" i="7"/>
  <c r="E13" i="7"/>
  <c r="E14" i="7"/>
  <c r="E15" i="7"/>
  <c r="E16" i="7"/>
  <c r="E17" i="7"/>
  <c r="E18" i="7"/>
  <c r="E19" i="7"/>
  <c r="D20" i="7"/>
  <c r="D21" i="7"/>
  <c r="D22" i="7"/>
  <c r="D13" i="7"/>
  <c r="D14" i="7"/>
  <c r="D15" i="7"/>
  <c r="D16" i="7"/>
  <c r="D17" i="7"/>
  <c r="D18" i="7"/>
  <c r="D19" i="7"/>
  <c r="C20" i="7"/>
  <c r="C21" i="7"/>
  <c r="C22" i="7"/>
  <c r="C13" i="7"/>
  <c r="C14" i="7"/>
  <c r="C15" i="7"/>
  <c r="C16" i="7"/>
  <c r="C17" i="7"/>
  <c r="C18" i="7"/>
  <c r="C19" i="7"/>
  <c r="E20" i="9"/>
  <c r="E21" i="9"/>
  <c r="E22" i="9"/>
  <c r="D20" i="9"/>
  <c r="D21" i="9"/>
  <c r="D22" i="9"/>
  <c r="C20" i="9"/>
  <c r="C21" i="9"/>
  <c r="C22" i="9"/>
  <c r="E19" i="9"/>
  <c r="A13" i="3" l="1"/>
  <c r="A14" i="3"/>
  <c r="A15" i="3"/>
  <c r="A16" i="3"/>
  <c r="A17" i="3"/>
  <c r="A18" i="3"/>
  <c r="A20" i="3"/>
  <c r="A21" i="3"/>
  <c r="A22" i="3"/>
  <c r="A13" i="4"/>
  <c r="A14" i="4"/>
  <c r="A15" i="4"/>
  <c r="A16" i="4"/>
  <c r="A17" i="4"/>
  <c r="A18" i="4"/>
  <c r="A19" i="4"/>
  <c r="A20" i="4"/>
  <c r="A21" i="4"/>
  <c r="A22" i="4"/>
  <c r="A13" i="5"/>
  <c r="A14" i="5"/>
  <c r="A15" i="5"/>
  <c r="A16" i="5"/>
  <c r="A17" i="5"/>
  <c r="A18" i="5"/>
  <c r="A19" i="5"/>
  <c r="A20" i="5"/>
  <c r="A21" i="5"/>
  <c r="A22" i="5"/>
  <c r="A13" i="6"/>
  <c r="A14" i="6"/>
  <c r="A15" i="6"/>
  <c r="A16" i="6"/>
  <c r="A17" i="6"/>
  <c r="A18" i="6"/>
  <c r="A19" i="6"/>
  <c r="A20" i="6"/>
  <c r="A21" i="6"/>
  <c r="A22" i="6"/>
  <c r="A13" i="7"/>
  <c r="A14" i="7"/>
  <c r="A15" i="7"/>
  <c r="A16" i="7"/>
  <c r="A17" i="7"/>
  <c r="A18" i="7"/>
  <c r="A19" i="7"/>
  <c r="A20" i="7"/>
  <c r="A21" i="7"/>
  <c r="A22" i="7"/>
  <c r="A20" i="8"/>
  <c r="A21" i="8"/>
  <c r="A20" i="9"/>
  <c r="A21" i="9"/>
  <c r="A13" i="10"/>
  <c r="A14" i="10"/>
  <c r="A15" i="10"/>
  <c r="A16" i="10"/>
  <c r="A17" i="10"/>
  <c r="A18" i="10"/>
  <c r="A19" i="10"/>
  <c r="A20" i="10"/>
  <c r="A21" i="10"/>
  <c r="A22" i="10"/>
  <c r="A13" i="11"/>
  <c r="A14" i="11"/>
  <c r="A15" i="11"/>
  <c r="A16" i="11"/>
  <c r="A17" i="11"/>
  <c r="A19" i="11"/>
  <c r="A20" i="11"/>
  <c r="A21" i="11"/>
  <c r="A22" i="11"/>
  <c r="A13" i="12"/>
  <c r="A14" i="12"/>
  <c r="A15" i="12"/>
  <c r="A16" i="12"/>
  <c r="A17" i="12"/>
  <c r="A18" i="12"/>
  <c r="A19" i="12"/>
  <c r="A20" i="12"/>
  <c r="A21" i="12"/>
  <c r="A22" i="12"/>
  <c r="A13" i="13"/>
  <c r="A14" i="13"/>
  <c r="A15" i="13"/>
  <c r="A16" i="13"/>
  <c r="A17" i="13"/>
  <c r="A18" i="13"/>
  <c r="A19" i="13"/>
  <c r="A20" i="13"/>
  <c r="A21" i="13"/>
  <c r="A13" i="2"/>
  <c r="A14" i="2"/>
  <c r="A15" i="2"/>
  <c r="A16" i="2"/>
  <c r="A17" i="2"/>
  <c r="A18" i="2"/>
  <c r="A19" i="2"/>
  <c r="A20" i="2"/>
  <c r="A21" i="2"/>
  <c r="A22" i="2"/>
  <c r="D12" i="14" l="1"/>
  <c r="D13" i="14"/>
  <c r="G13" i="14" s="1"/>
  <c r="C12" i="14"/>
  <c r="C13" i="14"/>
  <c r="F13" i="14" s="1"/>
  <c r="B12" i="14"/>
  <c r="B13" i="14"/>
  <c r="E13" i="14" s="1"/>
  <c r="A13" i="14"/>
  <c r="A14" i="14"/>
  <c r="D13" i="3" l="1"/>
  <c r="D14" i="3"/>
  <c r="D15" i="3"/>
  <c r="D16" i="3"/>
  <c r="D17" i="3"/>
  <c r="C13" i="8"/>
  <c r="C14" i="8"/>
  <c r="C15" i="8"/>
  <c r="C16" i="8"/>
  <c r="C17" i="8"/>
  <c r="C18" i="8"/>
  <c r="C19" i="8"/>
  <c r="C22" i="8"/>
  <c r="D13" i="8"/>
  <c r="D14" i="8"/>
  <c r="D15" i="8"/>
  <c r="D16" i="8"/>
  <c r="D17" i="8"/>
  <c r="D18" i="8"/>
  <c r="D19" i="8"/>
  <c r="D22" i="8"/>
  <c r="E13" i="8"/>
  <c r="A13" i="8" s="1"/>
  <c r="E14" i="8"/>
  <c r="A14" i="8" s="1"/>
  <c r="E15" i="8"/>
  <c r="A15" i="8" s="1"/>
  <c r="E16" i="8"/>
  <c r="A16" i="8" s="1"/>
  <c r="E17" i="8"/>
  <c r="A17" i="8" s="1"/>
  <c r="E18" i="8"/>
  <c r="A18" i="8" s="1"/>
  <c r="E19" i="8"/>
  <c r="A19" i="8" s="1"/>
  <c r="E22" i="8"/>
  <c r="A22" i="8" s="1"/>
  <c r="C13" i="9"/>
  <c r="B5" i="14" s="1"/>
  <c r="C14" i="9"/>
  <c r="B6" i="14" s="1"/>
  <c r="C15" i="9"/>
  <c r="B7" i="14" s="1"/>
  <c r="C16" i="9"/>
  <c r="B8" i="14" s="1"/>
  <c r="C17" i="9"/>
  <c r="B9" i="14" s="1"/>
  <c r="C18" i="9"/>
  <c r="C19" i="9"/>
  <c r="D13" i="9"/>
  <c r="D14" i="9"/>
  <c r="D15" i="9"/>
  <c r="D16" i="9"/>
  <c r="D17" i="9"/>
  <c r="D18" i="9"/>
  <c r="D19" i="9"/>
  <c r="E13" i="9"/>
  <c r="E14" i="9"/>
  <c r="E15" i="9"/>
  <c r="E16" i="9"/>
  <c r="E17" i="9"/>
  <c r="E18" i="9"/>
  <c r="A18" i="9" s="1"/>
  <c r="A19" i="9"/>
  <c r="A22" i="9"/>
  <c r="B10" i="14"/>
  <c r="C10" i="14"/>
  <c r="C14" i="14"/>
  <c r="F14" i="14" s="1"/>
  <c r="B14" i="14"/>
  <c r="E14" i="14" s="1"/>
  <c r="A5" i="14"/>
  <c r="A6" i="14"/>
  <c r="A7" i="14"/>
  <c r="A8" i="14"/>
  <c r="A9" i="14"/>
  <c r="A10" i="14"/>
  <c r="A11" i="14"/>
  <c r="A12" i="14"/>
  <c r="A4" i="14"/>
  <c r="C9" i="14" l="1"/>
  <c r="C5" i="14"/>
  <c r="C8" i="14"/>
  <c r="C6" i="14"/>
  <c r="C7" i="14"/>
  <c r="F7" i="14" s="1"/>
  <c r="C11" i="14"/>
  <c r="F11" i="14" s="1"/>
  <c r="B11" i="14"/>
  <c r="E11" i="14" s="1"/>
  <c r="A17" i="9"/>
  <c r="D9" i="14"/>
  <c r="G9" i="14" s="1"/>
  <c r="A16" i="9"/>
  <c r="D8" i="14"/>
  <c r="G8" i="14" s="1"/>
  <c r="A14" i="9"/>
  <c r="D6" i="14"/>
  <c r="G6" i="14" s="1"/>
  <c r="A13" i="9"/>
  <c r="D5" i="14"/>
  <c r="G5" i="14" s="1"/>
  <c r="A19" i="3"/>
  <c r="D11" i="14"/>
  <c r="G11" i="14" s="1"/>
  <c r="A15" i="9"/>
  <c r="D7" i="14"/>
  <c r="G7" i="14" s="1"/>
  <c r="A18" i="11"/>
  <c r="D10" i="14"/>
  <c r="G10" i="14" s="1"/>
  <c r="A22" i="13"/>
  <c r="D14" i="14"/>
  <c r="G14" i="14" s="1"/>
  <c r="F12" i="14"/>
  <c r="G12" i="14"/>
  <c r="E12" i="14"/>
  <c r="E10" i="14"/>
  <c r="F10" i="14"/>
  <c r="E8" i="14"/>
  <c r="F8" i="14"/>
  <c r="E6" i="14"/>
  <c r="F6" i="14"/>
  <c r="E9" i="14"/>
  <c r="F9" i="14"/>
  <c r="F5" i="14"/>
  <c r="E5" i="14"/>
  <c r="E7" i="14"/>
  <c r="C12" i="2"/>
  <c r="C12" i="3"/>
  <c r="D12" i="3"/>
  <c r="E12" i="3"/>
  <c r="A12" i="3" s="1"/>
  <c r="E12" i="2"/>
  <c r="A12" i="2" s="1"/>
  <c r="D12" i="2"/>
  <c r="B18" i="5"/>
  <c r="B18" i="6"/>
  <c r="B18" i="7"/>
  <c r="B18" i="8"/>
  <c r="B18" i="9"/>
  <c r="B18" i="10"/>
  <c r="B18" i="11"/>
  <c r="B18" i="12"/>
  <c r="B18" i="13"/>
  <c r="B18" i="4"/>
  <c r="B18" i="3"/>
  <c r="B18" i="2"/>
  <c r="C12" i="13"/>
  <c r="D12" i="13"/>
  <c r="E12" i="13"/>
  <c r="A12" i="13" s="1"/>
  <c r="C12" i="12"/>
  <c r="D12" i="12"/>
  <c r="E12" i="12"/>
  <c r="A12" i="12" s="1"/>
  <c r="C12" i="11"/>
  <c r="D12" i="11"/>
  <c r="D24" i="11" s="1"/>
  <c r="E12" i="11"/>
  <c r="A12" i="11" s="1"/>
  <c r="C12" i="10"/>
  <c r="D12" i="10"/>
  <c r="D24" i="10" s="1"/>
  <c r="E12" i="10"/>
  <c r="A12" i="10" s="1"/>
  <c r="C12" i="9"/>
  <c r="D12" i="9"/>
  <c r="E12" i="9"/>
  <c r="A12" i="9" s="1"/>
  <c r="C12" i="8"/>
  <c r="D12" i="8"/>
  <c r="E12" i="8"/>
  <c r="A12" i="8" s="1"/>
  <c r="C12" i="7"/>
  <c r="D12" i="7"/>
  <c r="E12" i="7"/>
  <c r="A12" i="7" s="1"/>
  <c r="C12" i="6"/>
  <c r="D12" i="6"/>
  <c r="D24" i="6" s="1"/>
  <c r="E12" i="6"/>
  <c r="A12" i="6" s="1"/>
  <c r="E12" i="5"/>
  <c r="A12" i="5" s="1"/>
  <c r="D12" i="5"/>
  <c r="D24" i="5" s="1"/>
  <c r="C12" i="5"/>
  <c r="E12" i="4"/>
  <c r="A12" i="4" s="1"/>
  <c r="D12" i="4"/>
  <c r="C12" i="4"/>
  <c r="D24" i="7" l="1"/>
  <c r="D24" i="9"/>
  <c r="D24" i="13"/>
  <c r="D24" i="4"/>
  <c r="D24" i="8"/>
  <c r="D24" i="12"/>
  <c r="D24" i="3"/>
  <c r="D24" i="2"/>
  <c r="B4" i="14"/>
  <c r="E4" i="14" s="1"/>
  <c r="D4" i="14"/>
  <c r="G4" i="14" s="1"/>
  <c r="C4" i="14"/>
  <c r="F4" i="14" s="1"/>
  <c r="B17" i="3"/>
  <c r="B17" i="4"/>
  <c r="B17" i="5"/>
  <c r="B17" i="6"/>
  <c r="B17" i="7"/>
  <c r="B17" i="8"/>
  <c r="B17" i="9"/>
  <c r="B17" i="10"/>
  <c r="B17" i="11"/>
  <c r="B17" i="12"/>
  <c r="B17" i="13"/>
  <c r="B17" i="2"/>
  <c r="B13" i="3"/>
  <c r="B14" i="3"/>
  <c r="B15" i="3"/>
  <c r="B16" i="3"/>
  <c r="B13" i="4"/>
  <c r="B14" i="4"/>
  <c r="B15" i="4"/>
  <c r="B16" i="4"/>
  <c r="B13" i="5"/>
  <c r="B14" i="5"/>
  <c r="B15" i="5"/>
  <c r="B16" i="5"/>
  <c r="B13" i="6"/>
  <c r="B14" i="6"/>
  <c r="B15" i="6"/>
  <c r="B16" i="6"/>
  <c r="B13" i="7"/>
  <c r="B14" i="7"/>
  <c r="B15" i="7"/>
  <c r="B16" i="7"/>
  <c r="B13" i="8"/>
  <c r="B14" i="8"/>
  <c r="B15" i="8"/>
  <c r="B16" i="8"/>
  <c r="B13" i="9"/>
  <c r="B14" i="9"/>
  <c r="B15" i="9"/>
  <c r="B16" i="9"/>
  <c r="B13" i="10"/>
  <c r="B14" i="10"/>
  <c r="B15" i="10"/>
  <c r="B16" i="10"/>
  <c r="B13" i="11"/>
  <c r="B14" i="11"/>
  <c r="B15" i="11"/>
  <c r="B16" i="11"/>
  <c r="B13" i="12"/>
  <c r="B14" i="12"/>
  <c r="B15" i="12"/>
  <c r="B16" i="12"/>
  <c r="B13" i="13"/>
  <c r="B14" i="13"/>
  <c r="B15" i="13"/>
  <c r="B16" i="13"/>
  <c r="B13" i="2"/>
  <c r="B14" i="2"/>
  <c r="B15" i="2"/>
  <c r="B16" i="2"/>
  <c r="B12" i="3"/>
  <c r="B12" i="4"/>
  <c r="B12" i="5"/>
  <c r="B12" i="6"/>
  <c r="B12" i="7"/>
  <c r="B12" i="8"/>
  <c r="B12" i="9"/>
  <c r="B12" i="10"/>
  <c r="B12" i="11"/>
  <c r="B12" i="12"/>
  <c r="B12" i="13"/>
  <c r="B12" i="2"/>
  <c r="D6" i="1"/>
  <c r="D7" i="1" s="1"/>
  <c r="A1" i="3" s="1"/>
  <c r="B5" i="3" s="1"/>
  <c r="F3" i="3" l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1" i="2"/>
  <c r="B5" i="2" s="1"/>
  <c r="E7" i="1"/>
  <c r="A2" i="3" s="1"/>
  <c r="D8" i="1"/>
  <c r="A1" i="4" s="1"/>
  <c r="B5" i="4" s="1"/>
  <c r="E6" i="1"/>
  <c r="A2" i="2" s="1"/>
  <c r="F11" i="3" l="1"/>
  <c r="F10" i="3"/>
  <c r="G11" i="3"/>
  <c r="F3" i="4"/>
  <c r="F10" i="4" s="1"/>
  <c r="F3" i="2"/>
  <c r="F10" i="2" s="1"/>
  <c r="AG3" i="3"/>
  <c r="AH3" i="3" s="1"/>
  <c r="AI3" i="3" s="1"/>
  <c r="AJ3" i="3" s="1"/>
  <c r="G10" i="3"/>
  <c r="H11" i="3"/>
  <c r="D9" i="1"/>
  <c r="A1" i="5" s="1"/>
  <c r="B5" i="5" s="1"/>
  <c r="E8" i="1"/>
  <c r="A2" i="4" s="1"/>
  <c r="G3" i="4" l="1"/>
  <c r="G10" i="4" s="1"/>
  <c r="G3" i="2"/>
  <c r="G11" i="2" s="1"/>
  <c r="F11" i="2"/>
  <c r="F11" i="4"/>
  <c r="F3" i="5"/>
  <c r="G3" i="5" s="1"/>
  <c r="H3" i="4"/>
  <c r="I3" i="4" s="1"/>
  <c r="J3" i="4" s="1"/>
  <c r="K3" i="4" s="1"/>
  <c r="L3" i="4" s="1"/>
  <c r="M3" i="4" s="1"/>
  <c r="N3" i="4" s="1"/>
  <c r="O3" i="4" s="1"/>
  <c r="P3" i="4" s="1"/>
  <c r="Q3" i="4" s="1"/>
  <c r="R3" i="4" s="1"/>
  <c r="S3" i="4" s="1"/>
  <c r="T3" i="4" s="1"/>
  <c r="U3" i="4" s="1"/>
  <c r="V3" i="4" s="1"/>
  <c r="W3" i="4" s="1"/>
  <c r="X3" i="4" s="1"/>
  <c r="Y3" i="4" s="1"/>
  <c r="Z3" i="4" s="1"/>
  <c r="AA3" i="4" s="1"/>
  <c r="AB3" i="4" s="1"/>
  <c r="AC3" i="4" s="1"/>
  <c r="AD3" i="4" s="1"/>
  <c r="AE3" i="4" s="1"/>
  <c r="AF3" i="4" s="1"/>
  <c r="AG3" i="4" s="1"/>
  <c r="AH3" i="4" s="1"/>
  <c r="AI3" i="4" s="1"/>
  <c r="AJ3" i="4" s="1"/>
  <c r="G11" i="4"/>
  <c r="I11" i="3"/>
  <c r="H10" i="3"/>
  <c r="D10" i="1"/>
  <c r="A1" i="6" s="1"/>
  <c r="B5" i="6" s="1"/>
  <c r="E9" i="1"/>
  <c r="A2" i="5" s="1"/>
  <c r="H3" i="2" l="1"/>
  <c r="I3" i="2" s="1"/>
  <c r="I10" i="2" s="1"/>
  <c r="G10" i="2"/>
  <c r="F11" i="5"/>
  <c r="F10" i="5"/>
  <c r="F3" i="6"/>
  <c r="G3" i="6" s="1"/>
  <c r="H10" i="4"/>
  <c r="I11" i="4"/>
  <c r="H11" i="4"/>
  <c r="H3" i="5"/>
  <c r="G11" i="5"/>
  <c r="G10" i="5"/>
  <c r="F10" i="6"/>
  <c r="J11" i="3"/>
  <c r="I10" i="3"/>
  <c r="J11" i="4"/>
  <c r="I10" i="4"/>
  <c r="D11" i="1"/>
  <c r="A1" i="7" s="1"/>
  <c r="B5" i="7" s="1"/>
  <c r="E10" i="1"/>
  <c r="A2" i="6" s="1"/>
  <c r="H11" i="2" l="1"/>
  <c r="H10" i="2"/>
  <c r="J3" i="2"/>
  <c r="J10" i="2" s="1"/>
  <c r="I11" i="2"/>
  <c r="F11" i="6"/>
  <c r="F3" i="7"/>
  <c r="F10" i="7" s="1"/>
  <c r="H3" i="6"/>
  <c r="G10" i="6"/>
  <c r="G11" i="6"/>
  <c r="I3" i="5"/>
  <c r="H11" i="5"/>
  <c r="H10" i="5"/>
  <c r="K11" i="4"/>
  <c r="J10" i="4"/>
  <c r="K11" i="3"/>
  <c r="J10" i="3"/>
  <c r="D12" i="1"/>
  <c r="A1" i="8" s="1"/>
  <c r="B5" i="8" s="1"/>
  <c r="E11" i="1"/>
  <c r="A2" i="7" s="1"/>
  <c r="G3" i="7" l="1"/>
  <c r="K3" i="2"/>
  <c r="K10" i="2" s="1"/>
  <c r="J11" i="2"/>
  <c r="F11" i="7"/>
  <c r="F3" i="8"/>
  <c r="F11" i="8" s="1"/>
  <c r="J3" i="5"/>
  <c r="I11" i="5"/>
  <c r="I10" i="5"/>
  <c r="I3" i="6"/>
  <c r="H10" i="6"/>
  <c r="H11" i="6"/>
  <c r="G10" i="7"/>
  <c r="G11" i="7"/>
  <c r="H3" i="7"/>
  <c r="L11" i="4"/>
  <c r="K10" i="4"/>
  <c r="L11" i="3"/>
  <c r="K10" i="3"/>
  <c r="D13" i="1"/>
  <c r="A1" i="9" s="1"/>
  <c r="B5" i="9" s="1"/>
  <c r="E12" i="1"/>
  <c r="A2" i="8" s="1"/>
  <c r="F10" i="8" l="1"/>
  <c r="L3" i="2"/>
  <c r="L10" i="2" s="1"/>
  <c r="K11" i="2"/>
  <c r="G3" i="8"/>
  <c r="H3" i="8" s="1"/>
  <c r="F3" i="9"/>
  <c r="F10" i="9" s="1"/>
  <c r="I3" i="7"/>
  <c r="H11" i="7"/>
  <c r="H10" i="7"/>
  <c r="J3" i="6"/>
  <c r="I11" i="6"/>
  <c r="I10" i="6"/>
  <c r="K3" i="5"/>
  <c r="J11" i="5"/>
  <c r="J10" i="5"/>
  <c r="M11" i="3"/>
  <c r="L10" i="3"/>
  <c r="M11" i="4"/>
  <c r="L10" i="4"/>
  <c r="D14" i="1"/>
  <c r="A1" i="10" s="1"/>
  <c r="B5" i="10" s="1"/>
  <c r="E13" i="1"/>
  <c r="A2" i="9" s="1"/>
  <c r="M3" i="2" l="1"/>
  <c r="M10" i="2" s="1"/>
  <c r="L11" i="2"/>
  <c r="G11" i="8"/>
  <c r="G3" i="9"/>
  <c r="H3" i="9" s="1"/>
  <c r="F11" i="9"/>
  <c r="G10" i="8"/>
  <c r="F3" i="10"/>
  <c r="F10" i="10" s="1"/>
  <c r="K3" i="6"/>
  <c r="J11" i="6"/>
  <c r="J10" i="6"/>
  <c r="I3" i="8"/>
  <c r="H10" i="8"/>
  <c r="H11" i="8"/>
  <c r="L3" i="5"/>
  <c r="K11" i="5"/>
  <c r="K10" i="5"/>
  <c r="J3" i="7"/>
  <c r="I11" i="7"/>
  <c r="I10" i="7"/>
  <c r="N11" i="4"/>
  <c r="M10" i="4"/>
  <c r="N11" i="3"/>
  <c r="M10" i="3"/>
  <c r="D15" i="1"/>
  <c r="A1" i="11" s="1"/>
  <c r="B5" i="11" s="1"/>
  <c r="E14" i="1"/>
  <c r="A2" i="10" s="1"/>
  <c r="G3" i="10" l="1"/>
  <c r="G11" i="9"/>
  <c r="F11" i="10"/>
  <c r="G10" i="9"/>
  <c r="N3" i="2"/>
  <c r="N10" i="2" s="1"/>
  <c r="M11" i="2"/>
  <c r="F3" i="11"/>
  <c r="F10" i="11" s="1"/>
  <c r="K3" i="7"/>
  <c r="J11" i="7"/>
  <c r="J10" i="7"/>
  <c r="J3" i="8"/>
  <c r="I11" i="8"/>
  <c r="I10" i="8"/>
  <c r="H3" i="10"/>
  <c r="G10" i="10"/>
  <c r="G11" i="10"/>
  <c r="M3" i="5"/>
  <c r="L11" i="5"/>
  <c r="L10" i="5"/>
  <c r="I3" i="9"/>
  <c r="H11" i="9"/>
  <c r="H10" i="9"/>
  <c r="L3" i="6"/>
  <c r="K11" i="6"/>
  <c r="K10" i="6"/>
  <c r="O11" i="3"/>
  <c r="N10" i="3"/>
  <c r="O11" i="4"/>
  <c r="N10" i="4"/>
  <c r="D16" i="1"/>
  <c r="A1" i="12" s="1"/>
  <c r="B5" i="12" s="1"/>
  <c r="E15" i="1"/>
  <c r="A2" i="11" s="1"/>
  <c r="O3" i="2" l="1"/>
  <c r="N11" i="2"/>
  <c r="F11" i="11"/>
  <c r="G3" i="11"/>
  <c r="G10" i="11" s="1"/>
  <c r="F3" i="12"/>
  <c r="F11" i="12" s="1"/>
  <c r="M3" i="6"/>
  <c r="L11" i="6"/>
  <c r="L10" i="6"/>
  <c r="K3" i="8"/>
  <c r="J11" i="8"/>
  <c r="J10" i="8"/>
  <c r="J3" i="9"/>
  <c r="I11" i="9"/>
  <c r="I10" i="9"/>
  <c r="I3" i="10"/>
  <c r="H11" i="10"/>
  <c r="H10" i="10"/>
  <c r="F10" i="12"/>
  <c r="N3" i="5"/>
  <c r="M11" i="5"/>
  <c r="M10" i="5"/>
  <c r="L3" i="7"/>
  <c r="K11" i="7"/>
  <c r="K10" i="7"/>
  <c r="O10" i="2"/>
  <c r="P11" i="4"/>
  <c r="O10" i="4"/>
  <c r="P11" i="3"/>
  <c r="O10" i="3"/>
  <c r="D17" i="1"/>
  <c r="E16" i="1"/>
  <c r="A2" i="12" s="1"/>
  <c r="P3" i="2" l="1"/>
  <c r="O11" i="2"/>
  <c r="G11" i="11"/>
  <c r="H3" i="11"/>
  <c r="H11" i="11" s="1"/>
  <c r="G3" i="12"/>
  <c r="G11" i="12" s="1"/>
  <c r="L3" i="8"/>
  <c r="K11" i="8"/>
  <c r="K10" i="8"/>
  <c r="O3" i="5"/>
  <c r="N11" i="5"/>
  <c r="N10" i="5"/>
  <c r="I3" i="11"/>
  <c r="K3" i="9"/>
  <c r="J11" i="9"/>
  <c r="J10" i="9"/>
  <c r="M3" i="7"/>
  <c r="L11" i="7"/>
  <c r="L10" i="7"/>
  <c r="J3" i="10"/>
  <c r="I11" i="10"/>
  <c r="I10" i="10"/>
  <c r="E17" i="1"/>
  <c r="A2" i="13" s="1"/>
  <c r="A1" i="13"/>
  <c r="B5" i="13" s="1"/>
  <c r="N3" i="6"/>
  <c r="M11" i="6"/>
  <c r="M10" i="6"/>
  <c r="Q11" i="4"/>
  <c r="P10" i="4"/>
  <c r="Q11" i="3"/>
  <c r="P10" i="3"/>
  <c r="H10" i="11" l="1"/>
  <c r="Q3" i="2"/>
  <c r="P11" i="2"/>
  <c r="P10" i="2"/>
  <c r="G10" i="12"/>
  <c r="H3" i="12"/>
  <c r="I3" i="12" s="1"/>
  <c r="F3" i="13"/>
  <c r="F11" i="13" s="1"/>
  <c r="H11" i="12"/>
  <c r="P3" i="5"/>
  <c r="O11" i="5"/>
  <c r="O10" i="5"/>
  <c r="F10" i="13"/>
  <c r="K3" i="10"/>
  <c r="J11" i="10"/>
  <c r="J10" i="10"/>
  <c r="J3" i="11"/>
  <c r="I11" i="11"/>
  <c r="I10" i="11"/>
  <c r="L3" i="9"/>
  <c r="K11" i="9"/>
  <c r="K10" i="9"/>
  <c r="O3" i="6"/>
  <c r="N11" i="6"/>
  <c r="N10" i="6"/>
  <c r="N3" i="7"/>
  <c r="M11" i="7"/>
  <c r="M10" i="7"/>
  <c r="M3" i="8"/>
  <c r="L11" i="8"/>
  <c r="L10" i="8"/>
  <c r="R11" i="3"/>
  <c r="Q10" i="3"/>
  <c r="R11" i="4"/>
  <c r="Q10" i="4"/>
  <c r="R3" i="2" l="1"/>
  <c r="Q11" i="2"/>
  <c r="Q10" i="2"/>
  <c r="H10" i="12"/>
  <c r="G3" i="13"/>
  <c r="G11" i="13" s="1"/>
  <c r="Q3" i="5"/>
  <c r="P11" i="5"/>
  <c r="P10" i="5"/>
  <c r="P3" i="6"/>
  <c r="O11" i="6"/>
  <c r="O10" i="6"/>
  <c r="M3" i="9"/>
  <c r="L11" i="9"/>
  <c r="L10" i="9"/>
  <c r="O3" i="7"/>
  <c r="N11" i="7"/>
  <c r="N10" i="7"/>
  <c r="L3" i="10"/>
  <c r="K11" i="10"/>
  <c r="K10" i="10"/>
  <c r="N3" i="8"/>
  <c r="M11" i="8"/>
  <c r="M10" i="8"/>
  <c r="K3" i="11"/>
  <c r="J11" i="11"/>
  <c r="J10" i="11"/>
  <c r="G10" i="13"/>
  <c r="J3" i="12"/>
  <c r="I11" i="12"/>
  <c r="I10" i="12"/>
  <c r="S11" i="4"/>
  <c r="R10" i="4"/>
  <c r="S11" i="3"/>
  <c r="R10" i="3"/>
  <c r="R10" i="2"/>
  <c r="S3" i="2" l="1"/>
  <c r="R11" i="2"/>
  <c r="H3" i="13"/>
  <c r="I3" i="13" s="1"/>
  <c r="O3" i="8"/>
  <c r="N11" i="8"/>
  <c r="N10" i="8"/>
  <c r="Q3" i="6"/>
  <c r="P11" i="6"/>
  <c r="P10" i="6"/>
  <c r="L3" i="11"/>
  <c r="K11" i="11"/>
  <c r="K10" i="11"/>
  <c r="N3" i="9"/>
  <c r="M11" i="9"/>
  <c r="M10" i="9"/>
  <c r="P3" i="7"/>
  <c r="O11" i="7"/>
  <c r="O10" i="7"/>
  <c r="K3" i="12"/>
  <c r="J11" i="12"/>
  <c r="J10" i="12"/>
  <c r="M3" i="10"/>
  <c r="L11" i="10"/>
  <c r="L10" i="10"/>
  <c r="R3" i="5"/>
  <c r="Q11" i="5"/>
  <c r="Q10" i="5"/>
  <c r="T11" i="3"/>
  <c r="S10" i="3"/>
  <c r="T11" i="4"/>
  <c r="S10" i="4"/>
  <c r="H11" i="13" l="1"/>
  <c r="T3" i="2"/>
  <c r="T10" i="2" s="1"/>
  <c r="S11" i="2"/>
  <c r="S10" i="2"/>
  <c r="H10" i="13"/>
  <c r="P3" i="8"/>
  <c r="O11" i="8"/>
  <c r="O10" i="8"/>
  <c r="L3" i="12"/>
  <c r="K11" i="12"/>
  <c r="K10" i="12"/>
  <c r="R3" i="6"/>
  <c r="Q11" i="6"/>
  <c r="Q10" i="6"/>
  <c r="Q3" i="7"/>
  <c r="P11" i="7"/>
  <c r="P10" i="7"/>
  <c r="N3" i="10"/>
  <c r="M11" i="10"/>
  <c r="M10" i="10"/>
  <c r="M3" i="11"/>
  <c r="L11" i="11"/>
  <c r="L10" i="11"/>
  <c r="S3" i="5"/>
  <c r="R11" i="5"/>
  <c r="R10" i="5"/>
  <c r="O3" i="9"/>
  <c r="N11" i="9"/>
  <c r="N10" i="9"/>
  <c r="J3" i="13"/>
  <c r="I11" i="13"/>
  <c r="I10" i="13"/>
  <c r="U11" i="4"/>
  <c r="T10" i="4"/>
  <c r="U11" i="3"/>
  <c r="T10" i="3"/>
  <c r="U3" i="2" l="1"/>
  <c r="U10" i="2" s="1"/>
  <c r="T11" i="2"/>
  <c r="M3" i="12"/>
  <c r="L11" i="12"/>
  <c r="L10" i="12"/>
  <c r="T3" i="5"/>
  <c r="S11" i="5"/>
  <c r="S10" i="5"/>
  <c r="S3" i="6"/>
  <c r="R11" i="6"/>
  <c r="R10" i="6"/>
  <c r="P3" i="9"/>
  <c r="O11" i="9"/>
  <c r="O10" i="9"/>
  <c r="R3" i="7"/>
  <c r="Q11" i="7"/>
  <c r="Q10" i="7"/>
  <c r="N3" i="11"/>
  <c r="M11" i="11"/>
  <c r="M10" i="11"/>
  <c r="K3" i="13"/>
  <c r="J11" i="13"/>
  <c r="J10" i="13"/>
  <c r="O3" i="10"/>
  <c r="N11" i="10"/>
  <c r="N10" i="10"/>
  <c r="Q3" i="8"/>
  <c r="P11" i="8"/>
  <c r="P10" i="8"/>
  <c r="V11" i="4"/>
  <c r="U10" i="4"/>
  <c r="V11" i="3"/>
  <c r="U10" i="3"/>
  <c r="V3" i="2" l="1"/>
  <c r="V10" i="2" s="1"/>
  <c r="U11" i="2"/>
  <c r="U3" i="5"/>
  <c r="T11" i="5"/>
  <c r="T10" i="5"/>
  <c r="L3" i="13"/>
  <c r="K11" i="13"/>
  <c r="K10" i="13"/>
  <c r="T3" i="6"/>
  <c r="S11" i="6"/>
  <c r="S10" i="6"/>
  <c r="O3" i="11"/>
  <c r="N11" i="11"/>
  <c r="N10" i="11"/>
  <c r="P3" i="10"/>
  <c r="O11" i="10"/>
  <c r="O10" i="10"/>
  <c r="Q3" i="9"/>
  <c r="P11" i="9"/>
  <c r="P10" i="9"/>
  <c r="R3" i="8"/>
  <c r="Q11" i="8"/>
  <c r="Q10" i="8"/>
  <c r="S3" i="7"/>
  <c r="R11" i="7"/>
  <c r="R10" i="7"/>
  <c r="N3" i="12"/>
  <c r="M11" i="12"/>
  <c r="M10" i="12"/>
  <c r="W11" i="3"/>
  <c r="V10" i="3"/>
  <c r="W11" i="4"/>
  <c r="V10" i="4"/>
  <c r="W3" i="2" l="1"/>
  <c r="W10" i="2" s="1"/>
  <c r="V11" i="2"/>
  <c r="R3" i="9"/>
  <c r="Q11" i="9"/>
  <c r="Q10" i="9"/>
  <c r="M3" i="13"/>
  <c r="L11" i="13"/>
  <c r="L10" i="13"/>
  <c r="S3" i="8"/>
  <c r="R11" i="8"/>
  <c r="R10" i="8"/>
  <c r="U3" i="6"/>
  <c r="T11" i="6"/>
  <c r="T10" i="6"/>
  <c r="T3" i="7"/>
  <c r="S11" i="7"/>
  <c r="S10" i="7"/>
  <c r="P3" i="11"/>
  <c r="O11" i="11"/>
  <c r="O10" i="11"/>
  <c r="O3" i="12"/>
  <c r="N11" i="12"/>
  <c r="N10" i="12"/>
  <c r="Q3" i="10"/>
  <c r="P11" i="10"/>
  <c r="P10" i="10"/>
  <c r="V3" i="5"/>
  <c r="U11" i="5"/>
  <c r="U10" i="5"/>
  <c r="X11" i="4"/>
  <c r="W10" i="4"/>
  <c r="X11" i="3"/>
  <c r="W10" i="3"/>
  <c r="X3" i="2" l="1"/>
  <c r="X10" i="2" s="1"/>
  <c r="W11" i="2"/>
  <c r="N3" i="13"/>
  <c r="M11" i="13"/>
  <c r="M10" i="13"/>
  <c r="P3" i="12"/>
  <c r="O11" i="12"/>
  <c r="O10" i="12"/>
  <c r="T3" i="8"/>
  <c r="S11" i="8"/>
  <c r="S10" i="8"/>
  <c r="R3" i="10"/>
  <c r="Q11" i="10"/>
  <c r="Q10" i="10"/>
  <c r="V3" i="6"/>
  <c r="U11" i="6"/>
  <c r="U10" i="6"/>
  <c r="Q3" i="11"/>
  <c r="P11" i="11"/>
  <c r="P10" i="11"/>
  <c r="W3" i="5"/>
  <c r="V11" i="5"/>
  <c r="V10" i="5"/>
  <c r="U3" i="7"/>
  <c r="T11" i="7"/>
  <c r="T10" i="7"/>
  <c r="S3" i="9"/>
  <c r="R11" i="9"/>
  <c r="R10" i="9"/>
  <c r="Y11" i="3"/>
  <c r="X10" i="3"/>
  <c r="Y11" i="4"/>
  <c r="X10" i="4"/>
  <c r="Y3" i="2" l="1"/>
  <c r="Y10" i="2" s="1"/>
  <c r="X11" i="2"/>
  <c r="R3" i="11"/>
  <c r="Q11" i="11"/>
  <c r="Q10" i="11"/>
  <c r="Q3" i="12"/>
  <c r="P11" i="12"/>
  <c r="P10" i="12"/>
  <c r="X3" i="5"/>
  <c r="W11" i="5"/>
  <c r="W10" i="5"/>
  <c r="U3" i="8"/>
  <c r="T11" i="8"/>
  <c r="T10" i="8"/>
  <c r="V3" i="7"/>
  <c r="U11" i="7"/>
  <c r="U10" i="7"/>
  <c r="S3" i="10"/>
  <c r="R11" i="10"/>
  <c r="R10" i="10"/>
  <c r="T3" i="9"/>
  <c r="S11" i="9"/>
  <c r="S10" i="9"/>
  <c r="W3" i="6"/>
  <c r="V11" i="6"/>
  <c r="V10" i="6"/>
  <c r="O3" i="13"/>
  <c r="N11" i="13"/>
  <c r="N10" i="13"/>
  <c r="Z11" i="4"/>
  <c r="Y10" i="4"/>
  <c r="Z11" i="3"/>
  <c r="Y10" i="3"/>
  <c r="Z3" i="2" l="1"/>
  <c r="Z10" i="2" s="1"/>
  <c r="Y11" i="2"/>
  <c r="T3" i="10"/>
  <c r="S11" i="10"/>
  <c r="S10" i="10"/>
  <c r="R3" i="12"/>
  <c r="Q11" i="12"/>
  <c r="Q10" i="12"/>
  <c r="U3" i="9"/>
  <c r="T11" i="9"/>
  <c r="T10" i="9"/>
  <c r="Y3" i="5"/>
  <c r="X11" i="5"/>
  <c r="X10" i="5"/>
  <c r="X3" i="6"/>
  <c r="W11" i="6"/>
  <c r="W10" i="6"/>
  <c r="V3" i="8"/>
  <c r="U11" i="8"/>
  <c r="U10" i="8"/>
  <c r="P3" i="13"/>
  <c r="O11" i="13"/>
  <c r="O10" i="13"/>
  <c r="W3" i="7"/>
  <c r="V11" i="7"/>
  <c r="V10" i="7"/>
  <c r="S3" i="11"/>
  <c r="R11" i="11"/>
  <c r="R10" i="11"/>
  <c r="AA11" i="4"/>
  <c r="Z10" i="4"/>
  <c r="AA11" i="3"/>
  <c r="Z10" i="3"/>
  <c r="AA3" i="2" l="1"/>
  <c r="Z11" i="2"/>
  <c r="S3" i="12"/>
  <c r="R11" i="12"/>
  <c r="R10" i="12"/>
  <c r="Q3" i="13"/>
  <c r="P11" i="13"/>
  <c r="P10" i="13"/>
  <c r="V3" i="9"/>
  <c r="U11" i="9"/>
  <c r="U10" i="9"/>
  <c r="X3" i="7"/>
  <c r="W11" i="7"/>
  <c r="W10" i="7"/>
  <c r="Z3" i="5"/>
  <c r="Y11" i="5"/>
  <c r="Y10" i="5"/>
  <c r="W3" i="8"/>
  <c r="V11" i="8"/>
  <c r="V10" i="8"/>
  <c r="T3" i="11"/>
  <c r="S11" i="11"/>
  <c r="S10" i="11"/>
  <c r="Y3" i="6"/>
  <c r="X11" i="6"/>
  <c r="X10" i="6"/>
  <c r="U3" i="10"/>
  <c r="T11" i="10"/>
  <c r="T10" i="10"/>
  <c r="AA10" i="3"/>
  <c r="AB11" i="3"/>
  <c r="AA10" i="4"/>
  <c r="AB11" i="4"/>
  <c r="AB3" i="2" l="1"/>
  <c r="AA11" i="2"/>
  <c r="AA10" i="2"/>
  <c r="R3" i="13"/>
  <c r="Q11" i="13"/>
  <c r="Q10" i="13"/>
  <c r="U3" i="11"/>
  <c r="T11" i="11"/>
  <c r="T10" i="11"/>
  <c r="W3" i="9"/>
  <c r="V11" i="9"/>
  <c r="V10" i="9"/>
  <c r="X3" i="8"/>
  <c r="W11" i="8"/>
  <c r="W10" i="8"/>
  <c r="Z3" i="6"/>
  <c r="Y11" i="6"/>
  <c r="Y10" i="6"/>
  <c r="Y3" i="7"/>
  <c r="X11" i="7"/>
  <c r="X10" i="7"/>
  <c r="V3" i="10"/>
  <c r="U11" i="10"/>
  <c r="U10" i="10"/>
  <c r="AA3" i="5"/>
  <c r="Z11" i="5"/>
  <c r="Z10" i="5"/>
  <c r="T3" i="12"/>
  <c r="S11" i="12"/>
  <c r="S10" i="12"/>
  <c r="AB10" i="4"/>
  <c r="AC11" i="4"/>
  <c r="AC11" i="3"/>
  <c r="AB10" i="3"/>
  <c r="AC3" i="2" l="1"/>
  <c r="AB11" i="2"/>
  <c r="AB10" i="2"/>
  <c r="V3" i="11"/>
  <c r="U11" i="11"/>
  <c r="U10" i="11"/>
  <c r="W3" i="10"/>
  <c r="V11" i="10"/>
  <c r="V10" i="10"/>
  <c r="X3" i="9"/>
  <c r="W11" i="9"/>
  <c r="W10" i="9"/>
  <c r="AB3" i="5"/>
  <c r="AA11" i="5"/>
  <c r="AA10" i="5"/>
  <c r="Y3" i="8"/>
  <c r="X11" i="8"/>
  <c r="X10" i="8"/>
  <c r="Z3" i="7"/>
  <c r="Y11" i="7"/>
  <c r="Y10" i="7"/>
  <c r="U3" i="12"/>
  <c r="T11" i="12"/>
  <c r="T10" i="12"/>
  <c r="AA3" i="6"/>
  <c r="Z11" i="6"/>
  <c r="Z10" i="6"/>
  <c r="S3" i="13"/>
  <c r="R11" i="13"/>
  <c r="R10" i="13"/>
  <c r="AC10" i="4"/>
  <c r="AD11" i="4"/>
  <c r="AC10" i="3"/>
  <c r="AD11" i="3"/>
  <c r="AD3" i="2" l="1"/>
  <c r="AC11" i="2"/>
  <c r="AC10" i="2"/>
  <c r="T3" i="13"/>
  <c r="S11" i="13"/>
  <c r="S10" i="13"/>
  <c r="AA3" i="7"/>
  <c r="Z11" i="7"/>
  <c r="Z10" i="7"/>
  <c r="X3" i="10"/>
  <c r="W11" i="10"/>
  <c r="W10" i="10"/>
  <c r="V3" i="12"/>
  <c r="U11" i="12"/>
  <c r="U10" i="12"/>
  <c r="Y3" i="9"/>
  <c r="X11" i="9"/>
  <c r="X10" i="9"/>
  <c r="AB3" i="6"/>
  <c r="AA11" i="6"/>
  <c r="AA10" i="6"/>
  <c r="AC3" i="5"/>
  <c r="AB11" i="5"/>
  <c r="AB10" i="5"/>
  <c r="Z3" i="8"/>
  <c r="Y11" i="8"/>
  <c r="Y10" i="8"/>
  <c r="W3" i="11"/>
  <c r="V11" i="11"/>
  <c r="V10" i="11"/>
  <c r="AD10" i="3"/>
  <c r="AE11" i="3"/>
  <c r="AE11" i="4"/>
  <c r="AD10" i="4"/>
  <c r="AE3" i="2" l="1"/>
  <c r="AD11" i="2"/>
  <c r="AD10" i="2"/>
  <c r="X3" i="11"/>
  <c r="W11" i="11"/>
  <c r="W10" i="11"/>
  <c r="Z3" i="9"/>
  <c r="Y11" i="9"/>
  <c r="Y10" i="9"/>
  <c r="U3" i="13"/>
  <c r="T11" i="13"/>
  <c r="T10" i="13"/>
  <c r="AC3" i="6"/>
  <c r="AB11" i="6"/>
  <c r="AB10" i="6"/>
  <c r="AB3" i="7"/>
  <c r="AA11" i="7"/>
  <c r="AA10" i="7"/>
  <c r="AD3" i="5"/>
  <c r="AC11" i="5"/>
  <c r="AC10" i="5"/>
  <c r="Y3" i="10"/>
  <c r="X11" i="10"/>
  <c r="X10" i="10"/>
  <c r="AA3" i="8"/>
  <c r="Z11" i="8"/>
  <c r="Z10" i="8"/>
  <c r="W3" i="12"/>
  <c r="V11" i="12"/>
  <c r="V10" i="12"/>
  <c r="AE10" i="4"/>
  <c r="AE10" i="3"/>
  <c r="AE10" i="2"/>
  <c r="AF3" i="2" l="1"/>
  <c r="AG3" i="2" s="1"/>
  <c r="AH3" i="2" s="1"/>
  <c r="AI3" i="2" s="1"/>
  <c r="AJ3" i="2" s="1"/>
  <c r="AE11" i="2"/>
  <c r="X3" i="12"/>
  <c r="W11" i="12"/>
  <c r="W10" i="12"/>
  <c r="AC3" i="7"/>
  <c r="AB11" i="7"/>
  <c r="AB10" i="7"/>
  <c r="AE3" i="5"/>
  <c r="AD11" i="5"/>
  <c r="AD10" i="5"/>
  <c r="AA3" i="9"/>
  <c r="Z11" i="9"/>
  <c r="Z10" i="9"/>
  <c r="Z3" i="10"/>
  <c r="Y11" i="10"/>
  <c r="Y10" i="10"/>
  <c r="V3" i="13"/>
  <c r="U11" i="13"/>
  <c r="U10" i="13"/>
  <c r="AB3" i="8"/>
  <c r="AA11" i="8"/>
  <c r="AA10" i="8"/>
  <c r="AD3" i="6"/>
  <c r="AC11" i="6"/>
  <c r="AC10" i="6"/>
  <c r="Y3" i="11"/>
  <c r="X11" i="11"/>
  <c r="X10" i="11"/>
  <c r="AF11" i="3"/>
  <c r="AF11" i="4"/>
  <c r="AF10" i="3"/>
  <c r="AF10" i="4"/>
  <c r="AF10" i="2" l="1"/>
  <c r="AF11" i="2"/>
  <c r="AA3" i="10"/>
  <c r="Z11" i="10"/>
  <c r="Z10" i="10"/>
  <c r="W3" i="13"/>
  <c r="V11" i="13"/>
  <c r="V10" i="13"/>
  <c r="AD3" i="7"/>
  <c r="AC11" i="7"/>
  <c r="AC10" i="7"/>
  <c r="AC3" i="8"/>
  <c r="AB11" i="8"/>
  <c r="AB10" i="8"/>
  <c r="AF3" i="5"/>
  <c r="AE11" i="5"/>
  <c r="AE10" i="5"/>
  <c r="AE3" i="6"/>
  <c r="AD11" i="6"/>
  <c r="AD10" i="6"/>
  <c r="AB3" i="9"/>
  <c r="AA11" i="9"/>
  <c r="AA10" i="9"/>
  <c r="Z3" i="11"/>
  <c r="Y11" i="11"/>
  <c r="Y10" i="11"/>
  <c r="Y3" i="12"/>
  <c r="X11" i="12"/>
  <c r="X10" i="12"/>
  <c r="AG11" i="3"/>
  <c r="AG10" i="3"/>
  <c r="AG11" i="4"/>
  <c r="AG10" i="4"/>
  <c r="AG11" i="2"/>
  <c r="AG10" i="2"/>
  <c r="AG3" i="5" l="1"/>
  <c r="AF10" i="5"/>
  <c r="AF11" i="5"/>
  <c r="AF3" i="6"/>
  <c r="AE11" i="6"/>
  <c r="AE10" i="6"/>
  <c r="X3" i="13"/>
  <c r="W11" i="13"/>
  <c r="W10" i="13"/>
  <c r="AC3" i="9"/>
  <c r="AB11" i="9"/>
  <c r="AB10" i="9"/>
  <c r="AE3" i="7"/>
  <c r="AD11" i="7"/>
  <c r="AD10" i="7"/>
  <c r="AA3" i="11"/>
  <c r="Z11" i="11"/>
  <c r="Z10" i="11"/>
  <c r="AD3" i="8"/>
  <c r="AC11" i="8"/>
  <c r="AC10" i="8"/>
  <c r="Z3" i="12"/>
  <c r="Y11" i="12"/>
  <c r="Y10" i="12"/>
  <c r="AB3" i="10"/>
  <c r="AA11" i="10"/>
  <c r="AA10" i="10"/>
  <c r="AH11" i="3"/>
  <c r="AH10" i="3"/>
  <c r="AH11" i="4"/>
  <c r="AH10" i="4"/>
  <c r="AH11" i="2"/>
  <c r="AH10" i="2"/>
  <c r="AC3" i="10" l="1"/>
  <c r="AB11" i="10"/>
  <c r="AB10" i="10"/>
  <c r="AB3" i="11"/>
  <c r="AA11" i="11"/>
  <c r="AA10" i="11"/>
  <c r="AG3" i="6"/>
  <c r="AF10" i="6"/>
  <c r="AF11" i="6"/>
  <c r="AE3" i="8"/>
  <c r="AD11" i="8"/>
  <c r="AD10" i="8"/>
  <c r="Y3" i="13"/>
  <c r="X11" i="13"/>
  <c r="X10" i="13"/>
  <c r="AA3" i="12"/>
  <c r="Z11" i="12"/>
  <c r="Z10" i="12"/>
  <c r="AD3" i="9"/>
  <c r="AC11" i="9"/>
  <c r="AC10" i="9"/>
  <c r="AF3" i="7"/>
  <c r="AE11" i="7"/>
  <c r="AE10" i="7"/>
  <c r="AH3" i="5"/>
  <c r="AG11" i="5"/>
  <c r="AG10" i="5"/>
  <c r="AI11" i="4"/>
  <c r="AI10" i="4"/>
  <c r="AI11" i="3"/>
  <c r="AI10" i="3"/>
  <c r="AI11" i="2"/>
  <c r="AI10" i="2"/>
  <c r="AI3" i="5" l="1"/>
  <c r="AH11" i="5"/>
  <c r="AH10" i="5"/>
  <c r="Z3" i="13"/>
  <c r="Y11" i="13"/>
  <c r="Y10" i="13"/>
  <c r="AD3" i="10"/>
  <c r="AC11" i="10"/>
  <c r="AC10" i="10"/>
  <c r="AB3" i="12"/>
  <c r="AA11" i="12"/>
  <c r="AA10" i="12"/>
  <c r="AC3" i="11"/>
  <c r="AB11" i="11"/>
  <c r="AB10" i="11"/>
  <c r="AE3" i="9"/>
  <c r="AD11" i="9"/>
  <c r="AD10" i="9"/>
  <c r="AH3" i="6"/>
  <c r="AG11" i="6"/>
  <c r="AG10" i="6"/>
  <c r="AG3" i="7"/>
  <c r="AF11" i="7"/>
  <c r="AF10" i="7"/>
  <c r="AF3" i="8"/>
  <c r="AE11" i="8"/>
  <c r="AE10" i="8"/>
  <c r="AK3" i="3"/>
  <c r="AJ11" i="3"/>
  <c r="AJ10" i="3"/>
  <c r="AK3" i="4"/>
  <c r="AJ11" i="4"/>
  <c r="AJ10" i="4"/>
  <c r="AK3" i="2"/>
  <c r="AJ10" i="2"/>
  <c r="AJ11" i="2"/>
  <c r="AF3" i="9" l="1"/>
  <c r="AE11" i="9"/>
  <c r="AE10" i="9"/>
  <c r="AA3" i="13"/>
  <c r="Z11" i="13"/>
  <c r="Z10" i="13"/>
  <c r="AI3" i="6"/>
  <c r="AH11" i="6"/>
  <c r="AH10" i="6"/>
  <c r="AE3" i="10"/>
  <c r="AD11" i="10"/>
  <c r="AD10" i="10"/>
  <c r="AH3" i="7"/>
  <c r="AG11" i="7"/>
  <c r="AG10" i="7"/>
  <c r="AC3" i="12"/>
  <c r="AB11" i="12"/>
  <c r="AB10" i="12"/>
  <c r="AG3" i="8"/>
  <c r="AF11" i="8"/>
  <c r="AF10" i="8"/>
  <c r="AD3" i="11"/>
  <c r="AC11" i="11"/>
  <c r="AC10" i="11"/>
  <c r="AJ3" i="5"/>
  <c r="AI11" i="5"/>
  <c r="AI10" i="5"/>
  <c r="AD3" i="12" l="1"/>
  <c r="AC11" i="12"/>
  <c r="AC10" i="12"/>
  <c r="AB3" i="13"/>
  <c r="AA11" i="13"/>
  <c r="AA10" i="13"/>
  <c r="AH3" i="8"/>
  <c r="AG11" i="8"/>
  <c r="AG10" i="8"/>
  <c r="AJ3" i="6"/>
  <c r="AI11" i="6"/>
  <c r="AI10" i="6"/>
  <c r="AE3" i="11"/>
  <c r="AD11" i="11"/>
  <c r="AD10" i="11"/>
  <c r="AF3" i="10"/>
  <c r="AE11" i="10"/>
  <c r="AE10" i="10"/>
  <c r="AJ11" i="5"/>
  <c r="AJ10" i="5"/>
  <c r="AI3" i="7"/>
  <c r="AH10" i="7"/>
  <c r="AH11" i="7"/>
  <c r="AG3" i="9"/>
  <c r="AF11" i="9"/>
  <c r="AF10" i="9"/>
  <c r="AG3" i="10" l="1"/>
  <c r="AF11" i="10"/>
  <c r="AF10" i="10"/>
  <c r="AC3" i="13"/>
  <c r="AB11" i="13"/>
  <c r="AB10" i="13"/>
  <c r="AI3" i="8"/>
  <c r="AH10" i="8"/>
  <c r="AH11" i="8"/>
  <c r="AH3" i="9"/>
  <c r="AG11" i="9"/>
  <c r="AG10" i="9"/>
  <c r="AK3" i="6"/>
  <c r="AJ10" i="6"/>
  <c r="AJ11" i="6"/>
  <c r="AJ3" i="7"/>
  <c r="AI11" i="7"/>
  <c r="AI10" i="7"/>
  <c r="AF3" i="11"/>
  <c r="AE11" i="11"/>
  <c r="AE10" i="11"/>
  <c r="AE3" i="12"/>
  <c r="AD11" i="12"/>
  <c r="AD10" i="12"/>
  <c r="AK3" i="7" l="1"/>
  <c r="AJ11" i="7"/>
  <c r="AJ10" i="7"/>
  <c r="AD3" i="13"/>
  <c r="AC11" i="13"/>
  <c r="AC10" i="13"/>
  <c r="AG3" i="11"/>
  <c r="AF11" i="11"/>
  <c r="AF10" i="11"/>
  <c r="AJ3" i="8"/>
  <c r="AI11" i="8"/>
  <c r="AI10" i="8"/>
  <c r="AF3" i="12"/>
  <c r="AE11" i="12"/>
  <c r="AE10" i="12"/>
  <c r="AI3" i="9"/>
  <c r="AH10" i="9"/>
  <c r="AH11" i="9"/>
  <c r="AH3" i="10"/>
  <c r="AG10" i="10"/>
  <c r="AG11" i="10"/>
  <c r="AG3" i="12" l="1"/>
  <c r="AF11" i="12"/>
  <c r="AF10" i="12"/>
  <c r="AJ3" i="9"/>
  <c r="AI11" i="9"/>
  <c r="AI10" i="9"/>
  <c r="AE3" i="13"/>
  <c r="AD11" i="13"/>
  <c r="AD10" i="13"/>
  <c r="AH3" i="11"/>
  <c r="AG10" i="11"/>
  <c r="AG11" i="11"/>
  <c r="AI3" i="10"/>
  <c r="AH11" i="10"/>
  <c r="AH10" i="10"/>
  <c r="AJ11" i="8"/>
  <c r="AJ10" i="8"/>
  <c r="AK3" i="8"/>
  <c r="AJ10" i="9" l="1"/>
  <c r="AK3" i="9"/>
  <c r="AJ11" i="9"/>
  <c r="AF3" i="13"/>
  <c r="AE11" i="13"/>
  <c r="AE10" i="13"/>
  <c r="AI3" i="11"/>
  <c r="AH10" i="11"/>
  <c r="AH11" i="11"/>
  <c r="AJ3" i="10"/>
  <c r="AI11" i="10"/>
  <c r="AI10" i="10"/>
  <c r="AH3" i="12"/>
  <c r="AG10" i="12"/>
  <c r="AG11" i="12"/>
  <c r="AG3" i="13" l="1"/>
  <c r="AF11" i="13"/>
  <c r="AF10" i="13"/>
  <c r="AJ3" i="11"/>
  <c r="AI11" i="11"/>
  <c r="AI10" i="11"/>
  <c r="AJ11" i="10"/>
  <c r="AJ10" i="10"/>
  <c r="AK3" i="10"/>
  <c r="AI3" i="12"/>
  <c r="AH10" i="12"/>
  <c r="AH11" i="12"/>
  <c r="AJ10" i="11" l="1"/>
  <c r="AK3" i="11"/>
  <c r="AJ11" i="11"/>
  <c r="AJ3" i="12"/>
  <c r="AI11" i="12"/>
  <c r="AI10" i="12"/>
  <c r="AH3" i="13"/>
  <c r="AG10" i="13"/>
  <c r="AG11" i="13"/>
  <c r="AJ10" i="12" l="1"/>
  <c r="AK3" i="12"/>
  <c r="AJ11" i="12"/>
  <c r="AI3" i="13"/>
  <c r="AH11" i="13"/>
  <c r="AH10" i="13"/>
  <c r="AJ3" i="13" l="1"/>
  <c r="AI10" i="13"/>
  <c r="AI11" i="13"/>
  <c r="AK3" i="13" l="1"/>
  <c r="AJ11" i="13"/>
  <c r="AJ10" i="13"/>
</calcChain>
</file>

<file path=xl/comments1.xml><?xml version="1.0" encoding="utf-8"?>
<comments xmlns="http://schemas.openxmlformats.org/spreadsheetml/2006/main">
  <authors>
    <author>Wolfenstein</author>
  </authors>
  <commentList>
    <comment ref="D24" authorId="0" shapeId="0">
      <text>
        <r>
          <rPr>
            <b/>
            <sz val="9"/>
            <color indexed="81"/>
            <rFont val="Tahoma"/>
            <family val="2"/>
          </rPr>
          <t>Wolfenstein:</t>
        </r>
        <r>
          <rPr>
            <sz val="9"/>
            <color indexed="81"/>
            <rFont val="Tahoma"/>
            <family val="2"/>
          </rPr>
          <t xml:space="preserve">
Congé Max par mois</t>
        </r>
      </text>
    </comment>
    <comment ref="F26" authorId="0" shapeId="0">
      <text>
        <r>
          <rPr>
            <b/>
            <sz val="9"/>
            <color indexed="81"/>
            <rFont val="Tahoma"/>
            <family val="2"/>
          </rPr>
          <t>Wolfenstein:</t>
        </r>
        <r>
          <rPr>
            <sz val="9"/>
            <color indexed="81"/>
            <rFont val="Tahoma"/>
            <family val="2"/>
          </rPr>
          <t xml:space="preserve">
Congé Max par jour</t>
        </r>
      </text>
    </comment>
  </commentList>
</comments>
</file>

<file path=xl/sharedStrings.xml><?xml version="1.0" encoding="utf-8"?>
<sst xmlns="http://schemas.openxmlformats.org/spreadsheetml/2006/main" count="205" uniqueCount="37">
  <si>
    <t>Employé</t>
  </si>
  <si>
    <t>Employé 4</t>
  </si>
  <si>
    <t>Employé 5</t>
  </si>
  <si>
    <t>Employé 6</t>
  </si>
  <si>
    <t>Date d'entrée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</si>
  <si>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</si>
  <si>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</si>
  <si>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</si>
  <si>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</si>
  <si>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</si>
  <si>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</si>
  <si>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</si>
  <si>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</si>
  <si>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</si>
  <si>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</si>
  <si>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</si>
  <si>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</si>
  <si>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Maladie</t>
  </si>
  <si>
    <t>Congé</t>
  </si>
  <si>
    <t>Récup</t>
  </si>
  <si>
    <t>Début</t>
  </si>
  <si>
    <t>Fin</t>
  </si>
  <si>
    <t>R</t>
  </si>
  <si>
    <t>C</t>
  </si>
  <si>
    <t>M</t>
  </si>
  <si>
    <t>Employé 7</t>
  </si>
  <si>
    <t>Employé 8</t>
  </si>
  <si>
    <t>Employé 1</t>
  </si>
  <si>
    <t>Employé 2</t>
  </si>
  <si>
    <t>Employé 3</t>
  </si>
  <si>
    <t>Employé 9</t>
  </si>
  <si>
    <t>Maladie restant</t>
  </si>
  <si>
    <t>Congé Restant</t>
  </si>
  <si>
    <t>Récup restante</t>
  </si>
  <si>
    <t>Régime maladie</t>
  </si>
  <si>
    <t>Employé 10</t>
  </si>
  <si>
    <t>Employé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</si>
</sst>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;@"/>
    <numFmt numFmtId="165" formatCode="ddd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36"/>
      <color theme="4" tint="-0.499984740745262"/>
      <name val="Castellar"/>
      <family val="1"/>
    </font>
    <font>
      <b/>
      <sz val="11"/>
      <color theme="2" tint="-0.89999084444715716"/>
      <name val="Calibri"/>
      <family val="2"/>
      <scheme val="minor"/>
    </font>
    <font>
      <sz val="11"/>
      <color rgb="FF002060"/>
      <name val="Calibri"/>
      <family val="2"/>
      <scheme val="minor"/>
    </font>
    <font>
      <sz val="13"/>
      <color theme="1"/>
      <name val="Wingdings"/>
      <charset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65" fontId="0" fillId="0" borderId="0" xfId="0" applyNumberFormat="1"/>
    <xf numFmtId="0" fontId="0" fillId="0" borderId="1" xfId="0" applyBorder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65" fontId="0" fillId="0" borderId="11" xfId="0" applyNumberFormat="1" applyBorder="1"/>
    <xf numFmtId="165" fontId="0" fillId="0" borderId="12" xfId="0" applyNumberFormat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5" borderId="0" xfId="0" applyFont="1" applyFill="1" applyAlignment="1"/>
    <xf numFmtId="0" fontId="6" fillId="6" borderId="0" xfId="0" applyFont="1" applyFill="1"/>
    <xf numFmtId="0" fontId="0" fillId="0" borderId="26" xfId="0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/>
    </xf>
    <xf numFmtId="164" fontId="0" fillId="7" borderId="0" xfId="0" applyNumberFormat="1" applyFill="1"/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23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0" xfId="0" applyNumberFormat="1"/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27"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gradientFill degree="90">
          <stop position="0">
            <color theme="6" tint="0.40000610370189521"/>
          </stop>
          <stop position="1">
            <color theme="4" tint="0.40000610370189521"/>
          </stop>
        </gradientFill>
      </fill>
    </dxf>
    <dxf>
      <font>
        <b/>
        <i val="0"/>
        <color auto="1"/>
      </font>
      <fill>
        <gradientFill type="path">
          <stop position="0">
            <color rgb="FFFF0000"/>
          </stop>
          <stop position="1">
            <color rgb="FFFFC000"/>
          </stop>
        </gradientFill>
      </fill>
    </dxf>
    <dxf>
      <font>
        <color theme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911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5" name="Tableau5" displayName="Tableau5" ref="A3:G14" totalsRowShown="0">
  <autoFilter ref="A3:G14"/>
  <tableColumns count="7">
    <tableColumn id="1" name="Employé">
      <calculatedColumnFormula>IF(Config!A4&lt;&gt;"",Config!A4,"")</calculatedColumnFormula>
    </tableColumn>
    <tableColumn id="2" name="Maladie" dataDxfId="125">
      <calculatedColumnFormula>IFERROR(SUM(Janvier:Décembre!C12),"")</calculatedColumnFormula>
    </tableColumn>
    <tableColumn id="3" name="Congé" dataDxfId="124">
      <calculatedColumnFormula>IFERROR(SUM(Janvier:Décembre!D12),"")</calculatedColumnFormula>
    </tableColumn>
    <tableColumn id="4" name="Récup" dataDxfId="123">
      <calculatedColumnFormula>IFERROR(SUM(Janvier:Décembre!E12),"")</calculatedColumnFormula>
    </tableColumn>
    <tableColumn id="5" name="Maladie restant" dataDxfId="122">
      <calculatedColumnFormula>Config!$G$4-Tableau5[[#This Row],[Maladie]]</calculatedColumnFormula>
    </tableColumn>
    <tableColumn id="6" name="Congé Restant" dataDxfId="121">
      <calculatedColumnFormula>Config!$H$4-Tableau5[[#This Row],[Congé]]</calculatedColumnFormula>
    </tableColumn>
    <tableColumn id="7" name="Récup restante" dataDxfId="120">
      <calculatedColumnFormula>Config!$I$4-Tableau5[[#This Row],[Récup]]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A14" totalsRowShown="0">
  <autoFilter ref="A3:A14"/>
  <tableColumns count="1">
    <tableColumn id="1" name="Employ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3:G14"/>
  <sheetViews>
    <sheetView showZeros="0" workbookViewId="0">
      <selection sqref="A1:A1048576"/>
    </sheetView>
  </sheetViews>
  <sheetFormatPr baseColWidth="10" defaultRowHeight="15" x14ac:dyDescent="0.25"/>
  <cols>
    <col min="1" max="1" width="16" customWidth="1"/>
    <col min="5" max="7" width="16.28515625" customWidth="1"/>
  </cols>
  <sheetData>
    <row r="3" spans="1:7" x14ac:dyDescent="0.25">
      <c r="A3" t="s">
        <v>0</v>
      </c>
      <c r="B3" t="s">
        <v>17</v>
      </c>
      <c r="C3" t="s">
        <v>18</v>
      </c>
      <c r="D3" t="s">
        <v>19</v>
      </c>
      <c r="E3" s="32" t="s">
        <v>31</v>
      </c>
      <c r="F3" s="32" t="s">
        <v>32</v>
      </c>
      <c r="G3" s="32" t="s">
        <v>33</v>
      </c>
    </row>
    <row r="4" spans="1:7" x14ac:dyDescent="0.25">
      <c r="A4" t="str">
        <f>IF(Config!A4&lt;&gt;"",Config!A4,"")</f>
        <v>Employé 1</v>
      </c>
      <c r="B4" s="31">
        <f>IFERROR(SUM(Janvier:Décembre!C12),"")</f>
        <v>0</v>
      </c>
      <c r="C4" s="31">
        <f>IFERROR(SUM(Janvier:Décembre!D12),"")</f>
        <v>0</v>
      </c>
      <c r="D4" s="31">
        <f>IFERROR(SUM(Janvier:Décembre!E12),"")</f>
        <v>0</v>
      </c>
      <c r="E4" s="33">
        <f>Config!$G$4-Tableau5[[#This Row],[Maladie]]</f>
        <v>30</v>
      </c>
      <c r="F4" s="33">
        <f>Config!$H$4-Tableau5[[#This Row],[Congé]]</f>
        <v>20</v>
      </c>
      <c r="G4" s="33">
        <f>Config!$I$4-Tableau5[[#This Row],[Récup]]</f>
        <v>12</v>
      </c>
    </row>
    <row r="5" spans="1:7" x14ac:dyDescent="0.25">
      <c r="A5" t="str">
        <f>IF(Config!A5&lt;&gt;"",Config!A5,"")</f>
        <v>Employé 2</v>
      </c>
      <c r="B5" s="31">
        <f>IFERROR(SUM(Janvier:Décembre!C13),"")</f>
        <v>0</v>
      </c>
      <c r="C5" s="31">
        <f>IFERROR(SUM(Janvier:Décembre!D13),"")</f>
        <v>0</v>
      </c>
      <c r="D5" s="31">
        <f>IFERROR(SUM(Janvier:Décembre!E13),"")</f>
        <v>0</v>
      </c>
      <c r="E5" s="33">
        <f>Config!$G$4-Tableau5[[#This Row],[Maladie]]</f>
        <v>30</v>
      </c>
      <c r="F5" s="33">
        <f>Config!$H$4-Tableau5[[#This Row],[Congé]]</f>
        <v>20</v>
      </c>
      <c r="G5" s="33">
        <f>Config!$I$4-Tableau5[[#This Row],[Récup]]</f>
        <v>12</v>
      </c>
    </row>
    <row r="6" spans="1:7" x14ac:dyDescent="0.25">
      <c r="A6" t="str">
        <f>IF(Config!A6&lt;&gt;"",Config!A6,"")</f>
        <v>Employé 3</v>
      </c>
      <c r="B6" s="31">
        <f>IFERROR(SUM(Janvier:Décembre!C14),"")</f>
        <v>0</v>
      </c>
      <c r="C6" s="31">
        <f>IFERROR(SUM(Janvier:Décembre!D14),"")</f>
        <v>0</v>
      </c>
      <c r="D6" s="31">
        <f>IFERROR(SUM(Janvier:Décembre!E14),"")</f>
        <v>0</v>
      </c>
      <c r="E6" s="33">
        <f>Config!$G$4-Tableau5[[#This Row],[Maladie]]</f>
        <v>30</v>
      </c>
      <c r="F6" s="33">
        <f>Config!$H$4-Tableau5[[#This Row],[Congé]]</f>
        <v>20</v>
      </c>
      <c r="G6" s="33">
        <f>Config!$I$4-Tableau5[[#This Row],[Récup]]</f>
        <v>12</v>
      </c>
    </row>
    <row r="7" spans="1:7" x14ac:dyDescent="0.25">
      <c r="A7" t="str">
        <f>IF(Config!A7&lt;&gt;"",Config!A7,"")</f>
        <v>Employé 4</v>
      </c>
      <c r="B7" s="31">
        <f>IFERROR(SUM(Janvier:Décembre!C15),"")</f>
        <v>0</v>
      </c>
      <c r="C7" s="31">
        <f>IFERROR(SUM(Janvier:Décembre!D15),"")</f>
        <v>0</v>
      </c>
      <c r="D7" s="31">
        <f>IFERROR(SUM(Janvier:Décembre!E15),"")</f>
        <v>0</v>
      </c>
      <c r="E7" s="33">
        <f>Config!$G$4-Tableau5[[#This Row],[Maladie]]</f>
        <v>30</v>
      </c>
      <c r="F7" s="33">
        <f>Config!$H$4-Tableau5[[#This Row],[Congé]]</f>
        <v>20</v>
      </c>
      <c r="G7" s="33">
        <f>Config!$I$4-Tableau5[[#This Row],[Récup]]</f>
        <v>12</v>
      </c>
    </row>
    <row r="8" spans="1:7" x14ac:dyDescent="0.25">
      <c r="A8" t="str">
        <f>IF(Config!A8&lt;&gt;"",Config!A8,"")</f>
        <v>Employé 5</v>
      </c>
      <c r="B8" s="31">
        <f>IFERROR(SUM(Janvier:Décembre!C16),"")</f>
        <v>0</v>
      </c>
      <c r="C8" s="31">
        <f>IFERROR(SUM(Janvier:Décembre!D16),"")</f>
        <v>0</v>
      </c>
      <c r="D8" s="31">
        <f>IFERROR(SUM(Janvier:Décembre!E16),"")</f>
        <v>0</v>
      </c>
      <c r="E8" s="33">
        <f>Config!$G$4-Tableau5[[#This Row],[Maladie]]</f>
        <v>30</v>
      </c>
      <c r="F8" s="33">
        <f>Config!$H$4-Tableau5[[#This Row],[Congé]]</f>
        <v>20</v>
      </c>
      <c r="G8" s="33">
        <f>Config!$I$4-Tableau5[[#This Row],[Récup]]</f>
        <v>12</v>
      </c>
    </row>
    <row r="9" spans="1:7" x14ac:dyDescent="0.25">
      <c r="A9" t="str">
        <f>IF(Config!A9&lt;&gt;"",Config!A9,"")</f>
        <v>Employé 6</v>
      </c>
      <c r="B9" s="31">
        <f>IFERROR(SUM(Janvier:Décembre!C17),"")</f>
        <v>0</v>
      </c>
      <c r="C9" s="31">
        <f>IFERROR(SUM(Janvier:Décembre!D17),"")</f>
        <v>0</v>
      </c>
      <c r="D9" s="31">
        <f>IFERROR(SUM(Janvier:Décembre!E17),"")</f>
        <v>0</v>
      </c>
      <c r="E9" s="33">
        <f>Config!$G$4-Tableau5[[#This Row],[Maladie]]</f>
        <v>30</v>
      </c>
      <c r="F9" s="33">
        <f>Config!$H$4-Tableau5[[#This Row],[Congé]]</f>
        <v>20</v>
      </c>
      <c r="G9" s="33">
        <f>Config!$I$4-Tableau5[[#This Row],[Récup]]</f>
        <v>12</v>
      </c>
    </row>
    <row r="10" spans="1:7" x14ac:dyDescent="0.25">
      <c r="A10" t="str">
        <f>IF(Config!A10&lt;&gt;"",Config!A10,"")</f>
        <v>Employé 7</v>
      </c>
      <c r="B10" s="31">
        <f>IFERROR(SUM(Janvier:Décembre!C18),"")</f>
        <v>0</v>
      </c>
      <c r="C10" s="31">
        <f>IFERROR(SUM(Janvier:Décembre!D18),"")</f>
        <v>0</v>
      </c>
      <c r="D10" s="31">
        <f>IFERROR(SUM(Janvier:Décembre!E18),"")</f>
        <v>0</v>
      </c>
      <c r="E10" s="33">
        <f>Config!$G$4-Tableau5[[#This Row],[Maladie]]</f>
        <v>30</v>
      </c>
      <c r="F10" s="33">
        <f>Config!$H$4-Tableau5[[#This Row],[Congé]]</f>
        <v>20</v>
      </c>
      <c r="G10" s="33">
        <f>Config!$I$4-Tableau5[[#This Row],[Récup]]</f>
        <v>12</v>
      </c>
    </row>
    <row r="11" spans="1:7" x14ac:dyDescent="0.25">
      <c r="A11" t="str">
        <f>IF(Config!A11&lt;&gt;"",Config!A11,"")</f>
        <v>Employé 8</v>
      </c>
      <c r="B11" s="31">
        <f>IFERROR(SUM(Janvier:Décembre!C19),"")</f>
        <v>0</v>
      </c>
      <c r="C11" s="31">
        <f>IFERROR(SUM(Janvier:Décembre!D19),"")</f>
        <v>0</v>
      </c>
      <c r="D11" s="31">
        <f>IFERROR(SUM(Janvier:Décembre!E19),"")</f>
        <v>0</v>
      </c>
      <c r="E11" s="33">
        <f>Config!$G$4-Tableau5[[#This Row],[Maladie]]</f>
        <v>30</v>
      </c>
      <c r="F11" s="33">
        <f>Config!$H$4-Tableau5[[#This Row],[Congé]]</f>
        <v>20</v>
      </c>
      <c r="G11" s="33">
        <f>Config!$I$4-Tableau5[[#This Row],[Récup]]</f>
        <v>12</v>
      </c>
    </row>
    <row r="12" spans="1:7" x14ac:dyDescent="0.25">
      <c r="A12" t="str">
        <f>IF(Config!A12&lt;&gt;"",Config!A12,"")</f>
        <v>Employé 9</v>
      </c>
      <c r="B12" s="31">
        <f>IFERROR(SUM(Janvier:Décembre!C20),"")</f>
        <v>0</v>
      </c>
      <c r="C12" s="31">
        <f>IFERROR(SUM(Janvier:Décembre!D20),"")</f>
        <v>0</v>
      </c>
      <c r="D12" s="31">
        <f>IFERROR(SUM(Janvier:Décembre!E20),"")</f>
        <v>0</v>
      </c>
      <c r="E12" s="33">
        <f>Config!$G$4-Tableau5[[#This Row],[Maladie]]</f>
        <v>30</v>
      </c>
      <c r="F12" s="33">
        <f>Config!$H$4-Tableau5[[#This Row],[Congé]]</f>
        <v>20</v>
      </c>
      <c r="G12" s="33">
        <f>Config!$I$4-Tableau5[[#This Row],[Récup]]</f>
        <v>12</v>
      </c>
    </row>
    <row r="13" spans="1:7" x14ac:dyDescent="0.25">
      <c r="A13" t="str">
        <f>IF(Config!A13&lt;&gt;"",Config!A13,"")</f>
        <v>Employé 10</v>
      </c>
      <c r="B13" s="31">
        <f>IFERROR(SUM(Janvier:Décembre!C21),"")</f>
        <v>0</v>
      </c>
      <c r="C13" s="31">
        <f>IFERROR(SUM(Janvier:Décembre!D21),"")</f>
        <v>0</v>
      </c>
      <c r="D13" s="31">
        <f>IFERROR(SUM(Janvier:Décembre!E21),"")</f>
        <v>0</v>
      </c>
      <c r="E13" s="33">
        <f>Config!$G$4-Tableau5[[#This Row],[Maladie]]</f>
        <v>30</v>
      </c>
      <c r="F13" s="33">
        <f>Config!$H$4-Tableau5[[#This Row],[Congé]]</f>
        <v>20</v>
      </c>
      <c r="G13" s="33">
        <f>Config!$I$4-Tableau5[[#This Row],[Récup]]</f>
        <v>12</v>
      </c>
    </row>
    <row r="14" spans="1:7" x14ac:dyDescent="0.25">
      <c r="A14" t="str">
        <f>IF(Config!A14&lt;&gt;"",Config!A14,"")</f>
        <v>Employé 11</v>
      </c>
      <c r="B14" s="31">
        <f>IFERROR(SUM(Janvier:Décembre!C22),"")</f>
        <v>0</v>
      </c>
      <c r="C14" s="31">
        <f>IFERROR(SUM(Janvier:Décembre!D22),"")</f>
        <v>0</v>
      </c>
      <c r="D14" s="31">
        <f>IFERROR(SUM(Janvier:Décembre!E22),"")</f>
        <v>0</v>
      </c>
      <c r="E14" s="33">
        <f>Config!$G$4-Tableau5[[#This Row],[Maladie]]</f>
        <v>30</v>
      </c>
      <c r="F14" s="33">
        <f>Config!$H$4-Tableau5[[#This Row],[Congé]]</f>
        <v>20</v>
      </c>
      <c r="G14" s="33">
        <f>Config!$I$4-Tableau5[[#This Row],[Récup]]</f>
        <v>12</v>
      </c>
    </row>
  </sheetData>
  <sheetProtection selectLockedCells="1"/>
  <conditionalFormatting sqref="E4:E14">
    <cfRule type="cellIs" dxfId="126" priority="1" operator="between">
      <formula>0</formula>
      <formula>10</formula>
    </cfRule>
  </conditionalFormatting>
  <pageMargins left="0.7" right="0.7" top="0.75" bottom="0.75" header="0.3" footer="0.3"/>
  <pageSetup paperSize="0" orientation="portrait" horizontalDpi="0" verticalDpi="0" copies="0"/>
  <ignoredErrors>
    <ignoredError sqref="C4" calculatedColumn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3:J17"/>
  <sheetViews>
    <sheetView workbookViewId="0">
      <selection activeCell="C30" sqref="C30"/>
    </sheetView>
  </sheetViews>
  <sheetFormatPr baseColWidth="10" defaultRowHeight="15" x14ac:dyDescent="0.25"/>
  <cols>
    <col min="1" max="1" width="15.85546875" customWidth="1"/>
    <col min="3" max="3" width="13.140625" customWidth="1"/>
    <col min="7" max="7" width="15.28515625" bestFit="1" customWidth="1"/>
  </cols>
  <sheetData>
    <row r="3" spans="1:10" x14ac:dyDescent="0.25">
      <c r="A3" t="s">
        <v>0</v>
      </c>
      <c r="C3" s="35" t="s">
        <v>4</v>
      </c>
      <c r="D3" s="37">
        <v>44562</v>
      </c>
      <c r="G3" s="36" t="s">
        <v>34</v>
      </c>
      <c r="H3" s="36" t="s">
        <v>18</v>
      </c>
      <c r="I3" s="36" t="s">
        <v>19</v>
      </c>
    </row>
    <row r="4" spans="1:10" x14ac:dyDescent="0.25">
      <c r="A4" t="s">
        <v>27</v>
      </c>
      <c r="D4" s="1"/>
      <c r="G4" s="31">
        <v>30</v>
      </c>
      <c r="H4" s="30">
        <v>20</v>
      </c>
      <c r="I4" s="31">
        <v>12</v>
      </c>
    </row>
    <row r="5" spans="1:10" x14ac:dyDescent="0.25">
      <c r="A5" t="s">
        <v>28</v>
      </c>
      <c r="D5" s="35" t="s">
        <v>20</v>
      </c>
      <c r="E5" s="35" t="s">
        <v>21</v>
      </c>
    </row>
    <row r="6" spans="1:10" x14ac:dyDescent="0.25">
      <c r="A6" t="s">
        <v>29</v>
      </c>
      <c r="C6" t="s">
        <v>5</v>
      </c>
      <c r="D6" s="2">
        <f>D3</f>
        <v>44562</v>
      </c>
      <c r="E6" s="2">
        <f>EOMONTH(D6,0)</f>
        <v>44592</v>
      </c>
    </row>
    <row r="7" spans="1:10" x14ac:dyDescent="0.25">
      <c r="A7" t="s">
        <v>1</v>
      </c>
      <c r="C7" t="s">
        <v>6</v>
      </c>
      <c r="D7" s="2">
        <f>EDATE(D6,1)</f>
        <v>44593</v>
      </c>
      <c r="E7" s="2">
        <f t="shared" ref="E7:E17" si="0">EOMONTH(D7,0)</f>
        <v>44620</v>
      </c>
    </row>
    <row r="8" spans="1:10" x14ac:dyDescent="0.25">
      <c r="A8" t="s">
        <v>2</v>
      </c>
      <c r="C8" t="s">
        <v>7</v>
      </c>
      <c r="D8" s="2">
        <f t="shared" ref="D8:D17" si="1">EDATE(D7,1)</f>
        <v>44621</v>
      </c>
      <c r="E8" s="2">
        <f t="shared" si="0"/>
        <v>44651</v>
      </c>
    </row>
    <row r="9" spans="1:10" x14ac:dyDescent="0.25">
      <c r="A9" t="s">
        <v>3</v>
      </c>
      <c r="C9" t="s">
        <v>8</v>
      </c>
      <c r="D9" s="2">
        <f t="shared" si="1"/>
        <v>44652</v>
      </c>
      <c r="E9" s="2">
        <f t="shared" si="0"/>
        <v>44681</v>
      </c>
    </row>
    <row r="10" spans="1:10" x14ac:dyDescent="0.25">
      <c r="A10" t="s">
        <v>25</v>
      </c>
      <c r="C10" t="s">
        <v>9</v>
      </c>
      <c r="D10" s="2">
        <f t="shared" si="1"/>
        <v>44682</v>
      </c>
      <c r="E10" s="2">
        <f t="shared" si="0"/>
        <v>44712</v>
      </c>
    </row>
    <row r="11" spans="1:10" x14ac:dyDescent="0.25">
      <c r="A11" t="s">
        <v>26</v>
      </c>
      <c r="C11" t="s">
        <v>10</v>
      </c>
      <c r="D11" s="2">
        <f t="shared" si="1"/>
        <v>44713</v>
      </c>
      <c r="E11" s="2">
        <f t="shared" si="0"/>
        <v>44742</v>
      </c>
    </row>
    <row r="12" spans="1:10" x14ac:dyDescent="0.25">
      <c r="A12" t="s">
        <v>30</v>
      </c>
      <c r="C12" t="s">
        <v>11</v>
      </c>
      <c r="D12" s="2">
        <f t="shared" si="1"/>
        <v>44743</v>
      </c>
      <c r="E12" s="2">
        <f t="shared" si="0"/>
        <v>44773</v>
      </c>
      <c r="J12" s="55"/>
    </row>
    <row r="13" spans="1:10" x14ac:dyDescent="0.25">
      <c r="A13" t="s">
        <v>35</v>
      </c>
      <c r="C13" t="s">
        <v>12</v>
      </c>
      <c r="D13" s="2">
        <f t="shared" si="1"/>
        <v>44774</v>
      </c>
      <c r="E13" s="2">
        <f t="shared" si="0"/>
        <v>44804</v>
      </c>
    </row>
    <row r="14" spans="1:10" x14ac:dyDescent="0.25">
      <c r="A14" t="s">
        <v>36</v>
      </c>
      <c r="C14" t="s">
        <v>13</v>
      </c>
      <c r="D14" s="2">
        <f t="shared" si="1"/>
        <v>44805</v>
      </c>
      <c r="E14" s="2">
        <f t="shared" si="0"/>
        <v>44834</v>
      </c>
    </row>
    <row r="15" spans="1:10" x14ac:dyDescent="0.25">
      <c r="C15" t="s">
        <v>14</v>
      </c>
      <c r="D15" s="2">
        <f t="shared" si="1"/>
        <v>44835</v>
      </c>
      <c r="E15" s="2">
        <f t="shared" si="0"/>
        <v>44865</v>
      </c>
    </row>
    <row r="16" spans="1:10" x14ac:dyDescent="0.25">
      <c r="C16" t="s">
        <v>15</v>
      </c>
      <c r="D16" s="2">
        <f t="shared" si="1"/>
        <v>44866</v>
      </c>
      <c r="E16" s="2">
        <f t="shared" si="0"/>
        <v>44895</v>
      </c>
    </row>
    <row r="17" spans="3:5" x14ac:dyDescent="0.25">
      <c r="C17" t="s">
        <v>16</v>
      </c>
      <c r="D17" s="2">
        <f t="shared" si="1"/>
        <v>44896</v>
      </c>
      <c r="E17" s="2">
        <f t="shared" si="0"/>
        <v>44926</v>
      </c>
    </row>
  </sheetData>
  <sheetProtection selectLockedCells="1"/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"/>
  <sheetViews>
    <sheetView showGridLines="0" topLeftCell="A4" workbookViewId="0">
      <selection activeCell="AJ12" sqref="AJ12:AJ14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6" width="5" customWidth="1"/>
  </cols>
  <sheetData>
    <row r="1" spans="1:40" ht="7.5" hidden="1" x14ac:dyDescent="0.25">
      <c r="A1" s="2">
        <f>Config!D6</f>
        <v>44562</v>
      </c>
    </row>
    <row r="2" spans="1:40" ht="21" hidden="1" x14ac:dyDescent="0.25">
      <c r="A2" s="2">
        <f>Config!E6</f>
        <v>44592</v>
      </c>
    </row>
    <row r="3" spans="1:40" ht="35.25" hidden="1" customHeight="1" x14ac:dyDescent="0.25">
      <c r="F3" s="3">
        <f>A1</f>
        <v>44562</v>
      </c>
      <c r="G3" s="3">
        <f>F3+1</f>
        <v>44563</v>
      </c>
      <c r="H3" s="3">
        <f t="shared" ref="H3:AJ3" si="0">G3+1</f>
        <v>44564</v>
      </c>
      <c r="I3" s="3">
        <f t="shared" si="0"/>
        <v>44565</v>
      </c>
      <c r="J3" s="3">
        <f t="shared" si="0"/>
        <v>44566</v>
      </c>
      <c r="K3" s="3">
        <f t="shared" si="0"/>
        <v>44567</v>
      </c>
      <c r="L3" s="3">
        <f t="shared" si="0"/>
        <v>44568</v>
      </c>
      <c r="M3" s="3">
        <f t="shared" si="0"/>
        <v>44569</v>
      </c>
      <c r="N3" s="3">
        <f t="shared" si="0"/>
        <v>44570</v>
      </c>
      <c r="O3" s="3">
        <f t="shared" si="0"/>
        <v>44571</v>
      </c>
      <c r="P3" s="3">
        <f t="shared" si="0"/>
        <v>44572</v>
      </c>
      <c r="Q3" s="3">
        <f t="shared" si="0"/>
        <v>44573</v>
      </c>
      <c r="R3" s="3">
        <f t="shared" si="0"/>
        <v>44574</v>
      </c>
      <c r="S3" s="3">
        <f t="shared" si="0"/>
        <v>44575</v>
      </c>
      <c r="T3" s="3">
        <f t="shared" si="0"/>
        <v>44576</v>
      </c>
      <c r="U3" s="3">
        <f t="shared" si="0"/>
        <v>44577</v>
      </c>
      <c r="V3" s="3">
        <f t="shared" si="0"/>
        <v>44578</v>
      </c>
      <c r="W3" s="3">
        <f t="shared" si="0"/>
        <v>44579</v>
      </c>
      <c r="X3" s="3">
        <f t="shared" si="0"/>
        <v>44580</v>
      </c>
      <c r="Y3" s="3">
        <f t="shared" si="0"/>
        <v>44581</v>
      </c>
      <c r="Z3" s="3">
        <f t="shared" si="0"/>
        <v>44582</v>
      </c>
      <c r="AA3" s="3">
        <f t="shared" si="0"/>
        <v>44583</v>
      </c>
      <c r="AB3" s="3">
        <f t="shared" si="0"/>
        <v>44584</v>
      </c>
      <c r="AC3" s="3">
        <f t="shared" si="0"/>
        <v>44585</v>
      </c>
      <c r="AD3" s="3">
        <f t="shared" si="0"/>
        <v>44586</v>
      </c>
      <c r="AE3" s="3">
        <f t="shared" si="0"/>
        <v>44587</v>
      </c>
      <c r="AF3" s="3">
        <f t="shared" si="0"/>
        <v>44588</v>
      </c>
      <c r="AG3" s="3">
        <f t="shared" si="0"/>
        <v>44589</v>
      </c>
      <c r="AH3" s="3">
        <f t="shared" si="0"/>
        <v>44590</v>
      </c>
      <c r="AI3" s="3">
        <f t="shared" si="0"/>
        <v>44591</v>
      </c>
      <c r="AJ3" s="3">
        <f t="shared" si="0"/>
        <v>44592</v>
      </c>
      <c r="AK3" s="3" t="str">
        <f t="shared" ref="AK3" si="1">IFERROR(IF(AJ3+1&gt;$A$2,"",AJ3+1),"")</f>
        <v/>
      </c>
      <c r="AL3" s="2"/>
      <c r="AM3" s="2"/>
      <c r="AN3" s="2"/>
    </row>
    <row r="4" spans="1:40" ht="36" customHeight="1" x14ac:dyDescent="0.25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2"/>
      <c r="AM4" s="2"/>
      <c r="AN4" s="2"/>
    </row>
    <row r="5" spans="1:40" x14ac:dyDescent="0.25">
      <c r="B5" s="59" t="str">
        <f>TEXT(A1,"Mmmm Aaaa")</f>
        <v>janvier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2">DAY(G3)</f>
        <v>2</v>
      </c>
      <c r="H10" s="20">
        <f t="shared" si="2"/>
        <v>3</v>
      </c>
      <c r="I10" s="20">
        <f t="shared" si="2"/>
        <v>4</v>
      </c>
      <c r="J10" s="20">
        <f t="shared" si="2"/>
        <v>5</v>
      </c>
      <c r="K10" s="20">
        <f t="shared" si="2"/>
        <v>6</v>
      </c>
      <c r="L10" s="20">
        <f t="shared" si="2"/>
        <v>7</v>
      </c>
      <c r="M10" s="20">
        <f t="shared" si="2"/>
        <v>8</v>
      </c>
      <c r="N10" s="20">
        <f t="shared" si="2"/>
        <v>9</v>
      </c>
      <c r="O10" s="20">
        <f t="shared" si="2"/>
        <v>10</v>
      </c>
      <c r="P10" s="20">
        <f t="shared" si="2"/>
        <v>11</v>
      </c>
      <c r="Q10" s="20">
        <f t="shared" si="2"/>
        <v>12</v>
      </c>
      <c r="R10" s="20">
        <f t="shared" si="2"/>
        <v>13</v>
      </c>
      <c r="S10" s="20">
        <f t="shared" si="2"/>
        <v>14</v>
      </c>
      <c r="T10" s="20">
        <f t="shared" si="2"/>
        <v>15</v>
      </c>
      <c r="U10" s="20">
        <f t="shared" si="2"/>
        <v>16</v>
      </c>
      <c r="V10" s="20">
        <f t="shared" si="2"/>
        <v>17</v>
      </c>
      <c r="W10" s="20">
        <f t="shared" si="2"/>
        <v>18</v>
      </c>
      <c r="X10" s="20">
        <f t="shared" si="2"/>
        <v>19</v>
      </c>
      <c r="Y10" s="20">
        <f t="shared" si="2"/>
        <v>20</v>
      </c>
      <c r="Z10" s="20">
        <f t="shared" si="2"/>
        <v>21</v>
      </c>
      <c r="AA10" s="20">
        <f t="shared" si="2"/>
        <v>22</v>
      </c>
      <c r="AB10" s="20">
        <f t="shared" si="2"/>
        <v>23</v>
      </c>
      <c r="AC10" s="20">
        <f t="shared" si="2"/>
        <v>24</v>
      </c>
      <c r="AD10" s="20">
        <f t="shared" si="2"/>
        <v>25</v>
      </c>
      <c r="AE10" s="20">
        <f t="shared" si="2"/>
        <v>26</v>
      </c>
      <c r="AF10" s="20">
        <f t="shared" si="2"/>
        <v>27</v>
      </c>
      <c r="AG10" s="20">
        <f>IFERROR(DAY(AG3),"")</f>
        <v>28</v>
      </c>
      <c r="AH10" s="20">
        <f t="shared" ref="AH10:AJ10" si="3">IFERROR(DAY(AH3),"")</f>
        <v>29</v>
      </c>
      <c r="AI10" s="20">
        <f t="shared" si="3"/>
        <v>30</v>
      </c>
      <c r="AJ10" s="21">
        <f t="shared" si="3"/>
        <v>31</v>
      </c>
    </row>
    <row r="11" spans="1:40" ht="15.75" thickBot="1" x14ac:dyDescent="0.3">
      <c r="B11" s="13" t="s">
        <v>0</v>
      </c>
      <c r="C11" s="14" t="s">
        <v>17</v>
      </c>
      <c r="D11" s="14" t="s">
        <v>18</v>
      </c>
      <c r="E11" s="15" t="s">
        <v>19</v>
      </c>
      <c r="F11" s="16">
        <f>WEEKDAY(F3)</f>
        <v>7</v>
      </c>
      <c r="G11" s="17">
        <f t="shared" ref="G11:AF11" si="4">WEEKDAY(G3)</f>
        <v>1</v>
      </c>
      <c r="H11" s="17">
        <f t="shared" si="4"/>
        <v>2</v>
      </c>
      <c r="I11" s="17">
        <f t="shared" si="4"/>
        <v>3</v>
      </c>
      <c r="J11" s="17">
        <f t="shared" si="4"/>
        <v>4</v>
      </c>
      <c r="K11" s="17">
        <f t="shared" si="4"/>
        <v>5</v>
      </c>
      <c r="L11" s="17">
        <f t="shared" si="4"/>
        <v>6</v>
      </c>
      <c r="M11" s="17">
        <f t="shared" si="4"/>
        <v>7</v>
      </c>
      <c r="N11" s="17">
        <f t="shared" si="4"/>
        <v>1</v>
      </c>
      <c r="O11" s="17">
        <f t="shared" si="4"/>
        <v>2</v>
      </c>
      <c r="P11" s="17">
        <f t="shared" si="4"/>
        <v>3</v>
      </c>
      <c r="Q11" s="17">
        <f t="shared" si="4"/>
        <v>4</v>
      </c>
      <c r="R11" s="17">
        <f t="shared" si="4"/>
        <v>5</v>
      </c>
      <c r="S11" s="17">
        <f t="shared" si="4"/>
        <v>6</v>
      </c>
      <c r="T11" s="17">
        <f t="shared" si="4"/>
        <v>7</v>
      </c>
      <c r="U11" s="17">
        <f t="shared" si="4"/>
        <v>1</v>
      </c>
      <c r="V11" s="17">
        <f t="shared" si="4"/>
        <v>2</v>
      </c>
      <c r="W11" s="17">
        <f t="shared" si="4"/>
        <v>3</v>
      </c>
      <c r="X11" s="17">
        <f t="shared" si="4"/>
        <v>4</v>
      </c>
      <c r="Y11" s="17">
        <f t="shared" si="4"/>
        <v>5</v>
      </c>
      <c r="Z11" s="17">
        <f t="shared" si="4"/>
        <v>6</v>
      </c>
      <c r="AA11" s="17">
        <f t="shared" si="4"/>
        <v>7</v>
      </c>
      <c r="AB11" s="17">
        <f t="shared" si="4"/>
        <v>1</v>
      </c>
      <c r="AC11" s="17">
        <f t="shared" si="4"/>
        <v>2</v>
      </c>
      <c r="AD11" s="17">
        <f t="shared" si="4"/>
        <v>3</v>
      </c>
      <c r="AE11" s="17">
        <f t="shared" si="4"/>
        <v>4</v>
      </c>
      <c r="AF11" s="17">
        <f t="shared" si="4"/>
        <v>5</v>
      </c>
      <c r="AG11" s="17">
        <f>IFERROR(WEEKDAY(AG3),"")</f>
        <v>6</v>
      </c>
      <c r="AH11" s="17">
        <f t="shared" ref="AH11:AJ11" si="5">IFERROR(WEEKDAY(AH3),"")</f>
        <v>7</v>
      </c>
      <c r="AI11" s="17">
        <f t="shared" si="5"/>
        <v>1</v>
      </c>
      <c r="AJ11" s="18">
        <f t="shared" si="5"/>
        <v>2</v>
      </c>
    </row>
    <row r="12" spans="1:40" ht="16.5" x14ac:dyDescent="0.25">
      <c r="A12" s="58" t="str">
        <f>IF(E12&lt;=1,"","L")</f>
        <v/>
      </c>
      <c r="B12" s="56" t="str">
        <f>IF(Config!A4&lt;&gt;"",Config!A4,"")</f>
        <v>Employé 1</v>
      </c>
      <c r="C12" s="11">
        <f>COUNTIF(F12:AJ12,$L$24)</f>
        <v>0</v>
      </c>
      <c r="D12" s="11">
        <f>COUNTIF(F12:AJ12,$F$24)</f>
        <v>0</v>
      </c>
      <c r="E12" s="12">
        <f>COUNTIF(F12:AJ12,$I$24)</f>
        <v>0</v>
      </c>
      <c r="F12" s="53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2"/>
    </row>
    <row r="13" spans="1:40" ht="16.5" x14ac:dyDescent="0.25">
      <c r="A13" s="58" t="str">
        <f t="shared" ref="A13:A22" si="6">IF(E13&lt;=1,"","L")</f>
        <v/>
      </c>
      <c r="B13" s="57" t="str">
        <f>IF(Config!A5&lt;&gt;"",Config!A5,"")</f>
        <v>Employé 2</v>
      </c>
      <c r="C13" s="11">
        <f t="shared" ref="C13:C22" si="7">COUNTIF(F13:AJ13,$L$24)</f>
        <v>0</v>
      </c>
      <c r="D13" s="11">
        <f t="shared" ref="D13:D22" si="8">COUNTIF(F13:AJ13,$F$24)</f>
        <v>0</v>
      </c>
      <c r="E13" s="12">
        <f t="shared" ref="E13:E22" si="9">COUNTIF(F13:AJ13,$I$24)</f>
        <v>0</v>
      </c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</row>
    <row r="14" spans="1:40" ht="16.5" x14ac:dyDescent="0.25">
      <c r="A14" s="58" t="str">
        <f t="shared" si="6"/>
        <v/>
      </c>
      <c r="B14" s="57" t="str">
        <f>IF(Config!A6&lt;&gt;"",Config!A6,"")</f>
        <v>Employé 3</v>
      </c>
      <c r="C14" s="11">
        <f t="shared" si="7"/>
        <v>0</v>
      </c>
      <c r="D14" s="11">
        <f t="shared" si="8"/>
        <v>0</v>
      </c>
      <c r="E14" s="12">
        <f t="shared" si="9"/>
        <v>0</v>
      </c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</row>
    <row r="15" spans="1:40" ht="16.5" x14ac:dyDescent="0.25">
      <c r="A15" s="58" t="str">
        <f t="shared" si="6"/>
        <v/>
      </c>
      <c r="B15" s="57" t="str">
        <f>IF(Config!A7&lt;&gt;"",Config!A7,"")</f>
        <v>Employé 4</v>
      </c>
      <c r="C15" s="11">
        <f t="shared" si="7"/>
        <v>0</v>
      </c>
      <c r="D15" s="11">
        <f t="shared" si="8"/>
        <v>0</v>
      </c>
      <c r="E15" s="12">
        <f t="shared" si="9"/>
        <v>0</v>
      </c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</row>
    <row r="16" spans="1:40" ht="16.5" x14ac:dyDescent="0.25">
      <c r="A16" s="58" t="str">
        <f t="shared" si="6"/>
        <v/>
      </c>
      <c r="B16" s="57" t="str">
        <f>IF(Config!A8&lt;&gt;"",Config!A8,"")</f>
        <v>Employé 5</v>
      </c>
      <c r="C16" s="11">
        <f t="shared" si="7"/>
        <v>0</v>
      </c>
      <c r="D16" s="11">
        <f t="shared" si="8"/>
        <v>0</v>
      </c>
      <c r="E16" s="12">
        <f t="shared" si="9"/>
        <v>0</v>
      </c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</row>
    <row r="17" spans="1:36" ht="16.5" x14ac:dyDescent="0.25">
      <c r="A17" s="58" t="str">
        <f t="shared" si="6"/>
        <v/>
      </c>
      <c r="B17" s="57" t="str">
        <f>IF(Config!A9&lt;&gt;"",Config!A9,"")</f>
        <v>Employé 6</v>
      </c>
      <c r="C17" s="11">
        <f t="shared" si="7"/>
        <v>0</v>
      </c>
      <c r="D17" s="11">
        <f t="shared" si="8"/>
        <v>0</v>
      </c>
      <c r="E17" s="12">
        <f t="shared" si="9"/>
        <v>0</v>
      </c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5"/>
    </row>
    <row r="18" spans="1:36" ht="16.5" x14ac:dyDescent="0.25">
      <c r="A18" s="58" t="str">
        <f t="shared" si="6"/>
        <v/>
      </c>
      <c r="B18" s="57" t="str">
        <f>IF(Config!A10&lt;&gt;"",Config!A10,"")</f>
        <v>Employé 7</v>
      </c>
      <c r="C18" s="11">
        <f t="shared" si="7"/>
        <v>0</v>
      </c>
      <c r="D18" s="11">
        <f t="shared" si="8"/>
        <v>0</v>
      </c>
      <c r="E18" s="12">
        <f t="shared" si="9"/>
        <v>0</v>
      </c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</row>
    <row r="19" spans="1:36" ht="16.5" x14ac:dyDescent="0.25">
      <c r="A19" s="58" t="str">
        <f t="shared" si="6"/>
        <v/>
      </c>
      <c r="B19" s="57" t="s">
        <v>26</v>
      </c>
      <c r="C19" s="11">
        <f t="shared" si="7"/>
        <v>0</v>
      </c>
      <c r="D19" s="11">
        <f t="shared" si="8"/>
        <v>0</v>
      </c>
      <c r="E19" s="12">
        <f t="shared" si="9"/>
        <v>0</v>
      </c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8"/>
    </row>
    <row r="20" spans="1:36" ht="16.5" x14ac:dyDescent="0.25">
      <c r="A20" s="58" t="str">
        <f t="shared" si="6"/>
        <v/>
      </c>
      <c r="B20" s="57" t="s">
        <v>30</v>
      </c>
      <c r="C20" s="11">
        <f>COUNTIF(F20:AJ20,$L$24)</f>
        <v>0</v>
      </c>
      <c r="D20" s="11">
        <f>COUNTIF(F20:AJ20,$F$24)</f>
        <v>0</v>
      </c>
      <c r="E20" s="12">
        <f>COUNTIF(F20:AJ20,$I$24)</f>
        <v>0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8"/>
    </row>
    <row r="21" spans="1:36" ht="16.5" x14ac:dyDescent="0.25">
      <c r="A21" s="58" t="str">
        <f t="shared" si="6"/>
        <v/>
      </c>
      <c r="B21" s="57" t="s">
        <v>35</v>
      </c>
      <c r="C21" s="11">
        <f t="shared" si="7"/>
        <v>0</v>
      </c>
      <c r="D21" s="11">
        <f t="shared" si="8"/>
        <v>0</v>
      </c>
      <c r="E21" s="12">
        <f t="shared" si="9"/>
        <v>0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8"/>
    </row>
    <row r="22" spans="1:36" ht="17.25" thickBot="1" x14ac:dyDescent="0.3">
      <c r="A22" s="58" t="str">
        <f t="shared" si="6"/>
        <v/>
      </c>
      <c r="B22" s="57" t="s">
        <v>36</v>
      </c>
      <c r="C22" s="11">
        <f t="shared" si="7"/>
        <v>0</v>
      </c>
      <c r="D22" s="11">
        <f t="shared" si="8"/>
        <v>0</v>
      </c>
      <c r="E22" s="12">
        <f t="shared" si="9"/>
        <v>0</v>
      </c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1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  <c r="R24" s="39"/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0">IF(COUNTIF(G$12:G$22,$F$24)+COUNTIF(G$12:G$22,$I$24)&lt;=3,"","STOP")</f>
        <v/>
      </c>
      <c r="H26" t="str">
        <f t="shared" si="10"/>
        <v/>
      </c>
      <c r="I26" t="str">
        <f t="shared" si="10"/>
        <v/>
      </c>
      <c r="J26" t="str">
        <f t="shared" si="10"/>
        <v/>
      </c>
      <c r="K26" t="str">
        <f t="shared" si="10"/>
        <v/>
      </c>
      <c r="L26" t="str">
        <f t="shared" si="10"/>
        <v/>
      </c>
      <c r="M26" t="str">
        <f t="shared" si="10"/>
        <v/>
      </c>
      <c r="N26" t="str">
        <f t="shared" si="10"/>
        <v/>
      </c>
      <c r="O26" t="str">
        <f t="shared" si="10"/>
        <v/>
      </c>
      <c r="P26" t="str">
        <f t="shared" si="10"/>
        <v/>
      </c>
      <c r="Q26" t="str">
        <f t="shared" si="10"/>
        <v/>
      </c>
      <c r="R26" t="str">
        <f t="shared" si="10"/>
        <v/>
      </c>
      <c r="S26" t="str">
        <f t="shared" si="10"/>
        <v/>
      </c>
      <c r="T26" t="str">
        <f t="shared" si="10"/>
        <v/>
      </c>
      <c r="U26" t="str">
        <f t="shared" si="10"/>
        <v/>
      </c>
      <c r="V26" t="str">
        <f t="shared" si="10"/>
        <v/>
      </c>
      <c r="W26" t="str">
        <f t="shared" si="10"/>
        <v/>
      </c>
      <c r="X26" t="str">
        <f t="shared" si="10"/>
        <v/>
      </c>
      <c r="Y26" t="str">
        <f t="shared" si="10"/>
        <v/>
      </c>
      <c r="Z26" t="str">
        <f t="shared" si="10"/>
        <v/>
      </c>
      <c r="AA26" t="str">
        <f t="shared" si="10"/>
        <v/>
      </c>
      <c r="AB26" t="str">
        <f t="shared" si="10"/>
        <v/>
      </c>
      <c r="AC26" t="str">
        <f t="shared" si="10"/>
        <v/>
      </c>
      <c r="AD26" t="str">
        <f t="shared" si="10"/>
        <v/>
      </c>
      <c r="AE26" t="str">
        <f t="shared" si="10"/>
        <v/>
      </c>
      <c r="AF26" t="str">
        <f t="shared" si="10"/>
        <v/>
      </c>
      <c r="AG26" t="str">
        <f t="shared" si="10"/>
        <v/>
      </c>
      <c r="AH26" t="str">
        <f t="shared" si="10"/>
        <v/>
      </c>
      <c r="AI26" t="str">
        <f t="shared" si="10"/>
        <v/>
      </c>
      <c r="AJ26" t="str">
        <f t="shared" si="10"/>
        <v/>
      </c>
    </row>
    <row r="27" spans="1:36" x14ac:dyDescent="0.25">
      <c r="I27" s="38"/>
      <c r="J27" s="38" t="str">
        <f>IF(COUNTIF($F$12:$L$22,$F$24)+COUNTIF($F$12:$L$22,$I$24)&lt;=10,"","STOP")</f>
        <v/>
      </c>
      <c r="Q27" s="38" t="str">
        <f>IF(COUNTIF($M$12:$S$22,$F$24)+COUNTIF($M$12:$S$22,$I$24)&lt;=10,"","STOP")</f>
        <v/>
      </c>
      <c r="X27" s="38" t="str">
        <f>IF(COUNTIF($T$12:$Z$22,$F$24)+COUNTIF($T$12:$Z$22,$I$24)&lt;=10,"","STOP")</f>
        <v/>
      </c>
      <c r="AE27" s="38" t="str">
        <f>IF(COUNTIF($AA$12:$AG$22,$F$24)+COUNTIF($AA$12:$AG$22,$I$24)&lt;=10,"","STOP")</f>
        <v/>
      </c>
    </row>
    <row r="28" spans="1:36" x14ac:dyDescent="0.25">
      <c r="O28" s="40"/>
    </row>
  </sheetData>
  <sheetProtection selectLockedCells="1"/>
  <mergeCells count="1">
    <mergeCell ref="B5:AJ8"/>
  </mergeCells>
  <conditionalFormatting sqref="F11:AJ11">
    <cfRule type="expression" dxfId="119" priority="19">
      <formula>OR(F$11=1,F$11=7)</formula>
    </cfRule>
  </conditionalFormatting>
  <conditionalFormatting sqref="G12:AJ22">
    <cfRule type="cellIs" dxfId="118" priority="15" operator="equal">
      <formula>"M"</formula>
    </cfRule>
    <cfRule type="cellIs" dxfId="117" priority="16" operator="equal">
      <formula>"R"</formula>
    </cfRule>
    <cfRule type="cellIs" dxfId="116" priority="17" operator="equal">
      <formula>"C"</formula>
    </cfRule>
    <cfRule type="expression" dxfId="115" priority="18">
      <formula>OR(G$11=1,G$11=7)</formula>
    </cfRule>
  </conditionalFormatting>
  <conditionalFormatting sqref="C12:E22">
    <cfRule type="cellIs" dxfId="114" priority="14" operator="equal">
      <formula>0</formula>
    </cfRule>
  </conditionalFormatting>
  <conditionalFormatting sqref="D24">
    <cfRule type="cellIs" dxfId="113" priority="12" operator="equal">
      <formula>"STOP"</formula>
    </cfRule>
  </conditionalFormatting>
  <conditionalFormatting sqref="A12:A22">
    <cfRule type="cellIs" dxfId="112" priority="11" operator="equal">
      <formula>"L"</formula>
    </cfRule>
  </conditionalFormatting>
  <conditionalFormatting sqref="F12:F22">
    <cfRule type="cellIs" dxfId="111" priority="7" operator="equal">
      <formula>"M"</formula>
    </cfRule>
    <cfRule type="cellIs" dxfId="110" priority="8" operator="equal">
      <formula>"R"</formula>
    </cfRule>
    <cfRule type="cellIs" dxfId="109" priority="9" operator="equal">
      <formula>"C"</formula>
    </cfRule>
    <cfRule type="expression" dxfId="108" priority="10">
      <formula>OR(F$11=1,F$11=7)</formula>
    </cfRule>
  </conditionalFormatting>
  <conditionalFormatting sqref="F26:AJ26">
    <cfRule type="cellIs" dxfId="107" priority="6" operator="equal">
      <formula>"STOP"</formula>
    </cfRule>
  </conditionalFormatting>
  <conditionalFormatting sqref="I27">
    <cfRule type="cellIs" dxfId="6" priority="5" operator="equal">
      <formula>"STOP"</formula>
    </cfRule>
  </conditionalFormatting>
  <conditionalFormatting sqref="J27">
    <cfRule type="cellIs" dxfId="5" priority="4" operator="equal">
      <formula>"STOP"</formula>
    </cfRule>
  </conditionalFormatting>
  <conditionalFormatting sqref="X27">
    <cfRule type="cellIs" dxfId="3" priority="3" operator="equal">
      <formula>"STOP"</formula>
    </cfRule>
  </conditionalFormatting>
  <conditionalFormatting sqref="Q27">
    <cfRule type="cellIs" dxfId="1" priority="2" operator="equal">
      <formula>"STOP"</formula>
    </cfRule>
  </conditionalFormatting>
  <conditionalFormatting sqref="AE27">
    <cfRule type="cellIs" dxfId="0" priority="1" operator="equal">
      <formula>"STOP"</formula>
    </cfRule>
  </conditionalFormatting>
  <dataValidations count="1">
    <dataValidation type="list" allowBlank="1" showInputMessage="1" showErrorMessage="1" sqref="F12:AJ22">
      <formula1>"C,R,M"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"/>
  <sheetViews>
    <sheetView showGridLines="0" tabSelected="1" topLeftCell="A4" workbookViewId="0">
      <selection activeCell="F29" sqref="F29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4" width="5" customWidth="1"/>
    <col min="35" max="36" width="4.7109375" customWidth="1"/>
  </cols>
  <sheetData>
    <row r="1" spans="1:40" ht="7.5" hidden="1" x14ac:dyDescent="0.25">
      <c r="A1" s="2">
        <f>Config!D7</f>
        <v>44593</v>
      </c>
    </row>
    <row r="2" spans="1:40" ht="14.25" hidden="1" x14ac:dyDescent="0.25">
      <c r="A2" s="2">
        <f>Config!E7</f>
        <v>44620</v>
      </c>
    </row>
    <row r="3" spans="1:40" ht="34.5" hidden="1" customHeight="1" x14ac:dyDescent="0.25">
      <c r="F3" s="4">
        <f>A1</f>
        <v>44593</v>
      </c>
      <c r="G3" s="4">
        <f>F3+1</f>
        <v>44594</v>
      </c>
      <c r="H3" s="4">
        <f t="shared" ref="H3:AF3" si="0">G3+1</f>
        <v>44595</v>
      </c>
      <c r="I3" s="4">
        <f t="shared" si="0"/>
        <v>44596</v>
      </c>
      <c r="J3" s="4">
        <f t="shared" si="0"/>
        <v>44597</v>
      </c>
      <c r="K3" s="4">
        <f t="shared" si="0"/>
        <v>44598</v>
      </c>
      <c r="L3" s="4">
        <f t="shared" si="0"/>
        <v>44599</v>
      </c>
      <c r="M3" s="4">
        <f t="shared" si="0"/>
        <v>44600</v>
      </c>
      <c r="N3" s="4">
        <f t="shared" si="0"/>
        <v>44601</v>
      </c>
      <c r="O3" s="4">
        <f t="shared" si="0"/>
        <v>44602</v>
      </c>
      <c r="P3" s="4">
        <f t="shared" si="0"/>
        <v>44603</v>
      </c>
      <c r="Q3" s="4">
        <f t="shared" si="0"/>
        <v>44604</v>
      </c>
      <c r="R3" s="4">
        <f t="shared" si="0"/>
        <v>44605</v>
      </c>
      <c r="S3" s="4">
        <f t="shared" si="0"/>
        <v>44606</v>
      </c>
      <c r="T3" s="4">
        <f t="shared" si="0"/>
        <v>44607</v>
      </c>
      <c r="U3" s="4">
        <f t="shared" si="0"/>
        <v>44608</v>
      </c>
      <c r="V3" s="4">
        <f t="shared" si="0"/>
        <v>44609</v>
      </c>
      <c r="W3" s="4">
        <f t="shared" si="0"/>
        <v>44610</v>
      </c>
      <c r="X3" s="4">
        <f t="shared" si="0"/>
        <v>44611</v>
      </c>
      <c r="Y3" s="4">
        <f t="shared" si="0"/>
        <v>44612</v>
      </c>
      <c r="Z3" s="4">
        <f t="shared" si="0"/>
        <v>44613</v>
      </c>
      <c r="AA3" s="4">
        <f t="shared" si="0"/>
        <v>44614</v>
      </c>
      <c r="AB3" s="4">
        <f t="shared" si="0"/>
        <v>44615</v>
      </c>
      <c r="AC3" s="4">
        <f t="shared" si="0"/>
        <v>44616</v>
      </c>
      <c r="AD3" s="4">
        <f t="shared" si="0"/>
        <v>44617</v>
      </c>
      <c r="AE3" s="4">
        <f t="shared" si="0"/>
        <v>44618</v>
      </c>
      <c r="AF3" s="4">
        <f t="shared" si="0"/>
        <v>44619</v>
      </c>
      <c r="AG3" s="4">
        <f>IFERROR(IF(AF3+1&gt;$A$2,"",AF3+1),"")</f>
        <v>44620</v>
      </c>
      <c r="AH3" s="4" t="str">
        <f t="shared" ref="AH3:AJ3" si="1">IFERROR(IF(AG3+1&gt;$A$2,"",AG3+1),"")</f>
        <v/>
      </c>
      <c r="AI3" s="4" t="str">
        <f t="shared" si="1"/>
        <v/>
      </c>
      <c r="AJ3" s="4" t="str">
        <f t="shared" si="1"/>
        <v/>
      </c>
      <c r="AK3" s="4" t="str">
        <f t="shared" ref="AK3" si="2">IFERROR(IF(AJ3+1&gt;$A$2,"",AJ3+1),"")</f>
        <v/>
      </c>
      <c r="AL3" s="1"/>
      <c r="AM3" s="1"/>
      <c r="AN3" s="1"/>
    </row>
    <row r="4" spans="1:40" ht="36" customHeight="1" x14ac:dyDescent="0.2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1"/>
      <c r="AM4" s="1"/>
      <c r="AN4" s="1"/>
    </row>
    <row r="5" spans="1:40" x14ac:dyDescent="0.25">
      <c r="B5" s="59" t="str">
        <f>TEXT(A1,"Mmmm Aaaa")</f>
        <v>février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3">DAY(G3)</f>
        <v>2</v>
      </c>
      <c r="H10" s="20">
        <f t="shared" si="3"/>
        <v>3</v>
      </c>
      <c r="I10" s="20">
        <f t="shared" si="3"/>
        <v>4</v>
      </c>
      <c r="J10" s="20">
        <f t="shared" si="3"/>
        <v>5</v>
      </c>
      <c r="K10" s="20">
        <f t="shared" si="3"/>
        <v>6</v>
      </c>
      <c r="L10" s="20">
        <f t="shared" si="3"/>
        <v>7</v>
      </c>
      <c r="M10" s="20">
        <f t="shared" si="3"/>
        <v>8</v>
      </c>
      <c r="N10" s="20">
        <f t="shared" si="3"/>
        <v>9</v>
      </c>
      <c r="O10" s="20">
        <f t="shared" si="3"/>
        <v>10</v>
      </c>
      <c r="P10" s="20">
        <f t="shared" si="3"/>
        <v>11</v>
      </c>
      <c r="Q10" s="20">
        <f t="shared" si="3"/>
        <v>12</v>
      </c>
      <c r="R10" s="20">
        <f t="shared" si="3"/>
        <v>13</v>
      </c>
      <c r="S10" s="20">
        <f t="shared" si="3"/>
        <v>14</v>
      </c>
      <c r="T10" s="20">
        <f t="shared" si="3"/>
        <v>15</v>
      </c>
      <c r="U10" s="20">
        <f t="shared" si="3"/>
        <v>16</v>
      </c>
      <c r="V10" s="20">
        <f t="shared" si="3"/>
        <v>17</v>
      </c>
      <c r="W10" s="20">
        <f t="shared" si="3"/>
        <v>18</v>
      </c>
      <c r="X10" s="20">
        <f t="shared" si="3"/>
        <v>19</v>
      </c>
      <c r="Y10" s="20">
        <f t="shared" si="3"/>
        <v>20</v>
      </c>
      <c r="Z10" s="20">
        <f t="shared" si="3"/>
        <v>21</v>
      </c>
      <c r="AA10" s="20">
        <f t="shared" si="3"/>
        <v>22</v>
      </c>
      <c r="AB10" s="20">
        <f t="shared" si="3"/>
        <v>23</v>
      </c>
      <c r="AC10" s="20">
        <f t="shared" si="3"/>
        <v>24</v>
      </c>
      <c r="AD10" s="20">
        <f t="shared" si="3"/>
        <v>25</v>
      </c>
      <c r="AE10" s="20">
        <f t="shared" si="3"/>
        <v>26</v>
      </c>
      <c r="AF10" s="20">
        <f t="shared" si="3"/>
        <v>27</v>
      </c>
      <c r="AG10" s="20">
        <f>IFERROR(DAY(AG3),"")</f>
        <v>28</v>
      </c>
      <c r="AH10" s="21" t="str">
        <f t="shared" ref="AH10:AJ10" si="4">IFERROR(DAY(AH3),"")</f>
        <v/>
      </c>
      <c r="AI10" t="str">
        <f t="shared" si="4"/>
        <v/>
      </c>
      <c r="AJ10" t="str">
        <f t="shared" si="4"/>
        <v/>
      </c>
    </row>
    <row r="11" spans="1:40" ht="15.75" thickBot="1" x14ac:dyDescent="0.3">
      <c r="B11" s="13" t="s">
        <v>0</v>
      </c>
      <c r="C11" s="14" t="s">
        <v>17</v>
      </c>
      <c r="D11" s="14" t="s">
        <v>18</v>
      </c>
      <c r="E11" s="15" t="s">
        <v>19</v>
      </c>
      <c r="F11" s="22">
        <f>WEEKDAY(F3)</f>
        <v>3</v>
      </c>
      <c r="G11" s="23">
        <f t="shared" ref="G11:AF11" si="5">WEEKDAY(G3)</f>
        <v>4</v>
      </c>
      <c r="H11" s="23">
        <f t="shared" si="5"/>
        <v>5</v>
      </c>
      <c r="I11" s="23">
        <f t="shared" si="5"/>
        <v>6</v>
      </c>
      <c r="J11" s="23">
        <f t="shared" si="5"/>
        <v>7</v>
      </c>
      <c r="K11" s="23">
        <f t="shared" si="5"/>
        <v>1</v>
      </c>
      <c r="L11" s="23">
        <f t="shared" si="5"/>
        <v>2</v>
      </c>
      <c r="M11" s="23">
        <f t="shared" si="5"/>
        <v>3</v>
      </c>
      <c r="N11" s="23">
        <f t="shared" si="5"/>
        <v>4</v>
      </c>
      <c r="O11" s="23">
        <f t="shared" si="5"/>
        <v>5</v>
      </c>
      <c r="P11" s="23">
        <f t="shared" si="5"/>
        <v>6</v>
      </c>
      <c r="Q11" s="23">
        <f t="shared" si="5"/>
        <v>7</v>
      </c>
      <c r="R11" s="23">
        <f t="shared" si="5"/>
        <v>1</v>
      </c>
      <c r="S11" s="23">
        <f t="shared" si="5"/>
        <v>2</v>
      </c>
      <c r="T11" s="23">
        <f t="shared" si="5"/>
        <v>3</v>
      </c>
      <c r="U11" s="23">
        <f t="shared" si="5"/>
        <v>4</v>
      </c>
      <c r="V11" s="23">
        <f t="shared" si="5"/>
        <v>5</v>
      </c>
      <c r="W11" s="23">
        <f t="shared" si="5"/>
        <v>6</v>
      </c>
      <c r="X11" s="23">
        <f t="shared" si="5"/>
        <v>7</v>
      </c>
      <c r="Y11" s="23">
        <f t="shared" si="5"/>
        <v>1</v>
      </c>
      <c r="Z11" s="23">
        <f t="shared" si="5"/>
        <v>2</v>
      </c>
      <c r="AA11" s="23">
        <f t="shared" si="5"/>
        <v>3</v>
      </c>
      <c r="AB11" s="23">
        <f t="shared" si="5"/>
        <v>4</v>
      </c>
      <c r="AC11" s="23">
        <f t="shared" si="5"/>
        <v>5</v>
      </c>
      <c r="AD11" s="23">
        <f t="shared" si="5"/>
        <v>6</v>
      </c>
      <c r="AE11" s="23">
        <f t="shared" si="5"/>
        <v>7</v>
      </c>
      <c r="AF11" s="23">
        <f t="shared" si="5"/>
        <v>1</v>
      </c>
      <c r="AG11" s="23">
        <f>IFERROR(WEEKDAY(AG3),"")</f>
        <v>2</v>
      </c>
      <c r="AH11" s="24" t="str">
        <f t="shared" ref="AH11:AJ11" si="6">IFERROR(WEEKDAY(AH3),"")</f>
        <v/>
      </c>
      <c r="AI11" s="5" t="str">
        <f t="shared" si="6"/>
        <v/>
      </c>
      <c r="AJ11" s="5" t="str">
        <f t="shared" si="6"/>
        <v/>
      </c>
    </row>
    <row r="12" spans="1:40" ht="16.5" x14ac:dyDescent="0.25">
      <c r="A12" s="58" t="str">
        <f>IF(E12&lt;=1,"","L")</f>
        <v/>
      </c>
      <c r="B12" s="56" t="str">
        <f>IF(Config!A4&lt;&gt;"",Config!A4,"")</f>
        <v>Employé 1</v>
      </c>
      <c r="C12" s="11">
        <f>COUNTIF(F12:AH12,$L$24)</f>
        <v>0</v>
      </c>
      <c r="D12" s="11">
        <f>COUNTIF(F12:AH12,$F$24)</f>
        <v>0</v>
      </c>
      <c r="E12" s="12">
        <f>COUNTIF(F12:AH12,$I$24)</f>
        <v>0</v>
      </c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4"/>
      <c r="AI12" s="40"/>
      <c r="AJ12" s="40"/>
    </row>
    <row r="13" spans="1:40" ht="16.5" x14ac:dyDescent="0.25">
      <c r="A13" s="58" t="str">
        <f t="shared" ref="A13:A22" si="7">IF(E13&lt;=1,"","L")</f>
        <v/>
      </c>
      <c r="B13" s="57" t="str">
        <f>IF(Config!A5&lt;&gt;"",Config!A5,"")</f>
        <v>Employé 2</v>
      </c>
      <c r="C13" s="11">
        <f t="shared" ref="C13:C22" si="8">COUNTIF(F13:AH13,$L$24)</f>
        <v>0</v>
      </c>
      <c r="D13" s="11">
        <f t="shared" ref="D13:D22" si="9">COUNTIF(F13:AH13,$F$24)</f>
        <v>0</v>
      </c>
      <c r="E13" s="12">
        <f t="shared" ref="E13:E22" si="10">COUNTIF(F13:AH13,$I$24)</f>
        <v>0</v>
      </c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5"/>
      <c r="AI13" s="40"/>
      <c r="AJ13" s="40"/>
    </row>
    <row r="14" spans="1:40" ht="16.5" x14ac:dyDescent="0.25">
      <c r="A14" s="58" t="str">
        <f t="shared" si="7"/>
        <v/>
      </c>
      <c r="B14" s="57" t="str">
        <f>IF(Config!A6&lt;&gt;"",Config!A6,"")</f>
        <v>Employé 3</v>
      </c>
      <c r="C14" s="11">
        <f t="shared" si="8"/>
        <v>0</v>
      </c>
      <c r="D14" s="11">
        <f t="shared" si="9"/>
        <v>0</v>
      </c>
      <c r="E14" s="12">
        <f t="shared" si="10"/>
        <v>0</v>
      </c>
      <c r="F14" s="43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5"/>
      <c r="AI14" s="40"/>
      <c r="AJ14" s="40"/>
    </row>
    <row r="15" spans="1:40" ht="16.5" x14ac:dyDescent="0.25">
      <c r="A15" s="58" t="str">
        <f t="shared" si="7"/>
        <v/>
      </c>
      <c r="B15" s="57" t="str">
        <f>IF(Config!A7&lt;&gt;"",Config!A7,"")</f>
        <v>Employé 4</v>
      </c>
      <c r="C15" s="11">
        <f t="shared" si="8"/>
        <v>0</v>
      </c>
      <c r="D15" s="11">
        <f t="shared" si="9"/>
        <v>0</v>
      </c>
      <c r="E15" s="12">
        <f t="shared" si="10"/>
        <v>0</v>
      </c>
      <c r="F15" s="43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5"/>
      <c r="AI15" s="40"/>
      <c r="AJ15" s="40"/>
    </row>
    <row r="16" spans="1:40" ht="16.5" x14ac:dyDescent="0.25">
      <c r="A16" s="58" t="str">
        <f t="shared" si="7"/>
        <v/>
      </c>
      <c r="B16" s="57" t="str">
        <f>IF(Config!A8&lt;&gt;"",Config!A8,"")</f>
        <v>Employé 5</v>
      </c>
      <c r="C16" s="11">
        <f t="shared" si="8"/>
        <v>0</v>
      </c>
      <c r="D16" s="11">
        <f t="shared" si="9"/>
        <v>0</v>
      </c>
      <c r="E16" s="12">
        <f t="shared" si="10"/>
        <v>0</v>
      </c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5"/>
      <c r="AI16" s="40"/>
      <c r="AJ16" s="40"/>
    </row>
    <row r="17" spans="1:36" ht="16.5" x14ac:dyDescent="0.25">
      <c r="A17" s="58" t="str">
        <f t="shared" si="7"/>
        <v/>
      </c>
      <c r="B17" s="57" t="str">
        <f>IF(Config!A9&lt;&gt;"",Config!A9,"")</f>
        <v>Employé 6</v>
      </c>
      <c r="C17" s="11">
        <f t="shared" si="8"/>
        <v>0</v>
      </c>
      <c r="D17" s="11">
        <f t="shared" si="9"/>
        <v>0</v>
      </c>
      <c r="E17" s="12">
        <f t="shared" si="10"/>
        <v>0</v>
      </c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5"/>
      <c r="AI17" s="40"/>
      <c r="AJ17" s="40"/>
    </row>
    <row r="18" spans="1:36" ht="16.5" x14ac:dyDescent="0.25">
      <c r="A18" s="58" t="str">
        <f t="shared" si="7"/>
        <v/>
      </c>
      <c r="B18" s="57" t="str">
        <f>IF(Config!A10&lt;&gt;"",Config!A10,"")</f>
        <v>Employé 7</v>
      </c>
      <c r="C18" s="11">
        <f t="shared" si="8"/>
        <v>0</v>
      </c>
      <c r="D18" s="11">
        <f t="shared" si="9"/>
        <v>0</v>
      </c>
      <c r="E18" s="12">
        <f t="shared" si="10"/>
        <v>0</v>
      </c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5"/>
      <c r="AI18" s="40"/>
      <c r="AJ18" s="40"/>
    </row>
    <row r="19" spans="1:36" ht="16.5" x14ac:dyDescent="0.25">
      <c r="A19" s="58" t="str">
        <f t="shared" si="7"/>
        <v/>
      </c>
      <c r="B19" s="57" t="s">
        <v>26</v>
      </c>
      <c r="C19" s="11">
        <f t="shared" si="8"/>
        <v>0</v>
      </c>
      <c r="D19" s="11">
        <f t="shared" si="9"/>
        <v>0</v>
      </c>
      <c r="E19" s="12">
        <f t="shared" si="10"/>
        <v>0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8"/>
      <c r="AI19" s="40"/>
      <c r="AJ19" s="40"/>
    </row>
    <row r="20" spans="1:36" ht="16.5" x14ac:dyDescent="0.25">
      <c r="A20" s="58" t="str">
        <f t="shared" si="7"/>
        <v/>
      </c>
      <c r="B20" s="57" t="s">
        <v>30</v>
      </c>
      <c r="C20" s="11">
        <f>COUNTIF(F20:AH20,$L$24)</f>
        <v>0</v>
      </c>
      <c r="D20" s="11">
        <f t="shared" si="9"/>
        <v>0</v>
      </c>
      <c r="E20" s="12">
        <f>COUNTIF(F20:AH20,$I$24)</f>
        <v>0</v>
      </c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8"/>
      <c r="AI20" s="40"/>
      <c r="AJ20" s="40"/>
    </row>
    <row r="21" spans="1:36" ht="16.5" x14ac:dyDescent="0.25">
      <c r="A21" s="58" t="str">
        <f t="shared" si="7"/>
        <v/>
      </c>
      <c r="B21" s="57" t="s">
        <v>35</v>
      </c>
      <c r="C21" s="11">
        <f t="shared" si="8"/>
        <v>0</v>
      </c>
      <c r="D21" s="11">
        <f t="shared" si="9"/>
        <v>0</v>
      </c>
      <c r="E21" s="12">
        <f t="shared" si="10"/>
        <v>0</v>
      </c>
      <c r="F21" s="4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8"/>
      <c r="AI21" s="40"/>
      <c r="AJ21" s="40"/>
    </row>
    <row r="22" spans="1:36" ht="17.25" thickBot="1" x14ac:dyDescent="0.3">
      <c r="A22" s="58" t="str">
        <f t="shared" si="7"/>
        <v/>
      </c>
      <c r="B22" s="57" t="s">
        <v>36</v>
      </c>
      <c r="C22" s="11">
        <f t="shared" si="8"/>
        <v>0</v>
      </c>
      <c r="D22" s="11">
        <f t="shared" si="9"/>
        <v>0</v>
      </c>
      <c r="E22" s="12">
        <f t="shared" si="10"/>
        <v>0</v>
      </c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1"/>
      <c r="AI22" s="40"/>
      <c r="AJ22" s="40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1">IF(COUNTIF(G$12:G$22,$F$24)+COUNTIF(G$12:G$22,$I$24)&lt;=3,"","STOP")</f>
        <v/>
      </c>
      <c r="H26" t="str">
        <f t="shared" si="11"/>
        <v/>
      </c>
      <c r="I26" t="str">
        <f t="shared" si="11"/>
        <v/>
      </c>
      <c r="J26" t="str">
        <f t="shared" si="11"/>
        <v/>
      </c>
      <c r="K26" t="str">
        <f t="shared" si="11"/>
        <v/>
      </c>
      <c r="L26" t="str">
        <f t="shared" si="11"/>
        <v/>
      </c>
      <c r="M26" t="str">
        <f t="shared" si="11"/>
        <v/>
      </c>
      <c r="N26" t="str">
        <f t="shared" si="11"/>
        <v/>
      </c>
      <c r="O26" t="str">
        <f t="shared" si="11"/>
        <v/>
      </c>
      <c r="P26" t="str">
        <f t="shared" si="11"/>
        <v/>
      </c>
      <c r="Q26" t="str">
        <f t="shared" si="11"/>
        <v/>
      </c>
      <c r="R26" t="str">
        <f t="shared" si="11"/>
        <v/>
      </c>
      <c r="S26" t="str">
        <f t="shared" si="11"/>
        <v/>
      </c>
      <c r="T26" t="str">
        <f t="shared" si="11"/>
        <v/>
      </c>
      <c r="U26" t="str">
        <f t="shared" si="11"/>
        <v/>
      </c>
      <c r="V26" t="str">
        <f t="shared" si="11"/>
        <v/>
      </c>
      <c r="W26" t="str">
        <f t="shared" si="11"/>
        <v/>
      </c>
      <c r="X26" t="str">
        <f t="shared" si="11"/>
        <v/>
      </c>
      <c r="Y26" t="str">
        <f t="shared" si="11"/>
        <v/>
      </c>
      <c r="Z26" t="str">
        <f t="shared" si="11"/>
        <v/>
      </c>
      <c r="AA26" t="str">
        <f t="shared" si="11"/>
        <v/>
      </c>
      <c r="AB26" t="str">
        <f t="shared" si="11"/>
        <v/>
      </c>
      <c r="AC26" t="str">
        <f t="shared" si="11"/>
        <v/>
      </c>
      <c r="AD26" t="str">
        <f t="shared" si="11"/>
        <v/>
      </c>
      <c r="AE26" t="str">
        <f t="shared" si="11"/>
        <v/>
      </c>
      <c r="AF26" t="str">
        <f t="shared" si="11"/>
        <v/>
      </c>
      <c r="AG26" t="str">
        <f t="shared" si="11"/>
        <v/>
      </c>
      <c r="AH26" t="str">
        <f t="shared" si="11"/>
        <v/>
      </c>
      <c r="AI26" t="str">
        <f t="shared" si="11"/>
        <v/>
      </c>
      <c r="AJ26" t="str">
        <f t="shared" si="11"/>
        <v/>
      </c>
    </row>
    <row r="27" spans="1:36" x14ac:dyDescent="0.25">
      <c r="J27" t="e">
        <f>IF(COUNTIF(Janvier!AH12:'Février'!I22,Février!$F$24)+COUNTIF(Janvier!AH12:'Février'!I22,I24)&lt;=10,"","STOP")</f>
        <v>#VALUE!</v>
      </c>
      <c r="Q27" t="str">
        <f>IF(COUNTIF($M$12:$S$22,$F$24)+COUNTIF($M$12:$S$22,$I$24)&lt;=10,"","STOP")</f>
        <v/>
      </c>
      <c r="X27" t="str">
        <f>IF(COUNTIF($T$12:$Z$22,$F$24)+COUNTIF($T$12:$Z$22,$I$24)&lt;=10,"","STOP")</f>
        <v/>
      </c>
      <c r="AE27" t="str">
        <f>IF(COUNTIF($AA$12:$AG$22,$F$24)+COUNTIF($AA$12:$AG$22,$I$24)&lt;=10,"","STOP")</f>
        <v/>
      </c>
    </row>
  </sheetData>
  <sheetProtection selectLockedCells="1"/>
  <mergeCells count="1">
    <mergeCell ref="B5:AH8"/>
  </mergeCells>
  <conditionalFormatting sqref="F11:AG11">
    <cfRule type="expression" dxfId="106" priority="11">
      <formula>OR(F$11=1,F$11=7)</formula>
    </cfRule>
  </conditionalFormatting>
  <conditionalFormatting sqref="F12:AH22">
    <cfRule type="cellIs" dxfId="105" priority="6" operator="equal">
      <formula>"M"</formula>
    </cfRule>
    <cfRule type="cellIs" dxfId="104" priority="7" operator="equal">
      <formula>"R"</formula>
    </cfRule>
    <cfRule type="cellIs" dxfId="103" priority="8" operator="equal">
      <formula>"C"</formula>
    </cfRule>
    <cfRule type="expression" dxfId="102" priority="9">
      <formula>OR(F$11=1,F$11=7)</formula>
    </cfRule>
  </conditionalFormatting>
  <conditionalFormatting sqref="C12:E22">
    <cfRule type="cellIs" dxfId="101" priority="5" operator="equal">
      <formula>0</formula>
    </cfRule>
  </conditionalFormatting>
  <conditionalFormatting sqref="D24">
    <cfRule type="cellIs" dxfId="100" priority="3" operator="equal">
      <formula>"STOP"</formula>
    </cfRule>
  </conditionalFormatting>
  <conditionalFormatting sqref="A12:A22">
    <cfRule type="cellIs" dxfId="99" priority="2" operator="equal">
      <formula>"L"</formula>
    </cfRule>
  </conditionalFormatting>
  <conditionalFormatting sqref="F26:AJ26">
    <cfRule type="cellIs" dxfId="98" priority="1" operator="equal">
      <formula>"STOP"</formula>
    </cfRule>
  </conditionalFormatting>
  <dataValidations count="1">
    <dataValidation type="list" allowBlank="1" showInputMessage="1" showErrorMessage="1" sqref="F12:AH22">
      <formula1>"C,R,M"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"/>
  <sheetViews>
    <sheetView showGridLines="0" topLeftCell="A4" workbookViewId="0">
      <selection activeCell="AE28" sqref="AE28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4" width="5" customWidth="1"/>
    <col min="35" max="36" width="4.7109375" customWidth="1"/>
  </cols>
  <sheetData>
    <row r="1" spans="1:40" hidden="1" x14ac:dyDescent="0.25">
      <c r="A1" s="2">
        <f>Config!D8</f>
        <v>44621</v>
      </c>
    </row>
    <row r="2" spans="1:40" hidden="1" x14ac:dyDescent="0.25">
      <c r="A2" s="2">
        <f>Config!E8</f>
        <v>44651</v>
      </c>
    </row>
    <row r="3" spans="1:40" ht="62.25" hidden="1" customHeight="1" x14ac:dyDescent="0.25">
      <c r="F3" s="4">
        <f>A1</f>
        <v>44621</v>
      </c>
      <c r="G3" s="4">
        <f>F3+1</f>
        <v>44622</v>
      </c>
      <c r="H3" s="4">
        <f t="shared" ref="H3:AJ3" si="0">G3+1</f>
        <v>44623</v>
      </c>
      <c r="I3" s="4">
        <f t="shared" si="0"/>
        <v>44624</v>
      </c>
      <c r="J3" s="4">
        <f t="shared" si="0"/>
        <v>44625</v>
      </c>
      <c r="K3" s="4">
        <f t="shared" si="0"/>
        <v>44626</v>
      </c>
      <c r="L3" s="4">
        <f t="shared" si="0"/>
        <v>44627</v>
      </c>
      <c r="M3" s="4">
        <f t="shared" si="0"/>
        <v>44628</v>
      </c>
      <c r="N3" s="4">
        <f t="shared" si="0"/>
        <v>44629</v>
      </c>
      <c r="O3" s="4">
        <f t="shared" si="0"/>
        <v>44630</v>
      </c>
      <c r="P3" s="4">
        <f t="shared" si="0"/>
        <v>44631</v>
      </c>
      <c r="Q3" s="4">
        <f t="shared" si="0"/>
        <v>44632</v>
      </c>
      <c r="R3" s="4">
        <f t="shared" si="0"/>
        <v>44633</v>
      </c>
      <c r="S3" s="4">
        <f t="shared" si="0"/>
        <v>44634</v>
      </c>
      <c r="T3" s="4">
        <f t="shared" si="0"/>
        <v>44635</v>
      </c>
      <c r="U3" s="4">
        <f t="shared" si="0"/>
        <v>44636</v>
      </c>
      <c r="V3" s="4">
        <f t="shared" si="0"/>
        <v>44637</v>
      </c>
      <c r="W3" s="4">
        <f t="shared" si="0"/>
        <v>44638</v>
      </c>
      <c r="X3" s="4">
        <f t="shared" si="0"/>
        <v>44639</v>
      </c>
      <c r="Y3" s="4">
        <f t="shared" si="0"/>
        <v>44640</v>
      </c>
      <c r="Z3" s="4">
        <f t="shared" si="0"/>
        <v>44641</v>
      </c>
      <c r="AA3" s="4">
        <f t="shared" si="0"/>
        <v>44642</v>
      </c>
      <c r="AB3" s="4">
        <f t="shared" si="0"/>
        <v>44643</v>
      </c>
      <c r="AC3" s="4">
        <f t="shared" si="0"/>
        <v>44644</v>
      </c>
      <c r="AD3" s="4">
        <f t="shared" si="0"/>
        <v>44645</v>
      </c>
      <c r="AE3" s="4">
        <f t="shared" si="0"/>
        <v>44646</v>
      </c>
      <c r="AF3" s="4">
        <f t="shared" si="0"/>
        <v>44647</v>
      </c>
      <c r="AG3" s="4">
        <f t="shared" si="0"/>
        <v>44648</v>
      </c>
      <c r="AH3" s="4">
        <f t="shared" si="0"/>
        <v>44649</v>
      </c>
      <c r="AI3" s="4">
        <f t="shared" si="0"/>
        <v>44650</v>
      </c>
      <c r="AJ3" s="4">
        <f t="shared" si="0"/>
        <v>44651</v>
      </c>
      <c r="AK3" s="4" t="str">
        <f t="shared" ref="AK3" si="1">IFERROR(IF(AJ3+1&gt;$A$2,"",AJ3+1),"")</f>
        <v/>
      </c>
      <c r="AL3" s="1"/>
      <c r="AM3" s="1"/>
      <c r="AN3" s="1"/>
    </row>
    <row r="4" spans="1:40" ht="36" customHeight="1" x14ac:dyDescent="0.2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1"/>
      <c r="AM4" s="1"/>
      <c r="AN4" s="1"/>
    </row>
    <row r="5" spans="1:40" x14ac:dyDescent="0.25">
      <c r="B5" s="59" t="str">
        <f>TEXT(A1,"Mmmm Aaaa")</f>
        <v>mars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2">DAY(G3)</f>
        <v>2</v>
      </c>
      <c r="H10" s="20">
        <f t="shared" si="2"/>
        <v>3</v>
      </c>
      <c r="I10" s="20">
        <f t="shared" si="2"/>
        <v>4</v>
      </c>
      <c r="J10" s="20">
        <f t="shared" si="2"/>
        <v>5</v>
      </c>
      <c r="K10" s="20">
        <f t="shared" si="2"/>
        <v>6</v>
      </c>
      <c r="L10" s="20">
        <f t="shared" si="2"/>
        <v>7</v>
      </c>
      <c r="M10" s="20">
        <f t="shared" si="2"/>
        <v>8</v>
      </c>
      <c r="N10" s="20">
        <f t="shared" si="2"/>
        <v>9</v>
      </c>
      <c r="O10" s="20">
        <f t="shared" si="2"/>
        <v>10</v>
      </c>
      <c r="P10" s="20">
        <f t="shared" si="2"/>
        <v>11</v>
      </c>
      <c r="Q10" s="20">
        <f t="shared" si="2"/>
        <v>12</v>
      </c>
      <c r="R10" s="20">
        <f t="shared" si="2"/>
        <v>13</v>
      </c>
      <c r="S10" s="20">
        <f t="shared" si="2"/>
        <v>14</v>
      </c>
      <c r="T10" s="20">
        <f t="shared" si="2"/>
        <v>15</v>
      </c>
      <c r="U10" s="20">
        <f t="shared" si="2"/>
        <v>16</v>
      </c>
      <c r="V10" s="20">
        <f t="shared" si="2"/>
        <v>17</v>
      </c>
      <c r="W10" s="20">
        <f t="shared" si="2"/>
        <v>18</v>
      </c>
      <c r="X10" s="20">
        <f t="shared" si="2"/>
        <v>19</v>
      </c>
      <c r="Y10" s="20">
        <f t="shared" si="2"/>
        <v>20</v>
      </c>
      <c r="Z10" s="20">
        <f t="shared" si="2"/>
        <v>21</v>
      </c>
      <c r="AA10" s="20">
        <f t="shared" si="2"/>
        <v>22</v>
      </c>
      <c r="AB10" s="20">
        <f t="shared" si="2"/>
        <v>23</v>
      </c>
      <c r="AC10" s="20">
        <f t="shared" si="2"/>
        <v>24</v>
      </c>
      <c r="AD10" s="20">
        <f t="shared" si="2"/>
        <v>25</v>
      </c>
      <c r="AE10" s="20">
        <f t="shared" si="2"/>
        <v>26</v>
      </c>
      <c r="AF10" s="20">
        <f t="shared" si="2"/>
        <v>27</v>
      </c>
      <c r="AG10" s="20">
        <f>IFERROR(DAY(AG3),"")</f>
        <v>28</v>
      </c>
      <c r="AH10" s="20">
        <f t="shared" ref="AH10:AJ10" si="3">IFERROR(DAY(AH3),"")</f>
        <v>29</v>
      </c>
      <c r="AI10" s="20">
        <f t="shared" si="3"/>
        <v>30</v>
      </c>
      <c r="AJ10" s="21">
        <f t="shared" si="3"/>
        <v>31</v>
      </c>
    </row>
    <row r="11" spans="1:40" ht="15.75" thickBot="1" x14ac:dyDescent="0.3">
      <c r="B11" s="13" t="s">
        <v>0</v>
      </c>
      <c r="C11" s="28" t="s">
        <v>17</v>
      </c>
      <c r="D11" s="28" t="s">
        <v>18</v>
      </c>
      <c r="E11" s="29" t="s">
        <v>19</v>
      </c>
      <c r="F11" s="22">
        <f>WEEKDAY(F3)</f>
        <v>3</v>
      </c>
      <c r="G11" s="23">
        <f t="shared" ref="G11:AF11" si="4">WEEKDAY(G3)</f>
        <v>4</v>
      </c>
      <c r="H11" s="23">
        <f t="shared" si="4"/>
        <v>5</v>
      </c>
      <c r="I11" s="23">
        <f t="shared" si="4"/>
        <v>6</v>
      </c>
      <c r="J11" s="23">
        <f t="shared" si="4"/>
        <v>7</v>
      </c>
      <c r="K11" s="23">
        <f t="shared" si="4"/>
        <v>1</v>
      </c>
      <c r="L11" s="23">
        <f t="shared" si="4"/>
        <v>2</v>
      </c>
      <c r="M11" s="23">
        <f t="shared" si="4"/>
        <v>3</v>
      </c>
      <c r="N11" s="23">
        <f t="shared" si="4"/>
        <v>4</v>
      </c>
      <c r="O11" s="23">
        <f t="shared" si="4"/>
        <v>5</v>
      </c>
      <c r="P11" s="23">
        <f t="shared" si="4"/>
        <v>6</v>
      </c>
      <c r="Q11" s="23">
        <f t="shared" si="4"/>
        <v>7</v>
      </c>
      <c r="R11" s="23">
        <f t="shared" si="4"/>
        <v>1</v>
      </c>
      <c r="S11" s="23">
        <f t="shared" si="4"/>
        <v>2</v>
      </c>
      <c r="T11" s="23">
        <f t="shared" si="4"/>
        <v>3</v>
      </c>
      <c r="U11" s="23">
        <f t="shared" si="4"/>
        <v>4</v>
      </c>
      <c r="V11" s="23">
        <f t="shared" si="4"/>
        <v>5</v>
      </c>
      <c r="W11" s="23">
        <f t="shared" si="4"/>
        <v>6</v>
      </c>
      <c r="X11" s="23">
        <f t="shared" si="4"/>
        <v>7</v>
      </c>
      <c r="Y11" s="23">
        <f t="shared" si="4"/>
        <v>1</v>
      </c>
      <c r="Z11" s="23">
        <f t="shared" si="4"/>
        <v>2</v>
      </c>
      <c r="AA11" s="23">
        <f t="shared" si="4"/>
        <v>3</v>
      </c>
      <c r="AB11" s="23">
        <f t="shared" si="4"/>
        <v>4</v>
      </c>
      <c r="AC11" s="23">
        <f t="shared" si="4"/>
        <v>5</v>
      </c>
      <c r="AD11" s="23">
        <f t="shared" si="4"/>
        <v>6</v>
      </c>
      <c r="AE11" s="23">
        <f t="shared" si="4"/>
        <v>7</v>
      </c>
      <c r="AF11" s="23">
        <f t="shared" si="4"/>
        <v>1</v>
      </c>
      <c r="AG11" s="23">
        <f>IFERROR(WEEKDAY(AG3),"")</f>
        <v>2</v>
      </c>
      <c r="AH11" s="23">
        <f t="shared" ref="AH11:AJ11" si="5">IFERROR(WEEKDAY(AH3),"")</f>
        <v>3</v>
      </c>
      <c r="AI11" s="26">
        <f t="shared" si="5"/>
        <v>4</v>
      </c>
      <c r="AJ11" s="27">
        <f t="shared" si="5"/>
        <v>5</v>
      </c>
    </row>
    <row r="12" spans="1:40" ht="16.5" x14ac:dyDescent="0.25">
      <c r="A12" s="58" t="str">
        <f>IF(E12&lt;=1,"","L")</f>
        <v/>
      </c>
      <c r="B12" s="56" t="str">
        <f>IF(Config!A4&lt;&gt;"",Config!A4,"")</f>
        <v>Employé 1</v>
      </c>
      <c r="C12" s="11">
        <f>COUNTIF(F12:AJ12,$L$24)</f>
        <v>0</v>
      </c>
      <c r="D12" s="11">
        <f>COUNTIF(F12:AJ12,$F$24)</f>
        <v>0</v>
      </c>
      <c r="E12" s="12">
        <f>COUNTIF(F12:AJ12,$I$24)</f>
        <v>0</v>
      </c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4"/>
    </row>
    <row r="13" spans="1:40" ht="16.5" x14ac:dyDescent="0.25">
      <c r="A13" s="58" t="str">
        <f t="shared" ref="A13:A22" si="6">IF(E13&lt;=1,"","L")</f>
        <v/>
      </c>
      <c r="B13" s="57" t="str">
        <f>IF(Config!A5&lt;&gt;"",Config!A5,"")</f>
        <v>Employé 2</v>
      </c>
      <c r="C13" s="11">
        <f t="shared" ref="C13:C22" si="7">COUNTIF(F13:AJ13,$L$24)</f>
        <v>0</v>
      </c>
      <c r="D13" s="11">
        <f t="shared" ref="D13:D22" si="8">COUNTIF(F13:AJ13,$F$24)</f>
        <v>0</v>
      </c>
      <c r="E13" s="12">
        <f t="shared" ref="E13:E21" si="9">COUNTIF(F13:AJ13,$I$24)</f>
        <v>0</v>
      </c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</row>
    <row r="14" spans="1:40" ht="16.5" x14ac:dyDescent="0.25">
      <c r="A14" s="58" t="str">
        <f t="shared" si="6"/>
        <v/>
      </c>
      <c r="B14" s="57" t="str">
        <f>IF(Config!A6&lt;&gt;"",Config!A6,"")</f>
        <v>Employé 3</v>
      </c>
      <c r="C14" s="11">
        <f t="shared" si="7"/>
        <v>0</v>
      </c>
      <c r="D14" s="11">
        <f t="shared" si="8"/>
        <v>0</v>
      </c>
      <c r="E14" s="12">
        <f t="shared" si="9"/>
        <v>0</v>
      </c>
      <c r="F14" s="43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</row>
    <row r="15" spans="1:40" ht="16.5" x14ac:dyDescent="0.25">
      <c r="A15" s="58" t="str">
        <f t="shared" si="6"/>
        <v/>
      </c>
      <c r="B15" s="57" t="str">
        <f>IF(Config!A7&lt;&gt;"",Config!A7,"")</f>
        <v>Employé 4</v>
      </c>
      <c r="C15" s="11">
        <f t="shared" si="7"/>
        <v>0</v>
      </c>
      <c r="D15" s="11">
        <f t="shared" si="8"/>
        <v>0</v>
      </c>
      <c r="E15" s="12">
        <f t="shared" si="9"/>
        <v>0</v>
      </c>
      <c r="F15" s="43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</row>
    <row r="16" spans="1:40" ht="16.5" x14ac:dyDescent="0.25">
      <c r="A16" s="58" t="str">
        <f t="shared" si="6"/>
        <v/>
      </c>
      <c r="B16" s="57" t="str">
        <f>IF(Config!A8&lt;&gt;"",Config!A8,"")</f>
        <v>Employé 5</v>
      </c>
      <c r="C16" s="11">
        <f t="shared" si="7"/>
        <v>0</v>
      </c>
      <c r="D16" s="11">
        <f t="shared" si="8"/>
        <v>0</v>
      </c>
      <c r="E16" s="12">
        <f t="shared" si="9"/>
        <v>0</v>
      </c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</row>
    <row r="17" spans="1:36" ht="16.5" x14ac:dyDescent="0.25">
      <c r="A17" s="58" t="str">
        <f t="shared" si="6"/>
        <v/>
      </c>
      <c r="B17" s="57" t="str">
        <f>IF(Config!A9&lt;&gt;"",Config!A9,"")</f>
        <v>Employé 6</v>
      </c>
      <c r="C17" s="11">
        <f t="shared" si="7"/>
        <v>0</v>
      </c>
      <c r="D17" s="11">
        <f t="shared" si="8"/>
        <v>0</v>
      </c>
      <c r="E17" s="12">
        <f t="shared" si="9"/>
        <v>0</v>
      </c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5"/>
    </row>
    <row r="18" spans="1:36" ht="16.5" x14ac:dyDescent="0.25">
      <c r="A18" s="58" t="str">
        <f t="shared" si="6"/>
        <v/>
      </c>
      <c r="B18" s="57" t="str">
        <f>IF(Config!A10&lt;&gt;"",Config!A10,"")</f>
        <v>Employé 7</v>
      </c>
      <c r="C18" s="11">
        <f t="shared" si="7"/>
        <v>0</v>
      </c>
      <c r="D18" s="11">
        <f t="shared" si="8"/>
        <v>0</v>
      </c>
      <c r="E18" s="12">
        <f t="shared" si="9"/>
        <v>0</v>
      </c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</row>
    <row r="19" spans="1:36" ht="16.5" x14ac:dyDescent="0.25">
      <c r="A19" s="58" t="str">
        <f t="shared" si="6"/>
        <v/>
      </c>
      <c r="B19" s="57" t="s">
        <v>26</v>
      </c>
      <c r="C19" s="11">
        <f t="shared" si="7"/>
        <v>0</v>
      </c>
      <c r="D19" s="11">
        <f t="shared" si="8"/>
        <v>0</v>
      </c>
      <c r="E19" s="12">
        <f t="shared" si="9"/>
        <v>0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8"/>
    </row>
    <row r="20" spans="1:36" ht="16.5" x14ac:dyDescent="0.25">
      <c r="A20" s="58" t="str">
        <f t="shared" si="6"/>
        <v/>
      </c>
      <c r="B20" s="57" t="s">
        <v>30</v>
      </c>
      <c r="C20" s="11">
        <f>COUNTIF(F20:AJ20,$L$24)</f>
        <v>0</v>
      </c>
      <c r="D20" s="11">
        <f>COUNTIF(F20:AJ20,$F$24)</f>
        <v>0</v>
      </c>
      <c r="E20" s="12">
        <f>COUNTIF(F20:AJ20,$I$24)</f>
        <v>0</v>
      </c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8"/>
    </row>
    <row r="21" spans="1:36" ht="16.5" x14ac:dyDescent="0.25">
      <c r="A21" s="58" t="str">
        <f t="shared" si="6"/>
        <v/>
      </c>
      <c r="B21" s="57" t="s">
        <v>35</v>
      </c>
      <c r="C21" s="11">
        <f t="shared" si="7"/>
        <v>0</v>
      </c>
      <c r="D21" s="11">
        <f t="shared" si="8"/>
        <v>0</v>
      </c>
      <c r="E21" s="12">
        <f t="shared" si="9"/>
        <v>0</v>
      </c>
      <c r="F21" s="4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8"/>
    </row>
    <row r="22" spans="1:36" ht="17.25" thickBot="1" x14ac:dyDescent="0.3">
      <c r="A22" s="58" t="str">
        <f t="shared" si="6"/>
        <v/>
      </c>
      <c r="B22" s="57" t="s">
        <v>36</v>
      </c>
      <c r="C22" s="11">
        <f t="shared" si="7"/>
        <v>0</v>
      </c>
      <c r="D22" s="11">
        <f t="shared" si="8"/>
        <v>0</v>
      </c>
      <c r="E22" s="12">
        <f>COUNTIF(F22:AJ22,$I$24)</f>
        <v>0</v>
      </c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1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0">IF(COUNTIF(G$12:G$22,$F$24)+COUNTIF(G$12:G$22,$I$24)&lt;=3,"","STOP")</f>
        <v/>
      </c>
      <c r="H26" t="str">
        <f t="shared" si="10"/>
        <v/>
      </c>
      <c r="I26" t="str">
        <f t="shared" si="10"/>
        <v/>
      </c>
      <c r="J26" t="str">
        <f t="shared" si="10"/>
        <v/>
      </c>
      <c r="K26" t="str">
        <f t="shared" si="10"/>
        <v/>
      </c>
      <c r="L26" t="str">
        <f t="shared" si="10"/>
        <v/>
      </c>
      <c r="M26" t="str">
        <f t="shared" si="10"/>
        <v/>
      </c>
      <c r="N26" t="str">
        <f t="shared" si="10"/>
        <v/>
      </c>
      <c r="O26" t="str">
        <f t="shared" si="10"/>
        <v/>
      </c>
      <c r="P26" t="str">
        <f t="shared" si="10"/>
        <v/>
      </c>
      <c r="Q26" t="str">
        <f t="shared" si="10"/>
        <v/>
      </c>
      <c r="R26" t="str">
        <f t="shared" si="10"/>
        <v/>
      </c>
      <c r="S26" t="str">
        <f t="shared" si="10"/>
        <v/>
      </c>
      <c r="T26" t="str">
        <f t="shared" si="10"/>
        <v/>
      </c>
      <c r="U26" t="str">
        <f t="shared" si="10"/>
        <v/>
      </c>
      <c r="V26" t="str">
        <f t="shared" si="10"/>
        <v/>
      </c>
      <c r="W26" t="str">
        <f t="shared" si="10"/>
        <v/>
      </c>
      <c r="X26" t="str">
        <f t="shared" si="10"/>
        <v/>
      </c>
      <c r="Y26" t="str">
        <f t="shared" si="10"/>
        <v/>
      </c>
      <c r="Z26" t="str">
        <f t="shared" si="10"/>
        <v/>
      </c>
      <c r="AA26" t="str">
        <f t="shared" si="10"/>
        <v/>
      </c>
      <c r="AB26" t="str">
        <f t="shared" si="10"/>
        <v/>
      </c>
      <c r="AC26" t="str">
        <f t="shared" si="10"/>
        <v/>
      </c>
      <c r="AD26" t="str">
        <f t="shared" si="10"/>
        <v/>
      </c>
      <c r="AE26" t="str">
        <f t="shared" si="10"/>
        <v/>
      </c>
      <c r="AF26" t="str">
        <f t="shared" si="10"/>
        <v/>
      </c>
      <c r="AG26" t="str">
        <f t="shared" si="10"/>
        <v/>
      </c>
      <c r="AH26" t="str">
        <f t="shared" si="10"/>
        <v/>
      </c>
      <c r="AI26" t="str">
        <f t="shared" si="10"/>
        <v/>
      </c>
      <c r="AJ26" t="str">
        <f t="shared" si="10"/>
        <v/>
      </c>
    </row>
    <row r="27" spans="1:36" x14ac:dyDescent="0.25">
      <c r="J27" t="str">
        <f>IF(COUNTIF($F$12:$L$22,$F$24)+COUNTIF($F$12:$L$22,$I$24)&lt;=10,"","STOP")</f>
        <v/>
      </c>
      <c r="Q27" t="str">
        <f>IF(COUNTIF($M$12:$S$22,$F$24)+COUNTIF($M$12:$S$22,$I$24)&lt;=10,"","STOP")</f>
        <v/>
      </c>
      <c r="X27" t="str">
        <f>IF(COUNTIF($T$12:$Z$22,$F$24)+COUNTIF($T$12:$Z$22,$I$24)&lt;=10,"","STOP")</f>
        <v/>
      </c>
      <c r="AE27" t="str">
        <f>IF(COUNTIF($AA$12:$AG$22,$F$24)+COUNTIF($AA$12:$AG$22,$I$24)&lt;=10,"","STOP")</f>
        <v/>
      </c>
    </row>
  </sheetData>
  <sheetProtection selectLockedCells="1"/>
  <mergeCells count="2">
    <mergeCell ref="B5:AH8"/>
    <mergeCell ref="AI5:AJ8"/>
  </mergeCells>
  <conditionalFormatting sqref="F11:AJ11">
    <cfRule type="expression" dxfId="97" priority="10">
      <formula>OR(F$11=1,F$11=7)</formula>
    </cfRule>
  </conditionalFormatting>
  <conditionalFormatting sqref="F12:AJ22">
    <cfRule type="cellIs" dxfId="96" priority="5" operator="equal">
      <formula>"M"</formula>
    </cfRule>
    <cfRule type="cellIs" dxfId="95" priority="6" operator="equal">
      <formula>"R"</formula>
    </cfRule>
    <cfRule type="cellIs" dxfId="94" priority="7" operator="equal">
      <formula>"C"</formula>
    </cfRule>
    <cfRule type="expression" dxfId="93" priority="8">
      <formula>OR(F$11=1,F$11=7)</formula>
    </cfRule>
  </conditionalFormatting>
  <conditionalFormatting sqref="C12:E22">
    <cfRule type="cellIs" dxfId="92" priority="4" operator="equal">
      <formula>0</formula>
    </cfRule>
  </conditionalFormatting>
  <conditionalFormatting sqref="D24">
    <cfRule type="cellIs" dxfId="91" priority="3" operator="equal">
      <formula>"STOP"</formula>
    </cfRule>
  </conditionalFormatting>
  <conditionalFormatting sqref="A12:A22">
    <cfRule type="cellIs" dxfId="90" priority="2" operator="equal">
      <formula>"L"</formula>
    </cfRule>
  </conditionalFormatting>
  <conditionalFormatting sqref="F26:AJ26">
    <cfRule type="cellIs" dxfId="89" priority="1" operator="equal">
      <formula>"STOP"</formula>
    </cfRule>
  </conditionalFormatting>
  <dataValidations count="1">
    <dataValidation type="list" allowBlank="1" showInputMessage="1" showErrorMessage="1" sqref="F12:AJ22">
      <formula1>"C,R,M"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"/>
  <sheetViews>
    <sheetView showGridLines="0" topLeftCell="A4" workbookViewId="0">
      <selection activeCell="AE28" sqref="AE28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4" width="5" customWidth="1"/>
    <col min="35" max="36" width="4.7109375" customWidth="1"/>
  </cols>
  <sheetData>
    <row r="1" spans="1:40" hidden="1" x14ac:dyDescent="0.25">
      <c r="A1" s="2">
        <f>Config!D9</f>
        <v>44652</v>
      </c>
    </row>
    <row r="2" spans="1:40" hidden="1" x14ac:dyDescent="0.25">
      <c r="A2" s="2">
        <f>Config!E9</f>
        <v>44681</v>
      </c>
    </row>
    <row r="3" spans="1:40" ht="62.25" hidden="1" customHeight="1" x14ac:dyDescent="0.25">
      <c r="F3" s="4">
        <f>A1</f>
        <v>44652</v>
      </c>
      <c r="G3" s="4">
        <f>F3+1</f>
        <v>44653</v>
      </c>
      <c r="H3" s="4">
        <f t="shared" ref="H3:AF3" si="0">G3+1</f>
        <v>44654</v>
      </c>
      <c r="I3" s="4">
        <f t="shared" si="0"/>
        <v>44655</v>
      </c>
      <c r="J3" s="4">
        <f t="shared" si="0"/>
        <v>44656</v>
      </c>
      <c r="K3" s="4">
        <f t="shared" si="0"/>
        <v>44657</v>
      </c>
      <c r="L3" s="4">
        <f t="shared" si="0"/>
        <v>44658</v>
      </c>
      <c r="M3" s="4">
        <f t="shared" si="0"/>
        <v>44659</v>
      </c>
      <c r="N3" s="4">
        <f t="shared" si="0"/>
        <v>44660</v>
      </c>
      <c r="O3" s="4">
        <f t="shared" si="0"/>
        <v>44661</v>
      </c>
      <c r="P3" s="4">
        <f t="shared" si="0"/>
        <v>44662</v>
      </c>
      <c r="Q3" s="4">
        <f t="shared" si="0"/>
        <v>44663</v>
      </c>
      <c r="R3" s="4">
        <f t="shared" si="0"/>
        <v>44664</v>
      </c>
      <c r="S3" s="4">
        <f t="shared" si="0"/>
        <v>44665</v>
      </c>
      <c r="T3" s="4">
        <f t="shared" si="0"/>
        <v>44666</v>
      </c>
      <c r="U3" s="4">
        <f t="shared" si="0"/>
        <v>44667</v>
      </c>
      <c r="V3" s="4">
        <f t="shared" si="0"/>
        <v>44668</v>
      </c>
      <c r="W3" s="4">
        <f t="shared" si="0"/>
        <v>44669</v>
      </c>
      <c r="X3" s="4">
        <f t="shared" si="0"/>
        <v>44670</v>
      </c>
      <c r="Y3" s="4">
        <f t="shared" si="0"/>
        <v>44671</v>
      </c>
      <c r="Z3" s="4">
        <f t="shared" si="0"/>
        <v>44672</v>
      </c>
      <c r="AA3" s="4">
        <f t="shared" si="0"/>
        <v>44673</v>
      </c>
      <c r="AB3" s="4">
        <f t="shared" si="0"/>
        <v>44674</v>
      </c>
      <c r="AC3" s="4">
        <f t="shared" si="0"/>
        <v>44675</v>
      </c>
      <c r="AD3" s="4">
        <f t="shared" si="0"/>
        <v>44676</v>
      </c>
      <c r="AE3" s="4">
        <f t="shared" si="0"/>
        <v>44677</v>
      </c>
      <c r="AF3" s="4">
        <f t="shared" si="0"/>
        <v>44678</v>
      </c>
      <c r="AG3" s="4">
        <f>IFERROR(IF(AF3+1&gt;$A$2,"",AF3+1),"")</f>
        <v>44679</v>
      </c>
      <c r="AH3" s="4">
        <f t="shared" ref="AH3:AJ3" si="1">IFERROR(IF(AG3+1&gt;$A$2,"",AG3+1),"")</f>
        <v>44680</v>
      </c>
      <c r="AI3" s="4">
        <f t="shared" si="1"/>
        <v>44681</v>
      </c>
      <c r="AJ3" s="4" t="str">
        <f t="shared" si="1"/>
        <v/>
      </c>
      <c r="AK3" s="4"/>
      <c r="AL3" s="1"/>
      <c r="AM3" s="1"/>
      <c r="AN3" s="1"/>
    </row>
    <row r="4" spans="1:40" ht="36" customHeight="1" x14ac:dyDescent="0.2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1"/>
      <c r="AM4" s="1"/>
      <c r="AN4" s="1"/>
    </row>
    <row r="5" spans="1:40" x14ac:dyDescent="0.25">
      <c r="B5" s="59" t="str">
        <f>TEXT(A1,"Mmmm Aaaa")</f>
        <v>avril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2">DAY(G3)</f>
        <v>2</v>
      </c>
      <c r="H10" s="20">
        <f t="shared" si="2"/>
        <v>3</v>
      </c>
      <c r="I10" s="20">
        <f t="shared" si="2"/>
        <v>4</v>
      </c>
      <c r="J10" s="20">
        <f t="shared" si="2"/>
        <v>5</v>
      </c>
      <c r="K10" s="20">
        <f t="shared" si="2"/>
        <v>6</v>
      </c>
      <c r="L10" s="20">
        <f t="shared" si="2"/>
        <v>7</v>
      </c>
      <c r="M10" s="20">
        <f t="shared" si="2"/>
        <v>8</v>
      </c>
      <c r="N10" s="20">
        <f t="shared" si="2"/>
        <v>9</v>
      </c>
      <c r="O10" s="20">
        <f t="shared" si="2"/>
        <v>10</v>
      </c>
      <c r="P10" s="20">
        <f t="shared" si="2"/>
        <v>11</v>
      </c>
      <c r="Q10" s="20">
        <f t="shared" si="2"/>
        <v>12</v>
      </c>
      <c r="R10" s="20">
        <f t="shared" si="2"/>
        <v>13</v>
      </c>
      <c r="S10" s="20">
        <f t="shared" si="2"/>
        <v>14</v>
      </c>
      <c r="T10" s="20">
        <f t="shared" si="2"/>
        <v>15</v>
      </c>
      <c r="U10" s="20">
        <f t="shared" si="2"/>
        <v>16</v>
      </c>
      <c r="V10" s="20">
        <f t="shared" si="2"/>
        <v>17</v>
      </c>
      <c r="W10" s="20">
        <f t="shared" si="2"/>
        <v>18</v>
      </c>
      <c r="X10" s="20">
        <f t="shared" si="2"/>
        <v>19</v>
      </c>
      <c r="Y10" s="20">
        <f t="shared" si="2"/>
        <v>20</v>
      </c>
      <c r="Z10" s="20">
        <f t="shared" si="2"/>
        <v>21</v>
      </c>
      <c r="AA10" s="20">
        <f t="shared" si="2"/>
        <v>22</v>
      </c>
      <c r="AB10" s="20">
        <f t="shared" si="2"/>
        <v>23</v>
      </c>
      <c r="AC10" s="20">
        <f t="shared" si="2"/>
        <v>24</v>
      </c>
      <c r="AD10" s="20">
        <f t="shared" si="2"/>
        <v>25</v>
      </c>
      <c r="AE10" s="20">
        <f t="shared" si="2"/>
        <v>26</v>
      </c>
      <c r="AF10" s="20">
        <f t="shared" si="2"/>
        <v>27</v>
      </c>
      <c r="AG10" s="20">
        <f>IFERROR(DAY(AG3),"")</f>
        <v>28</v>
      </c>
      <c r="AH10" s="20">
        <f t="shared" ref="AH10:AJ10" si="3">IFERROR(DAY(AH3),"")</f>
        <v>29</v>
      </c>
      <c r="AI10" s="21">
        <f t="shared" si="3"/>
        <v>30</v>
      </c>
      <c r="AJ10" t="str">
        <f t="shared" si="3"/>
        <v/>
      </c>
    </row>
    <row r="11" spans="1:40" ht="15.75" thickBot="1" x14ac:dyDescent="0.3">
      <c r="B11" s="13" t="s">
        <v>0</v>
      </c>
      <c r="C11" s="28" t="s">
        <v>17</v>
      </c>
      <c r="D11" s="28" t="s">
        <v>18</v>
      </c>
      <c r="E11" s="29" t="s">
        <v>19</v>
      </c>
      <c r="F11" s="22">
        <f>WEEKDAY(F3)</f>
        <v>6</v>
      </c>
      <c r="G11" s="23">
        <f t="shared" ref="G11:AF11" si="4">WEEKDAY(G3)</f>
        <v>7</v>
      </c>
      <c r="H11" s="23">
        <f t="shared" si="4"/>
        <v>1</v>
      </c>
      <c r="I11" s="23">
        <f t="shared" si="4"/>
        <v>2</v>
      </c>
      <c r="J11" s="23">
        <f t="shared" si="4"/>
        <v>3</v>
      </c>
      <c r="K11" s="23">
        <f t="shared" si="4"/>
        <v>4</v>
      </c>
      <c r="L11" s="23">
        <f t="shared" si="4"/>
        <v>5</v>
      </c>
      <c r="M11" s="23">
        <f t="shared" si="4"/>
        <v>6</v>
      </c>
      <c r="N11" s="23">
        <f t="shared" si="4"/>
        <v>7</v>
      </c>
      <c r="O11" s="23">
        <f t="shared" si="4"/>
        <v>1</v>
      </c>
      <c r="P11" s="23">
        <f t="shared" si="4"/>
        <v>2</v>
      </c>
      <c r="Q11" s="23">
        <f t="shared" si="4"/>
        <v>3</v>
      </c>
      <c r="R11" s="23">
        <f t="shared" si="4"/>
        <v>4</v>
      </c>
      <c r="S11" s="23">
        <f t="shared" si="4"/>
        <v>5</v>
      </c>
      <c r="T11" s="23">
        <f t="shared" si="4"/>
        <v>6</v>
      </c>
      <c r="U11" s="23">
        <f t="shared" si="4"/>
        <v>7</v>
      </c>
      <c r="V11" s="23">
        <f t="shared" si="4"/>
        <v>1</v>
      </c>
      <c r="W11" s="23">
        <f t="shared" si="4"/>
        <v>2</v>
      </c>
      <c r="X11" s="23">
        <f t="shared" si="4"/>
        <v>3</v>
      </c>
      <c r="Y11" s="23">
        <f t="shared" si="4"/>
        <v>4</v>
      </c>
      <c r="Z11" s="23">
        <f t="shared" si="4"/>
        <v>5</v>
      </c>
      <c r="AA11" s="23">
        <f t="shared" si="4"/>
        <v>6</v>
      </c>
      <c r="AB11" s="23">
        <f t="shared" si="4"/>
        <v>7</v>
      </c>
      <c r="AC11" s="23">
        <f t="shared" si="4"/>
        <v>1</v>
      </c>
      <c r="AD11" s="23">
        <f t="shared" si="4"/>
        <v>2</v>
      </c>
      <c r="AE11" s="23">
        <f t="shared" si="4"/>
        <v>3</v>
      </c>
      <c r="AF11" s="23">
        <f t="shared" si="4"/>
        <v>4</v>
      </c>
      <c r="AG11" s="23">
        <f>IFERROR(WEEKDAY(AG3),"")</f>
        <v>5</v>
      </c>
      <c r="AH11" s="23">
        <f t="shared" ref="AH11:AJ11" si="5">IFERROR(WEEKDAY(AH3),"")</f>
        <v>6</v>
      </c>
      <c r="AI11" s="27">
        <f t="shared" si="5"/>
        <v>7</v>
      </c>
      <c r="AJ11" s="5" t="str">
        <f t="shared" si="5"/>
        <v/>
      </c>
    </row>
    <row r="12" spans="1:40" ht="16.5" x14ac:dyDescent="0.25">
      <c r="A12" s="58" t="str">
        <f>IF(E12&lt;=1,"","L")</f>
        <v/>
      </c>
      <c r="B12" s="56" t="str">
        <f>IF(Config!A4&lt;&gt;"",Config!A4,"")</f>
        <v>Employé 1</v>
      </c>
      <c r="C12" s="11">
        <f>COUNTIF(F12:AI12,$L$24)</f>
        <v>0</v>
      </c>
      <c r="D12" s="11">
        <f>COUNTIF(F12:AI12,$F$24)</f>
        <v>0</v>
      </c>
      <c r="E12" s="12">
        <f>COUNTIF(F12:AI12,$I$24)</f>
        <v>0</v>
      </c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4"/>
      <c r="AJ12" s="40"/>
    </row>
    <row r="13" spans="1:40" ht="16.5" x14ac:dyDescent="0.25">
      <c r="A13" s="58" t="str">
        <f t="shared" ref="A13:A22" si="6">IF(E13&lt;=1,"","L")</f>
        <v/>
      </c>
      <c r="B13" s="57" t="str">
        <f>IF(Config!A5&lt;&gt;"",Config!A5,"")</f>
        <v>Employé 2</v>
      </c>
      <c r="C13" s="11">
        <f t="shared" ref="C13:C22" si="7">COUNTIF(F13:AI13,$L$24)</f>
        <v>0</v>
      </c>
      <c r="D13" s="11">
        <f t="shared" ref="D13:D22" si="8">COUNTIF(F13:AI13,$F$24)</f>
        <v>0</v>
      </c>
      <c r="E13" s="12">
        <f t="shared" ref="E13:E22" si="9">COUNTIF(F13:AI13,$I$24)</f>
        <v>0</v>
      </c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5"/>
      <c r="AJ13" s="40"/>
    </row>
    <row r="14" spans="1:40" ht="16.5" x14ac:dyDescent="0.25">
      <c r="A14" s="58" t="str">
        <f t="shared" si="6"/>
        <v/>
      </c>
      <c r="B14" s="57" t="str">
        <f>IF(Config!A6&lt;&gt;"",Config!A6,"")</f>
        <v>Employé 3</v>
      </c>
      <c r="C14" s="11">
        <f t="shared" si="7"/>
        <v>0</v>
      </c>
      <c r="D14" s="11">
        <f t="shared" si="8"/>
        <v>0</v>
      </c>
      <c r="E14" s="12">
        <f t="shared" si="9"/>
        <v>0</v>
      </c>
      <c r="F14" s="43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5"/>
      <c r="AJ14" s="40"/>
    </row>
    <row r="15" spans="1:40" ht="16.5" x14ac:dyDescent="0.25">
      <c r="A15" s="58" t="str">
        <f t="shared" si="6"/>
        <v/>
      </c>
      <c r="B15" s="57" t="str">
        <f>IF(Config!A7&lt;&gt;"",Config!A7,"")</f>
        <v>Employé 4</v>
      </c>
      <c r="C15" s="11">
        <f t="shared" si="7"/>
        <v>0</v>
      </c>
      <c r="D15" s="11">
        <f t="shared" si="8"/>
        <v>0</v>
      </c>
      <c r="E15" s="12">
        <f t="shared" si="9"/>
        <v>0</v>
      </c>
      <c r="F15" s="43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5"/>
      <c r="AJ15" s="40"/>
    </row>
    <row r="16" spans="1:40" ht="16.5" x14ac:dyDescent="0.25">
      <c r="A16" s="58" t="str">
        <f t="shared" si="6"/>
        <v/>
      </c>
      <c r="B16" s="57" t="str">
        <f>IF(Config!A8&lt;&gt;"",Config!A8,"")</f>
        <v>Employé 5</v>
      </c>
      <c r="C16" s="11">
        <f t="shared" si="7"/>
        <v>0</v>
      </c>
      <c r="D16" s="11">
        <f t="shared" si="8"/>
        <v>0</v>
      </c>
      <c r="E16" s="12">
        <f t="shared" si="9"/>
        <v>0</v>
      </c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5"/>
      <c r="AJ16" s="40"/>
    </row>
    <row r="17" spans="1:36" ht="16.5" x14ac:dyDescent="0.25">
      <c r="A17" s="58" t="str">
        <f t="shared" si="6"/>
        <v/>
      </c>
      <c r="B17" s="57" t="str">
        <f>IF(Config!A9&lt;&gt;"",Config!A9,"")</f>
        <v>Employé 6</v>
      </c>
      <c r="C17" s="11">
        <f t="shared" si="7"/>
        <v>0</v>
      </c>
      <c r="D17" s="11">
        <f t="shared" si="8"/>
        <v>0</v>
      </c>
      <c r="E17" s="12">
        <f t="shared" si="9"/>
        <v>0</v>
      </c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5"/>
      <c r="AJ17" s="40"/>
    </row>
    <row r="18" spans="1:36" ht="16.5" x14ac:dyDescent="0.25">
      <c r="A18" s="58" t="str">
        <f t="shared" si="6"/>
        <v/>
      </c>
      <c r="B18" s="57" t="str">
        <f>IF(Config!A10&lt;&gt;"",Config!A10,"")</f>
        <v>Employé 7</v>
      </c>
      <c r="C18" s="11">
        <f t="shared" si="7"/>
        <v>0</v>
      </c>
      <c r="D18" s="11">
        <f t="shared" si="8"/>
        <v>0</v>
      </c>
      <c r="E18" s="12">
        <f t="shared" si="9"/>
        <v>0</v>
      </c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5"/>
      <c r="AJ18" s="40"/>
    </row>
    <row r="19" spans="1:36" ht="16.5" x14ac:dyDescent="0.25">
      <c r="A19" s="58" t="str">
        <f t="shared" si="6"/>
        <v/>
      </c>
      <c r="B19" s="57" t="s">
        <v>26</v>
      </c>
      <c r="C19" s="11">
        <f t="shared" si="7"/>
        <v>0</v>
      </c>
      <c r="D19" s="11">
        <f t="shared" si="8"/>
        <v>0</v>
      </c>
      <c r="E19" s="12">
        <f t="shared" si="9"/>
        <v>0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8"/>
      <c r="AJ19" s="40"/>
    </row>
    <row r="20" spans="1:36" ht="16.5" x14ac:dyDescent="0.25">
      <c r="A20" s="58" t="str">
        <f t="shared" si="6"/>
        <v/>
      </c>
      <c r="B20" s="57" t="s">
        <v>30</v>
      </c>
      <c r="C20" s="11">
        <f t="shared" si="7"/>
        <v>0</v>
      </c>
      <c r="D20" s="11">
        <f t="shared" si="8"/>
        <v>0</v>
      </c>
      <c r="E20" s="12">
        <f t="shared" si="9"/>
        <v>0</v>
      </c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8"/>
      <c r="AJ20" s="40"/>
    </row>
    <row r="21" spans="1:36" ht="16.5" x14ac:dyDescent="0.25">
      <c r="A21" s="58" t="str">
        <f t="shared" si="6"/>
        <v/>
      </c>
      <c r="B21" s="57" t="s">
        <v>35</v>
      </c>
      <c r="C21" s="11">
        <f t="shared" si="7"/>
        <v>0</v>
      </c>
      <c r="D21" s="11">
        <f t="shared" si="8"/>
        <v>0</v>
      </c>
      <c r="E21" s="12">
        <f t="shared" si="9"/>
        <v>0</v>
      </c>
      <c r="F21" s="4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8"/>
      <c r="AJ21" s="40"/>
    </row>
    <row r="22" spans="1:36" ht="17.25" thickBot="1" x14ac:dyDescent="0.3">
      <c r="A22" s="58" t="str">
        <f t="shared" si="6"/>
        <v/>
      </c>
      <c r="B22" s="57" t="s">
        <v>36</v>
      </c>
      <c r="C22" s="11">
        <f t="shared" si="7"/>
        <v>0</v>
      </c>
      <c r="D22" s="11">
        <f t="shared" si="8"/>
        <v>0</v>
      </c>
      <c r="E22" s="12">
        <f t="shared" si="9"/>
        <v>0</v>
      </c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1"/>
      <c r="AJ22" s="40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0">IF(COUNTIF(G$12:G$22,$F$24)+COUNTIF(G$12:G$22,$I$24)&lt;=3,"","STOP")</f>
        <v/>
      </c>
      <c r="H26" t="str">
        <f t="shared" si="10"/>
        <v/>
      </c>
      <c r="I26" t="str">
        <f t="shared" si="10"/>
        <v/>
      </c>
      <c r="J26" t="str">
        <f t="shared" si="10"/>
        <v/>
      </c>
      <c r="K26" t="str">
        <f t="shared" si="10"/>
        <v/>
      </c>
      <c r="L26" t="str">
        <f t="shared" si="10"/>
        <v/>
      </c>
      <c r="M26" t="str">
        <f t="shared" si="10"/>
        <v/>
      </c>
      <c r="N26" t="str">
        <f t="shared" si="10"/>
        <v/>
      </c>
      <c r="O26" t="str">
        <f t="shared" si="10"/>
        <v/>
      </c>
      <c r="P26" t="str">
        <f t="shared" si="10"/>
        <v/>
      </c>
      <c r="Q26" t="str">
        <f t="shared" si="10"/>
        <v/>
      </c>
      <c r="R26" t="str">
        <f t="shared" si="10"/>
        <v/>
      </c>
      <c r="S26" t="str">
        <f t="shared" si="10"/>
        <v/>
      </c>
      <c r="T26" t="str">
        <f t="shared" si="10"/>
        <v/>
      </c>
      <c r="U26" t="str">
        <f t="shared" si="10"/>
        <v/>
      </c>
      <c r="V26" t="str">
        <f t="shared" si="10"/>
        <v/>
      </c>
      <c r="W26" t="str">
        <f t="shared" si="10"/>
        <v/>
      </c>
      <c r="X26" t="str">
        <f t="shared" si="10"/>
        <v/>
      </c>
      <c r="Y26" t="str">
        <f t="shared" si="10"/>
        <v/>
      </c>
      <c r="Z26" t="str">
        <f t="shared" si="10"/>
        <v/>
      </c>
      <c r="AA26" t="str">
        <f t="shared" si="10"/>
        <v/>
      </c>
      <c r="AB26" t="str">
        <f t="shared" si="10"/>
        <v/>
      </c>
      <c r="AC26" t="str">
        <f t="shared" si="10"/>
        <v/>
      </c>
      <c r="AD26" t="str">
        <f t="shared" si="10"/>
        <v/>
      </c>
      <c r="AE26" t="str">
        <f t="shared" si="10"/>
        <v/>
      </c>
      <c r="AF26" t="str">
        <f t="shared" si="10"/>
        <v/>
      </c>
      <c r="AG26" t="str">
        <f t="shared" si="10"/>
        <v/>
      </c>
      <c r="AH26" t="str">
        <f t="shared" si="10"/>
        <v/>
      </c>
      <c r="AI26" t="str">
        <f t="shared" si="10"/>
        <v/>
      </c>
      <c r="AJ26" t="str">
        <f t="shared" si="10"/>
        <v/>
      </c>
    </row>
    <row r="27" spans="1:36" x14ac:dyDescent="0.25">
      <c r="J27" t="str">
        <f>IF(COUNTIF($F$12:$L$22,$F$24)+COUNTIF($F$12:$L$22,$I$24)&lt;=10,"","STOP")</f>
        <v/>
      </c>
      <c r="Q27" t="str">
        <f>IF(COUNTIF($M$12:$S$22,$F$24)+COUNTIF($M$12:$S$22,$I$24)&lt;=10,"","STOP")</f>
        <v/>
      </c>
      <c r="X27" t="str">
        <f>IF(COUNTIF($T$12:$Z$22,$F$24)+COUNTIF($T$12:$Z$22,$I$24)&lt;=10,"","STOP")</f>
        <v/>
      </c>
      <c r="AE27" t="str">
        <f>IF(COUNTIF($AA$12:$AG$22,$F$24)+COUNTIF($AA$12:$AG$22,$I$24)&lt;=10,"","STOP")</f>
        <v/>
      </c>
    </row>
  </sheetData>
  <sheetProtection selectLockedCells="1"/>
  <mergeCells count="2">
    <mergeCell ref="B5:AH8"/>
    <mergeCell ref="AI5:AI8"/>
  </mergeCells>
  <conditionalFormatting sqref="F11:AI11">
    <cfRule type="expression" dxfId="88" priority="10">
      <formula>OR(F$11=1,F$11=7)</formula>
    </cfRule>
  </conditionalFormatting>
  <conditionalFormatting sqref="F12:AI22">
    <cfRule type="cellIs" dxfId="87" priority="5" operator="equal">
      <formula>"M"</formula>
    </cfRule>
    <cfRule type="cellIs" dxfId="86" priority="6" operator="equal">
      <formula>"R"</formula>
    </cfRule>
    <cfRule type="cellIs" dxfId="85" priority="7" operator="equal">
      <formula>"C"</formula>
    </cfRule>
    <cfRule type="expression" dxfId="84" priority="8">
      <formula>OR(F$11=1,F$11=7)</formula>
    </cfRule>
  </conditionalFormatting>
  <conditionalFormatting sqref="C12:E22">
    <cfRule type="cellIs" dxfId="83" priority="4" operator="equal">
      <formula>0</formula>
    </cfRule>
  </conditionalFormatting>
  <conditionalFormatting sqref="D24">
    <cfRule type="cellIs" dxfId="82" priority="3" operator="equal">
      <formula>"STOP"</formula>
    </cfRule>
  </conditionalFormatting>
  <conditionalFormatting sqref="A12:A22">
    <cfRule type="cellIs" dxfId="81" priority="2" operator="equal">
      <formula>"L"</formula>
    </cfRule>
  </conditionalFormatting>
  <conditionalFormatting sqref="F26:AJ26">
    <cfRule type="cellIs" dxfId="80" priority="1" operator="equal">
      <formula>"STOP"</formula>
    </cfRule>
  </conditionalFormatting>
  <dataValidations count="1">
    <dataValidation type="list" allowBlank="1" showInputMessage="1" showErrorMessage="1" sqref="F12:AI22">
      <formula1>"C,R,M"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"/>
  <sheetViews>
    <sheetView showGridLines="0" topLeftCell="A4" workbookViewId="0">
      <selection activeCell="AE28" sqref="AE28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4" width="5" customWidth="1"/>
    <col min="35" max="36" width="4.7109375" customWidth="1"/>
  </cols>
  <sheetData>
    <row r="1" spans="1:40" hidden="1" x14ac:dyDescent="0.25">
      <c r="A1" s="2">
        <f>Config!D10</f>
        <v>44682</v>
      </c>
    </row>
    <row r="2" spans="1:40" hidden="1" x14ac:dyDescent="0.25">
      <c r="A2" s="2">
        <f>Config!E10</f>
        <v>44712</v>
      </c>
    </row>
    <row r="3" spans="1:40" ht="62.25" hidden="1" customHeight="1" x14ac:dyDescent="0.25">
      <c r="F3" s="4">
        <f>A1</f>
        <v>44682</v>
      </c>
      <c r="G3" s="4">
        <f>F3+1</f>
        <v>44683</v>
      </c>
      <c r="H3" s="4">
        <f t="shared" ref="H3:AJ3" si="0">G3+1</f>
        <v>44684</v>
      </c>
      <c r="I3" s="4">
        <f t="shared" si="0"/>
        <v>44685</v>
      </c>
      <c r="J3" s="4">
        <f t="shared" si="0"/>
        <v>44686</v>
      </c>
      <c r="K3" s="4">
        <f t="shared" si="0"/>
        <v>44687</v>
      </c>
      <c r="L3" s="4">
        <f t="shared" si="0"/>
        <v>44688</v>
      </c>
      <c r="M3" s="4">
        <f t="shared" si="0"/>
        <v>44689</v>
      </c>
      <c r="N3" s="4">
        <f t="shared" si="0"/>
        <v>44690</v>
      </c>
      <c r="O3" s="4">
        <f t="shared" si="0"/>
        <v>44691</v>
      </c>
      <c r="P3" s="4">
        <f t="shared" si="0"/>
        <v>44692</v>
      </c>
      <c r="Q3" s="4">
        <f t="shared" si="0"/>
        <v>44693</v>
      </c>
      <c r="R3" s="4">
        <f t="shared" si="0"/>
        <v>44694</v>
      </c>
      <c r="S3" s="4">
        <f t="shared" si="0"/>
        <v>44695</v>
      </c>
      <c r="T3" s="4">
        <f t="shared" si="0"/>
        <v>44696</v>
      </c>
      <c r="U3" s="4">
        <f t="shared" si="0"/>
        <v>44697</v>
      </c>
      <c r="V3" s="4">
        <f t="shared" si="0"/>
        <v>44698</v>
      </c>
      <c r="W3" s="4">
        <f t="shared" si="0"/>
        <v>44699</v>
      </c>
      <c r="X3" s="4">
        <f t="shared" si="0"/>
        <v>44700</v>
      </c>
      <c r="Y3" s="4">
        <f t="shared" si="0"/>
        <v>44701</v>
      </c>
      <c r="Z3" s="4">
        <f t="shared" si="0"/>
        <v>44702</v>
      </c>
      <c r="AA3" s="4">
        <f t="shared" si="0"/>
        <v>44703</v>
      </c>
      <c r="AB3" s="4">
        <f t="shared" si="0"/>
        <v>44704</v>
      </c>
      <c r="AC3" s="4">
        <f t="shared" si="0"/>
        <v>44705</v>
      </c>
      <c r="AD3" s="4">
        <f t="shared" si="0"/>
        <v>44706</v>
      </c>
      <c r="AE3" s="4">
        <f t="shared" si="0"/>
        <v>44707</v>
      </c>
      <c r="AF3" s="4">
        <f t="shared" si="0"/>
        <v>44708</v>
      </c>
      <c r="AG3" s="4">
        <f t="shared" si="0"/>
        <v>44709</v>
      </c>
      <c r="AH3" s="4">
        <f t="shared" si="0"/>
        <v>44710</v>
      </c>
      <c r="AI3" s="4">
        <f t="shared" si="0"/>
        <v>44711</v>
      </c>
      <c r="AJ3" s="4">
        <f t="shared" si="0"/>
        <v>44712</v>
      </c>
      <c r="AK3" s="4" t="str">
        <f t="shared" ref="AK3" si="1">IFERROR(IF(AJ3+1&gt;$A$2,"",AJ3+1),"")</f>
        <v/>
      </c>
      <c r="AL3" s="1"/>
      <c r="AM3" s="1"/>
      <c r="AN3" s="1"/>
    </row>
    <row r="4" spans="1:40" ht="36" customHeight="1" x14ac:dyDescent="0.2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1"/>
      <c r="AM4" s="1"/>
      <c r="AN4" s="1"/>
    </row>
    <row r="5" spans="1:40" x14ac:dyDescent="0.25">
      <c r="B5" s="59" t="str">
        <f>TEXT(A1,"Mmmm Aaaa")</f>
        <v>mai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2">DAY(G3)</f>
        <v>2</v>
      </c>
      <c r="H10" s="20">
        <f t="shared" si="2"/>
        <v>3</v>
      </c>
      <c r="I10" s="20">
        <f t="shared" si="2"/>
        <v>4</v>
      </c>
      <c r="J10" s="20">
        <f t="shared" si="2"/>
        <v>5</v>
      </c>
      <c r="K10" s="20">
        <f t="shared" si="2"/>
        <v>6</v>
      </c>
      <c r="L10" s="20">
        <f t="shared" si="2"/>
        <v>7</v>
      </c>
      <c r="M10" s="20">
        <f t="shared" si="2"/>
        <v>8</v>
      </c>
      <c r="N10" s="20">
        <f t="shared" si="2"/>
        <v>9</v>
      </c>
      <c r="O10" s="20">
        <f t="shared" si="2"/>
        <v>10</v>
      </c>
      <c r="P10" s="20">
        <f t="shared" si="2"/>
        <v>11</v>
      </c>
      <c r="Q10" s="20">
        <f t="shared" si="2"/>
        <v>12</v>
      </c>
      <c r="R10" s="20">
        <f t="shared" si="2"/>
        <v>13</v>
      </c>
      <c r="S10" s="20">
        <f t="shared" si="2"/>
        <v>14</v>
      </c>
      <c r="T10" s="20">
        <f t="shared" si="2"/>
        <v>15</v>
      </c>
      <c r="U10" s="20">
        <f t="shared" si="2"/>
        <v>16</v>
      </c>
      <c r="V10" s="20">
        <f t="shared" si="2"/>
        <v>17</v>
      </c>
      <c r="W10" s="20">
        <f t="shared" si="2"/>
        <v>18</v>
      </c>
      <c r="X10" s="20">
        <f t="shared" si="2"/>
        <v>19</v>
      </c>
      <c r="Y10" s="20">
        <f t="shared" si="2"/>
        <v>20</v>
      </c>
      <c r="Z10" s="20">
        <f t="shared" si="2"/>
        <v>21</v>
      </c>
      <c r="AA10" s="20">
        <f t="shared" si="2"/>
        <v>22</v>
      </c>
      <c r="AB10" s="20">
        <f t="shared" si="2"/>
        <v>23</v>
      </c>
      <c r="AC10" s="20">
        <f t="shared" si="2"/>
        <v>24</v>
      </c>
      <c r="AD10" s="20">
        <f t="shared" si="2"/>
        <v>25</v>
      </c>
      <c r="AE10" s="20">
        <f t="shared" si="2"/>
        <v>26</v>
      </c>
      <c r="AF10" s="20">
        <f t="shared" si="2"/>
        <v>27</v>
      </c>
      <c r="AG10" s="20">
        <f>IFERROR(DAY(AG3),"")</f>
        <v>28</v>
      </c>
      <c r="AH10" s="20">
        <f t="shared" ref="AH10:AJ10" si="3">IFERROR(DAY(AH3),"")</f>
        <v>29</v>
      </c>
      <c r="AI10" s="20">
        <f t="shared" si="3"/>
        <v>30</v>
      </c>
      <c r="AJ10" s="21">
        <f t="shared" si="3"/>
        <v>31</v>
      </c>
    </row>
    <row r="11" spans="1:40" ht="15.75" thickBot="1" x14ac:dyDescent="0.3">
      <c r="B11" s="13" t="s">
        <v>0</v>
      </c>
      <c r="C11" s="28" t="s">
        <v>17</v>
      </c>
      <c r="D11" s="28" t="s">
        <v>18</v>
      </c>
      <c r="E11" s="29" t="s">
        <v>19</v>
      </c>
      <c r="F11" s="22">
        <f>WEEKDAY(F3)</f>
        <v>1</v>
      </c>
      <c r="G11" s="23">
        <f t="shared" ref="G11:AF11" si="4">WEEKDAY(G3)</f>
        <v>2</v>
      </c>
      <c r="H11" s="23">
        <f t="shared" si="4"/>
        <v>3</v>
      </c>
      <c r="I11" s="23">
        <f t="shared" si="4"/>
        <v>4</v>
      </c>
      <c r="J11" s="23">
        <f t="shared" si="4"/>
        <v>5</v>
      </c>
      <c r="K11" s="23">
        <f t="shared" si="4"/>
        <v>6</v>
      </c>
      <c r="L11" s="23">
        <f t="shared" si="4"/>
        <v>7</v>
      </c>
      <c r="M11" s="23">
        <f t="shared" si="4"/>
        <v>1</v>
      </c>
      <c r="N11" s="23">
        <f t="shared" si="4"/>
        <v>2</v>
      </c>
      <c r="O11" s="23">
        <f t="shared" si="4"/>
        <v>3</v>
      </c>
      <c r="P11" s="23">
        <f t="shared" si="4"/>
        <v>4</v>
      </c>
      <c r="Q11" s="23">
        <f t="shared" si="4"/>
        <v>5</v>
      </c>
      <c r="R11" s="23">
        <f t="shared" si="4"/>
        <v>6</v>
      </c>
      <c r="S11" s="23">
        <f t="shared" si="4"/>
        <v>7</v>
      </c>
      <c r="T11" s="23">
        <f t="shared" si="4"/>
        <v>1</v>
      </c>
      <c r="U11" s="23">
        <f t="shared" si="4"/>
        <v>2</v>
      </c>
      <c r="V11" s="23">
        <f t="shared" si="4"/>
        <v>3</v>
      </c>
      <c r="W11" s="23">
        <f t="shared" si="4"/>
        <v>4</v>
      </c>
      <c r="X11" s="23">
        <f t="shared" si="4"/>
        <v>5</v>
      </c>
      <c r="Y11" s="23">
        <f t="shared" si="4"/>
        <v>6</v>
      </c>
      <c r="Z11" s="23">
        <f t="shared" si="4"/>
        <v>7</v>
      </c>
      <c r="AA11" s="23">
        <f t="shared" si="4"/>
        <v>1</v>
      </c>
      <c r="AB11" s="23">
        <f t="shared" si="4"/>
        <v>2</v>
      </c>
      <c r="AC11" s="23">
        <f t="shared" si="4"/>
        <v>3</v>
      </c>
      <c r="AD11" s="23">
        <f t="shared" si="4"/>
        <v>4</v>
      </c>
      <c r="AE11" s="23">
        <f t="shared" si="4"/>
        <v>5</v>
      </c>
      <c r="AF11" s="23">
        <f t="shared" si="4"/>
        <v>6</v>
      </c>
      <c r="AG11" s="23">
        <f>IFERROR(WEEKDAY(AG3),"")</f>
        <v>7</v>
      </c>
      <c r="AH11" s="23">
        <f t="shared" ref="AH11:AJ11" si="5">IFERROR(WEEKDAY(AH3),"")</f>
        <v>1</v>
      </c>
      <c r="AI11" s="26">
        <f t="shared" si="5"/>
        <v>2</v>
      </c>
      <c r="AJ11" s="27">
        <f t="shared" si="5"/>
        <v>3</v>
      </c>
    </row>
    <row r="12" spans="1:40" ht="16.5" x14ac:dyDescent="0.25">
      <c r="A12" s="58" t="str">
        <f>IF(E12&lt;=1,"","L")</f>
        <v/>
      </c>
      <c r="B12" s="56" t="str">
        <f>IF(Config!A4&lt;&gt;"",Config!A4,"")</f>
        <v>Employé 1</v>
      </c>
      <c r="C12" s="11">
        <f>COUNTIF(F12:AJ12,$L$24)</f>
        <v>0</v>
      </c>
      <c r="D12" s="11">
        <f>COUNTIF(F12:AJ12,$F$24)</f>
        <v>0</v>
      </c>
      <c r="E12" s="12">
        <f>COUNTIF(F12:AJ12,$I$24)</f>
        <v>0</v>
      </c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4"/>
    </row>
    <row r="13" spans="1:40" ht="16.5" x14ac:dyDescent="0.25">
      <c r="A13" s="58" t="str">
        <f t="shared" ref="A13:A22" si="6">IF(E13&lt;=1,"","L")</f>
        <v/>
      </c>
      <c r="B13" s="57" t="str">
        <f>IF(Config!A5&lt;&gt;"",Config!A5,"")</f>
        <v>Employé 2</v>
      </c>
      <c r="C13" s="11">
        <f t="shared" ref="C13:C22" si="7">COUNTIF(F13:AJ13,$L$24)</f>
        <v>0</v>
      </c>
      <c r="D13" s="11">
        <f t="shared" ref="D13:D22" si="8">COUNTIF(F13:AJ13,$F$24)</f>
        <v>0</v>
      </c>
      <c r="E13" s="12">
        <f t="shared" ref="E13:E22" si="9">COUNTIF(F13:AJ13,$I$24)</f>
        <v>0</v>
      </c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</row>
    <row r="14" spans="1:40" ht="16.5" x14ac:dyDescent="0.25">
      <c r="A14" s="58" t="str">
        <f t="shared" si="6"/>
        <v/>
      </c>
      <c r="B14" s="57" t="str">
        <f>IF(Config!A6&lt;&gt;"",Config!A6,"")</f>
        <v>Employé 3</v>
      </c>
      <c r="C14" s="11">
        <f t="shared" si="7"/>
        <v>0</v>
      </c>
      <c r="D14" s="11">
        <f t="shared" si="8"/>
        <v>0</v>
      </c>
      <c r="E14" s="12">
        <f t="shared" si="9"/>
        <v>0</v>
      </c>
      <c r="F14" s="43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</row>
    <row r="15" spans="1:40" ht="16.5" x14ac:dyDescent="0.25">
      <c r="A15" s="58" t="str">
        <f t="shared" si="6"/>
        <v/>
      </c>
      <c r="B15" s="57" t="str">
        <f>IF(Config!A7&lt;&gt;"",Config!A7,"")</f>
        <v>Employé 4</v>
      </c>
      <c r="C15" s="11">
        <f t="shared" si="7"/>
        <v>0</v>
      </c>
      <c r="D15" s="11">
        <f t="shared" si="8"/>
        <v>0</v>
      </c>
      <c r="E15" s="12">
        <f t="shared" si="9"/>
        <v>0</v>
      </c>
      <c r="F15" s="43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</row>
    <row r="16" spans="1:40" ht="16.5" x14ac:dyDescent="0.25">
      <c r="A16" s="58" t="str">
        <f t="shared" si="6"/>
        <v/>
      </c>
      <c r="B16" s="57" t="str">
        <f>IF(Config!A8&lt;&gt;"",Config!A8,"")</f>
        <v>Employé 5</v>
      </c>
      <c r="C16" s="11">
        <f t="shared" si="7"/>
        <v>0</v>
      </c>
      <c r="D16" s="11">
        <f t="shared" si="8"/>
        <v>0</v>
      </c>
      <c r="E16" s="12">
        <f t="shared" si="9"/>
        <v>0</v>
      </c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</row>
    <row r="17" spans="1:36" ht="16.5" x14ac:dyDescent="0.25">
      <c r="A17" s="58" t="str">
        <f t="shared" si="6"/>
        <v/>
      </c>
      <c r="B17" s="57" t="str">
        <f>IF(Config!A9&lt;&gt;"",Config!A9,"")</f>
        <v>Employé 6</v>
      </c>
      <c r="C17" s="11">
        <f t="shared" si="7"/>
        <v>0</v>
      </c>
      <c r="D17" s="11">
        <f t="shared" si="8"/>
        <v>0</v>
      </c>
      <c r="E17" s="12">
        <f t="shared" si="9"/>
        <v>0</v>
      </c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5"/>
    </row>
    <row r="18" spans="1:36" ht="16.5" x14ac:dyDescent="0.25">
      <c r="A18" s="58" t="str">
        <f t="shared" si="6"/>
        <v/>
      </c>
      <c r="B18" s="57" t="str">
        <f>IF(Config!A10&lt;&gt;"",Config!A10,"")</f>
        <v>Employé 7</v>
      </c>
      <c r="C18" s="11">
        <f t="shared" si="7"/>
        <v>0</v>
      </c>
      <c r="D18" s="11">
        <f t="shared" si="8"/>
        <v>0</v>
      </c>
      <c r="E18" s="12">
        <f t="shared" si="9"/>
        <v>0</v>
      </c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</row>
    <row r="19" spans="1:36" ht="16.5" x14ac:dyDescent="0.25">
      <c r="A19" s="58" t="str">
        <f t="shared" si="6"/>
        <v/>
      </c>
      <c r="B19" s="57" t="s">
        <v>26</v>
      </c>
      <c r="C19" s="11">
        <f t="shared" si="7"/>
        <v>0</v>
      </c>
      <c r="D19" s="11">
        <f t="shared" si="8"/>
        <v>0</v>
      </c>
      <c r="E19" s="12">
        <f t="shared" si="9"/>
        <v>0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8"/>
    </row>
    <row r="20" spans="1:36" ht="16.5" x14ac:dyDescent="0.25">
      <c r="A20" s="58" t="str">
        <f t="shared" si="6"/>
        <v/>
      </c>
      <c r="B20" s="57" t="s">
        <v>30</v>
      </c>
      <c r="C20" s="11">
        <f t="shared" si="7"/>
        <v>0</v>
      </c>
      <c r="D20" s="11">
        <f t="shared" si="8"/>
        <v>0</v>
      </c>
      <c r="E20" s="12">
        <f t="shared" si="9"/>
        <v>0</v>
      </c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8"/>
    </row>
    <row r="21" spans="1:36" ht="16.5" x14ac:dyDescent="0.25">
      <c r="A21" s="58" t="str">
        <f t="shared" si="6"/>
        <v/>
      </c>
      <c r="B21" s="57" t="s">
        <v>35</v>
      </c>
      <c r="C21" s="11">
        <f t="shared" si="7"/>
        <v>0</v>
      </c>
      <c r="D21" s="11">
        <f t="shared" si="8"/>
        <v>0</v>
      </c>
      <c r="E21" s="12">
        <f t="shared" si="9"/>
        <v>0</v>
      </c>
      <c r="F21" s="4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8"/>
    </row>
    <row r="22" spans="1:36" ht="17.25" thickBot="1" x14ac:dyDescent="0.3">
      <c r="A22" s="58" t="str">
        <f t="shared" si="6"/>
        <v/>
      </c>
      <c r="B22" s="57" t="s">
        <v>36</v>
      </c>
      <c r="C22" s="11">
        <f t="shared" si="7"/>
        <v>0</v>
      </c>
      <c r="D22" s="11">
        <f t="shared" si="8"/>
        <v>0</v>
      </c>
      <c r="E22" s="12">
        <f t="shared" si="9"/>
        <v>0</v>
      </c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1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0">IF(COUNTIF(G$12:G$22,$F$24)+COUNTIF(G$12:G$22,$I$24)&lt;=3,"","STOP")</f>
        <v/>
      </c>
      <c r="H26" t="str">
        <f t="shared" si="10"/>
        <v/>
      </c>
      <c r="I26" t="str">
        <f t="shared" si="10"/>
        <v/>
      </c>
      <c r="J26" t="str">
        <f t="shared" si="10"/>
        <v/>
      </c>
      <c r="K26" t="str">
        <f t="shared" si="10"/>
        <v/>
      </c>
      <c r="L26" t="str">
        <f t="shared" si="10"/>
        <v/>
      </c>
      <c r="M26" t="str">
        <f t="shared" si="10"/>
        <v/>
      </c>
      <c r="N26" t="str">
        <f t="shared" si="10"/>
        <v/>
      </c>
      <c r="O26" t="str">
        <f t="shared" si="10"/>
        <v/>
      </c>
      <c r="P26" t="str">
        <f t="shared" si="10"/>
        <v/>
      </c>
      <c r="Q26" t="str">
        <f t="shared" si="10"/>
        <v/>
      </c>
      <c r="R26" t="str">
        <f t="shared" si="10"/>
        <v/>
      </c>
      <c r="S26" t="str">
        <f t="shared" si="10"/>
        <v/>
      </c>
      <c r="T26" t="str">
        <f t="shared" si="10"/>
        <v/>
      </c>
      <c r="U26" t="str">
        <f t="shared" si="10"/>
        <v/>
      </c>
      <c r="V26" t="str">
        <f t="shared" si="10"/>
        <v/>
      </c>
      <c r="W26" t="str">
        <f t="shared" si="10"/>
        <v/>
      </c>
      <c r="X26" t="str">
        <f t="shared" si="10"/>
        <v/>
      </c>
      <c r="Y26" t="str">
        <f t="shared" si="10"/>
        <v/>
      </c>
      <c r="Z26" t="str">
        <f t="shared" si="10"/>
        <v/>
      </c>
      <c r="AA26" t="str">
        <f t="shared" si="10"/>
        <v/>
      </c>
      <c r="AB26" t="str">
        <f t="shared" si="10"/>
        <v/>
      </c>
      <c r="AC26" t="str">
        <f t="shared" si="10"/>
        <v/>
      </c>
      <c r="AD26" t="str">
        <f t="shared" si="10"/>
        <v/>
      </c>
      <c r="AE26" t="str">
        <f t="shared" si="10"/>
        <v/>
      </c>
      <c r="AF26" t="str">
        <f t="shared" si="10"/>
        <v/>
      </c>
      <c r="AG26" t="str">
        <f t="shared" si="10"/>
        <v/>
      </c>
      <c r="AH26" t="str">
        <f t="shared" si="10"/>
        <v/>
      </c>
      <c r="AI26" t="str">
        <f t="shared" si="10"/>
        <v/>
      </c>
      <c r="AJ26" t="str">
        <f t="shared" si="10"/>
        <v/>
      </c>
    </row>
    <row r="27" spans="1:36" x14ac:dyDescent="0.25">
      <c r="J27" t="str">
        <f>IF(COUNTIF($F$12:$L$22,$F$24)+COUNTIF($F$12:$L$22,$I$24)&lt;=10,"","STOP")</f>
        <v/>
      </c>
      <c r="Q27" t="str">
        <f>IF(COUNTIF($M$12:$S$22,$F$24)+COUNTIF($M$12:$S$22,$I$24)&lt;=10,"","STOP")</f>
        <v/>
      </c>
      <c r="X27" t="str">
        <f>IF(COUNTIF($T$12:$Z$22,$F$24)+COUNTIF($T$12:$Z$22,$I$24)&lt;=10,"","STOP")</f>
        <v/>
      </c>
      <c r="AE27" t="str">
        <f>IF(COUNTIF($AA$12:$AG$22,$F$24)+COUNTIF($AA$12:$AG$22,$I$24)&lt;=10,"","STOP")</f>
        <v/>
      </c>
    </row>
  </sheetData>
  <sheetProtection selectLockedCells="1"/>
  <mergeCells count="2">
    <mergeCell ref="B5:AH8"/>
    <mergeCell ref="AI5:AJ8"/>
  </mergeCells>
  <conditionalFormatting sqref="F11:AJ11">
    <cfRule type="expression" dxfId="79" priority="10">
      <formula>OR(F$11=1,F$11=7)</formula>
    </cfRule>
  </conditionalFormatting>
  <conditionalFormatting sqref="F12:AJ22">
    <cfRule type="cellIs" dxfId="78" priority="5" operator="equal">
      <formula>"M"</formula>
    </cfRule>
    <cfRule type="cellIs" dxfId="77" priority="6" operator="equal">
      <formula>"R"</formula>
    </cfRule>
    <cfRule type="cellIs" dxfId="76" priority="7" operator="equal">
      <formula>"C"</formula>
    </cfRule>
    <cfRule type="expression" dxfId="75" priority="8">
      <formula>OR(F$11=1,F$11=7)</formula>
    </cfRule>
  </conditionalFormatting>
  <conditionalFormatting sqref="C12:E22">
    <cfRule type="cellIs" dxfId="74" priority="4" operator="equal">
      <formula>0</formula>
    </cfRule>
  </conditionalFormatting>
  <conditionalFormatting sqref="D24">
    <cfRule type="cellIs" dxfId="73" priority="3" operator="equal">
      <formula>"STOP"</formula>
    </cfRule>
  </conditionalFormatting>
  <conditionalFormatting sqref="A12:A22">
    <cfRule type="cellIs" dxfId="72" priority="2" operator="equal">
      <formula>"L"</formula>
    </cfRule>
  </conditionalFormatting>
  <conditionalFormatting sqref="F26:AJ26">
    <cfRule type="cellIs" dxfId="71" priority="1" operator="equal">
      <formula>"STOP"</formula>
    </cfRule>
  </conditionalFormatting>
  <dataValidations count="1">
    <dataValidation type="list" allowBlank="1" showInputMessage="1" showErrorMessage="1" sqref="F12:AJ22">
      <formula1>"C,R,M"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"/>
  <sheetViews>
    <sheetView showGridLines="0" topLeftCell="A4" workbookViewId="0">
      <selection activeCell="AE28" sqref="AE28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4" width="5" customWidth="1"/>
    <col min="35" max="36" width="4.7109375" customWidth="1"/>
  </cols>
  <sheetData>
    <row r="1" spans="1:40" hidden="1" x14ac:dyDescent="0.25">
      <c r="A1" s="2">
        <f>Config!D11</f>
        <v>44713</v>
      </c>
    </row>
    <row r="2" spans="1:40" hidden="1" x14ac:dyDescent="0.25">
      <c r="A2" s="2">
        <f>Config!E11</f>
        <v>44742</v>
      </c>
    </row>
    <row r="3" spans="1:40" ht="45" hidden="1" customHeight="1" x14ac:dyDescent="0.25">
      <c r="F3" s="4">
        <f>A1</f>
        <v>44713</v>
      </c>
      <c r="G3" s="4">
        <f>F3+1</f>
        <v>44714</v>
      </c>
      <c r="H3" s="4">
        <f t="shared" ref="H3:AF3" si="0">G3+1</f>
        <v>44715</v>
      </c>
      <c r="I3" s="4">
        <f t="shared" si="0"/>
        <v>44716</v>
      </c>
      <c r="J3" s="4">
        <f t="shared" si="0"/>
        <v>44717</v>
      </c>
      <c r="K3" s="4">
        <f t="shared" si="0"/>
        <v>44718</v>
      </c>
      <c r="L3" s="4">
        <f t="shared" si="0"/>
        <v>44719</v>
      </c>
      <c r="M3" s="4">
        <f t="shared" si="0"/>
        <v>44720</v>
      </c>
      <c r="N3" s="4">
        <f t="shared" si="0"/>
        <v>44721</v>
      </c>
      <c r="O3" s="4">
        <f t="shared" si="0"/>
        <v>44722</v>
      </c>
      <c r="P3" s="4">
        <f t="shared" si="0"/>
        <v>44723</v>
      </c>
      <c r="Q3" s="4">
        <f t="shared" si="0"/>
        <v>44724</v>
      </c>
      <c r="R3" s="4">
        <f t="shared" si="0"/>
        <v>44725</v>
      </c>
      <c r="S3" s="4">
        <f t="shared" si="0"/>
        <v>44726</v>
      </c>
      <c r="T3" s="4">
        <f t="shared" si="0"/>
        <v>44727</v>
      </c>
      <c r="U3" s="4">
        <f t="shared" si="0"/>
        <v>44728</v>
      </c>
      <c r="V3" s="4">
        <f t="shared" si="0"/>
        <v>44729</v>
      </c>
      <c r="W3" s="4">
        <f t="shared" si="0"/>
        <v>44730</v>
      </c>
      <c r="X3" s="4">
        <f t="shared" si="0"/>
        <v>44731</v>
      </c>
      <c r="Y3" s="4">
        <f t="shared" si="0"/>
        <v>44732</v>
      </c>
      <c r="Z3" s="4">
        <f t="shared" si="0"/>
        <v>44733</v>
      </c>
      <c r="AA3" s="4">
        <f t="shared" si="0"/>
        <v>44734</v>
      </c>
      <c r="AB3" s="4">
        <f t="shared" si="0"/>
        <v>44735</v>
      </c>
      <c r="AC3" s="4">
        <f t="shared" si="0"/>
        <v>44736</v>
      </c>
      <c r="AD3" s="4">
        <f t="shared" si="0"/>
        <v>44737</v>
      </c>
      <c r="AE3" s="4">
        <f t="shared" si="0"/>
        <v>44738</v>
      </c>
      <c r="AF3" s="4">
        <f t="shared" si="0"/>
        <v>44739</v>
      </c>
      <c r="AG3" s="4">
        <f>IFERROR(IF(AF3+1&gt;$A$2,"",AF3+1),"")</f>
        <v>44740</v>
      </c>
      <c r="AH3" s="4">
        <f t="shared" ref="AH3:AJ3" si="1">IFERROR(IF(AG3+1&gt;$A$2,"",AG3+1),"")</f>
        <v>44741</v>
      </c>
      <c r="AI3" s="4">
        <f t="shared" si="1"/>
        <v>44742</v>
      </c>
      <c r="AJ3" s="4" t="str">
        <f t="shared" si="1"/>
        <v/>
      </c>
      <c r="AK3" s="4" t="str">
        <f t="shared" ref="AK3" si="2">IFERROR(IF(AJ3+1&gt;$A$2,"",AJ3+1),"")</f>
        <v/>
      </c>
      <c r="AL3" s="1"/>
      <c r="AM3" s="1"/>
      <c r="AN3" s="1"/>
    </row>
    <row r="4" spans="1:40" ht="36" customHeight="1" x14ac:dyDescent="0.2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1"/>
      <c r="AM4" s="1"/>
      <c r="AN4" s="1"/>
    </row>
    <row r="5" spans="1:40" x14ac:dyDescent="0.25">
      <c r="B5" s="59" t="str">
        <f>TEXT(A1,"Mmmm Aaaa")</f>
        <v>juin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3">DAY(G3)</f>
        <v>2</v>
      </c>
      <c r="H10" s="20">
        <f t="shared" si="3"/>
        <v>3</v>
      </c>
      <c r="I10" s="20">
        <f t="shared" si="3"/>
        <v>4</v>
      </c>
      <c r="J10" s="20">
        <f t="shared" si="3"/>
        <v>5</v>
      </c>
      <c r="K10" s="20">
        <f t="shared" si="3"/>
        <v>6</v>
      </c>
      <c r="L10" s="20">
        <f t="shared" si="3"/>
        <v>7</v>
      </c>
      <c r="M10" s="20">
        <f t="shared" si="3"/>
        <v>8</v>
      </c>
      <c r="N10" s="20">
        <f t="shared" si="3"/>
        <v>9</v>
      </c>
      <c r="O10" s="20">
        <f t="shared" si="3"/>
        <v>10</v>
      </c>
      <c r="P10" s="20">
        <f t="shared" si="3"/>
        <v>11</v>
      </c>
      <c r="Q10" s="20">
        <f t="shared" si="3"/>
        <v>12</v>
      </c>
      <c r="R10" s="20">
        <f t="shared" si="3"/>
        <v>13</v>
      </c>
      <c r="S10" s="20">
        <f t="shared" si="3"/>
        <v>14</v>
      </c>
      <c r="T10" s="20">
        <f t="shared" si="3"/>
        <v>15</v>
      </c>
      <c r="U10" s="20">
        <f t="shared" si="3"/>
        <v>16</v>
      </c>
      <c r="V10" s="20">
        <f t="shared" si="3"/>
        <v>17</v>
      </c>
      <c r="W10" s="20">
        <f t="shared" si="3"/>
        <v>18</v>
      </c>
      <c r="X10" s="20">
        <f t="shared" si="3"/>
        <v>19</v>
      </c>
      <c r="Y10" s="20">
        <f t="shared" si="3"/>
        <v>20</v>
      </c>
      <c r="Z10" s="20">
        <f t="shared" si="3"/>
        <v>21</v>
      </c>
      <c r="AA10" s="20">
        <f t="shared" si="3"/>
        <v>22</v>
      </c>
      <c r="AB10" s="20">
        <f t="shared" si="3"/>
        <v>23</v>
      </c>
      <c r="AC10" s="20">
        <f t="shared" si="3"/>
        <v>24</v>
      </c>
      <c r="AD10" s="20">
        <f t="shared" si="3"/>
        <v>25</v>
      </c>
      <c r="AE10" s="20">
        <f t="shared" si="3"/>
        <v>26</v>
      </c>
      <c r="AF10" s="20">
        <f t="shared" si="3"/>
        <v>27</v>
      </c>
      <c r="AG10" s="20">
        <f>IFERROR(DAY(AG3),"")</f>
        <v>28</v>
      </c>
      <c r="AH10" s="20">
        <f t="shared" ref="AH10:AJ10" si="4">IFERROR(DAY(AH3),"")</f>
        <v>29</v>
      </c>
      <c r="AI10" s="21">
        <f t="shared" si="4"/>
        <v>30</v>
      </c>
      <c r="AJ10" t="str">
        <f t="shared" si="4"/>
        <v/>
      </c>
    </row>
    <row r="11" spans="1:40" ht="15.75" thickBot="1" x14ac:dyDescent="0.3">
      <c r="B11" s="13" t="s">
        <v>0</v>
      </c>
      <c r="C11" s="28" t="s">
        <v>17</v>
      </c>
      <c r="D11" s="28" t="s">
        <v>18</v>
      </c>
      <c r="E11" s="29" t="s">
        <v>19</v>
      </c>
      <c r="F11" s="22">
        <f>WEEKDAY(F3)</f>
        <v>4</v>
      </c>
      <c r="G11" s="23">
        <f t="shared" ref="G11:AF11" si="5">WEEKDAY(G3)</f>
        <v>5</v>
      </c>
      <c r="H11" s="23">
        <f t="shared" si="5"/>
        <v>6</v>
      </c>
      <c r="I11" s="23">
        <f t="shared" si="5"/>
        <v>7</v>
      </c>
      <c r="J11" s="23">
        <f t="shared" si="5"/>
        <v>1</v>
      </c>
      <c r="K11" s="23">
        <f t="shared" si="5"/>
        <v>2</v>
      </c>
      <c r="L11" s="23">
        <f t="shared" si="5"/>
        <v>3</v>
      </c>
      <c r="M11" s="23">
        <f t="shared" si="5"/>
        <v>4</v>
      </c>
      <c r="N11" s="23">
        <f t="shared" si="5"/>
        <v>5</v>
      </c>
      <c r="O11" s="23">
        <f t="shared" si="5"/>
        <v>6</v>
      </c>
      <c r="P11" s="23">
        <f t="shared" si="5"/>
        <v>7</v>
      </c>
      <c r="Q11" s="23">
        <f t="shared" si="5"/>
        <v>1</v>
      </c>
      <c r="R11" s="23">
        <f t="shared" si="5"/>
        <v>2</v>
      </c>
      <c r="S11" s="23">
        <f t="shared" si="5"/>
        <v>3</v>
      </c>
      <c r="T11" s="23">
        <f t="shared" si="5"/>
        <v>4</v>
      </c>
      <c r="U11" s="23">
        <f t="shared" si="5"/>
        <v>5</v>
      </c>
      <c r="V11" s="23">
        <f t="shared" si="5"/>
        <v>6</v>
      </c>
      <c r="W11" s="23">
        <f t="shared" si="5"/>
        <v>7</v>
      </c>
      <c r="X11" s="23">
        <f t="shared" si="5"/>
        <v>1</v>
      </c>
      <c r="Y11" s="23">
        <f t="shared" si="5"/>
        <v>2</v>
      </c>
      <c r="Z11" s="23">
        <f t="shared" si="5"/>
        <v>3</v>
      </c>
      <c r="AA11" s="23">
        <f t="shared" si="5"/>
        <v>4</v>
      </c>
      <c r="AB11" s="23">
        <f t="shared" si="5"/>
        <v>5</v>
      </c>
      <c r="AC11" s="23">
        <f t="shared" si="5"/>
        <v>6</v>
      </c>
      <c r="AD11" s="23">
        <f t="shared" si="5"/>
        <v>7</v>
      </c>
      <c r="AE11" s="23">
        <f t="shared" si="5"/>
        <v>1</v>
      </c>
      <c r="AF11" s="23">
        <f t="shared" si="5"/>
        <v>2</v>
      </c>
      <c r="AG11" s="23">
        <f>IFERROR(WEEKDAY(AG3),"")</f>
        <v>3</v>
      </c>
      <c r="AH11" s="23">
        <f t="shared" ref="AH11:AJ11" si="6">IFERROR(WEEKDAY(AH3),"")</f>
        <v>4</v>
      </c>
      <c r="AI11" s="27">
        <f t="shared" si="6"/>
        <v>5</v>
      </c>
      <c r="AJ11" s="5" t="str">
        <f t="shared" si="6"/>
        <v/>
      </c>
    </row>
    <row r="12" spans="1:40" ht="16.5" x14ac:dyDescent="0.25">
      <c r="A12" s="58" t="str">
        <f>IF(E12&lt;=1,"","L")</f>
        <v/>
      </c>
      <c r="B12" s="56" t="str">
        <f>IF(Config!A4&lt;&gt;"",Config!A4,"")</f>
        <v>Employé 1</v>
      </c>
      <c r="C12" s="11">
        <f>COUNTIF(F12:AI12,$L$24)</f>
        <v>0</v>
      </c>
      <c r="D12" s="11">
        <f>COUNTIF(F12:AI12,$F$24)</f>
        <v>0</v>
      </c>
      <c r="E12" s="12">
        <f>COUNTIF(F12:AI12,$I$24)</f>
        <v>0</v>
      </c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4"/>
      <c r="AJ12" s="40"/>
    </row>
    <row r="13" spans="1:40" ht="16.5" x14ac:dyDescent="0.25">
      <c r="A13" s="58" t="str">
        <f t="shared" ref="A13:A22" si="7">IF(E13&lt;=1,"","L")</f>
        <v/>
      </c>
      <c r="B13" s="57" t="str">
        <f>IF(Config!A5&lt;&gt;"",Config!A5,"")</f>
        <v>Employé 2</v>
      </c>
      <c r="C13" s="11">
        <f t="shared" ref="C13:C22" si="8">COUNTIF(F13:AI13,$L$24)</f>
        <v>0</v>
      </c>
      <c r="D13" s="11">
        <f t="shared" ref="D13:D22" si="9">COUNTIF(F13:AI13,$F$24)</f>
        <v>0</v>
      </c>
      <c r="E13" s="12">
        <f t="shared" ref="E13:E22" si="10">COUNTIF(F13:AI13,$I$24)</f>
        <v>0</v>
      </c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5"/>
      <c r="AJ13" s="40"/>
    </row>
    <row r="14" spans="1:40" ht="16.5" x14ac:dyDescent="0.25">
      <c r="A14" s="58" t="str">
        <f t="shared" si="7"/>
        <v/>
      </c>
      <c r="B14" s="57" t="str">
        <f>IF(Config!A6&lt;&gt;"",Config!A6,"")</f>
        <v>Employé 3</v>
      </c>
      <c r="C14" s="11">
        <f t="shared" si="8"/>
        <v>0</v>
      </c>
      <c r="D14" s="11">
        <f t="shared" si="9"/>
        <v>0</v>
      </c>
      <c r="E14" s="12">
        <f t="shared" si="10"/>
        <v>0</v>
      </c>
      <c r="F14" s="43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5"/>
      <c r="AJ14" s="40"/>
    </row>
    <row r="15" spans="1:40" ht="16.5" x14ac:dyDescent="0.25">
      <c r="A15" s="58" t="str">
        <f t="shared" si="7"/>
        <v/>
      </c>
      <c r="B15" s="57" t="str">
        <f>IF(Config!A7&lt;&gt;"",Config!A7,"")</f>
        <v>Employé 4</v>
      </c>
      <c r="C15" s="11">
        <f t="shared" si="8"/>
        <v>0</v>
      </c>
      <c r="D15" s="11">
        <f t="shared" si="9"/>
        <v>0</v>
      </c>
      <c r="E15" s="12">
        <f t="shared" si="10"/>
        <v>0</v>
      </c>
      <c r="F15" s="43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5"/>
      <c r="AJ15" s="40"/>
    </row>
    <row r="16" spans="1:40" ht="16.5" x14ac:dyDescent="0.25">
      <c r="A16" s="58" t="str">
        <f t="shared" si="7"/>
        <v/>
      </c>
      <c r="B16" s="57" t="str">
        <f>IF(Config!A8&lt;&gt;"",Config!A8,"")</f>
        <v>Employé 5</v>
      </c>
      <c r="C16" s="11">
        <f t="shared" si="8"/>
        <v>0</v>
      </c>
      <c r="D16" s="11">
        <f t="shared" si="9"/>
        <v>0</v>
      </c>
      <c r="E16" s="12">
        <f t="shared" si="10"/>
        <v>0</v>
      </c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5"/>
      <c r="AJ16" s="40"/>
    </row>
    <row r="17" spans="1:36" ht="16.5" x14ac:dyDescent="0.25">
      <c r="A17" s="58" t="str">
        <f t="shared" si="7"/>
        <v/>
      </c>
      <c r="B17" s="57" t="str">
        <f>IF(Config!A9&lt;&gt;"",Config!A9,"")</f>
        <v>Employé 6</v>
      </c>
      <c r="C17" s="11">
        <f t="shared" si="8"/>
        <v>0</v>
      </c>
      <c r="D17" s="11">
        <f t="shared" si="9"/>
        <v>0</v>
      </c>
      <c r="E17" s="12">
        <f t="shared" si="10"/>
        <v>0</v>
      </c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5"/>
      <c r="AJ17" s="40"/>
    </row>
    <row r="18" spans="1:36" ht="16.5" x14ac:dyDescent="0.25">
      <c r="A18" s="58" t="str">
        <f t="shared" si="7"/>
        <v/>
      </c>
      <c r="B18" s="57" t="str">
        <f>IF(Config!A10&lt;&gt;"",Config!A10,"")</f>
        <v>Employé 7</v>
      </c>
      <c r="C18" s="11">
        <f t="shared" si="8"/>
        <v>0</v>
      </c>
      <c r="D18" s="11">
        <f t="shared" si="9"/>
        <v>0</v>
      </c>
      <c r="E18" s="12">
        <f t="shared" si="10"/>
        <v>0</v>
      </c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5"/>
      <c r="AJ18" s="40"/>
    </row>
    <row r="19" spans="1:36" ht="16.5" x14ac:dyDescent="0.25">
      <c r="A19" s="58" t="str">
        <f t="shared" si="7"/>
        <v/>
      </c>
      <c r="B19" s="57" t="s">
        <v>26</v>
      </c>
      <c r="C19" s="11">
        <f t="shared" si="8"/>
        <v>0</v>
      </c>
      <c r="D19" s="11">
        <f t="shared" si="9"/>
        <v>0</v>
      </c>
      <c r="E19" s="12">
        <f t="shared" si="10"/>
        <v>0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8"/>
      <c r="AJ19" s="40"/>
    </row>
    <row r="20" spans="1:36" ht="16.5" x14ac:dyDescent="0.25">
      <c r="A20" s="58" t="str">
        <f t="shared" si="7"/>
        <v/>
      </c>
      <c r="B20" s="57" t="s">
        <v>30</v>
      </c>
      <c r="C20" s="11">
        <f>COUNTIF(F20:AI20,$L$24)</f>
        <v>0</v>
      </c>
      <c r="D20" s="11">
        <f>COUNTIF(F20:AI20,$F$24)</f>
        <v>0</v>
      </c>
      <c r="E20" s="12">
        <f>COUNTIF(F20:AI20,$I$24)</f>
        <v>0</v>
      </c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8"/>
      <c r="AJ20" s="40"/>
    </row>
    <row r="21" spans="1:36" ht="16.5" x14ac:dyDescent="0.25">
      <c r="A21" s="58" t="str">
        <f t="shared" si="7"/>
        <v/>
      </c>
      <c r="B21" s="57" t="s">
        <v>35</v>
      </c>
      <c r="C21" s="11">
        <f t="shared" si="8"/>
        <v>0</v>
      </c>
      <c r="D21" s="11">
        <f t="shared" si="9"/>
        <v>0</v>
      </c>
      <c r="E21" s="12">
        <f t="shared" si="10"/>
        <v>0</v>
      </c>
      <c r="F21" s="4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8"/>
      <c r="AJ21" s="40"/>
    </row>
    <row r="22" spans="1:36" ht="17.25" thickBot="1" x14ac:dyDescent="0.3">
      <c r="A22" s="58" t="str">
        <f t="shared" si="7"/>
        <v/>
      </c>
      <c r="B22" s="57" t="s">
        <v>36</v>
      </c>
      <c r="C22" s="11">
        <f t="shared" si="8"/>
        <v>0</v>
      </c>
      <c r="D22" s="11">
        <f t="shared" si="9"/>
        <v>0</v>
      </c>
      <c r="E22" s="12">
        <f t="shared" si="10"/>
        <v>0</v>
      </c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1"/>
      <c r="AJ22" s="40"/>
    </row>
    <row r="23" spans="1:36" x14ac:dyDescent="0.25">
      <c r="D23" s="34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1">IF(COUNTIF(G$12:G$22,$F$24)+COUNTIF(G$12:G$22,$I$24)&lt;=3,"","STOP")</f>
        <v/>
      </c>
      <c r="H26" t="str">
        <f t="shared" si="11"/>
        <v/>
      </c>
      <c r="I26" t="str">
        <f t="shared" si="11"/>
        <v/>
      </c>
      <c r="J26" t="str">
        <f t="shared" si="11"/>
        <v/>
      </c>
      <c r="K26" t="str">
        <f t="shared" si="11"/>
        <v/>
      </c>
      <c r="L26" t="str">
        <f t="shared" si="11"/>
        <v/>
      </c>
      <c r="M26" t="str">
        <f t="shared" si="11"/>
        <v/>
      </c>
      <c r="N26" t="str">
        <f t="shared" si="11"/>
        <v/>
      </c>
      <c r="O26" t="str">
        <f t="shared" si="11"/>
        <v/>
      </c>
      <c r="P26" t="str">
        <f t="shared" si="11"/>
        <v/>
      </c>
      <c r="Q26" t="str">
        <f t="shared" si="11"/>
        <v/>
      </c>
      <c r="R26" t="str">
        <f t="shared" si="11"/>
        <v/>
      </c>
      <c r="S26" t="str">
        <f t="shared" si="11"/>
        <v/>
      </c>
      <c r="T26" t="str">
        <f t="shared" si="11"/>
        <v/>
      </c>
      <c r="U26" t="str">
        <f t="shared" si="11"/>
        <v/>
      </c>
      <c r="V26" t="str">
        <f t="shared" si="11"/>
        <v/>
      </c>
      <c r="W26" t="str">
        <f t="shared" si="11"/>
        <v/>
      </c>
      <c r="X26" t="str">
        <f t="shared" si="11"/>
        <v/>
      </c>
      <c r="Y26" t="str">
        <f t="shared" si="11"/>
        <v/>
      </c>
      <c r="Z26" t="str">
        <f t="shared" si="11"/>
        <v/>
      </c>
      <c r="AA26" t="str">
        <f t="shared" si="11"/>
        <v/>
      </c>
      <c r="AB26" t="str">
        <f t="shared" si="11"/>
        <v/>
      </c>
      <c r="AC26" t="str">
        <f t="shared" si="11"/>
        <v/>
      </c>
      <c r="AD26" t="str">
        <f t="shared" si="11"/>
        <v/>
      </c>
      <c r="AE26" t="str">
        <f t="shared" si="11"/>
        <v/>
      </c>
      <c r="AF26" t="str">
        <f t="shared" si="11"/>
        <v/>
      </c>
      <c r="AG26" t="str">
        <f t="shared" si="11"/>
        <v/>
      </c>
      <c r="AH26" t="str">
        <f t="shared" si="11"/>
        <v/>
      </c>
      <c r="AI26" t="str">
        <f t="shared" si="11"/>
        <v/>
      </c>
      <c r="AJ26" t="str">
        <f t="shared" si="11"/>
        <v/>
      </c>
    </row>
    <row r="27" spans="1:36" x14ac:dyDescent="0.25">
      <c r="J27" t="str">
        <f>IF(COUNTIF($F$12:$L$22,$F$24)+COUNTIF($F$12:$L$22,$I$24)&lt;=10,"","STOP")</f>
        <v/>
      </c>
      <c r="Q27" t="str">
        <f>IF(COUNTIF($M$12:$S$22,$F$24)+COUNTIF($M$12:$S$22,$I$24)&lt;=10,"","STOP")</f>
        <v/>
      </c>
      <c r="X27" t="str">
        <f>IF(COUNTIF($T$12:$Z$22,$F$24)+COUNTIF($T$12:$Z$22,$I$24)&lt;=10,"","STOP")</f>
        <v/>
      </c>
      <c r="AE27" t="str">
        <f>IF(COUNTIF($AA$12:$AG$22,$F$24)+COUNTIF($AA$12:$AG$22,$I$24)&lt;=10,"","STOP")</f>
        <v/>
      </c>
    </row>
  </sheetData>
  <sheetProtection selectLockedCells="1"/>
  <mergeCells count="2">
    <mergeCell ref="B5:AH8"/>
    <mergeCell ref="AI5:AI8"/>
  </mergeCells>
  <conditionalFormatting sqref="F11:AI11">
    <cfRule type="expression" dxfId="70" priority="10">
      <formula>OR(F$11=1,F$11=7)</formula>
    </cfRule>
  </conditionalFormatting>
  <conditionalFormatting sqref="F12:AI22">
    <cfRule type="cellIs" dxfId="69" priority="5" operator="equal">
      <formula>"M"</formula>
    </cfRule>
    <cfRule type="cellIs" dxfId="68" priority="6" operator="equal">
      <formula>"R"</formula>
    </cfRule>
    <cfRule type="cellIs" dxfId="67" priority="7" operator="equal">
      <formula>"C"</formula>
    </cfRule>
    <cfRule type="expression" dxfId="66" priority="8">
      <formula>OR(F$11=1,F$11=7)</formula>
    </cfRule>
  </conditionalFormatting>
  <conditionalFormatting sqref="D23 C12:E22">
    <cfRule type="cellIs" dxfId="65" priority="4" operator="equal">
      <formula>0</formula>
    </cfRule>
  </conditionalFormatting>
  <conditionalFormatting sqref="D24">
    <cfRule type="cellIs" dxfId="64" priority="3" operator="equal">
      <formula>"STOP"</formula>
    </cfRule>
  </conditionalFormatting>
  <conditionalFormatting sqref="A12:A22">
    <cfRule type="cellIs" dxfId="63" priority="2" operator="equal">
      <formula>"L"</formula>
    </cfRule>
  </conditionalFormatting>
  <conditionalFormatting sqref="F26:AJ26">
    <cfRule type="cellIs" dxfId="62" priority="1" operator="equal">
      <formula>"STOP"</formula>
    </cfRule>
  </conditionalFormatting>
  <dataValidations count="1">
    <dataValidation type="list" allowBlank="1" showInputMessage="1" showErrorMessage="1" sqref="F12:AI22">
      <formula1>"C,R,M"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"/>
  <sheetViews>
    <sheetView showGridLines="0" topLeftCell="A4" workbookViewId="0">
      <selection activeCell="AE28" sqref="AE28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4" width="5" customWidth="1"/>
    <col min="35" max="36" width="4.7109375" customWidth="1"/>
  </cols>
  <sheetData>
    <row r="1" spans="1:40" hidden="1" x14ac:dyDescent="0.25">
      <c r="A1" s="2">
        <f>Config!D12</f>
        <v>44743</v>
      </c>
    </row>
    <row r="2" spans="1:40" hidden="1" x14ac:dyDescent="0.25">
      <c r="A2" s="2">
        <f>Config!E12</f>
        <v>44773</v>
      </c>
    </row>
    <row r="3" spans="1:40" ht="62.25" hidden="1" customHeight="1" x14ac:dyDescent="0.25">
      <c r="F3" s="4">
        <f>A1</f>
        <v>44743</v>
      </c>
      <c r="G3" s="4">
        <f>F3+1</f>
        <v>44744</v>
      </c>
      <c r="H3" s="4">
        <f t="shared" ref="H3:AJ3" si="0">G3+1</f>
        <v>44745</v>
      </c>
      <c r="I3" s="4">
        <f t="shared" si="0"/>
        <v>44746</v>
      </c>
      <c r="J3" s="4">
        <f t="shared" si="0"/>
        <v>44747</v>
      </c>
      <c r="K3" s="4">
        <f t="shared" si="0"/>
        <v>44748</v>
      </c>
      <c r="L3" s="4">
        <f t="shared" si="0"/>
        <v>44749</v>
      </c>
      <c r="M3" s="4">
        <f t="shared" si="0"/>
        <v>44750</v>
      </c>
      <c r="N3" s="4">
        <f t="shared" si="0"/>
        <v>44751</v>
      </c>
      <c r="O3" s="4">
        <f t="shared" si="0"/>
        <v>44752</v>
      </c>
      <c r="P3" s="4">
        <f t="shared" si="0"/>
        <v>44753</v>
      </c>
      <c r="Q3" s="4">
        <f t="shared" si="0"/>
        <v>44754</v>
      </c>
      <c r="R3" s="4">
        <f t="shared" si="0"/>
        <v>44755</v>
      </c>
      <c r="S3" s="4">
        <f t="shared" si="0"/>
        <v>44756</v>
      </c>
      <c r="T3" s="4">
        <f t="shared" si="0"/>
        <v>44757</v>
      </c>
      <c r="U3" s="4">
        <f t="shared" si="0"/>
        <v>44758</v>
      </c>
      <c r="V3" s="4">
        <f t="shared" si="0"/>
        <v>44759</v>
      </c>
      <c r="W3" s="4">
        <f t="shared" si="0"/>
        <v>44760</v>
      </c>
      <c r="X3" s="4">
        <f t="shared" si="0"/>
        <v>44761</v>
      </c>
      <c r="Y3" s="4">
        <f t="shared" si="0"/>
        <v>44762</v>
      </c>
      <c r="Z3" s="4">
        <f t="shared" si="0"/>
        <v>44763</v>
      </c>
      <c r="AA3" s="4">
        <f t="shared" si="0"/>
        <v>44764</v>
      </c>
      <c r="AB3" s="4">
        <f t="shared" si="0"/>
        <v>44765</v>
      </c>
      <c r="AC3" s="4">
        <f t="shared" si="0"/>
        <v>44766</v>
      </c>
      <c r="AD3" s="4">
        <f t="shared" si="0"/>
        <v>44767</v>
      </c>
      <c r="AE3" s="4">
        <f t="shared" si="0"/>
        <v>44768</v>
      </c>
      <c r="AF3" s="4">
        <f t="shared" si="0"/>
        <v>44769</v>
      </c>
      <c r="AG3" s="4">
        <f t="shared" si="0"/>
        <v>44770</v>
      </c>
      <c r="AH3" s="4">
        <f t="shared" si="0"/>
        <v>44771</v>
      </c>
      <c r="AI3" s="4">
        <f t="shared" si="0"/>
        <v>44772</v>
      </c>
      <c r="AJ3" s="4">
        <f t="shared" si="0"/>
        <v>44773</v>
      </c>
      <c r="AK3" s="4" t="str">
        <f t="shared" ref="AK3" si="1">IFERROR(IF(AJ3+1&gt;$A$2,"",AJ3+1),"")</f>
        <v/>
      </c>
      <c r="AL3" s="1"/>
      <c r="AM3" s="1"/>
      <c r="AN3" s="1"/>
    </row>
    <row r="4" spans="1:40" ht="36" customHeight="1" x14ac:dyDescent="0.2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1"/>
      <c r="AM4" s="1"/>
      <c r="AN4" s="1"/>
    </row>
    <row r="5" spans="1:40" x14ac:dyDescent="0.25">
      <c r="B5" s="59" t="str">
        <f>TEXT(A1,"Mmmm Aaaa")</f>
        <v>juillet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2">DAY(G3)</f>
        <v>2</v>
      </c>
      <c r="H10" s="20">
        <f t="shared" si="2"/>
        <v>3</v>
      </c>
      <c r="I10" s="20">
        <f t="shared" si="2"/>
        <v>4</v>
      </c>
      <c r="J10" s="20">
        <f t="shared" si="2"/>
        <v>5</v>
      </c>
      <c r="K10" s="20">
        <f t="shared" si="2"/>
        <v>6</v>
      </c>
      <c r="L10" s="20">
        <f t="shared" si="2"/>
        <v>7</v>
      </c>
      <c r="M10" s="20">
        <f t="shared" si="2"/>
        <v>8</v>
      </c>
      <c r="N10" s="20">
        <f t="shared" si="2"/>
        <v>9</v>
      </c>
      <c r="O10" s="20">
        <f t="shared" si="2"/>
        <v>10</v>
      </c>
      <c r="P10" s="20">
        <f t="shared" si="2"/>
        <v>11</v>
      </c>
      <c r="Q10" s="20">
        <f t="shared" si="2"/>
        <v>12</v>
      </c>
      <c r="R10" s="20">
        <f t="shared" si="2"/>
        <v>13</v>
      </c>
      <c r="S10" s="20">
        <f t="shared" si="2"/>
        <v>14</v>
      </c>
      <c r="T10" s="20">
        <f t="shared" si="2"/>
        <v>15</v>
      </c>
      <c r="U10" s="20">
        <f t="shared" si="2"/>
        <v>16</v>
      </c>
      <c r="V10" s="20">
        <f t="shared" si="2"/>
        <v>17</v>
      </c>
      <c r="W10" s="20">
        <f t="shared" si="2"/>
        <v>18</v>
      </c>
      <c r="X10" s="20">
        <f t="shared" si="2"/>
        <v>19</v>
      </c>
      <c r="Y10" s="20">
        <f t="shared" si="2"/>
        <v>20</v>
      </c>
      <c r="Z10" s="20">
        <f t="shared" si="2"/>
        <v>21</v>
      </c>
      <c r="AA10" s="20">
        <f t="shared" si="2"/>
        <v>22</v>
      </c>
      <c r="AB10" s="20">
        <f t="shared" si="2"/>
        <v>23</v>
      </c>
      <c r="AC10" s="20">
        <f t="shared" si="2"/>
        <v>24</v>
      </c>
      <c r="AD10" s="20">
        <f t="shared" si="2"/>
        <v>25</v>
      </c>
      <c r="AE10" s="20">
        <f t="shared" si="2"/>
        <v>26</v>
      </c>
      <c r="AF10" s="20">
        <f t="shared" si="2"/>
        <v>27</v>
      </c>
      <c r="AG10" s="20">
        <f>IFERROR(DAY(AG3),"")</f>
        <v>28</v>
      </c>
      <c r="AH10" s="20">
        <f t="shared" ref="AH10:AJ10" si="3">IFERROR(DAY(AH3),"")</f>
        <v>29</v>
      </c>
      <c r="AI10" s="20">
        <f t="shared" si="3"/>
        <v>30</v>
      </c>
      <c r="AJ10" s="21">
        <f t="shared" si="3"/>
        <v>31</v>
      </c>
    </row>
    <row r="11" spans="1:40" ht="15.75" thickBot="1" x14ac:dyDescent="0.3">
      <c r="B11" s="6" t="s">
        <v>0</v>
      </c>
      <c r="C11" s="10" t="s">
        <v>17</v>
      </c>
      <c r="D11" s="10" t="s">
        <v>18</v>
      </c>
      <c r="E11" s="25" t="s">
        <v>19</v>
      </c>
      <c r="F11" s="22">
        <f>WEEKDAY(F3)</f>
        <v>6</v>
      </c>
      <c r="G11" s="23">
        <f t="shared" ref="G11:AF11" si="4">WEEKDAY(G3)</f>
        <v>7</v>
      </c>
      <c r="H11" s="23">
        <f t="shared" si="4"/>
        <v>1</v>
      </c>
      <c r="I11" s="23">
        <f t="shared" si="4"/>
        <v>2</v>
      </c>
      <c r="J11" s="23">
        <f t="shared" si="4"/>
        <v>3</v>
      </c>
      <c r="K11" s="23">
        <f t="shared" si="4"/>
        <v>4</v>
      </c>
      <c r="L11" s="23">
        <f t="shared" si="4"/>
        <v>5</v>
      </c>
      <c r="M11" s="23">
        <f t="shared" si="4"/>
        <v>6</v>
      </c>
      <c r="N11" s="23">
        <f t="shared" si="4"/>
        <v>7</v>
      </c>
      <c r="O11" s="23">
        <f t="shared" si="4"/>
        <v>1</v>
      </c>
      <c r="P11" s="23">
        <f t="shared" si="4"/>
        <v>2</v>
      </c>
      <c r="Q11" s="23">
        <f t="shared" si="4"/>
        <v>3</v>
      </c>
      <c r="R11" s="23">
        <f t="shared" si="4"/>
        <v>4</v>
      </c>
      <c r="S11" s="23">
        <f t="shared" si="4"/>
        <v>5</v>
      </c>
      <c r="T11" s="23">
        <f t="shared" si="4"/>
        <v>6</v>
      </c>
      <c r="U11" s="23">
        <f t="shared" si="4"/>
        <v>7</v>
      </c>
      <c r="V11" s="23">
        <f t="shared" si="4"/>
        <v>1</v>
      </c>
      <c r="W11" s="23">
        <f t="shared" si="4"/>
        <v>2</v>
      </c>
      <c r="X11" s="23">
        <f t="shared" si="4"/>
        <v>3</v>
      </c>
      <c r="Y11" s="23">
        <f t="shared" si="4"/>
        <v>4</v>
      </c>
      <c r="Z11" s="23">
        <f t="shared" si="4"/>
        <v>5</v>
      </c>
      <c r="AA11" s="23">
        <f t="shared" si="4"/>
        <v>6</v>
      </c>
      <c r="AB11" s="23">
        <f t="shared" si="4"/>
        <v>7</v>
      </c>
      <c r="AC11" s="23">
        <f t="shared" si="4"/>
        <v>1</v>
      </c>
      <c r="AD11" s="23">
        <f t="shared" si="4"/>
        <v>2</v>
      </c>
      <c r="AE11" s="23">
        <f t="shared" si="4"/>
        <v>3</v>
      </c>
      <c r="AF11" s="23">
        <f t="shared" si="4"/>
        <v>4</v>
      </c>
      <c r="AG11" s="23">
        <f>IFERROR(WEEKDAY(AG3),"")</f>
        <v>5</v>
      </c>
      <c r="AH11" s="23">
        <f t="shared" ref="AH11:AJ11" si="5">IFERROR(WEEKDAY(AH3),"")</f>
        <v>6</v>
      </c>
      <c r="AI11" s="26">
        <f t="shared" si="5"/>
        <v>7</v>
      </c>
      <c r="AJ11" s="27">
        <f t="shared" si="5"/>
        <v>1</v>
      </c>
    </row>
    <row r="12" spans="1:40" ht="16.5" x14ac:dyDescent="0.25">
      <c r="A12" s="58" t="str">
        <f>IF(E12&lt;=1,"","L")</f>
        <v/>
      </c>
      <c r="B12" s="57" t="str">
        <f>IF(Config!A4&lt;&gt;"",Config!A4,"")</f>
        <v>Employé 1</v>
      </c>
      <c r="C12" s="11">
        <f>COUNTIF(F12:AJ12,$L$24)</f>
        <v>0</v>
      </c>
      <c r="D12" s="11">
        <f>COUNTIF(F12:AJ12,$F$24)</f>
        <v>0</v>
      </c>
      <c r="E12" s="12">
        <f>COUNTIF(F12:AJ12,$I$24)</f>
        <v>0</v>
      </c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4"/>
    </row>
    <row r="13" spans="1:40" ht="16.5" x14ac:dyDescent="0.25">
      <c r="A13" s="58" t="str">
        <f t="shared" ref="A13:A22" si="6">IF(E13&lt;=1,"","L")</f>
        <v/>
      </c>
      <c r="B13" s="57" t="str">
        <f>IF(Config!A5&lt;&gt;"",Config!A5,"")</f>
        <v>Employé 2</v>
      </c>
      <c r="C13" s="11">
        <f t="shared" ref="C13:C22" si="7">COUNTIF(F13:AJ13,$L$24)</f>
        <v>0</v>
      </c>
      <c r="D13" s="11">
        <f t="shared" ref="D13:D22" si="8">COUNTIF(F13:AJ13,$F$24)</f>
        <v>0</v>
      </c>
      <c r="E13" s="12">
        <f t="shared" ref="E13:E22" si="9">COUNTIF(F13:AJ13,$I$24)</f>
        <v>0</v>
      </c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</row>
    <row r="14" spans="1:40" ht="16.5" x14ac:dyDescent="0.25">
      <c r="A14" s="58" t="str">
        <f t="shared" si="6"/>
        <v/>
      </c>
      <c r="B14" s="57" t="str">
        <f>IF(Config!A6&lt;&gt;"",Config!A6,"")</f>
        <v>Employé 3</v>
      </c>
      <c r="C14" s="11">
        <f t="shared" si="7"/>
        <v>0</v>
      </c>
      <c r="D14" s="11">
        <f t="shared" si="8"/>
        <v>0</v>
      </c>
      <c r="E14" s="12">
        <f t="shared" si="9"/>
        <v>0</v>
      </c>
      <c r="F14" s="43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</row>
    <row r="15" spans="1:40" ht="16.5" x14ac:dyDescent="0.25">
      <c r="A15" s="58" t="str">
        <f t="shared" si="6"/>
        <v/>
      </c>
      <c r="B15" s="57" t="str">
        <f>IF(Config!A7&lt;&gt;"",Config!A7,"")</f>
        <v>Employé 4</v>
      </c>
      <c r="C15" s="11">
        <f t="shared" si="7"/>
        <v>0</v>
      </c>
      <c r="D15" s="11">
        <f t="shared" si="8"/>
        <v>0</v>
      </c>
      <c r="E15" s="12">
        <f t="shared" si="9"/>
        <v>0</v>
      </c>
      <c r="F15" s="43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</row>
    <row r="16" spans="1:40" ht="16.5" x14ac:dyDescent="0.25">
      <c r="A16" s="58" t="str">
        <f t="shared" si="6"/>
        <v/>
      </c>
      <c r="B16" s="57" t="str">
        <f>IF(Config!A8&lt;&gt;"",Config!A8,"")</f>
        <v>Employé 5</v>
      </c>
      <c r="C16" s="11">
        <f t="shared" si="7"/>
        <v>0</v>
      </c>
      <c r="D16" s="11">
        <f t="shared" si="8"/>
        <v>0</v>
      </c>
      <c r="E16" s="12">
        <f t="shared" si="9"/>
        <v>0</v>
      </c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</row>
    <row r="17" spans="1:36" ht="16.5" x14ac:dyDescent="0.25">
      <c r="A17" s="58" t="str">
        <f t="shared" si="6"/>
        <v/>
      </c>
      <c r="B17" s="57" t="str">
        <f>IF(Config!A9&lt;&gt;"",Config!A9,"")</f>
        <v>Employé 6</v>
      </c>
      <c r="C17" s="11">
        <f t="shared" si="7"/>
        <v>0</v>
      </c>
      <c r="D17" s="11">
        <f t="shared" si="8"/>
        <v>0</v>
      </c>
      <c r="E17" s="12">
        <f t="shared" si="9"/>
        <v>0</v>
      </c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5"/>
    </row>
    <row r="18" spans="1:36" ht="16.5" x14ac:dyDescent="0.25">
      <c r="A18" s="58" t="str">
        <f t="shared" si="6"/>
        <v/>
      </c>
      <c r="B18" s="57" t="str">
        <f>IF(Config!A10&lt;&gt;"",Config!A10,"")</f>
        <v>Employé 7</v>
      </c>
      <c r="C18" s="11">
        <f t="shared" si="7"/>
        <v>0</v>
      </c>
      <c r="D18" s="11">
        <f t="shared" si="8"/>
        <v>0</v>
      </c>
      <c r="E18" s="12">
        <f t="shared" si="9"/>
        <v>0</v>
      </c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</row>
    <row r="19" spans="1:36" ht="16.5" x14ac:dyDescent="0.25">
      <c r="A19" s="58" t="str">
        <f t="shared" si="6"/>
        <v/>
      </c>
      <c r="B19" s="57" t="s">
        <v>26</v>
      </c>
      <c r="C19" s="11">
        <f t="shared" si="7"/>
        <v>0</v>
      </c>
      <c r="D19" s="11">
        <f t="shared" si="8"/>
        <v>0</v>
      </c>
      <c r="E19" s="12">
        <f t="shared" si="9"/>
        <v>0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8"/>
    </row>
    <row r="20" spans="1:36" ht="16.5" x14ac:dyDescent="0.25">
      <c r="A20" s="58" t="str">
        <f t="shared" si="6"/>
        <v/>
      </c>
      <c r="B20" s="57" t="s">
        <v>30</v>
      </c>
      <c r="C20" s="11"/>
      <c r="D20" s="11"/>
      <c r="E20" s="12"/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8"/>
    </row>
    <row r="21" spans="1:36" ht="16.5" x14ac:dyDescent="0.25">
      <c r="A21" s="58" t="str">
        <f t="shared" si="6"/>
        <v/>
      </c>
      <c r="B21" s="57" t="s">
        <v>35</v>
      </c>
      <c r="C21" s="11"/>
      <c r="D21" s="11"/>
      <c r="E21" s="12"/>
      <c r="F21" s="4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8"/>
    </row>
    <row r="22" spans="1:36" ht="17.25" thickBot="1" x14ac:dyDescent="0.3">
      <c r="A22" s="58" t="str">
        <f t="shared" si="6"/>
        <v/>
      </c>
      <c r="B22" s="57" t="s">
        <v>36</v>
      </c>
      <c r="C22" s="11">
        <f t="shared" si="7"/>
        <v>0</v>
      </c>
      <c r="D22" s="11">
        <f t="shared" si="8"/>
        <v>0</v>
      </c>
      <c r="E22" s="12">
        <f t="shared" si="9"/>
        <v>0</v>
      </c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1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0">IF(COUNTIF(G$12:G$22,$F$24)+COUNTIF(G$12:G$22,$I$24)&lt;=3,"","STOP")</f>
        <v/>
      </c>
      <c r="H26" t="str">
        <f t="shared" si="10"/>
        <v/>
      </c>
      <c r="I26" t="str">
        <f t="shared" si="10"/>
        <v/>
      </c>
      <c r="J26" t="str">
        <f t="shared" si="10"/>
        <v/>
      </c>
      <c r="K26" t="str">
        <f t="shared" si="10"/>
        <v/>
      </c>
      <c r="L26" t="str">
        <f t="shared" si="10"/>
        <v/>
      </c>
      <c r="M26" t="str">
        <f t="shared" si="10"/>
        <v/>
      </c>
      <c r="N26" t="str">
        <f t="shared" si="10"/>
        <v/>
      </c>
      <c r="O26" t="str">
        <f t="shared" si="10"/>
        <v/>
      </c>
      <c r="P26" t="str">
        <f t="shared" si="10"/>
        <v/>
      </c>
      <c r="Q26" t="str">
        <f t="shared" si="10"/>
        <v/>
      </c>
      <c r="R26" t="str">
        <f t="shared" si="10"/>
        <v/>
      </c>
      <c r="S26" t="str">
        <f t="shared" si="10"/>
        <v/>
      </c>
      <c r="T26" t="str">
        <f t="shared" si="10"/>
        <v/>
      </c>
      <c r="U26" t="str">
        <f t="shared" si="10"/>
        <v/>
      </c>
      <c r="V26" t="str">
        <f t="shared" si="10"/>
        <v/>
      </c>
      <c r="W26" t="str">
        <f t="shared" si="10"/>
        <v/>
      </c>
      <c r="X26" t="str">
        <f t="shared" si="10"/>
        <v/>
      </c>
      <c r="Y26" t="str">
        <f t="shared" si="10"/>
        <v/>
      </c>
      <c r="Z26" t="str">
        <f t="shared" si="10"/>
        <v/>
      </c>
      <c r="AA26" t="str">
        <f t="shared" si="10"/>
        <v/>
      </c>
      <c r="AB26" t="str">
        <f t="shared" si="10"/>
        <v/>
      </c>
      <c r="AC26" t="str">
        <f t="shared" si="10"/>
        <v/>
      </c>
      <c r="AD26" t="str">
        <f t="shared" si="10"/>
        <v/>
      </c>
      <c r="AE26" t="str">
        <f t="shared" si="10"/>
        <v/>
      </c>
      <c r="AF26" t="str">
        <f t="shared" si="10"/>
        <v/>
      </c>
      <c r="AG26" t="str">
        <f t="shared" si="10"/>
        <v/>
      </c>
      <c r="AH26" t="str">
        <f t="shared" si="10"/>
        <v/>
      </c>
      <c r="AI26" t="str">
        <f t="shared" si="10"/>
        <v/>
      </c>
      <c r="AJ26" t="str">
        <f t="shared" si="10"/>
        <v/>
      </c>
    </row>
    <row r="27" spans="1:36" x14ac:dyDescent="0.25">
      <c r="J27" t="str">
        <f>IF(COUNTIF($F$12:$L$22,$F$24)+COUNTIF($F$12:$L$22,$I$24)&lt;=10,"","STOP")</f>
        <v/>
      </c>
      <c r="Q27" t="str">
        <f>IF(COUNTIF($M$12:$S$22,$F$24)+COUNTIF($M$12:$S$22,$I$24)&lt;=10,"","STOP")</f>
        <v/>
      </c>
      <c r="X27" t="str">
        <f>IF(COUNTIF($T$12:$Z$22,$F$24)+COUNTIF($T$12:$Z$22,$I$24)&lt;=10,"","STOP")</f>
        <v/>
      </c>
      <c r="AE27" t="str">
        <f>IF(COUNTIF($AA$12:$AG$22,$F$24)+COUNTIF($AA$12:$AG$22,$I$24)&lt;=10,"","STOP")</f>
        <v/>
      </c>
    </row>
  </sheetData>
  <sheetProtection selectLockedCells="1"/>
  <mergeCells count="2">
    <mergeCell ref="B5:AH8"/>
    <mergeCell ref="AI5:AJ8"/>
  </mergeCells>
  <conditionalFormatting sqref="F11:AJ11">
    <cfRule type="expression" dxfId="61" priority="10">
      <formula>OR(F$11=1,F$11=7)</formula>
    </cfRule>
  </conditionalFormatting>
  <conditionalFormatting sqref="F12:AJ22">
    <cfRule type="cellIs" dxfId="60" priority="5" operator="equal">
      <formula>"M"</formula>
    </cfRule>
    <cfRule type="cellIs" dxfId="59" priority="6" operator="equal">
      <formula>"R"</formula>
    </cfRule>
    <cfRule type="cellIs" dxfId="58" priority="7" operator="equal">
      <formula>"C"</formula>
    </cfRule>
    <cfRule type="expression" dxfId="57" priority="8">
      <formula>OR(F$11=1,F$11=7)</formula>
    </cfRule>
  </conditionalFormatting>
  <conditionalFormatting sqref="C12:E22">
    <cfRule type="cellIs" dxfId="56" priority="4" operator="equal">
      <formula>0</formula>
    </cfRule>
  </conditionalFormatting>
  <conditionalFormatting sqref="D24">
    <cfRule type="cellIs" dxfId="55" priority="3" operator="equal">
      <formula>"STOP"</formula>
    </cfRule>
  </conditionalFormatting>
  <conditionalFormatting sqref="A12:A22">
    <cfRule type="cellIs" dxfId="54" priority="2" operator="equal">
      <formula>"L"</formula>
    </cfRule>
  </conditionalFormatting>
  <conditionalFormatting sqref="F26:AJ26">
    <cfRule type="cellIs" dxfId="53" priority="1" operator="equal">
      <formula>"STOP"</formula>
    </cfRule>
  </conditionalFormatting>
  <dataValidations count="1">
    <dataValidation type="list" allowBlank="1" showInputMessage="1" showErrorMessage="1" sqref="F12:AJ22">
      <formula1>"C,R,M"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"/>
  <sheetViews>
    <sheetView showGridLines="0" topLeftCell="A4" workbookViewId="0">
      <selection activeCell="AE28" sqref="AE28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4" width="5" customWidth="1"/>
    <col min="35" max="36" width="4.7109375" customWidth="1"/>
  </cols>
  <sheetData>
    <row r="1" spans="1:40" hidden="1" x14ac:dyDescent="0.25">
      <c r="A1" s="2">
        <f>Config!D13</f>
        <v>44774</v>
      </c>
    </row>
    <row r="2" spans="1:40" hidden="1" x14ac:dyDescent="0.25">
      <c r="A2" s="2">
        <f>Config!E13</f>
        <v>44804</v>
      </c>
    </row>
    <row r="3" spans="1:40" ht="62.25" hidden="1" customHeight="1" x14ac:dyDescent="0.25">
      <c r="F3" s="4">
        <f>A1</f>
        <v>44774</v>
      </c>
      <c r="G3" s="4">
        <f>F3+1</f>
        <v>44775</v>
      </c>
      <c r="H3" s="4">
        <f t="shared" ref="H3:AJ3" si="0">G3+1</f>
        <v>44776</v>
      </c>
      <c r="I3" s="4">
        <f t="shared" si="0"/>
        <v>44777</v>
      </c>
      <c r="J3" s="4">
        <f t="shared" si="0"/>
        <v>44778</v>
      </c>
      <c r="K3" s="4">
        <f t="shared" si="0"/>
        <v>44779</v>
      </c>
      <c r="L3" s="4">
        <f t="shared" si="0"/>
        <v>44780</v>
      </c>
      <c r="M3" s="4">
        <f t="shared" si="0"/>
        <v>44781</v>
      </c>
      <c r="N3" s="4">
        <f t="shared" si="0"/>
        <v>44782</v>
      </c>
      <c r="O3" s="4">
        <f t="shared" si="0"/>
        <v>44783</v>
      </c>
      <c r="P3" s="4">
        <f t="shared" si="0"/>
        <v>44784</v>
      </c>
      <c r="Q3" s="4">
        <f t="shared" si="0"/>
        <v>44785</v>
      </c>
      <c r="R3" s="4">
        <f t="shared" si="0"/>
        <v>44786</v>
      </c>
      <c r="S3" s="4">
        <f t="shared" si="0"/>
        <v>44787</v>
      </c>
      <c r="T3" s="4">
        <f t="shared" si="0"/>
        <v>44788</v>
      </c>
      <c r="U3" s="4">
        <f t="shared" si="0"/>
        <v>44789</v>
      </c>
      <c r="V3" s="4">
        <f t="shared" si="0"/>
        <v>44790</v>
      </c>
      <c r="W3" s="4">
        <f t="shared" si="0"/>
        <v>44791</v>
      </c>
      <c r="X3" s="4">
        <f t="shared" si="0"/>
        <v>44792</v>
      </c>
      <c r="Y3" s="4">
        <f t="shared" si="0"/>
        <v>44793</v>
      </c>
      <c r="Z3" s="4">
        <f t="shared" si="0"/>
        <v>44794</v>
      </c>
      <c r="AA3" s="4">
        <f t="shared" si="0"/>
        <v>44795</v>
      </c>
      <c r="AB3" s="4">
        <f t="shared" si="0"/>
        <v>44796</v>
      </c>
      <c r="AC3" s="4">
        <f t="shared" si="0"/>
        <v>44797</v>
      </c>
      <c r="AD3" s="4">
        <f t="shared" si="0"/>
        <v>44798</v>
      </c>
      <c r="AE3" s="4">
        <f t="shared" si="0"/>
        <v>44799</v>
      </c>
      <c r="AF3" s="4">
        <f t="shared" si="0"/>
        <v>44800</v>
      </c>
      <c r="AG3" s="4">
        <f t="shared" si="0"/>
        <v>44801</v>
      </c>
      <c r="AH3" s="4">
        <f t="shared" si="0"/>
        <v>44802</v>
      </c>
      <c r="AI3" s="4">
        <f t="shared" si="0"/>
        <v>44803</v>
      </c>
      <c r="AJ3" s="4">
        <f t="shared" si="0"/>
        <v>44804</v>
      </c>
      <c r="AK3" s="4" t="str">
        <f t="shared" ref="AK3" si="1">IFERROR(IF(AJ3+1&gt;$A$2,"",AJ3+1),"")</f>
        <v/>
      </c>
      <c r="AL3" s="1"/>
      <c r="AM3" s="1"/>
      <c r="AN3" s="1"/>
    </row>
    <row r="4" spans="1:40" ht="36" customHeight="1" x14ac:dyDescent="0.2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1"/>
      <c r="AM4" s="1"/>
      <c r="AN4" s="1"/>
    </row>
    <row r="5" spans="1:40" x14ac:dyDescent="0.25">
      <c r="B5" s="59" t="str">
        <f>TEXT(A1,"Mmmm Aaaa")</f>
        <v>août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2">DAY(G3)</f>
        <v>2</v>
      </c>
      <c r="H10" s="20">
        <f t="shared" si="2"/>
        <v>3</v>
      </c>
      <c r="I10" s="20">
        <f t="shared" si="2"/>
        <v>4</v>
      </c>
      <c r="J10" s="20">
        <f t="shared" si="2"/>
        <v>5</v>
      </c>
      <c r="K10" s="20">
        <f t="shared" si="2"/>
        <v>6</v>
      </c>
      <c r="L10" s="20">
        <f t="shared" si="2"/>
        <v>7</v>
      </c>
      <c r="M10" s="20">
        <f t="shared" si="2"/>
        <v>8</v>
      </c>
      <c r="N10" s="20">
        <f t="shared" si="2"/>
        <v>9</v>
      </c>
      <c r="O10" s="20">
        <f t="shared" si="2"/>
        <v>10</v>
      </c>
      <c r="P10" s="20">
        <f t="shared" si="2"/>
        <v>11</v>
      </c>
      <c r="Q10" s="20">
        <f t="shared" si="2"/>
        <v>12</v>
      </c>
      <c r="R10" s="20">
        <f t="shared" si="2"/>
        <v>13</v>
      </c>
      <c r="S10" s="20">
        <f t="shared" si="2"/>
        <v>14</v>
      </c>
      <c r="T10" s="20">
        <f t="shared" si="2"/>
        <v>15</v>
      </c>
      <c r="U10" s="20">
        <f t="shared" si="2"/>
        <v>16</v>
      </c>
      <c r="V10" s="20">
        <f t="shared" si="2"/>
        <v>17</v>
      </c>
      <c r="W10" s="20">
        <f t="shared" si="2"/>
        <v>18</v>
      </c>
      <c r="X10" s="20">
        <f t="shared" si="2"/>
        <v>19</v>
      </c>
      <c r="Y10" s="20">
        <f t="shared" si="2"/>
        <v>20</v>
      </c>
      <c r="Z10" s="20">
        <f t="shared" si="2"/>
        <v>21</v>
      </c>
      <c r="AA10" s="20">
        <f t="shared" si="2"/>
        <v>22</v>
      </c>
      <c r="AB10" s="20">
        <f t="shared" si="2"/>
        <v>23</v>
      </c>
      <c r="AC10" s="20">
        <f t="shared" si="2"/>
        <v>24</v>
      </c>
      <c r="AD10" s="20">
        <f t="shared" si="2"/>
        <v>25</v>
      </c>
      <c r="AE10" s="20">
        <f t="shared" si="2"/>
        <v>26</v>
      </c>
      <c r="AF10" s="20">
        <f t="shared" si="2"/>
        <v>27</v>
      </c>
      <c r="AG10" s="20">
        <f>IFERROR(DAY(AG3),"")</f>
        <v>28</v>
      </c>
      <c r="AH10" s="20">
        <f t="shared" ref="AH10:AJ10" si="3">IFERROR(DAY(AH3),"")</f>
        <v>29</v>
      </c>
      <c r="AI10" s="20">
        <f t="shared" si="3"/>
        <v>30</v>
      </c>
      <c r="AJ10" s="21">
        <f t="shared" si="3"/>
        <v>31</v>
      </c>
    </row>
    <row r="11" spans="1:40" ht="15.75" thickBot="1" x14ac:dyDescent="0.3">
      <c r="B11" s="13" t="s">
        <v>0</v>
      </c>
      <c r="C11" s="28" t="s">
        <v>17</v>
      </c>
      <c r="D11" s="28" t="s">
        <v>18</v>
      </c>
      <c r="E11" s="29" t="s">
        <v>19</v>
      </c>
      <c r="F11" s="22">
        <f>WEEKDAY(F3)</f>
        <v>2</v>
      </c>
      <c r="G11" s="23">
        <f t="shared" ref="G11:AF11" si="4">WEEKDAY(G3)</f>
        <v>3</v>
      </c>
      <c r="H11" s="23">
        <f t="shared" si="4"/>
        <v>4</v>
      </c>
      <c r="I11" s="23">
        <f t="shared" si="4"/>
        <v>5</v>
      </c>
      <c r="J11" s="23">
        <f t="shared" si="4"/>
        <v>6</v>
      </c>
      <c r="K11" s="23">
        <f t="shared" si="4"/>
        <v>7</v>
      </c>
      <c r="L11" s="23">
        <f t="shared" si="4"/>
        <v>1</v>
      </c>
      <c r="M11" s="23">
        <f t="shared" si="4"/>
        <v>2</v>
      </c>
      <c r="N11" s="23">
        <f t="shared" si="4"/>
        <v>3</v>
      </c>
      <c r="O11" s="23">
        <f t="shared" si="4"/>
        <v>4</v>
      </c>
      <c r="P11" s="23">
        <f t="shared" si="4"/>
        <v>5</v>
      </c>
      <c r="Q11" s="23">
        <f t="shared" si="4"/>
        <v>6</v>
      </c>
      <c r="R11" s="23">
        <f t="shared" si="4"/>
        <v>7</v>
      </c>
      <c r="S11" s="23">
        <f t="shared" si="4"/>
        <v>1</v>
      </c>
      <c r="T11" s="23">
        <f t="shared" si="4"/>
        <v>2</v>
      </c>
      <c r="U11" s="23">
        <f t="shared" si="4"/>
        <v>3</v>
      </c>
      <c r="V11" s="23">
        <f t="shared" si="4"/>
        <v>4</v>
      </c>
      <c r="W11" s="23">
        <f t="shared" si="4"/>
        <v>5</v>
      </c>
      <c r="X11" s="23">
        <f t="shared" si="4"/>
        <v>6</v>
      </c>
      <c r="Y11" s="23">
        <f t="shared" si="4"/>
        <v>7</v>
      </c>
      <c r="Z11" s="23">
        <f t="shared" si="4"/>
        <v>1</v>
      </c>
      <c r="AA11" s="23">
        <f t="shared" si="4"/>
        <v>2</v>
      </c>
      <c r="AB11" s="23">
        <f t="shared" si="4"/>
        <v>3</v>
      </c>
      <c r="AC11" s="23">
        <f t="shared" si="4"/>
        <v>4</v>
      </c>
      <c r="AD11" s="23">
        <f t="shared" si="4"/>
        <v>5</v>
      </c>
      <c r="AE11" s="23">
        <f t="shared" si="4"/>
        <v>6</v>
      </c>
      <c r="AF11" s="23">
        <f t="shared" si="4"/>
        <v>7</v>
      </c>
      <c r="AG11" s="23">
        <f>IFERROR(WEEKDAY(AG3),"")</f>
        <v>1</v>
      </c>
      <c r="AH11" s="23">
        <f t="shared" ref="AH11:AJ11" si="5">IFERROR(WEEKDAY(AH3),"")</f>
        <v>2</v>
      </c>
      <c r="AI11" s="26">
        <f t="shared" si="5"/>
        <v>3</v>
      </c>
      <c r="AJ11" s="27">
        <f t="shared" si="5"/>
        <v>4</v>
      </c>
    </row>
    <row r="12" spans="1:40" ht="16.5" x14ac:dyDescent="0.25">
      <c r="A12" s="58" t="str">
        <f>IF(E12&lt;=1,"","L")</f>
        <v/>
      </c>
      <c r="B12" s="56" t="str">
        <f>IF(Config!A4&lt;&gt;"",Config!A4,"")</f>
        <v>Employé 1</v>
      </c>
      <c r="C12" s="11">
        <f>COUNTIF(F12:AJ12,$L$24)</f>
        <v>0</v>
      </c>
      <c r="D12" s="11">
        <f>COUNTIF(F12:AJ12,$F$24)</f>
        <v>0</v>
      </c>
      <c r="E12" s="12">
        <f>COUNTIF(F12:AJ12,$I$24)</f>
        <v>0</v>
      </c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4"/>
    </row>
    <row r="13" spans="1:40" ht="16.5" x14ac:dyDescent="0.25">
      <c r="A13" s="58" t="str">
        <f t="shared" ref="A13:A22" si="6">IF(E13&lt;=1,"","L")</f>
        <v/>
      </c>
      <c r="B13" s="57" t="str">
        <f>IF(Config!A5&lt;&gt;"",Config!A5,"")</f>
        <v>Employé 2</v>
      </c>
      <c r="C13" s="11">
        <f t="shared" ref="C13:C22" si="7">COUNTIF(F13:AJ13,$L$24)</f>
        <v>0</v>
      </c>
      <c r="D13" s="11">
        <f t="shared" ref="D13:D22" si="8">COUNTIF(F13:AJ13,$F$24)</f>
        <v>0</v>
      </c>
      <c r="E13" s="12">
        <f t="shared" ref="E13:E22" si="9">COUNTIF(F13:AJ13,$I$24)</f>
        <v>0</v>
      </c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</row>
    <row r="14" spans="1:40" ht="16.5" x14ac:dyDescent="0.25">
      <c r="A14" s="58" t="str">
        <f t="shared" si="6"/>
        <v/>
      </c>
      <c r="B14" s="57" t="str">
        <f>IF(Config!A6&lt;&gt;"",Config!A6,"")</f>
        <v>Employé 3</v>
      </c>
      <c r="C14" s="11">
        <f t="shared" si="7"/>
        <v>0</v>
      </c>
      <c r="D14" s="11">
        <f t="shared" si="8"/>
        <v>0</v>
      </c>
      <c r="E14" s="12">
        <f t="shared" si="9"/>
        <v>0</v>
      </c>
      <c r="F14" s="43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</row>
    <row r="15" spans="1:40" ht="16.5" x14ac:dyDescent="0.25">
      <c r="A15" s="58" t="str">
        <f t="shared" si="6"/>
        <v/>
      </c>
      <c r="B15" s="57" t="str">
        <f>IF(Config!A7&lt;&gt;"",Config!A7,"")</f>
        <v>Employé 4</v>
      </c>
      <c r="C15" s="11">
        <f t="shared" si="7"/>
        <v>0</v>
      </c>
      <c r="D15" s="11">
        <f t="shared" si="8"/>
        <v>0</v>
      </c>
      <c r="E15" s="12">
        <f t="shared" si="9"/>
        <v>0</v>
      </c>
      <c r="F15" s="43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</row>
    <row r="16" spans="1:40" ht="16.5" x14ac:dyDescent="0.25">
      <c r="A16" s="58" t="str">
        <f t="shared" si="6"/>
        <v/>
      </c>
      <c r="B16" s="57" t="str">
        <f>IF(Config!A8&lt;&gt;"",Config!A8,"")</f>
        <v>Employé 5</v>
      </c>
      <c r="C16" s="11">
        <f t="shared" si="7"/>
        <v>0</v>
      </c>
      <c r="D16" s="11">
        <f t="shared" si="8"/>
        <v>0</v>
      </c>
      <c r="E16" s="12">
        <f t="shared" si="9"/>
        <v>0</v>
      </c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</row>
    <row r="17" spans="1:36" ht="16.5" x14ac:dyDescent="0.25">
      <c r="A17" s="58" t="str">
        <f t="shared" si="6"/>
        <v/>
      </c>
      <c r="B17" s="57" t="str">
        <f>IF(Config!A9&lt;&gt;"",Config!A9,"")</f>
        <v>Employé 6</v>
      </c>
      <c r="C17" s="11">
        <f t="shared" si="7"/>
        <v>0</v>
      </c>
      <c r="D17" s="11">
        <f t="shared" si="8"/>
        <v>0</v>
      </c>
      <c r="E17" s="12">
        <f t="shared" si="9"/>
        <v>0</v>
      </c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5"/>
    </row>
    <row r="18" spans="1:36" ht="16.5" x14ac:dyDescent="0.25">
      <c r="A18" s="58" t="str">
        <f t="shared" si="6"/>
        <v/>
      </c>
      <c r="B18" s="57" t="str">
        <f>IF(Config!A10&lt;&gt;"",Config!A10,"")</f>
        <v>Employé 7</v>
      </c>
      <c r="C18" s="11">
        <f t="shared" si="7"/>
        <v>0</v>
      </c>
      <c r="D18" s="11">
        <f t="shared" si="8"/>
        <v>0</v>
      </c>
      <c r="E18" s="12">
        <f t="shared" si="9"/>
        <v>0</v>
      </c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</row>
    <row r="19" spans="1:36" ht="16.5" x14ac:dyDescent="0.25">
      <c r="A19" s="58" t="str">
        <f t="shared" si="6"/>
        <v/>
      </c>
      <c r="B19" s="57" t="s">
        <v>26</v>
      </c>
      <c r="C19" s="11">
        <f t="shared" si="7"/>
        <v>0</v>
      </c>
      <c r="D19" s="11">
        <f t="shared" si="8"/>
        <v>0</v>
      </c>
      <c r="E19" s="12">
        <f t="shared" si="9"/>
        <v>0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8"/>
    </row>
    <row r="20" spans="1:36" ht="16.5" x14ac:dyDescent="0.25">
      <c r="A20" s="58" t="str">
        <f t="shared" si="6"/>
        <v/>
      </c>
      <c r="B20" s="57" t="s">
        <v>30</v>
      </c>
      <c r="C20" s="11">
        <f t="shared" si="7"/>
        <v>0</v>
      </c>
      <c r="D20" s="11">
        <f t="shared" si="8"/>
        <v>0</v>
      </c>
      <c r="E20" s="12">
        <f t="shared" si="9"/>
        <v>0</v>
      </c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6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8"/>
    </row>
    <row r="21" spans="1:36" ht="16.5" x14ac:dyDescent="0.25">
      <c r="A21" s="58" t="str">
        <f t="shared" si="6"/>
        <v/>
      </c>
      <c r="B21" s="57" t="s">
        <v>35</v>
      </c>
      <c r="C21" s="11">
        <f t="shared" si="7"/>
        <v>0</v>
      </c>
      <c r="D21" s="11">
        <f t="shared" si="8"/>
        <v>0</v>
      </c>
      <c r="E21" s="12">
        <f t="shared" si="9"/>
        <v>0</v>
      </c>
      <c r="F21" s="4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8"/>
    </row>
    <row r="22" spans="1:36" ht="17.25" thickBot="1" x14ac:dyDescent="0.3">
      <c r="A22" s="58" t="str">
        <f t="shared" si="6"/>
        <v/>
      </c>
      <c r="B22" s="57" t="s">
        <v>36</v>
      </c>
      <c r="C22" s="11">
        <f t="shared" si="7"/>
        <v>0</v>
      </c>
      <c r="D22" s="11">
        <f t="shared" si="8"/>
        <v>0</v>
      </c>
      <c r="E22" s="12">
        <f t="shared" si="9"/>
        <v>0</v>
      </c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1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0">IF(COUNTIF(G$12:G$22,$F$24)+COUNTIF(G$12:G$22,$I$24)&lt;=3,"","STOP")</f>
        <v/>
      </c>
      <c r="H26" t="str">
        <f t="shared" si="10"/>
        <v/>
      </c>
      <c r="I26" t="str">
        <f t="shared" si="10"/>
        <v/>
      </c>
      <c r="J26" t="str">
        <f t="shared" si="10"/>
        <v/>
      </c>
      <c r="K26" t="str">
        <f t="shared" si="10"/>
        <v/>
      </c>
      <c r="L26" t="str">
        <f t="shared" si="10"/>
        <v/>
      </c>
      <c r="M26" t="str">
        <f t="shared" si="10"/>
        <v/>
      </c>
      <c r="N26" t="str">
        <f t="shared" si="10"/>
        <v/>
      </c>
      <c r="O26" t="str">
        <f t="shared" si="10"/>
        <v/>
      </c>
      <c r="P26" t="str">
        <f t="shared" si="10"/>
        <v/>
      </c>
      <c r="Q26" t="str">
        <f t="shared" si="10"/>
        <v/>
      </c>
      <c r="R26" t="str">
        <f t="shared" si="10"/>
        <v/>
      </c>
      <c r="S26" t="str">
        <f t="shared" si="10"/>
        <v/>
      </c>
      <c r="T26" t="str">
        <f t="shared" si="10"/>
        <v/>
      </c>
      <c r="U26" t="str">
        <f t="shared" si="10"/>
        <v/>
      </c>
      <c r="V26" t="str">
        <f t="shared" si="10"/>
        <v/>
      </c>
      <c r="W26" t="str">
        <f t="shared" si="10"/>
        <v/>
      </c>
      <c r="X26" t="str">
        <f t="shared" si="10"/>
        <v/>
      </c>
      <c r="Y26" t="str">
        <f t="shared" si="10"/>
        <v/>
      </c>
      <c r="Z26" t="str">
        <f t="shared" si="10"/>
        <v/>
      </c>
      <c r="AA26" t="str">
        <f t="shared" si="10"/>
        <v/>
      </c>
      <c r="AB26" t="str">
        <f t="shared" si="10"/>
        <v/>
      </c>
      <c r="AC26" t="str">
        <f t="shared" si="10"/>
        <v/>
      </c>
      <c r="AD26" t="str">
        <f t="shared" si="10"/>
        <v/>
      </c>
      <c r="AE26" t="str">
        <f t="shared" si="10"/>
        <v/>
      </c>
      <c r="AF26" t="str">
        <f t="shared" si="10"/>
        <v/>
      </c>
      <c r="AG26" t="str">
        <f t="shared" si="10"/>
        <v/>
      </c>
      <c r="AH26" t="str">
        <f t="shared" si="10"/>
        <v/>
      </c>
      <c r="AI26" t="str">
        <f t="shared" si="10"/>
        <v/>
      </c>
      <c r="AJ26" t="str">
        <f t="shared" si="10"/>
        <v/>
      </c>
    </row>
    <row r="27" spans="1:36" x14ac:dyDescent="0.25">
      <c r="J27" t="str">
        <f>IF(COUNTIF($F$12:$L$22,$F$24)+COUNTIF($F$12:$L$22,$I$24)&lt;=10,"","STOP")</f>
        <v/>
      </c>
      <c r="Q27" t="str">
        <f>IF(COUNTIF($M$12:$S$22,$F$24)+COUNTIF($M$12:$S$22,$I$24)&lt;=10,"","STOP")</f>
        <v/>
      </c>
      <c r="X27" t="str">
        <f>IF(COUNTIF($T$12:$Z$22,$F$24)+COUNTIF($T$12:$Z$22,$I$24)&lt;=10,"","STOP")</f>
        <v/>
      </c>
      <c r="AE27" t="str">
        <f>IF(COUNTIF($AA$12:$AG$22,$F$24)+COUNTIF($AA$12:$AG$22,$I$24)&lt;=10,"","STOP")</f>
        <v/>
      </c>
    </row>
  </sheetData>
  <sheetProtection selectLockedCells="1"/>
  <mergeCells count="2">
    <mergeCell ref="B5:AH8"/>
    <mergeCell ref="AI5:AJ8"/>
  </mergeCells>
  <conditionalFormatting sqref="F11:AJ11">
    <cfRule type="expression" dxfId="52" priority="12">
      <formula>OR(F$11=1,F$11=7)</formula>
    </cfRule>
  </conditionalFormatting>
  <conditionalFormatting sqref="F12:AJ19 F20:O20 Q20:AJ20 F21:AJ22">
    <cfRule type="cellIs" dxfId="51" priority="7" operator="equal">
      <formula>"M"</formula>
    </cfRule>
    <cfRule type="cellIs" dxfId="50" priority="8" operator="equal">
      <formula>"R"</formula>
    </cfRule>
    <cfRule type="cellIs" dxfId="49" priority="9" operator="equal">
      <formula>"C"</formula>
    </cfRule>
    <cfRule type="expression" dxfId="48" priority="10">
      <formula>OR(F$11=1,F$11=7)</formula>
    </cfRule>
  </conditionalFormatting>
  <conditionalFormatting sqref="C12:E22">
    <cfRule type="cellIs" dxfId="47" priority="6" operator="equal">
      <formula>0</formula>
    </cfRule>
  </conditionalFormatting>
  <conditionalFormatting sqref="D24">
    <cfRule type="cellIs" dxfId="46" priority="5" operator="equal">
      <formula>"STOP"</formula>
    </cfRule>
  </conditionalFormatting>
  <conditionalFormatting sqref="A12:A19">
    <cfRule type="cellIs" dxfId="45" priority="3" operator="equal">
      <formula>"L"</formula>
    </cfRule>
  </conditionalFormatting>
  <conditionalFormatting sqref="A20:A22">
    <cfRule type="cellIs" dxfId="44" priority="2" operator="equal">
      <formula>"L"</formula>
    </cfRule>
  </conditionalFormatting>
  <conditionalFormatting sqref="F26:AJ26">
    <cfRule type="cellIs" dxfId="43" priority="1" operator="equal">
      <formula>"STOP"</formula>
    </cfRule>
  </conditionalFormatting>
  <dataValidations count="1">
    <dataValidation type="list" allowBlank="1" showInputMessage="1" showErrorMessage="1" sqref="F12:O22 Q12:AJ22 P21:P22 P12:P19">
      <formula1>"C,R,M"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"/>
  <sheetViews>
    <sheetView showGridLines="0" topLeftCell="A4" workbookViewId="0">
      <selection activeCell="AE28" sqref="AE28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4" width="5" customWidth="1"/>
    <col min="35" max="36" width="4.7109375" customWidth="1"/>
  </cols>
  <sheetData>
    <row r="1" spans="1:40" hidden="1" x14ac:dyDescent="0.25">
      <c r="A1" s="2">
        <f>Config!D14</f>
        <v>44805</v>
      </c>
    </row>
    <row r="2" spans="1:40" hidden="1" x14ac:dyDescent="0.25">
      <c r="A2" s="2">
        <f>Config!E14</f>
        <v>44834</v>
      </c>
    </row>
    <row r="3" spans="1:40" ht="62.25" hidden="1" customHeight="1" x14ac:dyDescent="0.25">
      <c r="F3" s="4">
        <f>A1</f>
        <v>44805</v>
      </c>
      <c r="G3" s="4">
        <f>F3+1</f>
        <v>44806</v>
      </c>
      <c r="H3" s="4">
        <f t="shared" ref="H3:AF3" si="0">G3+1</f>
        <v>44807</v>
      </c>
      <c r="I3" s="4">
        <f t="shared" si="0"/>
        <v>44808</v>
      </c>
      <c r="J3" s="4">
        <f t="shared" si="0"/>
        <v>44809</v>
      </c>
      <c r="K3" s="4">
        <f t="shared" si="0"/>
        <v>44810</v>
      </c>
      <c r="L3" s="4">
        <f t="shared" si="0"/>
        <v>44811</v>
      </c>
      <c r="M3" s="4">
        <f t="shared" si="0"/>
        <v>44812</v>
      </c>
      <c r="N3" s="4">
        <f t="shared" si="0"/>
        <v>44813</v>
      </c>
      <c r="O3" s="4">
        <f t="shared" si="0"/>
        <v>44814</v>
      </c>
      <c r="P3" s="4">
        <f t="shared" si="0"/>
        <v>44815</v>
      </c>
      <c r="Q3" s="4">
        <f t="shared" si="0"/>
        <v>44816</v>
      </c>
      <c r="R3" s="4">
        <f t="shared" si="0"/>
        <v>44817</v>
      </c>
      <c r="S3" s="4">
        <f t="shared" si="0"/>
        <v>44818</v>
      </c>
      <c r="T3" s="4">
        <f t="shared" si="0"/>
        <v>44819</v>
      </c>
      <c r="U3" s="4">
        <f t="shared" si="0"/>
        <v>44820</v>
      </c>
      <c r="V3" s="4">
        <f t="shared" si="0"/>
        <v>44821</v>
      </c>
      <c r="W3" s="4">
        <f t="shared" si="0"/>
        <v>44822</v>
      </c>
      <c r="X3" s="4">
        <f t="shared" si="0"/>
        <v>44823</v>
      </c>
      <c r="Y3" s="4">
        <f t="shared" si="0"/>
        <v>44824</v>
      </c>
      <c r="Z3" s="4">
        <f t="shared" si="0"/>
        <v>44825</v>
      </c>
      <c r="AA3" s="4">
        <f t="shared" si="0"/>
        <v>44826</v>
      </c>
      <c r="AB3" s="4">
        <f t="shared" si="0"/>
        <v>44827</v>
      </c>
      <c r="AC3" s="4">
        <f t="shared" si="0"/>
        <v>44828</v>
      </c>
      <c r="AD3" s="4">
        <f t="shared" si="0"/>
        <v>44829</v>
      </c>
      <c r="AE3" s="4">
        <f t="shared" si="0"/>
        <v>44830</v>
      </c>
      <c r="AF3" s="4">
        <f t="shared" si="0"/>
        <v>44831</v>
      </c>
      <c r="AG3" s="4">
        <f>IFERROR(IF(AF3+1&gt;$A$2,"",AF3+1),"")</f>
        <v>44832</v>
      </c>
      <c r="AH3" s="4">
        <f t="shared" ref="AH3:AJ3" si="1">IFERROR(IF(AG3+1&gt;$A$2,"",AG3+1),"")</f>
        <v>44833</v>
      </c>
      <c r="AI3" s="4">
        <f t="shared" si="1"/>
        <v>44834</v>
      </c>
      <c r="AJ3" s="4" t="str">
        <f t="shared" si="1"/>
        <v/>
      </c>
      <c r="AK3" s="4" t="str">
        <f t="shared" ref="AK3" si="2">IFERROR(IF(AJ3+1&gt;$A$2,"",AJ3+1),"")</f>
        <v/>
      </c>
      <c r="AL3" s="1"/>
      <c r="AM3" s="1"/>
      <c r="AN3" s="1"/>
    </row>
    <row r="4" spans="1:40" ht="36" customHeight="1" x14ac:dyDescent="0.2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1"/>
      <c r="AM4" s="1"/>
      <c r="AN4" s="1"/>
    </row>
    <row r="5" spans="1:40" x14ac:dyDescent="0.25">
      <c r="B5" s="59" t="str">
        <f>TEXT(A1,"Mmmm Aaaa")</f>
        <v>septembre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3">DAY(G3)</f>
        <v>2</v>
      </c>
      <c r="H10" s="20">
        <f t="shared" si="3"/>
        <v>3</v>
      </c>
      <c r="I10" s="20">
        <f t="shared" si="3"/>
        <v>4</v>
      </c>
      <c r="J10" s="20">
        <f t="shared" si="3"/>
        <v>5</v>
      </c>
      <c r="K10" s="20">
        <f t="shared" si="3"/>
        <v>6</v>
      </c>
      <c r="L10" s="20">
        <f t="shared" si="3"/>
        <v>7</v>
      </c>
      <c r="M10" s="20">
        <f t="shared" si="3"/>
        <v>8</v>
      </c>
      <c r="N10" s="20">
        <f t="shared" si="3"/>
        <v>9</v>
      </c>
      <c r="O10" s="20">
        <f t="shared" si="3"/>
        <v>10</v>
      </c>
      <c r="P10" s="20">
        <f t="shared" si="3"/>
        <v>11</v>
      </c>
      <c r="Q10" s="20">
        <f t="shared" si="3"/>
        <v>12</v>
      </c>
      <c r="R10" s="20">
        <f t="shared" si="3"/>
        <v>13</v>
      </c>
      <c r="S10" s="20">
        <f t="shared" si="3"/>
        <v>14</v>
      </c>
      <c r="T10" s="20">
        <f t="shared" si="3"/>
        <v>15</v>
      </c>
      <c r="U10" s="20">
        <f t="shared" si="3"/>
        <v>16</v>
      </c>
      <c r="V10" s="20">
        <f t="shared" si="3"/>
        <v>17</v>
      </c>
      <c r="W10" s="20">
        <f t="shared" si="3"/>
        <v>18</v>
      </c>
      <c r="X10" s="20">
        <f t="shared" si="3"/>
        <v>19</v>
      </c>
      <c r="Y10" s="20">
        <f t="shared" si="3"/>
        <v>20</v>
      </c>
      <c r="Z10" s="20">
        <f t="shared" si="3"/>
        <v>21</v>
      </c>
      <c r="AA10" s="20">
        <f t="shared" si="3"/>
        <v>22</v>
      </c>
      <c r="AB10" s="20">
        <f t="shared" si="3"/>
        <v>23</v>
      </c>
      <c r="AC10" s="20">
        <f t="shared" si="3"/>
        <v>24</v>
      </c>
      <c r="AD10" s="20">
        <f t="shared" si="3"/>
        <v>25</v>
      </c>
      <c r="AE10" s="20">
        <f t="shared" si="3"/>
        <v>26</v>
      </c>
      <c r="AF10" s="20">
        <f t="shared" si="3"/>
        <v>27</v>
      </c>
      <c r="AG10" s="20">
        <f>IFERROR(DAY(AG3),"")</f>
        <v>28</v>
      </c>
      <c r="AH10" s="20">
        <f t="shared" ref="AH10:AJ10" si="4">IFERROR(DAY(AH3),"")</f>
        <v>29</v>
      </c>
      <c r="AI10" s="21">
        <f t="shared" si="4"/>
        <v>30</v>
      </c>
      <c r="AJ10" t="str">
        <f t="shared" si="4"/>
        <v/>
      </c>
    </row>
    <row r="11" spans="1:40" ht="15.75" thickBot="1" x14ac:dyDescent="0.3">
      <c r="B11" s="13" t="s">
        <v>0</v>
      </c>
      <c r="C11" s="28" t="s">
        <v>17</v>
      </c>
      <c r="D11" s="28" t="s">
        <v>18</v>
      </c>
      <c r="E11" s="29" t="s">
        <v>19</v>
      </c>
      <c r="F11" s="22">
        <f>WEEKDAY(F3)</f>
        <v>5</v>
      </c>
      <c r="G11" s="23">
        <f t="shared" ref="G11:AF11" si="5">WEEKDAY(G3)</f>
        <v>6</v>
      </c>
      <c r="H11" s="23">
        <f t="shared" si="5"/>
        <v>7</v>
      </c>
      <c r="I11" s="23">
        <f t="shared" si="5"/>
        <v>1</v>
      </c>
      <c r="J11" s="23">
        <f t="shared" si="5"/>
        <v>2</v>
      </c>
      <c r="K11" s="23">
        <f t="shared" si="5"/>
        <v>3</v>
      </c>
      <c r="L11" s="23">
        <f t="shared" si="5"/>
        <v>4</v>
      </c>
      <c r="M11" s="23">
        <f t="shared" si="5"/>
        <v>5</v>
      </c>
      <c r="N11" s="23">
        <f t="shared" si="5"/>
        <v>6</v>
      </c>
      <c r="O11" s="23">
        <f t="shared" si="5"/>
        <v>7</v>
      </c>
      <c r="P11" s="23">
        <f t="shared" si="5"/>
        <v>1</v>
      </c>
      <c r="Q11" s="23">
        <f t="shared" si="5"/>
        <v>2</v>
      </c>
      <c r="R11" s="23">
        <f t="shared" si="5"/>
        <v>3</v>
      </c>
      <c r="S11" s="23">
        <f t="shared" si="5"/>
        <v>4</v>
      </c>
      <c r="T11" s="23">
        <f t="shared" si="5"/>
        <v>5</v>
      </c>
      <c r="U11" s="23">
        <f t="shared" si="5"/>
        <v>6</v>
      </c>
      <c r="V11" s="23">
        <f t="shared" si="5"/>
        <v>7</v>
      </c>
      <c r="W11" s="23">
        <f t="shared" si="5"/>
        <v>1</v>
      </c>
      <c r="X11" s="23">
        <f t="shared" si="5"/>
        <v>2</v>
      </c>
      <c r="Y11" s="23">
        <f t="shared" si="5"/>
        <v>3</v>
      </c>
      <c r="Z11" s="23">
        <f t="shared" si="5"/>
        <v>4</v>
      </c>
      <c r="AA11" s="23">
        <f t="shared" si="5"/>
        <v>5</v>
      </c>
      <c r="AB11" s="23">
        <f t="shared" si="5"/>
        <v>6</v>
      </c>
      <c r="AC11" s="23">
        <f t="shared" si="5"/>
        <v>7</v>
      </c>
      <c r="AD11" s="23">
        <f t="shared" si="5"/>
        <v>1</v>
      </c>
      <c r="AE11" s="23">
        <f t="shared" si="5"/>
        <v>2</v>
      </c>
      <c r="AF11" s="23">
        <f t="shared" si="5"/>
        <v>3</v>
      </c>
      <c r="AG11" s="23">
        <f>IFERROR(WEEKDAY(AG3),"")</f>
        <v>4</v>
      </c>
      <c r="AH11" s="23">
        <f t="shared" ref="AH11:AJ11" si="6">IFERROR(WEEKDAY(AH3),"")</f>
        <v>5</v>
      </c>
      <c r="AI11" s="27">
        <f t="shared" si="6"/>
        <v>6</v>
      </c>
      <c r="AJ11" s="5" t="str">
        <f t="shared" si="6"/>
        <v/>
      </c>
    </row>
    <row r="12" spans="1:40" ht="16.5" x14ac:dyDescent="0.25">
      <c r="A12" s="58" t="str">
        <f>IF(E12&lt;=1,"","L")</f>
        <v/>
      </c>
      <c r="B12" s="56" t="str">
        <f>IF(Config!A4&lt;&gt;"",Config!A4,"")</f>
        <v>Employé 1</v>
      </c>
      <c r="C12" s="11">
        <f>COUNTIF(F12:AI12,$L$24)</f>
        <v>0</v>
      </c>
      <c r="D12" s="11">
        <f>COUNTIF(F12:AI12,$F$24)</f>
        <v>0</v>
      </c>
      <c r="E12" s="12">
        <f>COUNTIF(F12:AI12,$I$24)</f>
        <v>0</v>
      </c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4"/>
      <c r="AJ12" s="40"/>
    </row>
    <row r="13" spans="1:40" ht="16.5" x14ac:dyDescent="0.25">
      <c r="A13" s="58" t="str">
        <f t="shared" ref="A13:A22" si="7">IF(E13&lt;=1,"","L")</f>
        <v/>
      </c>
      <c r="B13" s="57" t="str">
        <f>IF(Config!A5&lt;&gt;"",Config!A5,"")</f>
        <v>Employé 2</v>
      </c>
      <c r="C13" s="11">
        <f t="shared" ref="C13:C22" si="8">COUNTIF(F13:AI13,$L$24)</f>
        <v>0</v>
      </c>
      <c r="D13" s="11">
        <f t="shared" ref="D13:D22" si="9">COUNTIF(F13:AI13,$F$24)</f>
        <v>0</v>
      </c>
      <c r="E13" s="12">
        <f t="shared" ref="E13:E22" si="10">COUNTIF(F13:AI13,$I$24)</f>
        <v>0</v>
      </c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5"/>
      <c r="AJ13" s="40"/>
    </row>
    <row r="14" spans="1:40" ht="16.5" x14ac:dyDescent="0.25">
      <c r="A14" s="58" t="str">
        <f t="shared" si="7"/>
        <v/>
      </c>
      <c r="B14" s="57" t="str">
        <f>IF(Config!A6&lt;&gt;"",Config!A6,"")</f>
        <v>Employé 3</v>
      </c>
      <c r="C14" s="11">
        <f t="shared" si="8"/>
        <v>0</v>
      </c>
      <c r="D14" s="11">
        <f t="shared" si="9"/>
        <v>0</v>
      </c>
      <c r="E14" s="12">
        <f t="shared" si="10"/>
        <v>0</v>
      </c>
      <c r="F14" s="43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5"/>
      <c r="AJ14" s="40"/>
    </row>
    <row r="15" spans="1:40" ht="16.5" x14ac:dyDescent="0.25">
      <c r="A15" s="58" t="str">
        <f t="shared" si="7"/>
        <v/>
      </c>
      <c r="B15" s="57" t="str">
        <f>IF(Config!A7&lt;&gt;"",Config!A7,"")</f>
        <v>Employé 4</v>
      </c>
      <c r="C15" s="11">
        <f t="shared" si="8"/>
        <v>0</v>
      </c>
      <c r="D15" s="11">
        <f t="shared" si="9"/>
        <v>0</v>
      </c>
      <c r="E15" s="12">
        <f t="shared" si="10"/>
        <v>0</v>
      </c>
      <c r="F15" s="43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5"/>
      <c r="AJ15" s="40"/>
    </row>
    <row r="16" spans="1:40" ht="16.5" x14ac:dyDescent="0.25">
      <c r="A16" s="58" t="str">
        <f t="shared" si="7"/>
        <v/>
      </c>
      <c r="B16" s="57" t="str">
        <f>IF(Config!A8&lt;&gt;"",Config!A8,"")</f>
        <v>Employé 5</v>
      </c>
      <c r="C16" s="11">
        <f t="shared" si="8"/>
        <v>0</v>
      </c>
      <c r="D16" s="11">
        <f t="shared" si="9"/>
        <v>0</v>
      </c>
      <c r="E16" s="12">
        <f t="shared" si="10"/>
        <v>0</v>
      </c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5"/>
      <c r="AJ16" s="40"/>
    </row>
    <row r="17" spans="1:36" ht="16.5" x14ac:dyDescent="0.25">
      <c r="A17" s="58" t="str">
        <f t="shared" si="7"/>
        <v/>
      </c>
      <c r="B17" s="57" t="str">
        <f>IF(Config!A9&lt;&gt;"",Config!A9,"")</f>
        <v>Employé 6</v>
      </c>
      <c r="C17" s="11">
        <f t="shared" si="8"/>
        <v>0</v>
      </c>
      <c r="D17" s="11">
        <f t="shared" si="9"/>
        <v>0</v>
      </c>
      <c r="E17" s="12">
        <f t="shared" si="10"/>
        <v>0</v>
      </c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5"/>
      <c r="AJ17" s="40"/>
    </row>
    <row r="18" spans="1:36" ht="16.5" x14ac:dyDescent="0.25">
      <c r="A18" s="58" t="str">
        <f t="shared" si="7"/>
        <v/>
      </c>
      <c r="B18" s="57" t="str">
        <f>IF(Config!A10&lt;&gt;"",Config!A10,"")</f>
        <v>Employé 7</v>
      </c>
      <c r="C18" s="11">
        <f t="shared" si="8"/>
        <v>0</v>
      </c>
      <c r="D18" s="11">
        <f t="shared" si="9"/>
        <v>0</v>
      </c>
      <c r="E18" s="12">
        <f t="shared" si="10"/>
        <v>0</v>
      </c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5"/>
      <c r="AJ18" s="40"/>
    </row>
    <row r="19" spans="1:36" ht="16.5" x14ac:dyDescent="0.25">
      <c r="A19" s="58" t="str">
        <f t="shared" si="7"/>
        <v/>
      </c>
      <c r="B19" s="57" t="s">
        <v>26</v>
      </c>
      <c r="C19" s="11">
        <f t="shared" si="8"/>
        <v>0</v>
      </c>
      <c r="D19" s="11">
        <f t="shared" si="9"/>
        <v>0</v>
      </c>
      <c r="E19" s="12">
        <f t="shared" si="10"/>
        <v>0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8"/>
      <c r="AJ19" s="40"/>
    </row>
    <row r="20" spans="1:36" ht="16.5" x14ac:dyDescent="0.25">
      <c r="A20" s="58" t="str">
        <f t="shared" si="7"/>
        <v/>
      </c>
      <c r="B20" s="57" t="s">
        <v>30</v>
      </c>
      <c r="C20" s="11">
        <f t="shared" si="8"/>
        <v>0</v>
      </c>
      <c r="D20" s="11">
        <f t="shared" si="9"/>
        <v>0</v>
      </c>
      <c r="E20" s="12">
        <f t="shared" si="10"/>
        <v>0</v>
      </c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8"/>
      <c r="AJ20" s="40"/>
    </row>
    <row r="21" spans="1:36" ht="16.5" x14ac:dyDescent="0.25">
      <c r="A21" s="58" t="str">
        <f t="shared" si="7"/>
        <v/>
      </c>
      <c r="B21" s="57" t="s">
        <v>35</v>
      </c>
      <c r="C21" s="11">
        <f t="shared" si="8"/>
        <v>0</v>
      </c>
      <c r="D21" s="11">
        <f t="shared" si="9"/>
        <v>0</v>
      </c>
      <c r="E21" s="12">
        <f t="shared" si="10"/>
        <v>0</v>
      </c>
      <c r="F21" s="4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8"/>
      <c r="AJ21" s="40"/>
    </row>
    <row r="22" spans="1:36" ht="17.25" thickBot="1" x14ac:dyDescent="0.3">
      <c r="A22" s="58" t="str">
        <f t="shared" si="7"/>
        <v/>
      </c>
      <c r="B22" s="57" t="s">
        <v>36</v>
      </c>
      <c r="C22" s="11">
        <f t="shared" si="8"/>
        <v>0</v>
      </c>
      <c r="D22" s="11">
        <f t="shared" si="9"/>
        <v>0</v>
      </c>
      <c r="E22" s="12">
        <f t="shared" si="10"/>
        <v>0</v>
      </c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1"/>
      <c r="AJ22" s="40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1">IF(COUNTIF(G$12:G$22,$F$24)+COUNTIF(G$12:G$22,$I$24)&lt;=3,"","STOP")</f>
        <v/>
      </c>
      <c r="H26" t="str">
        <f t="shared" si="11"/>
        <v/>
      </c>
      <c r="I26" t="str">
        <f t="shared" si="11"/>
        <v/>
      </c>
      <c r="J26" t="str">
        <f t="shared" si="11"/>
        <v/>
      </c>
      <c r="K26" t="str">
        <f t="shared" si="11"/>
        <v/>
      </c>
      <c r="L26" t="str">
        <f t="shared" si="11"/>
        <v/>
      </c>
      <c r="M26" t="str">
        <f t="shared" si="11"/>
        <v/>
      </c>
      <c r="N26" t="str">
        <f t="shared" si="11"/>
        <v/>
      </c>
      <c r="O26" t="str">
        <f t="shared" si="11"/>
        <v/>
      </c>
      <c r="P26" t="str">
        <f t="shared" si="11"/>
        <v/>
      </c>
      <c r="Q26" t="str">
        <f t="shared" si="11"/>
        <v/>
      </c>
      <c r="R26" t="str">
        <f t="shared" si="11"/>
        <v/>
      </c>
      <c r="S26" t="str">
        <f t="shared" si="11"/>
        <v/>
      </c>
      <c r="T26" t="str">
        <f t="shared" si="11"/>
        <v/>
      </c>
      <c r="U26" t="str">
        <f t="shared" si="11"/>
        <v/>
      </c>
      <c r="V26" t="str">
        <f t="shared" si="11"/>
        <v/>
      </c>
      <c r="W26" t="str">
        <f t="shared" si="11"/>
        <v/>
      </c>
      <c r="X26" t="str">
        <f t="shared" si="11"/>
        <v/>
      </c>
      <c r="Y26" t="str">
        <f t="shared" si="11"/>
        <v/>
      </c>
      <c r="Z26" t="str">
        <f t="shared" si="11"/>
        <v/>
      </c>
      <c r="AA26" t="str">
        <f t="shared" si="11"/>
        <v/>
      </c>
      <c r="AB26" t="str">
        <f t="shared" si="11"/>
        <v/>
      </c>
      <c r="AC26" t="str">
        <f t="shared" si="11"/>
        <v/>
      </c>
      <c r="AD26" t="str">
        <f t="shared" si="11"/>
        <v/>
      </c>
      <c r="AE26" t="str">
        <f t="shared" si="11"/>
        <v/>
      </c>
      <c r="AF26" t="str">
        <f t="shared" si="11"/>
        <v/>
      </c>
      <c r="AG26" t="str">
        <f t="shared" si="11"/>
        <v/>
      </c>
      <c r="AH26" t="str">
        <f t="shared" si="11"/>
        <v/>
      </c>
      <c r="AI26" t="str">
        <f t="shared" si="11"/>
        <v/>
      </c>
      <c r="AJ26" t="str">
        <f t="shared" si="11"/>
        <v/>
      </c>
    </row>
    <row r="27" spans="1:36" x14ac:dyDescent="0.25">
      <c r="J27" t="str">
        <f>IF(COUNTIF($F$12:$L$22,$F$24)+COUNTIF($F$12:$L$22,$I$24)&lt;=10,"","STOP")</f>
        <v/>
      </c>
      <c r="Q27" t="str">
        <f>IF(COUNTIF($M$12:$S$22,$F$24)+COUNTIF($M$12:$S$22,$I$24)&lt;=10,"","STOP")</f>
        <v/>
      </c>
      <c r="X27" t="str">
        <f>IF(COUNTIF($T$12:$Z$22,$F$24)+COUNTIF($T$12:$Z$22,$I$24)&lt;=10,"","STOP")</f>
        <v/>
      </c>
      <c r="AE27" t="str">
        <f>IF(COUNTIF($AA$12:$AG$22,$F$24)+COUNTIF($AA$12:$AG$22,$I$24)&lt;=10,"","STOP")</f>
        <v/>
      </c>
    </row>
  </sheetData>
  <sheetProtection selectLockedCells="1"/>
  <mergeCells count="2">
    <mergeCell ref="B5:AH8"/>
    <mergeCell ref="AI5:AI8"/>
  </mergeCells>
  <conditionalFormatting sqref="F11:AI11">
    <cfRule type="expression" dxfId="42" priority="10">
      <formula>OR(F$11=1,F$11=7)</formula>
    </cfRule>
  </conditionalFormatting>
  <conditionalFormatting sqref="F12:AI22">
    <cfRule type="cellIs" dxfId="41" priority="5" operator="equal">
      <formula>"M"</formula>
    </cfRule>
    <cfRule type="cellIs" dxfId="40" priority="6" operator="equal">
      <formula>"R"</formula>
    </cfRule>
    <cfRule type="cellIs" dxfId="39" priority="7" operator="equal">
      <formula>"C"</formula>
    </cfRule>
    <cfRule type="expression" dxfId="38" priority="8">
      <formula>OR(F$11=1,F$11=7)</formula>
    </cfRule>
  </conditionalFormatting>
  <conditionalFormatting sqref="C12:E22">
    <cfRule type="cellIs" dxfId="37" priority="4" operator="equal">
      <formula>0</formula>
    </cfRule>
  </conditionalFormatting>
  <conditionalFormatting sqref="D24">
    <cfRule type="cellIs" dxfId="36" priority="3" operator="equal">
      <formula>"STOP"</formula>
    </cfRule>
  </conditionalFormatting>
  <conditionalFormatting sqref="A12:A22">
    <cfRule type="cellIs" dxfId="35" priority="2" operator="equal">
      <formula>"L"</formula>
    </cfRule>
  </conditionalFormatting>
  <conditionalFormatting sqref="F26:AJ26">
    <cfRule type="cellIs" dxfId="34" priority="1" operator="equal">
      <formula>"STOP"</formula>
    </cfRule>
  </conditionalFormatting>
  <dataValidations count="1">
    <dataValidation type="list" allowBlank="1" showInputMessage="1" showErrorMessage="1" sqref="F12:AI22">
      <formula1>"C,R,M"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"/>
  <sheetViews>
    <sheetView showGridLines="0" topLeftCell="A4" workbookViewId="0">
      <selection activeCell="AE28" sqref="AE28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4" width="5" customWidth="1"/>
    <col min="35" max="36" width="4.7109375" customWidth="1"/>
  </cols>
  <sheetData>
    <row r="1" spans="1:40" hidden="1" x14ac:dyDescent="0.25">
      <c r="A1" s="2">
        <f>Config!D15</f>
        <v>44835</v>
      </c>
    </row>
    <row r="2" spans="1:40" hidden="1" x14ac:dyDescent="0.25">
      <c r="A2" s="2">
        <f>Config!E15</f>
        <v>44865</v>
      </c>
    </row>
    <row r="3" spans="1:40" ht="62.25" hidden="1" customHeight="1" x14ac:dyDescent="0.25">
      <c r="F3" s="4">
        <f>A1</f>
        <v>44835</v>
      </c>
      <c r="G3" s="4">
        <f>F3+1</f>
        <v>44836</v>
      </c>
      <c r="H3" s="4">
        <f t="shared" ref="H3:AJ3" si="0">G3+1</f>
        <v>44837</v>
      </c>
      <c r="I3" s="4">
        <f t="shared" si="0"/>
        <v>44838</v>
      </c>
      <c r="J3" s="4">
        <f t="shared" si="0"/>
        <v>44839</v>
      </c>
      <c r="K3" s="4">
        <f t="shared" si="0"/>
        <v>44840</v>
      </c>
      <c r="L3" s="4">
        <f t="shared" si="0"/>
        <v>44841</v>
      </c>
      <c r="M3" s="4">
        <f t="shared" si="0"/>
        <v>44842</v>
      </c>
      <c r="N3" s="4">
        <f t="shared" si="0"/>
        <v>44843</v>
      </c>
      <c r="O3" s="4">
        <f t="shared" si="0"/>
        <v>44844</v>
      </c>
      <c r="P3" s="4">
        <f t="shared" si="0"/>
        <v>44845</v>
      </c>
      <c r="Q3" s="4">
        <f t="shared" si="0"/>
        <v>44846</v>
      </c>
      <c r="R3" s="4">
        <f t="shared" si="0"/>
        <v>44847</v>
      </c>
      <c r="S3" s="4">
        <f t="shared" si="0"/>
        <v>44848</v>
      </c>
      <c r="T3" s="4">
        <f t="shared" si="0"/>
        <v>44849</v>
      </c>
      <c r="U3" s="4">
        <f t="shared" si="0"/>
        <v>44850</v>
      </c>
      <c r="V3" s="4">
        <f t="shared" si="0"/>
        <v>44851</v>
      </c>
      <c r="W3" s="4">
        <f t="shared" si="0"/>
        <v>44852</v>
      </c>
      <c r="X3" s="4">
        <f t="shared" si="0"/>
        <v>44853</v>
      </c>
      <c r="Y3" s="4">
        <f t="shared" si="0"/>
        <v>44854</v>
      </c>
      <c r="Z3" s="4">
        <f t="shared" si="0"/>
        <v>44855</v>
      </c>
      <c r="AA3" s="4">
        <f t="shared" si="0"/>
        <v>44856</v>
      </c>
      <c r="AB3" s="4">
        <f t="shared" si="0"/>
        <v>44857</v>
      </c>
      <c r="AC3" s="4">
        <f t="shared" si="0"/>
        <v>44858</v>
      </c>
      <c r="AD3" s="4">
        <f t="shared" si="0"/>
        <v>44859</v>
      </c>
      <c r="AE3" s="4">
        <f t="shared" si="0"/>
        <v>44860</v>
      </c>
      <c r="AF3" s="4">
        <f t="shared" si="0"/>
        <v>44861</v>
      </c>
      <c r="AG3" s="4">
        <f t="shared" si="0"/>
        <v>44862</v>
      </c>
      <c r="AH3" s="4">
        <f t="shared" si="0"/>
        <v>44863</v>
      </c>
      <c r="AI3" s="4">
        <f t="shared" si="0"/>
        <v>44864</v>
      </c>
      <c r="AJ3" s="4">
        <f t="shared" si="0"/>
        <v>44865</v>
      </c>
      <c r="AK3" s="4" t="str">
        <f t="shared" ref="AK3" si="1">IFERROR(IF(AJ3+1&gt;$A$2,"",AJ3+1),"")</f>
        <v/>
      </c>
      <c r="AL3" s="1"/>
      <c r="AM3" s="1"/>
      <c r="AN3" s="1"/>
    </row>
    <row r="4" spans="1:40" ht="36" customHeight="1" x14ac:dyDescent="0.2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1"/>
      <c r="AM4" s="1"/>
      <c r="AN4" s="1"/>
    </row>
    <row r="5" spans="1:40" x14ac:dyDescent="0.25">
      <c r="B5" s="59" t="str">
        <f>TEXT(A1,"Mmmm Aaaa")</f>
        <v>octobre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2">DAY(G3)</f>
        <v>2</v>
      </c>
      <c r="H10" s="20">
        <f t="shared" si="2"/>
        <v>3</v>
      </c>
      <c r="I10" s="20">
        <f t="shared" si="2"/>
        <v>4</v>
      </c>
      <c r="J10" s="20">
        <f t="shared" si="2"/>
        <v>5</v>
      </c>
      <c r="K10" s="20">
        <f t="shared" si="2"/>
        <v>6</v>
      </c>
      <c r="L10" s="20">
        <f t="shared" si="2"/>
        <v>7</v>
      </c>
      <c r="M10" s="20">
        <f t="shared" si="2"/>
        <v>8</v>
      </c>
      <c r="N10" s="20">
        <f t="shared" si="2"/>
        <v>9</v>
      </c>
      <c r="O10" s="20">
        <f t="shared" si="2"/>
        <v>10</v>
      </c>
      <c r="P10" s="20">
        <f t="shared" si="2"/>
        <v>11</v>
      </c>
      <c r="Q10" s="20">
        <f t="shared" si="2"/>
        <v>12</v>
      </c>
      <c r="R10" s="20">
        <f t="shared" si="2"/>
        <v>13</v>
      </c>
      <c r="S10" s="20">
        <f t="shared" si="2"/>
        <v>14</v>
      </c>
      <c r="T10" s="20">
        <f t="shared" si="2"/>
        <v>15</v>
      </c>
      <c r="U10" s="20">
        <f t="shared" si="2"/>
        <v>16</v>
      </c>
      <c r="V10" s="20">
        <f t="shared" si="2"/>
        <v>17</v>
      </c>
      <c r="W10" s="20">
        <f t="shared" si="2"/>
        <v>18</v>
      </c>
      <c r="X10" s="20">
        <f t="shared" si="2"/>
        <v>19</v>
      </c>
      <c r="Y10" s="20">
        <f t="shared" si="2"/>
        <v>20</v>
      </c>
      <c r="Z10" s="20">
        <f t="shared" si="2"/>
        <v>21</v>
      </c>
      <c r="AA10" s="20">
        <f t="shared" si="2"/>
        <v>22</v>
      </c>
      <c r="AB10" s="20">
        <f t="shared" si="2"/>
        <v>23</v>
      </c>
      <c r="AC10" s="20">
        <f t="shared" si="2"/>
        <v>24</v>
      </c>
      <c r="AD10" s="20">
        <f t="shared" si="2"/>
        <v>25</v>
      </c>
      <c r="AE10" s="20">
        <f t="shared" si="2"/>
        <v>26</v>
      </c>
      <c r="AF10" s="20">
        <f t="shared" si="2"/>
        <v>27</v>
      </c>
      <c r="AG10" s="20">
        <f>IFERROR(DAY(AG3),"")</f>
        <v>28</v>
      </c>
      <c r="AH10" s="20">
        <f t="shared" ref="AH10:AJ10" si="3">IFERROR(DAY(AH3),"")</f>
        <v>29</v>
      </c>
      <c r="AI10" s="20">
        <f t="shared" si="3"/>
        <v>30</v>
      </c>
      <c r="AJ10" s="21">
        <f t="shared" si="3"/>
        <v>31</v>
      </c>
    </row>
    <row r="11" spans="1:40" ht="15.75" thickBot="1" x14ac:dyDescent="0.3">
      <c r="B11" s="13" t="s">
        <v>0</v>
      </c>
      <c r="C11" s="28" t="s">
        <v>17</v>
      </c>
      <c r="D11" s="28" t="s">
        <v>18</v>
      </c>
      <c r="E11" s="29" t="s">
        <v>19</v>
      </c>
      <c r="F11" s="22">
        <f>WEEKDAY(F3)</f>
        <v>7</v>
      </c>
      <c r="G11" s="23">
        <f t="shared" ref="G11:AF11" si="4">WEEKDAY(G3)</f>
        <v>1</v>
      </c>
      <c r="H11" s="23">
        <f t="shared" si="4"/>
        <v>2</v>
      </c>
      <c r="I11" s="23">
        <f t="shared" si="4"/>
        <v>3</v>
      </c>
      <c r="J11" s="23">
        <f t="shared" si="4"/>
        <v>4</v>
      </c>
      <c r="K11" s="23">
        <f t="shared" si="4"/>
        <v>5</v>
      </c>
      <c r="L11" s="23">
        <f t="shared" si="4"/>
        <v>6</v>
      </c>
      <c r="M11" s="23">
        <f t="shared" si="4"/>
        <v>7</v>
      </c>
      <c r="N11" s="23">
        <f t="shared" si="4"/>
        <v>1</v>
      </c>
      <c r="O11" s="23">
        <f t="shared" si="4"/>
        <v>2</v>
      </c>
      <c r="P11" s="23">
        <f t="shared" si="4"/>
        <v>3</v>
      </c>
      <c r="Q11" s="23">
        <f t="shared" si="4"/>
        <v>4</v>
      </c>
      <c r="R11" s="23">
        <f t="shared" si="4"/>
        <v>5</v>
      </c>
      <c r="S11" s="23">
        <f t="shared" si="4"/>
        <v>6</v>
      </c>
      <c r="T11" s="23">
        <f t="shared" si="4"/>
        <v>7</v>
      </c>
      <c r="U11" s="23">
        <f t="shared" si="4"/>
        <v>1</v>
      </c>
      <c r="V11" s="23">
        <f t="shared" si="4"/>
        <v>2</v>
      </c>
      <c r="W11" s="23">
        <f t="shared" si="4"/>
        <v>3</v>
      </c>
      <c r="X11" s="23">
        <f t="shared" si="4"/>
        <v>4</v>
      </c>
      <c r="Y11" s="23">
        <f t="shared" si="4"/>
        <v>5</v>
      </c>
      <c r="Z11" s="23">
        <f t="shared" si="4"/>
        <v>6</v>
      </c>
      <c r="AA11" s="23">
        <f t="shared" si="4"/>
        <v>7</v>
      </c>
      <c r="AB11" s="23">
        <f t="shared" si="4"/>
        <v>1</v>
      </c>
      <c r="AC11" s="23">
        <f t="shared" si="4"/>
        <v>2</v>
      </c>
      <c r="AD11" s="23">
        <f t="shared" si="4"/>
        <v>3</v>
      </c>
      <c r="AE11" s="23">
        <f t="shared" si="4"/>
        <v>4</v>
      </c>
      <c r="AF11" s="23">
        <f t="shared" si="4"/>
        <v>5</v>
      </c>
      <c r="AG11" s="23">
        <f>IFERROR(WEEKDAY(AG3),"")</f>
        <v>6</v>
      </c>
      <c r="AH11" s="23">
        <f t="shared" ref="AH11:AJ11" si="5">IFERROR(WEEKDAY(AH3),"")</f>
        <v>7</v>
      </c>
      <c r="AI11" s="26">
        <f t="shared" si="5"/>
        <v>1</v>
      </c>
      <c r="AJ11" s="27">
        <f t="shared" si="5"/>
        <v>2</v>
      </c>
    </row>
    <row r="12" spans="1:40" ht="16.5" x14ac:dyDescent="0.25">
      <c r="A12" s="58" t="str">
        <f>IF(E12&lt;=1,"","L")</f>
        <v/>
      </c>
      <c r="B12" s="56" t="str">
        <f>IF(Config!A4&lt;&gt;"",Config!A4,"")</f>
        <v>Employé 1</v>
      </c>
      <c r="C12" s="11">
        <f>COUNTIF(F12:AJ12,$L$24)</f>
        <v>0</v>
      </c>
      <c r="D12" s="11">
        <f>COUNTIF(F12:AJ12,$F$24)</f>
        <v>0</v>
      </c>
      <c r="E12" s="12">
        <f>COUNTIF(F12:AJ12,$I$24)</f>
        <v>0</v>
      </c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4"/>
    </row>
    <row r="13" spans="1:40" ht="16.5" x14ac:dyDescent="0.25">
      <c r="A13" s="58" t="str">
        <f t="shared" ref="A13:A22" si="6">IF(E13&lt;=1,"","L")</f>
        <v/>
      </c>
      <c r="B13" s="57" t="str">
        <f>IF(Config!A5&lt;&gt;"",Config!A5,"")</f>
        <v>Employé 2</v>
      </c>
      <c r="C13" s="11">
        <f t="shared" ref="C13:C22" si="7">COUNTIF(F13:AJ13,$L$24)</f>
        <v>0</v>
      </c>
      <c r="D13" s="11">
        <f t="shared" ref="D13:D22" si="8">COUNTIF(F13:AJ13,$F$24)</f>
        <v>0</v>
      </c>
      <c r="E13" s="12">
        <f t="shared" ref="E13:E22" si="9">COUNTIF(F13:AJ13,$I$24)</f>
        <v>0</v>
      </c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</row>
    <row r="14" spans="1:40" ht="16.5" x14ac:dyDescent="0.25">
      <c r="A14" s="58" t="str">
        <f t="shared" si="6"/>
        <v/>
      </c>
      <c r="B14" s="57" t="str">
        <f>IF(Config!A6&lt;&gt;"",Config!A6,"")</f>
        <v>Employé 3</v>
      </c>
      <c r="C14" s="11">
        <f t="shared" si="7"/>
        <v>0</v>
      </c>
      <c r="D14" s="11">
        <f t="shared" si="8"/>
        <v>0</v>
      </c>
      <c r="E14" s="12">
        <f t="shared" si="9"/>
        <v>0</v>
      </c>
      <c r="F14" s="43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</row>
    <row r="15" spans="1:40" ht="16.5" x14ac:dyDescent="0.25">
      <c r="A15" s="58" t="str">
        <f t="shared" si="6"/>
        <v/>
      </c>
      <c r="B15" s="57" t="str">
        <f>IF(Config!A7&lt;&gt;"",Config!A7,"")</f>
        <v>Employé 4</v>
      </c>
      <c r="C15" s="11">
        <f t="shared" si="7"/>
        <v>0</v>
      </c>
      <c r="D15" s="11">
        <f t="shared" si="8"/>
        <v>0</v>
      </c>
      <c r="E15" s="12">
        <f t="shared" si="9"/>
        <v>0</v>
      </c>
      <c r="F15" s="43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</row>
    <row r="16" spans="1:40" ht="16.5" x14ac:dyDescent="0.25">
      <c r="A16" s="58" t="str">
        <f t="shared" si="6"/>
        <v/>
      </c>
      <c r="B16" s="57" t="str">
        <f>IF(Config!A8&lt;&gt;"",Config!A8,"")</f>
        <v>Employé 5</v>
      </c>
      <c r="C16" s="11">
        <f t="shared" si="7"/>
        <v>0</v>
      </c>
      <c r="D16" s="11">
        <f t="shared" si="8"/>
        <v>0</v>
      </c>
      <c r="E16" s="12">
        <f t="shared" si="9"/>
        <v>0</v>
      </c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</row>
    <row r="17" spans="1:36" ht="16.5" x14ac:dyDescent="0.25">
      <c r="A17" s="58" t="str">
        <f t="shared" si="6"/>
        <v/>
      </c>
      <c r="B17" s="57" t="str">
        <f>IF(Config!A9&lt;&gt;"",Config!A9,"")</f>
        <v>Employé 6</v>
      </c>
      <c r="C17" s="11">
        <f t="shared" si="7"/>
        <v>0</v>
      </c>
      <c r="D17" s="11">
        <f t="shared" si="8"/>
        <v>0</v>
      </c>
      <c r="E17" s="12">
        <f t="shared" si="9"/>
        <v>0</v>
      </c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5"/>
    </row>
    <row r="18" spans="1:36" ht="16.5" x14ac:dyDescent="0.25">
      <c r="A18" s="58" t="str">
        <f t="shared" si="6"/>
        <v/>
      </c>
      <c r="B18" s="57" t="str">
        <f>IF(Config!A10&lt;&gt;"",Config!A10,"")</f>
        <v>Employé 7</v>
      </c>
      <c r="C18" s="11">
        <f t="shared" si="7"/>
        <v>0</v>
      </c>
      <c r="D18" s="11">
        <f t="shared" si="8"/>
        <v>0</v>
      </c>
      <c r="E18" s="12">
        <f t="shared" si="9"/>
        <v>0</v>
      </c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</row>
    <row r="19" spans="1:36" ht="16.5" x14ac:dyDescent="0.25">
      <c r="A19" s="58" t="str">
        <f t="shared" si="6"/>
        <v/>
      </c>
      <c r="B19" s="57" t="s">
        <v>26</v>
      </c>
      <c r="C19" s="11">
        <f t="shared" si="7"/>
        <v>0</v>
      </c>
      <c r="D19" s="11">
        <f t="shared" si="8"/>
        <v>0</v>
      </c>
      <c r="E19" s="12">
        <f t="shared" si="9"/>
        <v>0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8"/>
    </row>
    <row r="20" spans="1:36" ht="16.5" x14ac:dyDescent="0.25">
      <c r="A20" s="58" t="str">
        <f t="shared" si="6"/>
        <v/>
      </c>
      <c r="B20" s="57" t="s">
        <v>30</v>
      </c>
      <c r="C20" s="11">
        <f t="shared" si="7"/>
        <v>0</v>
      </c>
      <c r="D20" s="11">
        <f t="shared" si="8"/>
        <v>0</v>
      </c>
      <c r="E20" s="12">
        <f t="shared" si="9"/>
        <v>0</v>
      </c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8"/>
    </row>
    <row r="21" spans="1:36" ht="16.5" x14ac:dyDescent="0.25">
      <c r="A21" s="58" t="str">
        <f t="shared" si="6"/>
        <v/>
      </c>
      <c r="B21" s="57" t="s">
        <v>35</v>
      </c>
      <c r="C21" s="11">
        <f t="shared" si="7"/>
        <v>0</v>
      </c>
      <c r="D21" s="11">
        <f t="shared" si="8"/>
        <v>0</v>
      </c>
      <c r="E21" s="12">
        <f t="shared" si="9"/>
        <v>0</v>
      </c>
      <c r="F21" s="4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8"/>
    </row>
    <row r="22" spans="1:36" ht="17.25" thickBot="1" x14ac:dyDescent="0.3">
      <c r="A22" s="58" t="str">
        <f t="shared" si="6"/>
        <v/>
      </c>
      <c r="B22" s="57" t="s">
        <v>36</v>
      </c>
      <c r="C22" s="11">
        <f t="shared" si="7"/>
        <v>0</v>
      </c>
      <c r="D22" s="11">
        <f t="shared" si="8"/>
        <v>0</v>
      </c>
      <c r="E22" s="12">
        <f t="shared" si="9"/>
        <v>0</v>
      </c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1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0">IF(COUNTIF(G$12:G$22,$F$24)+COUNTIF(G$12:G$22,$I$24)&lt;=3,"","STOP")</f>
        <v/>
      </c>
      <c r="H26" t="str">
        <f t="shared" si="10"/>
        <v/>
      </c>
      <c r="I26" t="str">
        <f t="shared" si="10"/>
        <v/>
      </c>
      <c r="J26" t="str">
        <f t="shared" si="10"/>
        <v/>
      </c>
      <c r="K26" t="str">
        <f t="shared" si="10"/>
        <v/>
      </c>
      <c r="L26" t="str">
        <f t="shared" si="10"/>
        <v/>
      </c>
      <c r="M26" t="str">
        <f t="shared" si="10"/>
        <v/>
      </c>
      <c r="N26" t="str">
        <f t="shared" si="10"/>
        <v/>
      </c>
      <c r="O26" t="str">
        <f t="shared" si="10"/>
        <v/>
      </c>
      <c r="P26" t="str">
        <f t="shared" si="10"/>
        <v/>
      </c>
      <c r="Q26" t="str">
        <f t="shared" si="10"/>
        <v/>
      </c>
      <c r="R26" t="str">
        <f t="shared" si="10"/>
        <v/>
      </c>
      <c r="S26" t="str">
        <f t="shared" si="10"/>
        <v/>
      </c>
      <c r="T26" t="str">
        <f t="shared" si="10"/>
        <v/>
      </c>
      <c r="U26" t="str">
        <f t="shared" si="10"/>
        <v/>
      </c>
      <c r="V26" t="str">
        <f t="shared" si="10"/>
        <v/>
      </c>
      <c r="W26" t="str">
        <f t="shared" si="10"/>
        <v/>
      </c>
      <c r="X26" t="str">
        <f t="shared" si="10"/>
        <v/>
      </c>
      <c r="Y26" t="str">
        <f t="shared" si="10"/>
        <v/>
      </c>
      <c r="Z26" t="str">
        <f t="shared" si="10"/>
        <v/>
      </c>
      <c r="AA26" t="str">
        <f t="shared" si="10"/>
        <v/>
      </c>
      <c r="AB26" t="str">
        <f t="shared" si="10"/>
        <v/>
      </c>
      <c r="AC26" t="str">
        <f t="shared" si="10"/>
        <v/>
      </c>
      <c r="AD26" t="str">
        <f t="shared" si="10"/>
        <v/>
      </c>
      <c r="AE26" t="str">
        <f t="shared" si="10"/>
        <v/>
      </c>
      <c r="AF26" t="str">
        <f t="shared" si="10"/>
        <v/>
      </c>
      <c r="AG26" t="str">
        <f t="shared" si="10"/>
        <v/>
      </c>
      <c r="AH26" t="str">
        <f t="shared" si="10"/>
        <v/>
      </c>
      <c r="AI26" t="str">
        <f t="shared" si="10"/>
        <v/>
      </c>
      <c r="AJ26" t="str">
        <f t="shared" si="10"/>
        <v/>
      </c>
    </row>
    <row r="27" spans="1:36" x14ac:dyDescent="0.25">
      <c r="J27" t="str">
        <f>IF(COUNTIF($F$12:$L$22,$F$24)+COUNTIF($F$12:$L$22,$I$24)&lt;=10,"","STOP")</f>
        <v/>
      </c>
      <c r="Q27" t="str">
        <f>IF(COUNTIF($M$12:$S$22,$F$24)+COUNTIF($M$12:$S$22,$I$24)&lt;=10,"","STOP")</f>
        <v/>
      </c>
      <c r="X27" t="str">
        <f>IF(COUNTIF($T$12:$Z$22,$F$24)+COUNTIF($T$12:$Z$22,$I$24)&lt;=10,"","STOP")</f>
        <v/>
      </c>
      <c r="AE27" t="str">
        <f>IF(COUNTIF($AA$12:$AG$22,$F$24)+COUNTIF($AA$12:$AG$22,$I$24)&lt;=10,"","STOP")</f>
        <v/>
      </c>
    </row>
  </sheetData>
  <sheetProtection selectLockedCells="1"/>
  <mergeCells count="2">
    <mergeCell ref="B5:AH8"/>
    <mergeCell ref="AI5:AJ8"/>
  </mergeCells>
  <conditionalFormatting sqref="F11:AJ11">
    <cfRule type="expression" dxfId="33" priority="10">
      <formula>OR(F$11=1,F$11=7)</formula>
    </cfRule>
  </conditionalFormatting>
  <conditionalFormatting sqref="F12:AJ22">
    <cfRule type="cellIs" dxfId="32" priority="5" operator="equal">
      <formula>"M"</formula>
    </cfRule>
    <cfRule type="cellIs" dxfId="31" priority="6" operator="equal">
      <formula>"R"</formula>
    </cfRule>
    <cfRule type="cellIs" dxfId="30" priority="7" operator="equal">
      <formula>"C"</formula>
    </cfRule>
    <cfRule type="expression" dxfId="29" priority="8">
      <formula>OR(F$11=1,F$11=7)</formula>
    </cfRule>
  </conditionalFormatting>
  <conditionalFormatting sqref="C12:E22">
    <cfRule type="cellIs" dxfId="28" priority="4" operator="equal">
      <formula>0</formula>
    </cfRule>
  </conditionalFormatting>
  <conditionalFormatting sqref="D24">
    <cfRule type="cellIs" dxfId="27" priority="3" operator="equal">
      <formula>"STOP"</formula>
    </cfRule>
  </conditionalFormatting>
  <conditionalFormatting sqref="A12:A22">
    <cfRule type="cellIs" dxfId="26" priority="2" operator="equal">
      <formula>"L"</formula>
    </cfRule>
  </conditionalFormatting>
  <conditionalFormatting sqref="F26:AJ26">
    <cfRule type="cellIs" dxfId="25" priority="1" operator="equal">
      <formula>"STOP"</formula>
    </cfRule>
  </conditionalFormatting>
  <dataValidations count="1">
    <dataValidation type="list" allowBlank="1" showInputMessage="1" showErrorMessage="1" sqref="F12:AJ22">
      <formula1>"C,R,M"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"/>
  <sheetViews>
    <sheetView showGridLines="0" topLeftCell="A4" workbookViewId="0">
      <selection activeCell="AE28" sqref="AE28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4" width="5" customWidth="1"/>
    <col min="35" max="36" width="4.7109375" customWidth="1"/>
  </cols>
  <sheetData>
    <row r="1" spans="1:40" hidden="1" x14ac:dyDescent="0.25">
      <c r="A1" s="2">
        <f>Config!D16</f>
        <v>44866</v>
      </c>
    </row>
    <row r="2" spans="1:40" hidden="1" x14ac:dyDescent="0.25">
      <c r="A2" s="2">
        <f>Config!E16</f>
        <v>44895</v>
      </c>
    </row>
    <row r="3" spans="1:40" ht="62.25" hidden="1" customHeight="1" x14ac:dyDescent="0.25">
      <c r="F3" s="4">
        <f>A1</f>
        <v>44866</v>
      </c>
      <c r="G3" s="4">
        <f>F3+1</f>
        <v>44867</v>
      </c>
      <c r="H3" s="4">
        <f t="shared" ref="H3:AF3" si="0">G3+1</f>
        <v>44868</v>
      </c>
      <c r="I3" s="4">
        <f t="shared" si="0"/>
        <v>44869</v>
      </c>
      <c r="J3" s="4">
        <f t="shared" si="0"/>
        <v>44870</v>
      </c>
      <c r="K3" s="4">
        <f t="shared" si="0"/>
        <v>44871</v>
      </c>
      <c r="L3" s="4">
        <f t="shared" si="0"/>
        <v>44872</v>
      </c>
      <c r="M3" s="4">
        <f t="shared" si="0"/>
        <v>44873</v>
      </c>
      <c r="N3" s="4">
        <f t="shared" si="0"/>
        <v>44874</v>
      </c>
      <c r="O3" s="4">
        <f t="shared" si="0"/>
        <v>44875</v>
      </c>
      <c r="P3" s="4">
        <f t="shared" si="0"/>
        <v>44876</v>
      </c>
      <c r="Q3" s="4">
        <f t="shared" si="0"/>
        <v>44877</v>
      </c>
      <c r="R3" s="4">
        <f t="shared" si="0"/>
        <v>44878</v>
      </c>
      <c r="S3" s="4">
        <f t="shared" si="0"/>
        <v>44879</v>
      </c>
      <c r="T3" s="4">
        <f t="shared" si="0"/>
        <v>44880</v>
      </c>
      <c r="U3" s="4">
        <f t="shared" si="0"/>
        <v>44881</v>
      </c>
      <c r="V3" s="4">
        <f t="shared" si="0"/>
        <v>44882</v>
      </c>
      <c r="W3" s="4">
        <f t="shared" si="0"/>
        <v>44883</v>
      </c>
      <c r="X3" s="4">
        <f t="shared" si="0"/>
        <v>44884</v>
      </c>
      <c r="Y3" s="4">
        <f t="shared" si="0"/>
        <v>44885</v>
      </c>
      <c r="Z3" s="4">
        <f t="shared" si="0"/>
        <v>44886</v>
      </c>
      <c r="AA3" s="4">
        <f t="shared" si="0"/>
        <v>44887</v>
      </c>
      <c r="AB3" s="4">
        <f t="shared" si="0"/>
        <v>44888</v>
      </c>
      <c r="AC3" s="4">
        <f t="shared" si="0"/>
        <v>44889</v>
      </c>
      <c r="AD3" s="4">
        <f t="shared" si="0"/>
        <v>44890</v>
      </c>
      <c r="AE3" s="4">
        <f t="shared" si="0"/>
        <v>44891</v>
      </c>
      <c r="AF3" s="4">
        <f t="shared" si="0"/>
        <v>44892</v>
      </c>
      <c r="AG3" s="4">
        <f>IFERROR(IF(AF3+1&gt;$A$2,"",AF3+1),"")</f>
        <v>44893</v>
      </c>
      <c r="AH3" s="4">
        <f t="shared" ref="AH3:AJ3" si="1">IFERROR(IF(AG3+1&gt;$A$2,"",AG3+1),"")</f>
        <v>44894</v>
      </c>
      <c r="AI3" s="4">
        <f t="shared" si="1"/>
        <v>44895</v>
      </c>
      <c r="AJ3" s="4" t="str">
        <f t="shared" si="1"/>
        <v/>
      </c>
      <c r="AK3" s="4" t="str">
        <f t="shared" ref="AK3" si="2">IFERROR(IF(AJ3+1&gt;$A$2,"",AJ3+1),"")</f>
        <v/>
      </c>
      <c r="AL3" s="1"/>
      <c r="AM3" s="1"/>
      <c r="AN3" s="1"/>
    </row>
    <row r="4" spans="1:40" ht="36" customHeight="1" x14ac:dyDescent="0.2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1"/>
      <c r="AM4" s="1"/>
      <c r="AN4" s="1"/>
    </row>
    <row r="5" spans="1:40" x14ac:dyDescent="0.25">
      <c r="B5" s="59" t="str">
        <f>TEXT(A1,"Mmmm Aaaa")</f>
        <v>novembre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3">DAY(G3)</f>
        <v>2</v>
      </c>
      <c r="H10" s="20">
        <f t="shared" si="3"/>
        <v>3</v>
      </c>
      <c r="I10" s="20">
        <f t="shared" si="3"/>
        <v>4</v>
      </c>
      <c r="J10" s="20">
        <f t="shared" si="3"/>
        <v>5</v>
      </c>
      <c r="K10" s="20">
        <f t="shared" si="3"/>
        <v>6</v>
      </c>
      <c r="L10" s="20">
        <f t="shared" si="3"/>
        <v>7</v>
      </c>
      <c r="M10" s="20">
        <f t="shared" si="3"/>
        <v>8</v>
      </c>
      <c r="N10" s="20">
        <f t="shared" si="3"/>
        <v>9</v>
      </c>
      <c r="O10" s="20">
        <f t="shared" si="3"/>
        <v>10</v>
      </c>
      <c r="P10" s="20">
        <f t="shared" si="3"/>
        <v>11</v>
      </c>
      <c r="Q10" s="20">
        <f t="shared" si="3"/>
        <v>12</v>
      </c>
      <c r="R10" s="20">
        <f t="shared" si="3"/>
        <v>13</v>
      </c>
      <c r="S10" s="20">
        <f t="shared" si="3"/>
        <v>14</v>
      </c>
      <c r="T10" s="20">
        <f t="shared" si="3"/>
        <v>15</v>
      </c>
      <c r="U10" s="20">
        <f t="shared" si="3"/>
        <v>16</v>
      </c>
      <c r="V10" s="20">
        <f t="shared" si="3"/>
        <v>17</v>
      </c>
      <c r="W10" s="20">
        <f t="shared" si="3"/>
        <v>18</v>
      </c>
      <c r="X10" s="20">
        <f t="shared" si="3"/>
        <v>19</v>
      </c>
      <c r="Y10" s="20">
        <f t="shared" si="3"/>
        <v>20</v>
      </c>
      <c r="Z10" s="20">
        <f t="shared" si="3"/>
        <v>21</v>
      </c>
      <c r="AA10" s="20">
        <f t="shared" si="3"/>
        <v>22</v>
      </c>
      <c r="AB10" s="20">
        <f t="shared" si="3"/>
        <v>23</v>
      </c>
      <c r="AC10" s="20">
        <f t="shared" si="3"/>
        <v>24</v>
      </c>
      <c r="AD10" s="20">
        <f t="shared" si="3"/>
        <v>25</v>
      </c>
      <c r="AE10" s="20">
        <f t="shared" si="3"/>
        <v>26</v>
      </c>
      <c r="AF10" s="20">
        <f t="shared" si="3"/>
        <v>27</v>
      </c>
      <c r="AG10" s="20">
        <f>IFERROR(DAY(AG3),"")</f>
        <v>28</v>
      </c>
      <c r="AH10" s="20">
        <f t="shared" ref="AH10:AJ10" si="4">IFERROR(DAY(AH3),"")</f>
        <v>29</v>
      </c>
      <c r="AI10" s="21">
        <f t="shared" si="4"/>
        <v>30</v>
      </c>
      <c r="AJ10" t="str">
        <f t="shared" si="4"/>
        <v/>
      </c>
    </row>
    <row r="11" spans="1:40" ht="15.75" thickBot="1" x14ac:dyDescent="0.3">
      <c r="B11" s="13" t="s">
        <v>0</v>
      </c>
      <c r="C11" s="28" t="s">
        <v>17</v>
      </c>
      <c r="D11" s="28" t="s">
        <v>18</v>
      </c>
      <c r="E11" s="29" t="s">
        <v>19</v>
      </c>
      <c r="F11" s="22">
        <f>WEEKDAY(F3)</f>
        <v>3</v>
      </c>
      <c r="G11" s="23">
        <f t="shared" ref="G11:AF11" si="5">WEEKDAY(G3)</f>
        <v>4</v>
      </c>
      <c r="H11" s="23">
        <f t="shared" si="5"/>
        <v>5</v>
      </c>
      <c r="I11" s="23">
        <f t="shared" si="5"/>
        <v>6</v>
      </c>
      <c r="J11" s="23">
        <f t="shared" si="5"/>
        <v>7</v>
      </c>
      <c r="K11" s="23">
        <f t="shared" si="5"/>
        <v>1</v>
      </c>
      <c r="L11" s="23">
        <f t="shared" si="5"/>
        <v>2</v>
      </c>
      <c r="M11" s="23">
        <f t="shared" si="5"/>
        <v>3</v>
      </c>
      <c r="N11" s="23">
        <f t="shared" si="5"/>
        <v>4</v>
      </c>
      <c r="O11" s="23">
        <f t="shared" si="5"/>
        <v>5</v>
      </c>
      <c r="P11" s="23">
        <f t="shared" si="5"/>
        <v>6</v>
      </c>
      <c r="Q11" s="23">
        <f t="shared" si="5"/>
        <v>7</v>
      </c>
      <c r="R11" s="23">
        <f t="shared" si="5"/>
        <v>1</v>
      </c>
      <c r="S11" s="23">
        <f t="shared" si="5"/>
        <v>2</v>
      </c>
      <c r="T11" s="23">
        <f t="shared" si="5"/>
        <v>3</v>
      </c>
      <c r="U11" s="23">
        <f t="shared" si="5"/>
        <v>4</v>
      </c>
      <c r="V11" s="23">
        <f t="shared" si="5"/>
        <v>5</v>
      </c>
      <c r="W11" s="23">
        <f t="shared" si="5"/>
        <v>6</v>
      </c>
      <c r="X11" s="23">
        <f t="shared" si="5"/>
        <v>7</v>
      </c>
      <c r="Y11" s="23">
        <f t="shared" si="5"/>
        <v>1</v>
      </c>
      <c r="Z11" s="23">
        <f t="shared" si="5"/>
        <v>2</v>
      </c>
      <c r="AA11" s="23">
        <f t="shared" si="5"/>
        <v>3</v>
      </c>
      <c r="AB11" s="23">
        <f t="shared" si="5"/>
        <v>4</v>
      </c>
      <c r="AC11" s="23">
        <f t="shared" si="5"/>
        <v>5</v>
      </c>
      <c r="AD11" s="23">
        <f t="shared" si="5"/>
        <v>6</v>
      </c>
      <c r="AE11" s="23">
        <f t="shared" si="5"/>
        <v>7</v>
      </c>
      <c r="AF11" s="23">
        <f t="shared" si="5"/>
        <v>1</v>
      </c>
      <c r="AG11" s="23">
        <f>IFERROR(WEEKDAY(AG3),"")</f>
        <v>2</v>
      </c>
      <c r="AH11" s="23">
        <f t="shared" ref="AH11:AJ11" si="6">IFERROR(WEEKDAY(AH3),"")</f>
        <v>3</v>
      </c>
      <c r="AI11" s="27">
        <f t="shared" si="6"/>
        <v>4</v>
      </c>
      <c r="AJ11" s="5" t="str">
        <f t="shared" si="6"/>
        <v/>
      </c>
    </row>
    <row r="12" spans="1:40" ht="16.5" x14ac:dyDescent="0.25">
      <c r="A12" s="58" t="str">
        <f>IF(E12&lt;=1,"","L")</f>
        <v/>
      </c>
      <c r="B12" s="56" t="str">
        <f>IF(Config!A4&lt;&gt;"",Config!A4,"")</f>
        <v>Employé 1</v>
      </c>
      <c r="C12" s="11">
        <f>COUNTIF(F12:AI12,$L$24)</f>
        <v>0</v>
      </c>
      <c r="D12" s="11">
        <f>COUNTIF(F12:AI12,$F$24)</f>
        <v>0</v>
      </c>
      <c r="E12" s="12">
        <f>COUNTIF(F12:AI12,$I$24)</f>
        <v>0</v>
      </c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4"/>
      <c r="AJ12" s="40"/>
    </row>
    <row r="13" spans="1:40" ht="16.5" x14ac:dyDescent="0.25">
      <c r="A13" s="58" t="str">
        <f t="shared" ref="A13:A22" si="7">IF(E13&lt;=1,"","L")</f>
        <v/>
      </c>
      <c r="B13" s="57" t="str">
        <f>IF(Config!A5&lt;&gt;"",Config!A5,"")</f>
        <v>Employé 2</v>
      </c>
      <c r="C13" s="11">
        <f t="shared" ref="C13:C22" si="8">COUNTIF(F13:AI13,$L$24)</f>
        <v>0</v>
      </c>
      <c r="D13" s="11">
        <f t="shared" ref="D13:D22" si="9">COUNTIF(F13:AI13,$F$24)</f>
        <v>0</v>
      </c>
      <c r="E13" s="12">
        <f t="shared" ref="E13:E22" si="10">COUNTIF(F13:AI13,$I$24)</f>
        <v>0</v>
      </c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5"/>
      <c r="AJ13" s="40"/>
    </row>
    <row r="14" spans="1:40" ht="16.5" x14ac:dyDescent="0.25">
      <c r="A14" s="58" t="str">
        <f t="shared" si="7"/>
        <v/>
      </c>
      <c r="B14" s="57" t="str">
        <f>IF(Config!A6&lt;&gt;"",Config!A6,"")</f>
        <v>Employé 3</v>
      </c>
      <c r="C14" s="11">
        <f t="shared" si="8"/>
        <v>0</v>
      </c>
      <c r="D14" s="11">
        <f t="shared" si="9"/>
        <v>0</v>
      </c>
      <c r="E14" s="12">
        <f t="shared" si="10"/>
        <v>0</v>
      </c>
      <c r="F14" s="43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5"/>
      <c r="AJ14" s="40"/>
    </row>
    <row r="15" spans="1:40" ht="16.5" x14ac:dyDescent="0.25">
      <c r="A15" s="58" t="str">
        <f t="shared" si="7"/>
        <v/>
      </c>
      <c r="B15" s="57" t="str">
        <f>IF(Config!A7&lt;&gt;"",Config!A7,"")</f>
        <v>Employé 4</v>
      </c>
      <c r="C15" s="11">
        <f t="shared" si="8"/>
        <v>0</v>
      </c>
      <c r="D15" s="11">
        <f t="shared" si="9"/>
        <v>0</v>
      </c>
      <c r="E15" s="12">
        <f t="shared" si="10"/>
        <v>0</v>
      </c>
      <c r="F15" s="43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5"/>
      <c r="AJ15" s="40"/>
    </row>
    <row r="16" spans="1:40" ht="16.5" x14ac:dyDescent="0.25">
      <c r="A16" s="58" t="str">
        <f t="shared" si="7"/>
        <v/>
      </c>
      <c r="B16" s="57" t="str">
        <f>IF(Config!A8&lt;&gt;"",Config!A8,"")</f>
        <v>Employé 5</v>
      </c>
      <c r="C16" s="11">
        <f t="shared" si="8"/>
        <v>0</v>
      </c>
      <c r="D16" s="11">
        <f t="shared" si="9"/>
        <v>0</v>
      </c>
      <c r="E16" s="12">
        <f t="shared" si="10"/>
        <v>0</v>
      </c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5"/>
      <c r="AJ16" s="40"/>
    </row>
    <row r="17" spans="1:36" ht="16.5" x14ac:dyDescent="0.25">
      <c r="A17" s="58" t="str">
        <f t="shared" si="7"/>
        <v/>
      </c>
      <c r="B17" s="57" t="str">
        <f>IF(Config!A9&lt;&gt;"",Config!A9,"")</f>
        <v>Employé 6</v>
      </c>
      <c r="C17" s="11">
        <f t="shared" si="8"/>
        <v>0</v>
      </c>
      <c r="D17" s="11">
        <f t="shared" si="9"/>
        <v>0</v>
      </c>
      <c r="E17" s="12">
        <f t="shared" si="10"/>
        <v>0</v>
      </c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5"/>
      <c r="AJ17" s="40"/>
    </row>
    <row r="18" spans="1:36" ht="16.5" x14ac:dyDescent="0.25">
      <c r="A18" s="58" t="str">
        <f t="shared" si="7"/>
        <v/>
      </c>
      <c r="B18" s="57" t="str">
        <f>IF(Config!A10&lt;&gt;"",Config!A10,"")</f>
        <v>Employé 7</v>
      </c>
      <c r="C18" s="11">
        <f t="shared" si="8"/>
        <v>0</v>
      </c>
      <c r="D18" s="11">
        <f t="shared" si="9"/>
        <v>0</v>
      </c>
      <c r="E18" s="12">
        <f t="shared" si="10"/>
        <v>0</v>
      </c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5"/>
      <c r="AJ18" s="40"/>
    </row>
    <row r="19" spans="1:36" ht="16.5" x14ac:dyDescent="0.25">
      <c r="A19" s="58" t="str">
        <f t="shared" si="7"/>
        <v/>
      </c>
      <c r="B19" s="57" t="s">
        <v>26</v>
      </c>
      <c r="C19" s="11">
        <f t="shared" si="8"/>
        <v>0</v>
      </c>
      <c r="D19" s="11">
        <f t="shared" si="9"/>
        <v>0</v>
      </c>
      <c r="E19" s="12">
        <f t="shared" si="10"/>
        <v>0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8"/>
      <c r="AJ19" s="40"/>
    </row>
    <row r="20" spans="1:36" ht="16.5" x14ac:dyDescent="0.25">
      <c r="A20" s="58" t="str">
        <f t="shared" si="7"/>
        <v/>
      </c>
      <c r="B20" s="57" t="s">
        <v>30</v>
      </c>
      <c r="C20" s="11">
        <f t="shared" si="8"/>
        <v>0</v>
      </c>
      <c r="D20" s="11">
        <f t="shared" si="9"/>
        <v>0</v>
      </c>
      <c r="E20" s="12">
        <f t="shared" si="10"/>
        <v>0</v>
      </c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8"/>
      <c r="AJ20" s="40"/>
    </row>
    <row r="21" spans="1:36" ht="16.5" x14ac:dyDescent="0.25">
      <c r="A21" s="58" t="str">
        <f t="shared" si="7"/>
        <v/>
      </c>
      <c r="B21" s="57" t="s">
        <v>35</v>
      </c>
      <c r="C21" s="11">
        <f t="shared" si="8"/>
        <v>0</v>
      </c>
      <c r="D21" s="11">
        <f t="shared" si="9"/>
        <v>0</v>
      </c>
      <c r="E21" s="12">
        <f t="shared" si="10"/>
        <v>0</v>
      </c>
      <c r="F21" s="4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8"/>
      <c r="AJ21" s="40"/>
    </row>
    <row r="22" spans="1:36" ht="17.25" thickBot="1" x14ac:dyDescent="0.3">
      <c r="A22" s="58" t="str">
        <f t="shared" si="7"/>
        <v/>
      </c>
      <c r="B22" s="57" t="s">
        <v>36</v>
      </c>
      <c r="C22" s="11">
        <f t="shared" si="8"/>
        <v>0</v>
      </c>
      <c r="D22" s="11">
        <f t="shared" si="9"/>
        <v>0</v>
      </c>
      <c r="E22" s="12">
        <f t="shared" si="10"/>
        <v>0</v>
      </c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1"/>
      <c r="AJ22" s="40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1">IF(COUNTIF(G$12:G$22,$F$24)+COUNTIF(G$12:G$22,$I$24)&lt;=3,"","STOP")</f>
        <v/>
      </c>
      <c r="H26" t="str">
        <f t="shared" si="11"/>
        <v/>
      </c>
      <c r="I26" t="str">
        <f t="shared" si="11"/>
        <v/>
      </c>
      <c r="J26" t="str">
        <f t="shared" si="11"/>
        <v/>
      </c>
      <c r="K26" t="str">
        <f t="shared" si="11"/>
        <v/>
      </c>
      <c r="L26" t="str">
        <f t="shared" si="11"/>
        <v/>
      </c>
      <c r="M26" t="str">
        <f t="shared" si="11"/>
        <v/>
      </c>
      <c r="N26" t="str">
        <f t="shared" si="11"/>
        <v/>
      </c>
      <c r="O26" t="str">
        <f t="shared" si="11"/>
        <v/>
      </c>
      <c r="P26" t="str">
        <f t="shared" si="11"/>
        <v/>
      </c>
      <c r="Q26" t="str">
        <f t="shared" si="11"/>
        <v/>
      </c>
      <c r="R26" t="str">
        <f t="shared" si="11"/>
        <v/>
      </c>
      <c r="S26" t="str">
        <f t="shared" si="11"/>
        <v/>
      </c>
      <c r="T26" t="str">
        <f t="shared" si="11"/>
        <v/>
      </c>
      <c r="U26" t="str">
        <f t="shared" si="11"/>
        <v/>
      </c>
      <c r="V26" t="str">
        <f t="shared" si="11"/>
        <v/>
      </c>
      <c r="W26" t="str">
        <f t="shared" si="11"/>
        <v/>
      </c>
      <c r="X26" t="str">
        <f t="shared" si="11"/>
        <v/>
      </c>
      <c r="Y26" t="str">
        <f t="shared" si="11"/>
        <v/>
      </c>
      <c r="Z26" t="str">
        <f t="shared" si="11"/>
        <v/>
      </c>
      <c r="AA26" t="str">
        <f t="shared" si="11"/>
        <v/>
      </c>
      <c r="AB26" t="str">
        <f t="shared" si="11"/>
        <v/>
      </c>
      <c r="AC26" t="str">
        <f t="shared" si="11"/>
        <v/>
      </c>
      <c r="AD26" t="str">
        <f t="shared" si="11"/>
        <v/>
      </c>
      <c r="AE26" t="str">
        <f t="shared" si="11"/>
        <v/>
      </c>
      <c r="AF26" t="str">
        <f t="shared" si="11"/>
        <v/>
      </c>
      <c r="AG26" t="str">
        <f t="shared" si="11"/>
        <v/>
      </c>
      <c r="AH26" t="str">
        <f t="shared" si="11"/>
        <v/>
      </c>
      <c r="AI26" t="str">
        <f t="shared" si="11"/>
        <v/>
      </c>
      <c r="AJ26" t="str">
        <f t="shared" si="11"/>
        <v/>
      </c>
    </row>
    <row r="27" spans="1:36" x14ac:dyDescent="0.25">
      <c r="J27" t="str">
        <f>IF(COUNTIF($F$12:$L$22,$F$24)+COUNTIF($F$12:$L$22,$I$24)&lt;=10,"","STOP")</f>
        <v/>
      </c>
      <c r="Q27" t="str">
        <f>IF(COUNTIF($M$12:$S$22,$F$24)+COUNTIF($M$12:$S$22,$I$24)&lt;=10,"","STOP")</f>
        <v/>
      </c>
      <c r="X27" t="str">
        <f>IF(COUNTIF($T$12:$Z$22,$F$24)+COUNTIF($T$12:$Z$22,$I$24)&lt;=10,"","STOP")</f>
        <v/>
      </c>
      <c r="AE27" t="str">
        <f>IF(COUNTIF($AA$12:$AG$22,$F$24)+COUNTIF($AA$12:$AG$22,$I$24)&lt;=10,"","STOP")</f>
        <v/>
      </c>
    </row>
  </sheetData>
  <sheetProtection selectLockedCells="1"/>
  <mergeCells count="2">
    <mergeCell ref="B5:AH8"/>
    <mergeCell ref="AI5:AI8"/>
  </mergeCells>
  <conditionalFormatting sqref="F11:AI11">
    <cfRule type="expression" dxfId="24" priority="10">
      <formula>OR(F$11=1,F$11=7)</formula>
    </cfRule>
  </conditionalFormatting>
  <conditionalFormatting sqref="F12:AI22">
    <cfRule type="cellIs" dxfId="23" priority="5" operator="equal">
      <formula>"M"</formula>
    </cfRule>
    <cfRule type="cellIs" dxfId="22" priority="6" operator="equal">
      <formula>"R"</formula>
    </cfRule>
    <cfRule type="cellIs" dxfId="21" priority="7" operator="equal">
      <formula>"C"</formula>
    </cfRule>
    <cfRule type="expression" dxfId="20" priority="8">
      <formula>OR(F$11=1,F$11=7)</formula>
    </cfRule>
  </conditionalFormatting>
  <conditionalFormatting sqref="C12:E22">
    <cfRule type="cellIs" dxfId="19" priority="4" operator="equal">
      <formula>0</formula>
    </cfRule>
  </conditionalFormatting>
  <conditionalFormatting sqref="D24">
    <cfRule type="cellIs" dxfId="18" priority="3" operator="equal">
      <formula>"STOP"</formula>
    </cfRule>
  </conditionalFormatting>
  <conditionalFormatting sqref="A12:A22">
    <cfRule type="cellIs" dxfId="17" priority="2" operator="equal">
      <formula>"L"</formula>
    </cfRule>
  </conditionalFormatting>
  <conditionalFormatting sqref="F26:AJ26">
    <cfRule type="cellIs" dxfId="16" priority="1" operator="equal">
      <formula>"STOP"</formula>
    </cfRule>
  </conditionalFormatting>
  <dataValidations count="1">
    <dataValidation type="list" allowBlank="1" showInputMessage="1" showErrorMessage="1" sqref="F12:AI22">
      <formula1>"C,R,M"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27"/>
  <sheetViews>
    <sheetView showGridLines="0" topLeftCell="A4" workbookViewId="0">
      <selection activeCell="AE28" sqref="AE28"/>
    </sheetView>
  </sheetViews>
  <sheetFormatPr baseColWidth="10" defaultRowHeight="15" x14ac:dyDescent="0.25"/>
  <cols>
    <col min="1" max="1" width="10.85546875" customWidth="1"/>
    <col min="2" max="2" width="22.42578125" customWidth="1"/>
    <col min="3" max="3" width="8.85546875" customWidth="1"/>
    <col min="4" max="4" width="9.7109375" customWidth="1"/>
    <col min="5" max="5" width="8.85546875" customWidth="1"/>
    <col min="6" max="34" width="5" customWidth="1"/>
    <col min="35" max="36" width="4.7109375" customWidth="1"/>
  </cols>
  <sheetData>
    <row r="1" spans="1:40" hidden="1" x14ac:dyDescent="0.25">
      <c r="A1" s="2">
        <f>Config!D17</f>
        <v>44896</v>
      </c>
    </row>
    <row r="2" spans="1:40" hidden="1" x14ac:dyDescent="0.25">
      <c r="A2" s="2">
        <f>Config!E17</f>
        <v>44926</v>
      </c>
    </row>
    <row r="3" spans="1:40" ht="62.25" hidden="1" customHeight="1" x14ac:dyDescent="0.25">
      <c r="F3" s="4">
        <f>A1</f>
        <v>44896</v>
      </c>
      <c r="G3" s="4">
        <f>F3+1</f>
        <v>44897</v>
      </c>
      <c r="H3" s="4">
        <f t="shared" ref="H3:AJ3" si="0">G3+1</f>
        <v>44898</v>
      </c>
      <c r="I3" s="4">
        <f t="shared" si="0"/>
        <v>44899</v>
      </c>
      <c r="J3" s="4">
        <f t="shared" si="0"/>
        <v>44900</v>
      </c>
      <c r="K3" s="4">
        <f t="shared" si="0"/>
        <v>44901</v>
      </c>
      <c r="L3" s="4">
        <f t="shared" si="0"/>
        <v>44902</v>
      </c>
      <c r="M3" s="4">
        <f t="shared" si="0"/>
        <v>44903</v>
      </c>
      <c r="N3" s="4">
        <f t="shared" si="0"/>
        <v>44904</v>
      </c>
      <c r="O3" s="4">
        <f t="shared" si="0"/>
        <v>44905</v>
      </c>
      <c r="P3" s="4">
        <f t="shared" si="0"/>
        <v>44906</v>
      </c>
      <c r="Q3" s="4">
        <f t="shared" si="0"/>
        <v>44907</v>
      </c>
      <c r="R3" s="4">
        <f t="shared" si="0"/>
        <v>44908</v>
      </c>
      <c r="S3" s="4">
        <f t="shared" si="0"/>
        <v>44909</v>
      </c>
      <c r="T3" s="4">
        <f t="shared" si="0"/>
        <v>44910</v>
      </c>
      <c r="U3" s="4">
        <f t="shared" si="0"/>
        <v>44911</v>
      </c>
      <c r="V3" s="4">
        <f t="shared" si="0"/>
        <v>44912</v>
      </c>
      <c r="W3" s="4">
        <f t="shared" si="0"/>
        <v>44913</v>
      </c>
      <c r="X3" s="4">
        <f t="shared" si="0"/>
        <v>44914</v>
      </c>
      <c r="Y3" s="4">
        <f t="shared" si="0"/>
        <v>44915</v>
      </c>
      <c r="Z3" s="4">
        <f t="shared" si="0"/>
        <v>44916</v>
      </c>
      <c r="AA3" s="4">
        <f t="shared" si="0"/>
        <v>44917</v>
      </c>
      <c r="AB3" s="4">
        <f t="shared" si="0"/>
        <v>44918</v>
      </c>
      <c r="AC3" s="4">
        <f t="shared" si="0"/>
        <v>44919</v>
      </c>
      <c r="AD3" s="4">
        <f t="shared" si="0"/>
        <v>44920</v>
      </c>
      <c r="AE3" s="4">
        <f t="shared" si="0"/>
        <v>44921</v>
      </c>
      <c r="AF3" s="4">
        <f t="shared" si="0"/>
        <v>44922</v>
      </c>
      <c r="AG3" s="4">
        <f t="shared" si="0"/>
        <v>44923</v>
      </c>
      <c r="AH3" s="4">
        <f t="shared" si="0"/>
        <v>44924</v>
      </c>
      <c r="AI3" s="4">
        <f t="shared" si="0"/>
        <v>44925</v>
      </c>
      <c r="AJ3" s="4">
        <f t="shared" si="0"/>
        <v>44926</v>
      </c>
      <c r="AK3" s="4" t="str">
        <f t="shared" ref="AK3" si="1">IFERROR(IF(AJ3+1&gt;$A$2,"",AJ3+1),"")</f>
        <v/>
      </c>
      <c r="AL3" s="1"/>
      <c r="AM3" s="1"/>
      <c r="AN3" s="1"/>
    </row>
    <row r="4" spans="1:40" ht="36" customHeight="1" x14ac:dyDescent="0.25"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1"/>
      <c r="AM4" s="1"/>
      <c r="AN4" s="1"/>
    </row>
    <row r="5" spans="1:40" x14ac:dyDescent="0.25">
      <c r="B5" s="59" t="str">
        <f>TEXT(A1,"Mmmm Aaaa")</f>
        <v>décembre 2022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</row>
    <row r="6" spans="1:40" x14ac:dyDescent="0.25"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</row>
    <row r="7" spans="1:40" x14ac:dyDescent="0.25"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</row>
    <row r="8" spans="1:40" x14ac:dyDescent="0.25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</row>
    <row r="9" spans="1:40" ht="15.75" thickBot="1" x14ac:dyDescent="0.3"/>
    <row r="10" spans="1:40" ht="15.75" thickBot="1" x14ac:dyDescent="0.3">
      <c r="F10" s="19">
        <f>DAY(F3)</f>
        <v>1</v>
      </c>
      <c r="G10" s="20">
        <f t="shared" ref="G10:AF10" si="2">DAY(G3)</f>
        <v>2</v>
      </c>
      <c r="H10" s="20">
        <f t="shared" si="2"/>
        <v>3</v>
      </c>
      <c r="I10" s="20">
        <f t="shared" si="2"/>
        <v>4</v>
      </c>
      <c r="J10" s="20">
        <f t="shared" si="2"/>
        <v>5</v>
      </c>
      <c r="K10" s="20">
        <f t="shared" si="2"/>
        <v>6</v>
      </c>
      <c r="L10" s="20">
        <f t="shared" si="2"/>
        <v>7</v>
      </c>
      <c r="M10" s="20">
        <f t="shared" si="2"/>
        <v>8</v>
      </c>
      <c r="N10" s="20">
        <f t="shared" si="2"/>
        <v>9</v>
      </c>
      <c r="O10" s="20">
        <f t="shared" si="2"/>
        <v>10</v>
      </c>
      <c r="P10" s="20">
        <f t="shared" si="2"/>
        <v>11</v>
      </c>
      <c r="Q10" s="20">
        <f t="shared" si="2"/>
        <v>12</v>
      </c>
      <c r="R10" s="20">
        <f t="shared" si="2"/>
        <v>13</v>
      </c>
      <c r="S10" s="20">
        <f t="shared" si="2"/>
        <v>14</v>
      </c>
      <c r="T10" s="20">
        <f t="shared" si="2"/>
        <v>15</v>
      </c>
      <c r="U10" s="20">
        <f t="shared" si="2"/>
        <v>16</v>
      </c>
      <c r="V10" s="20">
        <f t="shared" si="2"/>
        <v>17</v>
      </c>
      <c r="W10" s="20">
        <f t="shared" si="2"/>
        <v>18</v>
      </c>
      <c r="X10" s="20">
        <f t="shared" si="2"/>
        <v>19</v>
      </c>
      <c r="Y10" s="20">
        <f t="shared" si="2"/>
        <v>20</v>
      </c>
      <c r="Z10" s="20">
        <f t="shared" si="2"/>
        <v>21</v>
      </c>
      <c r="AA10" s="20">
        <f t="shared" si="2"/>
        <v>22</v>
      </c>
      <c r="AB10" s="20">
        <f t="shared" si="2"/>
        <v>23</v>
      </c>
      <c r="AC10" s="20">
        <f t="shared" si="2"/>
        <v>24</v>
      </c>
      <c r="AD10" s="20">
        <f t="shared" si="2"/>
        <v>25</v>
      </c>
      <c r="AE10" s="20">
        <f t="shared" si="2"/>
        <v>26</v>
      </c>
      <c r="AF10" s="20">
        <f t="shared" si="2"/>
        <v>27</v>
      </c>
      <c r="AG10" s="20">
        <f>IFERROR(DAY(AG3),"")</f>
        <v>28</v>
      </c>
      <c r="AH10" s="20">
        <f t="shared" ref="AH10:AJ10" si="3">IFERROR(DAY(AH3),"")</f>
        <v>29</v>
      </c>
      <c r="AI10" s="20">
        <f t="shared" si="3"/>
        <v>30</v>
      </c>
      <c r="AJ10" s="21">
        <f t="shared" si="3"/>
        <v>31</v>
      </c>
    </row>
    <row r="11" spans="1:40" ht="15.75" thickBot="1" x14ac:dyDescent="0.3">
      <c r="B11" s="13" t="s">
        <v>0</v>
      </c>
      <c r="C11" s="28" t="s">
        <v>17</v>
      </c>
      <c r="D11" s="28" t="s">
        <v>18</v>
      </c>
      <c r="E11" s="29" t="s">
        <v>19</v>
      </c>
      <c r="F11" s="22">
        <f>WEEKDAY(F3)</f>
        <v>5</v>
      </c>
      <c r="G11" s="23">
        <f t="shared" ref="G11:AF11" si="4">WEEKDAY(G3)</f>
        <v>6</v>
      </c>
      <c r="H11" s="23">
        <f t="shared" si="4"/>
        <v>7</v>
      </c>
      <c r="I11" s="23">
        <f t="shared" si="4"/>
        <v>1</v>
      </c>
      <c r="J11" s="23">
        <f t="shared" si="4"/>
        <v>2</v>
      </c>
      <c r="K11" s="23">
        <f t="shared" si="4"/>
        <v>3</v>
      </c>
      <c r="L11" s="23">
        <f t="shared" si="4"/>
        <v>4</v>
      </c>
      <c r="M11" s="23">
        <f t="shared" si="4"/>
        <v>5</v>
      </c>
      <c r="N11" s="23">
        <f t="shared" si="4"/>
        <v>6</v>
      </c>
      <c r="O11" s="23">
        <f t="shared" si="4"/>
        <v>7</v>
      </c>
      <c r="P11" s="23">
        <f t="shared" si="4"/>
        <v>1</v>
      </c>
      <c r="Q11" s="23">
        <f t="shared" si="4"/>
        <v>2</v>
      </c>
      <c r="R11" s="23">
        <f t="shared" si="4"/>
        <v>3</v>
      </c>
      <c r="S11" s="23">
        <f t="shared" si="4"/>
        <v>4</v>
      </c>
      <c r="T11" s="23">
        <f t="shared" si="4"/>
        <v>5</v>
      </c>
      <c r="U11" s="23">
        <f t="shared" si="4"/>
        <v>6</v>
      </c>
      <c r="V11" s="23">
        <f t="shared" si="4"/>
        <v>7</v>
      </c>
      <c r="W11" s="23">
        <f t="shared" si="4"/>
        <v>1</v>
      </c>
      <c r="X11" s="23">
        <f t="shared" si="4"/>
        <v>2</v>
      </c>
      <c r="Y11" s="23">
        <f t="shared" si="4"/>
        <v>3</v>
      </c>
      <c r="Z11" s="23">
        <f t="shared" si="4"/>
        <v>4</v>
      </c>
      <c r="AA11" s="23">
        <f t="shared" si="4"/>
        <v>5</v>
      </c>
      <c r="AB11" s="23">
        <f t="shared" si="4"/>
        <v>6</v>
      </c>
      <c r="AC11" s="23">
        <f t="shared" si="4"/>
        <v>7</v>
      </c>
      <c r="AD11" s="23">
        <f t="shared" si="4"/>
        <v>1</v>
      </c>
      <c r="AE11" s="23">
        <f t="shared" si="4"/>
        <v>2</v>
      </c>
      <c r="AF11" s="23">
        <f t="shared" si="4"/>
        <v>3</v>
      </c>
      <c r="AG11" s="23">
        <f>IFERROR(WEEKDAY(AG3),"")</f>
        <v>4</v>
      </c>
      <c r="AH11" s="23">
        <f t="shared" ref="AH11:AJ11" si="5">IFERROR(WEEKDAY(AH3),"")</f>
        <v>5</v>
      </c>
      <c r="AI11" s="26">
        <f t="shared" si="5"/>
        <v>6</v>
      </c>
      <c r="AJ11" s="27">
        <f t="shared" si="5"/>
        <v>7</v>
      </c>
    </row>
    <row r="12" spans="1:40" ht="16.5" x14ac:dyDescent="0.25">
      <c r="A12" s="58" t="str">
        <f>IF(E12&lt;=1,"","L")</f>
        <v/>
      </c>
      <c r="B12" s="56" t="str">
        <f>IF(Config!A4&lt;&gt;"",Config!A4,"")</f>
        <v>Employé 1</v>
      </c>
      <c r="C12" s="11">
        <f>COUNTIF(F12:AJ12,$L$24)</f>
        <v>0</v>
      </c>
      <c r="D12" s="11">
        <f>COUNTIF(F12:AJ12,$F$24)</f>
        <v>0</v>
      </c>
      <c r="E12" s="12">
        <f>COUNTIF(F12:AJ12,$I$24)</f>
        <v>0</v>
      </c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4"/>
    </row>
    <row r="13" spans="1:40" ht="16.5" x14ac:dyDescent="0.25">
      <c r="A13" s="58" t="str">
        <f t="shared" ref="A13:A22" si="6">IF(E13&lt;=1,"","L")</f>
        <v/>
      </c>
      <c r="B13" s="57" t="str">
        <f>IF(Config!A5&lt;&gt;"",Config!A5,"")</f>
        <v>Employé 2</v>
      </c>
      <c r="C13" s="11">
        <f t="shared" ref="C13:C22" si="7">COUNTIF(F13:AJ13,$L$24)</f>
        <v>0</v>
      </c>
      <c r="D13" s="11">
        <f t="shared" ref="D13:D22" si="8">COUNTIF(F13:AJ13,$F$24)</f>
        <v>0</v>
      </c>
      <c r="E13" s="12">
        <f t="shared" ref="E13:E22" si="9">COUNTIF(F13:AJ13,$I$24)</f>
        <v>0</v>
      </c>
      <c r="F13" s="43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5"/>
    </row>
    <row r="14" spans="1:40" ht="16.5" x14ac:dyDescent="0.25">
      <c r="A14" s="58" t="str">
        <f t="shared" si="6"/>
        <v/>
      </c>
      <c r="B14" s="57" t="str">
        <f>IF(Config!A6&lt;&gt;"",Config!A6,"")</f>
        <v>Employé 3</v>
      </c>
      <c r="C14" s="11">
        <f t="shared" si="7"/>
        <v>0</v>
      </c>
      <c r="D14" s="11">
        <f t="shared" si="8"/>
        <v>0</v>
      </c>
      <c r="E14" s="12">
        <f t="shared" si="9"/>
        <v>0</v>
      </c>
      <c r="F14" s="43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5"/>
    </row>
    <row r="15" spans="1:40" ht="16.5" x14ac:dyDescent="0.25">
      <c r="A15" s="58" t="str">
        <f t="shared" si="6"/>
        <v/>
      </c>
      <c r="B15" s="57" t="str">
        <f>IF(Config!A7&lt;&gt;"",Config!A7,"")</f>
        <v>Employé 4</v>
      </c>
      <c r="C15" s="11">
        <f t="shared" si="7"/>
        <v>0</v>
      </c>
      <c r="D15" s="11">
        <f t="shared" si="8"/>
        <v>0</v>
      </c>
      <c r="E15" s="12">
        <f t="shared" si="9"/>
        <v>0</v>
      </c>
      <c r="F15" s="43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5"/>
    </row>
    <row r="16" spans="1:40" ht="16.5" x14ac:dyDescent="0.25">
      <c r="A16" s="58" t="str">
        <f t="shared" si="6"/>
        <v/>
      </c>
      <c r="B16" s="57" t="str">
        <f>IF(Config!A8&lt;&gt;"",Config!A8,"")</f>
        <v>Employé 5</v>
      </c>
      <c r="C16" s="11">
        <f t="shared" si="7"/>
        <v>0</v>
      </c>
      <c r="D16" s="11">
        <f t="shared" si="8"/>
        <v>0</v>
      </c>
      <c r="E16" s="12">
        <f t="shared" si="9"/>
        <v>0</v>
      </c>
      <c r="F16" s="43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5"/>
    </row>
    <row r="17" spans="1:36" ht="16.5" x14ac:dyDescent="0.25">
      <c r="A17" s="58" t="str">
        <f t="shared" si="6"/>
        <v/>
      </c>
      <c r="B17" s="57" t="str">
        <f>IF(Config!A9&lt;&gt;"",Config!A9,"")</f>
        <v>Employé 6</v>
      </c>
      <c r="C17" s="11">
        <f t="shared" si="7"/>
        <v>0</v>
      </c>
      <c r="D17" s="11">
        <f t="shared" si="8"/>
        <v>0</v>
      </c>
      <c r="E17" s="12">
        <f t="shared" si="9"/>
        <v>0</v>
      </c>
      <c r="F17" s="43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5"/>
    </row>
    <row r="18" spans="1:36" ht="16.5" x14ac:dyDescent="0.25">
      <c r="A18" s="58" t="str">
        <f t="shared" si="6"/>
        <v/>
      </c>
      <c r="B18" s="57" t="str">
        <f>IF(Config!A10&lt;&gt;"",Config!A10,"")</f>
        <v>Employé 7</v>
      </c>
      <c r="C18" s="11">
        <f t="shared" si="7"/>
        <v>0</v>
      </c>
      <c r="D18" s="11">
        <f t="shared" si="8"/>
        <v>0</v>
      </c>
      <c r="E18" s="12">
        <f t="shared" si="9"/>
        <v>0</v>
      </c>
      <c r="F18" s="43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5"/>
    </row>
    <row r="19" spans="1:36" ht="16.5" x14ac:dyDescent="0.25">
      <c r="A19" s="58" t="str">
        <f t="shared" si="6"/>
        <v/>
      </c>
      <c r="B19" s="57" t="s">
        <v>26</v>
      </c>
      <c r="C19" s="11">
        <f t="shared" si="7"/>
        <v>0</v>
      </c>
      <c r="D19" s="11">
        <f t="shared" si="8"/>
        <v>0</v>
      </c>
      <c r="E19" s="12">
        <f t="shared" si="9"/>
        <v>0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8"/>
    </row>
    <row r="20" spans="1:36" ht="16.5" x14ac:dyDescent="0.25">
      <c r="A20" s="58" t="str">
        <f t="shared" si="6"/>
        <v/>
      </c>
      <c r="B20" s="57" t="s">
        <v>30</v>
      </c>
      <c r="C20" s="11">
        <f t="shared" si="7"/>
        <v>0</v>
      </c>
      <c r="D20" s="11">
        <f t="shared" si="8"/>
        <v>0</v>
      </c>
      <c r="E20" s="12">
        <f t="shared" si="9"/>
        <v>0</v>
      </c>
      <c r="F20" s="46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8"/>
    </row>
    <row r="21" spans="1:36" ht="16.5" x14ac:dyDescent="0.25">
      <c r="A21" s="58" t="str">
        <f t="shared" si="6"/>
        <v/>
      </c>
      <c r="B21" s="57" t="s">
        <v>35</v>
      </c>
      <c r="C21" s="11">
        <f t="shared" si="7"/>
        <v>0</v>
      </c>
      <c r="D21" s="11">
        <f t="shared" si="8"/>
        <v>0</v>
      </c>
      <c r="E21" s="12">
        <f t="shared" si="9"/>
        <v>0</v>
      </c>
      <c r="F21" s="4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8"/>
    </row>
    <row r="22" spans="1:36" ht="17.25" thickBot="1" x14ac:dyDescent="0.3">
      <c r="A22" s="58" t="str">
        <f t="shared" si="6"/>
        <v/>
      </c>
      <c r="B22" s="57" t="s">
        <v>36</v>
      </c>
      <c r="C22" s="11">
        <f t="shared" si="7"/>
        <v>0</v>
      </c>
      <c r="D22" s="11">
        <f t="shared" si="8"/>
        <v>0</v>
      </c>
      <c r="E22" s="12">
        <f t="shared" si="9"/>
        <v>0</v>
      </c>
      <c r="F22" s="4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1"/>
    </row>
    <row r="24" spans="1:36" x14ac:dyDescent="0.25">
      <c r="D24" s="38" t="str">
        <f>IF(SUM(D12:D22)+SUM(E12:E22)&gt;=20,"STOP","")</f>
        <v/>
      </c>
      <c r="F24" s="7" t="s">
        <v>23</v>
      </c>
      <c r="G24" t="s">
        <v>18</v>
      </c>
      <c r="I24" s="8" t="s">
        <v>22</v>
      </c>
      <c r="J24" t="s">
        <v>19</v>
      </c>
      <c r="L24" s="9" t="s">
        <v>24</v>
      </c>
      <c r="M24" t="s">
        <v>17</v>
      </c>
    </row>
    <row r="26" spans="1:36" x14ac:dyDescent="0.25">
      <c r="F26" t="str">
        <f>IF(COUNTIF(F$12:F$22,$F$24)+COUNTIF(F$12:F$22,$I$24)+COUNTIF(F$12:F$22,$L$24)&lt;=3,"","STOP")</f>
        <v/>
      </c>
      <c r="G26" t="str">
        <f t="shared" ref="G26:AJ26" si="10">IF(COUNTIF(G$12:G$22,$F$24)+COUNTIF(G$12:G$22,$I$24)&lt;=3,"","STOP")</f>
        <v/>
      </c>
      <c r="H26" t="str">
        <f t="shared" si="10"/>
        <v/>
      </c>
      <c r="I26" t="str">
        <f t="shared" si="10"/>
        <v/>
      </c>
      <c r="J26" t="str">
        <f t="shared" si="10"/>
        <v/>
      </c>
      <c r="K26" t="str">
        <f t="shared" si="10"/>
        <v/>
      </c>
      <c r="L26" t="str">
        <f t="shared" si="10"/>
        <v/>
      </c>
      <c r="M26" t="str">
        <f t="shared" si="10"/>
        <v/>
      </c>
      <c r="N26" t="str">
        <f t="shared" si="10"/>
        <v/>
      </c>
      <c r="O26" t="str">
        <f t="shared" si="10"/>
        <v/>
      </c>
      <c r="P26" t="str">
        <f t="shared" si="10"/>
        <v/>
      </c>
      <c r="Q26" t="str">
        <f t="shared" si="10"/>
        <v/>
      </c>
      <c r="R26" t="str">
        <f t="shared" si="10"/>
        <v/>
      </c>
      <c r="S26" t="str">
        <f t="shared" si="10"/>
        <v/>
      </c>
      <c r="T26" t="str">
        <f t="shared" si="10"/>
        <v/>
      </c>
      <c r="U26" t="str">
        <f t="shared" si="10"/>
        <v/>
      </c>
      <c r="V26" t="str">
        <f t="shared" si="10"/>
        <v/>
      </c>
      <c r="W26" t="str">
        <f t="shared" si="10"/>
        <v/>
      </c>
      <c r="X26" t="str">
        <f t="shared" si="10"/>
        <v/>
      </c>
      <c r="Y26" t="str">
        <f t="shared" si="10"/>
        <v/>
      </c>
      <c r="Z26" t="str">
        <f t="shared" si="10"/>
        <v/>
      </c>
      <c r="AA26" t="str">
        <f t="shared" si="10"/>
        <v/>
      </c>
      <c r="AB26" t="str">
        <f t="shared" si="10"/>
        <v/>
      </c>
      <c r="AC26" t="str">
        <f t="shared" si="10"/>
        <v/>
      </c>
      <c r="AD26" t="str">
        <f t="shared" si="10"/>
        <v/>
      </c>
      <c r="AE26" t="str">
        <f t="shared" si="10"/>
        <v/>
      </c>
      <c r="AF26" t="str">
        <f t="shared" si="10"/>
        <v/>
      </c>
      <c r="AG26" t="str">
        <f t="shared" si="10"/>
        <v/>
      </c>
      <c r="AH26" t="str">
        <f t="shared" si="10"/>
        <v/>
      </c>
      <c r="AI26" t="str">
        <f t="shared" si="10"/>
        <v/>
      </c>
      <c r="AJ26" t="str">
        <f t="shared" si="10"/>
        <v/>
      </c>
    </row>
    <row r="27" spans="1:36" x14ac:dyDescent="0.25">
      <c r="J27" t="str">
        <f>IF(COUNTIF($F$12:$L$22,$F$24)+COUNTIF($F$12:$L$22,$I$24)&lt;=10,"","STOP")</f>
        <v/>
      </c>
      <c r="Q27" t="str">
        <f>IF(COUNTIF($M$12:$S$22,$F$24)+COUNTIF($M$12:$S$22,$I$24)&lt;=10,"","STOP")</f>
        <v/>
      </c>
      <c r="X27" t="str">
        <f>IF(COUNTIF($T$12:$Z$22,$F$24)+COUNTIF($T$12:$Z$22,$I$24)&lt;=10,"","STOP")</f>
        <v/>
      </c>
      <c r="AE27" t="str">
        <f>IF(COUNTIF($AA$12:$AG$22,$F$24)+COUNTIF($AA$12:$AG$22,$I$24)&lt;=10,"","STOP")</f>
        <v/>
      </c>
    </row>
  </sheetData>
  <sheetProtection selectLockedCells="1"/>
  <mergeCells count="2">
    <mergeCell ref="B5:AH8"/>
    <mergeCell ref="AI5:AJ8"/>
  </mergeCells>
  <conditionalFormatting sqref="F11:AJ11">
    <cfRule type="expression" dxfId="15" priority="12">
      <formula>OR(F$11=1,F$11=7)</formula>
    </cfRule>
  </conditionalFormatting>
  <conditionalFormatting sqref="F12:AJ22">
    <cfRule type="cellIs" dxfId="14" priority="6" operator="equal">
      <formula>"M"</formula>
    </cfRule>
    <cfRule type="cellIs" dxfId="13" priority="7" operator="equal">
      <formula>"R"</formula>
    </cfRule>
    <cfRule type="cellIs" dxfId="12" priority="8" operator="equal">
      <formula>"C"</formula>
    </cfRule>
    <cfRule type="expression" dxfId="11" priority="9">
      <formula>OR(F$11=1,F$11=7)</formula>
    </cfRule>
  </conditionalFormatting>
  <conditionalFormatting sqref="C12:E22">
    <cfRule type="cellIs" dxfId="10" priority="5" operator="equal">
      <formula>0</formula>
    </cfRule>
  </conditionalFormatting>
  <conditionalFormatting sqref="D24">
    <cfRule type="cellIs" dxfId="9" priority="3" operator="equal">
      <formula>"STOP"</formula>
    </cfRule>
  </conditionalFormatting>
  <conditionalFormatting sqref="A12:A22">
    <cfRule type="cellIs" dxfId="8" priority="2" operator="equal">
      <formula>"L"</formula>
    </cfRule>
  </conditionalFormatting>
  <conditionalFormatting sqref="F26:AJ26">
    <cfRule type="cellIs" dxfId="7" priority="1" operator="equal">
      <formula>"STOP"</formula>
    </cfRule>
  </conditionalFormatting>
  <dataValidations count="1">
    <dataValidation type="list" allowBlank="1" showInputMessage="1" showErrorMessage="1" sqref="F12:AJ22">
      <formula1>"C,R,M"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Compta</vt:lpstr>
      <vt:lpstr>Config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2021-12-19T13:22:50Z</dcterms:created>
  <dcterms:modified xsi:type="dcterms:W3CDTF">2022-01-06T13:47:24Z</dcterms:modified>
</cp:coreProperties>
</file>