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3795" windowHeight="2760"/>
  </bookViews>
  <sheets>
    <sheet name="entrée" sheetId="11" r:id="rId1"/>
    <sheet name="Devis Services" sheetId="9" r:id="rId2"/>
    <sheet name="Facture services" sheetId="5" r:id="rId3"/>
    <sheet name="Devis Produits" sheetId="10" r:id="rId4"/>
    <sheet name="Facture produit" sheetId="8" r:id="rId5"/>
    <sheet name="Fiche client" sheetId="4" r:id="rId6"/>
    <sheet name="BDD services et produits" sheetId="7" r:id="rId7"/>
    <sheet name="Gestionnaire " sheetId="6" r:id="rId8"/>
  </sheets>
  <definedNames>
    <definedName name="Produits">'BDD services et produits'!$E$3:$E$5</definedName>
    <definedName name="Services">'BDD services et produits'!$A$3:$A$4</definedName>
    <definedName name="tab_produits" localSheetId="3">Tableau7[#All]</definedName>
    <definedName name="tab_produits" localSheetId="1">Tableau7[#All]</definedName>
    <definedName name="tab_produits">Tableau7[#All]</definedName>
    <definedName name="tab_service" localSheetId="3">Tableau5[#All]</definedName>
    <definedName name="tab_service" localSheetId="1">Tableau5[#All]</definedName>
    <definedName name="tab_service" localSheetId="4">Tableau5[#All]</definedName>
    <definedName name="tab_service">Tableau5[#All]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1" i="10" l="1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E16" i="10"/>
  <c r="F16" i="10" s="1"/>
  <c r="F32" i="10" s="1"/>
  <c r="F12" i="10"/>
  <c r="G9" i="10"/>
  <c r="G8" i="10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E16" i="9"/>
  <c r="F16" i="9" s="1"/>
  <c r="F32" i="9" s="1"/>
  <c r="F12" i="9"/>
  <c r="G9" i="9"/>
  <c r="G8" i="9"/>
  <c r="E16" i="8"/>
  <c r="F16" i="8" s="1"/>
  <c r="F32" i="8" s="1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2" i="8"/>
  <c r="G9" i="8"/>
  <c r="G8" i="8"/>
  <c r="E16" i="5"/>
  <c r="F3" i="6"/>
  <c r="F31" i="5" l="1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32" i="5" s="1"/>
  <c r="F12" i="5"/>
  <c r="G9" i="5"/>
  <c r="G8" i="5"/>
</calcChain>
</file>

<file path=xl/sharedStrings.xml><?xml version="1.0" encoding="utf-8"?>
<sst xmlns="http://schemas.openxmlformats.org/spreadsheetml/2006/main" count="77" uniqueCount="38">
  <si>
    <t xml:space="preserve">Produits </t>
  </si>
  <si>
    <t xml:space="preserve">Quantité </t>
  </si>
  <si>
    <t xml:space="preserve">Prix à l'unité </t>
  </si>
  <si>
    <t xml:space="preserve">Montant </t>
  </si>
  <si>
    <t xml:space="preserve">Total </t>
  </si>
  <si>
    <t xml:space="preserve">N°facture </t>
  </si>
  <si>
    <t xml:space="preserve">Fait le </t>
  </si>
  <si>
    <t xml:space="preserve">conditions générales </t>
  </si>
  <si>
    <t>Catégorie</t>
  </si>
  <si>
    <t>Nom Prénom</t>
  </si>
  <si>
    <t xml:space="preserve">Adresse </t>
  </si>
  <si>
    <t xml:space="preserve">Code postal </t>
  </si>
  <si>
    <t xml:space="preserve">Ville </t>
  </si>
  <si>
    <t>Chloe Barbaro</t>
  </si>
  <si>
    <t>khyk</t>
  </si>
  <si>
    <t>rodez</t>
  </si>
  <si>
    <t>fiche client</t>
  </si>
  <si>
    <t>immo</t>
  </si>
  <si>
    <t>Mae</t>
  </si>
  <si>
    <t>oioi</t>
  </si>
  <si>
    <t>figeac</t>
  </si>
  <si>
    <t>agri</t>
  </si>
  <si>
    <t>mae</t>
  </si>
  <si>
    <t xml:space="preserve">N° facture </t>
  </si>
  <si>
    <t>Client</t>
  </si>
  <si>
    <t xml:space="preserve">Date </t>
  </si>
  <si>
    <t xml:space="preserve">Payé le </t>
  </si>
  <si>
    <t xml:space="preserve">Relance </t>
  </si>
  <si>
    <t xml:space="preserve">Services </t>
  </si>
  <si>
    <t>Services</t>
  </si>
  <si>
    <t>Prix</t>
  </si>
  <si>
    <t xml:space="preserve">Brochure </t>
  </si>
  <si>
    <t>Flayers</t>
  </si>
  <si>
    <t>Mug</t>
  </si>
  <si>
    <t>Tableau</t>
  </si>
  <si>
    <t>T-shirt</t>
  </si>
  <si>
    <t>N°devis</t>
  </si>
  <si>
    <t>chloe barbaro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</si>
</sst>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###&quot; &quot;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ont="1" applyFill="1" applyBorder="1"/>
    <xf numFmtId="44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3" borderId="0" xfId="0" applyFill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6AC6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698789</xdr:colOff>
      <xdr:row>12</xdr:row>
      <xdr:rowOff>164522</xdr:rowOff>
    </xdr:from>
    <xdr:to>
      <xdr:col>16</xdr:col>
      <xdr:colOff>640772</xdr:colOff>
      <xdr:row>27</xdr:row>
      <xdr:rowOff>17317</xdr:rowOff>
    </xdr:to>
    <xdr:sp macro="[0]!Client" textlink="">
      <xdr:nvSpPr>
        <xdr:cNvPr id="2" name="Ellipse 1"/>
        <xdr:cNvSpPr/>
      </xdr:nvSpPr>
      <xdr:spPr>
        <a:xfrm>
          <a:off x="9080789" y="2450522"/>
          <a:ext cx="3751983" cy="271029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/>
            <a:t> Client</a:t>
          </a:r>
          <a:r>
            <a:rPr lang="fr-FR" sz="5400" baseline="0"/>
            <a:t>s</a:t>
          </a:r>
          <a:endParaRPr lang="fr-FR" sz="1100"/>
        </a:p>
      </xdr:txBody>
    </xdr:sp>
    <xdr:clientData/>
  </xdr:twoCellAnchor>
  <xdr:twoCellAnchor>
    <xdr:from>
      <xdr:col>6</xdr:col>
      <xdr:colOff>242455</xdr:colOff>
      <xdr:row>33</xdr:row>
      <xdr:rowOff>34636</xdr:rowOff>
    </xdr:from>
    <xdr:to>
      <xdr:col>11</xdr:col>
      <xdr:colOff>710045</xdr:colOff>
      <xdr:row>48</xdr:row>
      <xdr:rowOff>34636</xdr:rowOff>
    </xdr:to>
    <xdr:sp macro="" textlink="">
      <xdr:nvSpPr>
        <xdr:cNvPr id="4" name="Ellipse 3"/>
        <xdr:cNvSpPr/>
      </xdr:nvSpPr>
      <xdr:spPr>
        <a:xfrm>
          <a:off x="4814455" y="6321136"/>
          <a:ext cx="4277590" cy="2857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/>
            <a:t>Devis</a:t>
          </a:r>
          <a:r>
            <a:rPr lang="fr-FR" sz="4400" baseline="0"/>
            <a:t> </a:t>
          </a:r>
          <a:endParaRPr lang="fr-FR" sz="4400"/>
        </a:p>
      </xdr:txBody>
    </xdr:sp>
    <xdr:clientData/>
  </xdr:twoCellAnchor>
  <xdr:twoCellAnchor>
    <xdr:from>
      <xdr:col>7</xdr:col>
      <xdr:colOff>588818</xdr:colOff>
      <xdr:row>2</xdr:row>
      <xdr:rowOff>155864</xdr:rowOff>
    </xdr:from>
    <xdr:to>
      <xdr:col>21</xdr:col>
      <xdr:colOff>173182</xdr:colOff>
      <xdr:row>6</xdr:row>
      <xdr:rowOff>69273</xdr:rowOff>
    </xdr:to>
    <xdr:sp macro="" textlink="">
      <xdr:nvSpPr>
        <xdr:cNvPr id="5" name="ZoneTexte 4"/>
        <xdr:cNvSpPr txBox="1"/>
      </xdr:nvSpPr>
      <xdr:spPr>
        <a:xfrm>
          <a:off x="5922818" y="536864"/>
          <a:ext cx="10252364" cy="6754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Bienvenue  sur votre page d'acceuil</a:t>
          </a:r>
        </a:p>
        <a:p>
          <a:endParaRPr lang="fr-FR" sz="2000"/>
        </a:p>
      </xdr:txBody>
    </xdr:sp>
    <xdr:clientData/>
  </xdr:twoCellAnchor>
  <xdr:twoCellAnchor>
    <xdr:from>
      <xdr:col>16</xdr:col>
      <xdr:colOff>467592</xdr:colOff>
      <xdr:row>29</xdr:row>
      <xdr:rowOff>138544</xdr:rowOff>
    </xdr:from>
    <xdr:to>
      <xdr:col>21</xdr:col>
      <xdr:colOff>277092</xdr:colOff>
      <xdr:row>46</xdr:row>
      <xdr:rowOff>34635</xdr:rowOff>
    </xdr:to>
    <xdr:sp macro="" textlink="">
      <xdr:nvSpPr>
        <xdr:cNvPr id="6" name="Ellipse 5"/>
        <xdr:cNvSpPr/>
      </xdr:nvSpPr>
      <xdr:spPr>
        <a:xfrm>
          <a:off x="12659592" y="5663044"/>
          <a:ext cx="3619500" cy="313459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/>
            <a:t>facture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68580</xdr:colOff>
      <xdr:row>0</xdr:row>
      <xdr:rowOff>0</xdr:rowOff>
    </xdr:from>
    <xdr:to>
      <xdr:col>3</xdr:col>
      <xdr:colOff>1193497</xdr:colOff>
      <xdr:row>3</xdr:row>
      <xdr:rowOff>30480</xdr:rowOff>
    </xdr:to>
    <xdr:pic>
      <xdr:nvPicPr>
        <xdr:cNvPr id="2" name="Image 1" descr="Marie So Graphic – Création Communication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" y="0"/>
          <a:ext cx="2260297" cy="579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68580</xdr:colOff>
      <xdr:row>0</xdr:row>
      <xdr:rowOff>0</xdr:rowOff>
    </xdr:from>
    <xdr:to>
      <xdr:col>3</xdr:col>
      <xdr:colOff>1193497</xdr:colOff>
      <xdr:row>3</xdr:row>
      <xdr:rowOff>30480</xdr:rowOff>
    </xdr:to>
    <xdr:pic>
      <xdr:nvPicPr>
        <xdr:cNvPr id="2" name="Image 1" descr="Marie So Graphic – Création Communication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" y="0"/>
          <a:ext cx="2260297" cy="579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68580</xdr:colOff>
      <xdr:row>0</xdr:row>
      <xdr:rowOff>0</xdr:rowOff>
    </xdr:from>
    <xdr:to>
      <xdr:col>3</xdr:col>
      <xdr:colOff>1193497</xdr:colOff>
      <xdr:row>3</xdr:row>
      <xdr:rowOff>30480</xdr:rowOff>
    </xdr:to>
    <xdr:pic>
      <xdr:nvPicPr>
        <xdr:cNvPr id="2" name="Image 1" descr="Marie So Graphic – Création Communication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" y="0"/>
          <a:ext cx="2260297" cy="579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68580</xdr:colOff>
      <xdr:row>0</xdr:row>
      <xdr:rowOff>0</xdr:rowOff>
    </xdr:from>
    <xdr:to>
      <xdr:col>3</xdr:col>
      <xdr:colOff>1193497</xdr:colOff>
      <xdr:row>3</xdr:row>
      <xdr:rowOff>30480</xdr:rowOff>
    </xdr:to>
    <xdr:pic>
      <xdr:nvPicPr>
        <xdr:cNvPr id="2" name="Image 1" descr="Marie So Graphic – Création Communication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" y="0"/>
          <a:ext cx="2260297" cy="579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8" name="Tableau1359" displayName="Tableau1359" ref="C15:F32" totalsRowShown="0">
  <autoFilter ref="C15:F32"/>
  <tableColumns count="4">
    <tableColumn id="1" name="Services "/>
    <tableColumn id="2" name="Quantité "/>
    <tableColumn id="3" name="Prix à l'unité "/>
    <tableColumn id="4" name="Montant " dataDxfId="5">
      <calculatedColumnFormula>Tableau1359[[#This Row],[Prix à l''unité ]]*Tableau1359[[#This Row],[Quantité 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35" displayName="Tableau135" ref="C15:F32" totalsRowShown="0">
  <autoFilter ref="C15:F32"/>
  <tableColumns count="4">
    <tableColumn id="1" name="Services "/>
    <tableColumn id="2" name="Quantité "/>
    <tableColumn id="3" name="Prix à l'unité "/>
    <tableColumn id="4" name="Montant " dataDxfId="4">
      <calculatedColumnFormula>Tableau135[[#This Row],[Prix à l''unité ]]*Tableau135[[#This Row],[Quantité 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leau135710" displayName="Tableau135710" ref="C15:F32" totalsRowShown="0">
  <autoFilter ref="C15:F32"/>
  <tableColumns count="4">
    <tableColumn id="1" name="Produits "/>
    <tableColumn id="2" name="Quantité "/>
    <tableColumn id="3" name="Prix à l'unité "/>
    <tableColumn id="4" name="Montant " dataDxfId="3">
      <calculatedColumnFormula>Tableau135710[[#This Row],[Prix à l''unité ]]*Tableau135710[[#This Row],[Quantité 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1357" displayName="Tableau1357" ref="C15:F32" totalsRowShown="0">
  <autoFilter ref="C15:F32"/>
  <tableColumns count="4">
    <tableColumn id="1" name="Produits "/>
    <tableColumn id="2" name="Quantité "/>
    <tableColumn id="3" name="Prix à l'unité "/>
    <tableColumn id="4" name="Montant " dataDxfId="2">
      <calculatedColumnFormula>Tableau1357[[#This Row],[Prix à l''unité ]]*Tableau1357[[#This Row],[Quantité 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_client" displayName="tab_client" ref="A3:E5" totalsRowShown="0">
  <autoFilter ref="A3:E5"/>
  <tableColumns count="5">
    <tableColumn id="2" name="Nom Prénom"/>
    <tableColumn id="3" name="Adresse "/>
    <tableColumn id="4" name="Code postal "/>
    <tableColumn id="5" name="Ville "/>
    <tableColumn id="6" name="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B4" totalsRowShown="0">
  <autoFilter ref="A2:B4"/>
  <tableColumns count="2">
    <tableColumn id="1" name="Services"/>
    <tableColumn id="2" name="Prix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E2:F5" totalsRowShown="0">
  <autoFilter ref="E2:F5"/>
  <tableColumns count="2">
    <tableColumn id="1" name="Produits "/>
    <tableColumn id="2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abSelected="1" topLeftCell="A37" zoomScale="55" zoomScaleNormal="55" workbookViewId="0">
      <selection activeCell="O42" sqref="O42"/>
    </sheetView>
  </sheetViews>
  <sheetFormatPr baseColWidth="10" defaultRowHeight="15" x14ac:dyDescent="0.25"/>
  <cols>
    <col min="1" max="16384" width="11.42578125" style="7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39"/>
  <sheetViews>
    <sheetView workbookViewId="0">
      <selection activeCell="E12" sqref="E12"/>
    </sheetView>
  </sheetViews>
  <sheetFormatPr baseColWidth="10" defaultRowHeight="15" x14ac:dyDescent="0.25"/>
  <cols>
    <col min="3" max="3" width="16.5703125" customWidth="1"/>
    <col min="4" max="4" width="17.42578125" customWidth="1"/>
    <col min="5" max="5" width="24.28515625" customWidth="1"/>
    <col min="7" max="7" width="47.28515625" customWidth="1"/>
  </cols>
  <sheetData>
    <row r="1" spans="3:7" x14ac:dyDescent="0.25">
      <c r="C1" s="5"/>
      <c r="D1" s="5"/>
      <c r="E1" s="5"/>
    </row>
    <row r="2" spans="3:7" x14ac:dyDescent="0.25">
      <c r="C2" s="5"/>
      <c r="D2" s="5"/>
      <c r="E2" s="5"/>
    </row>
    <row r="3" spans="3:7" x14ac:dyDescent="0.25">
      <c r="C3" s="5"/>
      <c r="D3" s="5"/>
      <c r="E3" s="5"/>
    </row>
    <row r="7" spans="3:7" x14ac:dyDescent="0.25">
      <c r="G7" s="1" t="s">
        <v>22</v>
      </c>
    </row>
    <row r="8" spans="3:7" x14ac:dyDescent="0.25">
      <c r="G8" t="str">
        <f>VLOOKUP(G7,tab_client[#All],2,FALSE)</f>
        <v>oioi</v>
      </c>
    </row>
    <row r="9" spans="3:7" x14ac:dyDescent="0.25">
      <c r="G9" s="4" t="str">
        <f>VLOOKUP(G7,tab_client[],3,FALSE)&amp;" "&amp;VLOOKUP(G7,tab_client[],4,FALSE)</f>
        <v>12500 figeac</v>
      </c>
    </row>
    <row r="11" spans="3:7" x14ac:dyDescent="0.25">
      <c r="E11" t="s">
        <v>36</v>
      </c>
    </row>
    <row r="12" spans="3:7" x14ac:dyDescent="0.25">
      <c r="E12" t="s">
        <v>6</v>
      </c>
      <c r="F12" s="3">
        <f ca="1">TODAY()</f>
        <v>44551</v>
      </c>
    </row>
    <row r="15" spans="3:7" x14ac:dyDescent="0.25">
      <c r="C15" t="s">
        <v>28</v>
      </c>
      <c r="D15" t="s">
        <v>1</v>
      </c>
      <c r="E15" t="s">
        <v>2</v>
      </c>
      <c r="F15" t="s">
        <v>3</v>
      </c>
    </row>
    <row r="16" spans="3:7" x14ac:dyDescent="0.25">
      <c r="C16" t="s">
        <v>31</v>
      </c>
      <c r="D16">
        <v>3</v>
      </c>
      <c r="E16" s="2">
        <f>VLOOKUP(Tableau1359[[#This Row],[Services ]],tab_service,2,FALSE)</f>
        <v>5</v>
      </c>
      <c r="F16" s="2">
        <f>Tableau1359[[#This Row],[Prix à l''unité ]]*Tableau1359[[#This Row],[Quantité ]]</f>
        <v>15</v>
      </c>
    </row>
    <row r="17" spans="3:6" x14ac:dyDescent="0.25">
      <c r="C17" t="s">
        <v>32</v>
      </c>
      <c r="E17" s="2"/>
      <c r="F17" s="2">
        <f>Tableau1359[[#This Row],[Prix à l''unité ]]*Tableau1359[[#This Row],[Quantité ]]</f>
        <v>0</v>
      </c>
    </row>
    <row r="18" spans="3:6" x14ac:dyDescent="0.25">
      <c r="C18" t="s">
        <v>31</v>
      </c>
      <c r="E18" s="2"/>
      <c r="F18" s="2">
        <f>Tableau1359[[#This Row],[Prix à l''unité ]]*Tableau1359[[#This Row],[Quantité ]]</f>
        <v>0</v>
      </c>
    </row>
    <row r="19" spans="3:6" x14ac:dyDescent="0.25">
      <c r="C19" t="s">
        <v>31</v>
      </c>
      <c r="E19" s="2"/>
      <c r="F19" s="2">
        <f>Tableau1359[[#This Row],[Prix à l''unité ]]*Tableau1359[[#This Row],[Quantité ]]</f>
        <v>0</v>
      </c>
    </row>
    <row r="20" spans="3:6" x14ac:dyDescent="0.25">
      <c r="C20" t="s">
        <v>31</v>
      </c>
      <c r="E20" s="2"/>
      <c r="F20" s="2">
        <f>Tableau1359[[#This Row],[Prix à l''unité ]]*Tableau1359[[#This Row],[Quantité ]]</f>
        <v>0</v>
      </c>
    </row>
    <row r="21" spans="3:6" x14ac:dyDescent="0.25">
      <c r="E21" s="2"/>
      <c r="F21" s="2">
        <f>Tableau1359[[#This Row],[Prix à l''unité ]]*Tableau1359[[#This Row],[Quantité ]]</f>
        <v>0</v>
      </c>
    </row>
    <row r="22" spans="3:6" x14ac:dyDescent="0.25">
      <c r="E22" s="2"/>
      <c r="F22" s="2">
        <f>Tableau1359[[#This Row],[Prix à l''unité ]]*Tableau1359[[#This Row],[Quantité ]]</f>
        <v>0</v>
      </c>
    </row>
    <row r="23" spans="3:6" x14ac:dyDescent="0.25">
      <c r="E23" s="2"/>
      <c r="F23" s="2">
        <f>Tableau1359[[#This Row],[Prix à l''unité ]]*Tableau1359[[#This Row],[Quantité ]]</f>
        <v>0</v>
      </c>
    </row>
    <row r="24" spans="3:6" x14ac:dyDescent="0.25">
      <c r="E24" s="2"/>
      <c r="F24" s="2">
        <f>Tableau1359[[#This Row],[Prix à l''unité ]]*Tableau1359[[#This Row],[Quantité ]]</f>
        <v>0</v>
      </c>
    </row>
    <row r="25" spans="3:6" x14ac:dyDescent="0.25">
      <c r="E25" s="2"/>
      <c r="F25" s="2">
        <f>Tableau1359[[#This Row],[Prix à l''unité ]]*Tableau1359[[#This Row],[Quantité ]]</f>
        <v>0</v>
      </c>
    </row>
    <row r="26" spans="3:6" x14ac:dyDescent="0.25">
      <c r="E26" s="2"/>
      <c r="F26" s="2">
        <f>Tableau1359[[#This Row],[Prix à l''unité ]]*Tableau1359[[#This Row],[Quantité ]]</f>
        <v>0</v>
      </c>
    </row>
    <row r="27" spans="3:6" x14ac:dyDescent="0.25">
      <c r="E27" s="2"/>
      <c r="F27" s="2">
        <f>Tableau1359[[#This Row],[Prix à l''unité ]]*Tableau1359[[#This Row],[Quantité ]]</f>
        <v>0</v>
      </c>
    </row>
    <row r="28" spans="3:6" x14ac:dyDescent="0.25">
      <c r="E28" s="2"/>
      <c r="F28" s="2">
        <f>Tableau1359[[#This Row],[Prix à l''unité ]]*Tableau1359[[#This Row],[Quantité ]]</f>
        <v>0</v>
      </c>
    </row>
    <row r="29" spans="3:6" x14ac:dyDescent="0.25">
      <c r="E29" s="2"/>
      <c r="F29" s="2">
        <f>Tableau1359[[#This Row],[Prix à l''unité ]]*Tableau1359[[#This Row],[Quantité ]]</f>
        <v>0</v>
      </c>
    </row>
    <row r="30" spans="3:6" x14ac:dyDescent="0.25">
      <c r="E30" s="2"/>
      <c r="F30" s="2">
        <f>Tableau1359[[#This Row],[Prix à l''unité ]]*Tableau1359[[#This Row],[Quantité ]]</f>
        <v>0</v>
      </c>
    </row>
    <row r="31" spans="3:6" x14ac:dyDescent="0.25">
      <c r="E31" s="2"/>
      <c r="F31" s="2">
        <f>Tableau1359[[#This Row],[Prix à l''unité ]]*Tableau1359[[#This Row],[Quantité ]]</f>
        <v>0</v>
      </c>
    </row>
    <row r="32" spans="3:6" x14ac:dyDescent="0.25">
      <c r="E32" t="s">
        <v>4</v>
      </c>
      <c r="F32" s="2">
        <f>SUM(F16:F31)</f>
        <v>15</v>
      </c>
    </row>
    <row r="35" spans="2:7" x14ac:dyDescent="0.25">
      <c r="B35" s="6" t="s">
        <v>7</v>
      </c>
      <c r="C35" s="6"/>
      <c r="D35" s="6"/>
      <c r="E35" s="6"/>
      <c r="F35" s="6"/>
      <c r="G35" s="6"/>
    </row>
    <row r="36" spans="2:7" x14ac:dyDescent="0.25">
      <c r="B36" s="6"/>
      <c r="C36" s="6"/>
      <c r="D36" s="6"/>
      <c r="E36" s="6"/>
      <c r="F36" s="6"/>
      <c r="G36" s="6"/>
    </row>
    <row r="37" spans="2:7" x14ac:dyDescent="0.25">
      <c r="B37" s="6"/>
      <c r="C37" s="6"/>
      <c r="D37" s="6"/>
      <c r="E37" s="6"/>
      <c r="F37" s="6"/>
      <c r="G37" s="6"/>
    </row>
    <row r="38" spans="2:7" x14ac:dyDescent="0.25">
      <c r="B38" s="6"/>
      <c r="C38" s="6"/>
      <c r="D38" s="6"/>
      <c r="E38" s="6"/>
      <c r="F38" s="6"/>
      <c r="G38" s="6"/>
    </row>
    <row r="39" spans="2:7" x14ac:dyDescent="0.25">
      <c r="B39" s="6"/>
      <c r="C39" s="6"/>
      <c r="D39" s="6"/>
      <c r="E39" s="6"/>
      <c r="F39" s="6"/>
      <c r="G39" s="6"/>
    </row>
  </sheetData>
  <mergeCells count="6">
    <mergeCell ref="B39:G39"/>
    <mergeCell ref="C1:E3"/>
    <mergeCell ref="B35:G35"/>
    <mergeCell ref="B36:G36"/>
    <mergeCell ref="B37:G37"/>
    <mergeCell ref="B38:G38"/>
  </mergeCells>
  <dataValidations count="1">
    <dataValidation type="list" allowBlank="1" showInputMessage="1" showErrorMessage="1" sqref="C16:C20">
      <formula1>Services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39"/>
  <sheetViews>
    <sheetView workbookViewId="0">
      <selection activeCell="G8" sqref="G8"/>
    </sheetView>
  </sheetViews>
  <sheetFormatPr baseColWidth="10" defaultRowHeight="15" x14ac:dyDescent="0.25"/>
  <cols>
    <col min="3" max="3" width="16.5703125" customWidth="1"/>
    <col min="4" max="4" width="17.42578125" customWidth="1"/>
    <col min="5" max="5" width="24.28515625" customWidth="1"/>
    <col min="7" max="7" width="47.28515625" customWidth="1"/>
  </cols>
  <sheetData>
    <row r="1" spans="3:7" x14ac:dyDescent="0.25">
      <c r="C1" s="5"/>
      <c r="D1" s="5"/>
      <c r="E1" s="5"/>
    </row>
    <row r="2" spans="3:7" x14ac:dyDescent="0.25">
      <c r="C2" s="5"/>
      <c r="D2" s="5"/>
      <c r="E2" s="5"/>
    </row>
    <row r="3" spans="3:7" x14ac:dyDescent="0.25">
      <c r="C3" s="5"/>
      <c r="D3" s="5"/>
      <c r="E3" s="5"/>
    </row>
    <row r="7" spans="3:7" x14ac:dyDescent="0.25">
      <c r="G7" s="1" t="s">
        <v>37</v>
      </c>
    </row>
    <row r="8" spans="3:7" x14ac:dyDescent="0.25">
      <c r="G8" t="str">
        <f>VLOOKUP(G7,tab_client[#All],2,FALSE)</f>
        <v>khyk</v>
      </c>
    </row>
    <row r="9" spans="3:7" x14ac:dyDescent="0.25">
      <c r="G9" s="4" t="str">
        <f>VLOOKUP(G7,tab_client[],3,FALSE)&amp;" "&amp;VLOOKUP(G7,tab_client[],4,FALSE)</f>
        <v>12000 rodez</v>
      </c>
    </row>
    <row r="11" spans="3:7" x14ac:dyDescent="0.25">
      <c r="E11" t="s">
        <v>5</v>
      </c>
    </row>
    <row r="12" spans="3:7" x14ac:dyDescent="0.25">
      <c r="E12" t="s">
        <v>6</v>
      </c>
      <c r="F12" s="3">
        <f ca="1">TODAY()</f>
        <v>44551</v>
      </c>
    </row>
    <row r="15" spans="3:7" x14ac:dyDescent="0.25">
      <c r="C15" t="s">
        <v>28</v>
      </c>
      <c r="D15" t="s">
        <v>1</v>
      </c>
      <c r="E15" t="s">
        <v>2</v>
      </c>
      <c r="F15" t="s">
        <v>3</v>
      </c>
    </row>
    <row r="16" spans="3:7" x14ac:dyDescent="0.25">
      <c r="C16" t="s">
        <v>31</v>
      </c>
      <c r="D16">
        <v>3</v>
      </c>
      <c r="E16" s="2">
        <f>VLOOKUP(Tableau135[[#This Row],[Services ]],tab_service,2,FALSE)</f>
        <v>5</v>
      </c>
      <c r="F16" s="2">
        <f>Tableau135[[#This Row],[Prix à l''unité ]]*Tableau135[[#This Row],[Quantité ]]</f>
        <v>15</v>
      </c>
    </row>
    <row r="17" spans="3:6" x14ac:dyDescent="0.25">
      <c r="C17" t="s">
        <v>32</v>
      </c>
      <c r="E17" s="2"/>
      <c r="F17" s="2">
        <f>Tableau135[[#This Row],[Prix à l''unité ]]*Tableau135[[#This Row],[Quantité ]]</f>
        <v>0</v>
      </c>
    </row>
    <row r="18" spans="3:6" x14ac:dyDescent="0.25">
      <c r="C18" t="s">
        <v>31</v>
      </c>
      <c r="E18" s="2"/>
      <c r="F18" s="2">
        <f>Tableau135[[#This Row],[Prix à l''unité ]]*Tableau135[[#This Row],[Quantité ]]</f>
        <v>0</v>
      </c>
    </row>
    <row r="19" spans="3:6" x14ac:dyDescent="0.25">
      <c r="C19" t="s">
        <v>31</v>
      </c>
      <c r="E19" s="2"/>
      <c r="F19" s="2">
        <f>Tableau135[[#This Row],[Prix à l''unité ]]*Tableau135[[#This Row],[Quantité ]]</f>
        <v>0</v>
      </c>
    </row>
    <row r="20" spans="3:6" x14ac:dyDescent="0.25">
      <c r="C20" t="s">
        <v>31</v>
      </c>
      <c r="E20" s="2"/>
      <c r="F20" s="2">
        <f>Tableau135[[#This Row],[Prix à l''unité ]]*Tableau135[[#This Row],[Quantité ]]</f>
        <v>0</v>
      </c>
    </row>
    <row r="21" spans="3:6" x14ac:dyDescent="0.25">
      <c r="E21" s="2"/>
      <c r="F21" s="2">
        <f>Tableau135[[#This Row],[Prix à l''unité ]]*Tableau135[[#This Row],[Quantité ]]</f>
        <v>0</v>
      </c>
    </row>
    <row r="22" spans="3:6" x14ac:dyDescent="0.25">
      <c r="E22" s="2"/>
      <c r="F22" s="2">
        <f>Tableau135[[#This Row],[Prix à l''unité ]]*Tableau135[[#This Row],[Quantité ]]</f>
        <v>0</v>
      </c>
    </row>
    <row r="23" spans="3:6" x14ac:dyDescent="0.25">
      <c r="E23" s="2"/>
      <c r="F23" s="2">
        <f>Tableau135[[#This Row],[Prix à l''unité ]]*Tableau135[[#This Row],[Quantité ]]</f>
        <v>0</v>
      </c>
    </row>
    <row r="24" spans="3:6" x14ac:dyDescent="0.25">
      <c r="E24" s="2"/>
      <c r="F24" s="2">
        <f>Tableau135[[#This Row],[Prix à l''unité ]]*Tableau135[[#This Row],[Quantité ]]</f>
        <v>0</v>
      </c>
    </row>
    <row r="25" spans="3:6" x14ac:dyDescent="0.25">
      <c r="E25" s="2"/>
      <c r="F25" s="2">
        <f>Tableau135[[#This Row],[Prix à l''unité ]]*Tableau135[[#This Row],[Quantité ]]</f>
        <v>0</v>
      </c>
    </row>
    <row r="26" spans="3:6" x14ac:dyDescent="0.25">
      <c r="E26" s="2"/>
      <c r="F26" s="2">
        <f>Tableau135[[#This Row],[Prix à l''unité ]]*Tableau135[[#This Row],[Quantité ]]</f>
        <v>0</v>
      </c>
    </row>
    <row r="27" spans="3:6" x14ac:dyDescent="0.25">
      <c r="E27" s="2"/>
      <c r="F27" s="2">
        <f>Tableau135[[#This Row],[Prix à l''unité ]]*Tableau135[[#This Row],[Quantité ]]</f>
        <v>0</v>
      </c>
    </row>
    <row r="28" spans="3:6" x14ac:dyDescent="0.25">
      <c r="E28" s="2"/>
      <c r="F28" s="2">
        <f>Tableau135[[#This Row],[Prix à l''unité ]]*Tableau135[[#This Row],[Quantité ]]</f>
        <v>0</v>
      </c>
    </row>
    <row r="29" spans="3:6" x14ac:dyDescent="0.25">
      <c r="E29" s="2"/>
      <c r="F29" s="2">
        <f>Tableau135[[#This Row],[Prix à l''unité ]]*Tableau135[[#This Row],[Quantité ]]</f>
        <v>0</v>
      </c>
    </row>
    <row r="30" spans="3:6" x14ac:dyDescent="0.25">
      <c r="E30" s="2"/>
      <c r="F30" s="2">
        <f>Tableau135[[#This Row],[Prix à l''unité ]]*Tableau135[[#This Row],[Quantité ]]</f>
        <v>0</v>
      </c>
    </row>
    <row r="31" spans="3:6" x14ac:dyDescent="0.25">
      <c r="E31" s="2"/>
      <c r="F31" s="2">
        <f>Tableau135[[#This Row],[Prix à l''unité ]]*Tableau135[[#This Row],[Quantité ]]</f>
        <v>0</v>
      </c>
    </row>
    <row r="32" spans="3:6" x14ac:dyDescent="0.25">
      <c r="E32" t="s">
        <v>4</v>
      </c>
      <c r="F32" s="2">
        <f>SUM(F16:F31)</f>
        <v>15</v>
      </c>
    </row>
    <row r="35" spans="2:7" x14ac:dyDescent="0.25">
      <c r="B35" s="6" t="s">
        <v>7</v>
      </c>
      <c r="C35" s="6"/>
      <c r="D35" s="6"/>
      <c r="E35" s="6"/>
      <c r="F35" s="6"/>
      <c r="G35" s="6"/>
    </row>
    <row r="36" spans="2:7" x14ac:dyDescent="0.25">
      <c r="B36" s="6"/>
      <c r="C36" s="6"/>
      <c r="D36" s="6"/>
      <c r="E36" s="6"/>
      <c r="F36" s="6"/>
      <c r="G36" s="6"/>
    </row>
    <row r="37" spans="2:7" x14ac:dyDescent="0.25">
      <c r="B37" s="6"/>
      <c r="C37" s="6"/>
      <c r="D37" s="6"/>
      <c r="E37" s="6"/>
      <c r="F37" s="6"/>
      <c r="G37" s="6"/>
    </row>
    <row r="38" spans="2:7" x14ac:dyDescent="0.25">
      <c r="B38" s="6"/>
      <c r="C38" s="6"/>
      <c r="D38" s="6"/>
      <c r="E38" s="6"/>
      <c r="F38" s="6"/>
      <c r="G38" s="6"/>
    </row>
    <row r="39" spans="2:7" x14ac:dyDescent="0.25">
      <c r="B39" s="6"/>
      <c r="C39" s="6"/>
      <c r="D39" s="6"/>
      <c r="E39" s="6"/>
      <c r="F39" s="6"/>
      <c r="G39" s="6"/>
    </row>
  </sheetData>
  <mergeCells count="6">
    <mergeCell ref="B39:G39"/>
    <mergeCell ref="C1:E3"/>
    <mergeCell ref="B35:G35"/>
    <mergeCell ref="B36:G36"/>
    <mergeCell ref="B37:G37"/>
    <mergeCell ref="B38:G38"/>
  </mergeCells>
  <dataValidations count="1">
    <dataValidation type="list" allowBlank="1" showInputMessage="1" showErrorMessage="1" sqref="C16:C20">
      <formula1>Services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G39"/>
  <sheetViews>
    <sheetView workbookViewId="0">
      <selection activeCell="E12" sqref="E12"/>
    </sheetView>
  </sheetViews>
  <sheetFormatPr baseColWidth="10" defaultRowHeight="15" x14ac:dyDescent="0.25"/>
  <cols>
    <col min="3" max="3" width="16.5703125" customWidth="1"/>
    <col min="4" max="4" width="17.42578125" customWidth="1"/>
    <col min="5" max="5" width="24.28515625" customWidth="1"/>
    <col min="7" max="7" width="47.28515625" customWidth="1"/>
  </cols>
  <sheetData>
    <row r="1" spans="3:7" x14ac:dyDescent="0.25">
      <c r="C1" s="5"/>
      <c r="D1" s="5"/>
      <c r="E1" s="5"/>
    </row>
    <row r="2" spans="3:7" x14ac:dyDescent="0.25">
      <c r="C2" s="5"/>
      <c r="D2" s="5"/>
      <c r="E2" s="5"/>
    </row>
    <row r="3" spans="3:7" x14ac:dyDescent="0.25">
      <c r="C3" s="5"/>
      <c r="D3" s="5"/>
      <c r="E3" s="5"/>
    </row>
    <row r="7" spans="3:7" x14ac:dyDescent="0.25">
      <c r="G7" s="1" t="s">
        <v>22</v>
      </c>
    </row>
    <row r="8" spans="3:7" x14ac:dyDescent="0.25">
      <c r="G8" t="str">
        <f>VLOOKUP(G7,tab_client[#All],2,FALSE)</f>
        <v>oioi</v>
      </c>
    </row>
    <row r="9" spans="3:7" x14ac:dyDescent="0.25">
      <c r="G9" s="4" t="str">
        <f>VLOOKUP(G7,tab_client[],3,FALSE)&amp;" "&amp;VLOOKUP(G7,tab_client[],4,FALSE)</f>
        <v>12500 figeac</v>
      </c>
    </row>
    <row r="11" spans="3:7" x14ac:dyDescent="0.25">
      <c r="E11" t="s">
        <v>36</v>
      </c>
    </row>
    <row r="12" spans="3:7" x14ac:dyDescent="0.25">
      <c r="E12" t="s">
        <v>6</v>
      </c>
      <c r="F12" s="3">
        <f ca="1">TODAY()</f>
        <v>44551</v>
      </c>
    </row>
    <row r="15" spans="3:7" x14ac:dyDescent="0.25">
      <c r="C15" t="s">
        <v>0</v>
      </c>
      <c r="D15" t="s">
        <v>1</v>
      </c>
      <c r="E15" t="s">
        <v>2</v>
      </c>
      <c r="F15" t="s">
        <v>3</v>
      </c>
    </row>
    <row r="16" spans="3:7" x14ac:dyDescent="0.25">
      <c r="C16" t="s">
        <v>34</v>
      </c>
      <c r="D16">
        <v>3</v>
      </c>
      <c r="E16" s="2">
        <f>VLOOKUP(Tableau135710[[#This Row],[Produits ]],tab_produits,2,FALSE)</f>
        <v>10</v>
      </c>
      <c r="F16" s="2">
        <f>Tableau135710[[#This Row],[Prix à l''unité ]]*Tableau135710[[#This Row],[Quantité ]]</f>
        <v>30</v>
      </c>
    </row>
    <row r="17" spans="5:6" x14ac:dyDescent="0.25">
      <c r="E17" s="2"/>
      <c r="F17" s="2">
        <f>Tableau135710[[#This Row],[Prix à l''unité ]]*Tableau135710[[#This Row],[Quantité ]]</f>
        <v>0</v>
      </c>
    </row>
    <row r="18" spans="5:6" x14ac:dyDescent="0.25">
      <c r="E18" s="2"/>
      <c r="F18" s="2">
        <f>Tableau135710[[#This Row],[Prix à l''unité ]]*Tableau135710[[#This Row],[Quantité ]]</f>
        <v>0</v>
      </c>
    </row>
    <row r="19" spans="5:6" x14ac:dyDescent="0.25">
      <c r="E19" s="2"/>
      <c r="F19" s="2">
        <f>Tableau135710[[#This Row],[Prix à l''unité ]]*Tableau135710[[#This Row],[Quantité ]]</f>
        <v>0</v>
      </c>
    </row>
    <row r="20" spans="5:6" x14ac:dyDescent="0.25">
      <c r="E20" s="2"/>
      <c r="F20" s="2">
        <f>Tableau135710[[#This Row],[Prix à l''unité ]]*Tableau135710[[#This Row],[Quantité ]]</f>
        <v>0</v>
      </c>
    </row>
    <row r="21" spans="5:6" x14ac:dyDescent="0.25">
      <c r="E21" s="2"/>
      <c r="F21" s="2">
        <f>Tableau135710[[#This Row],[Prix à l''unité ]]*Tableau135710[[#This Row],[Quantité ]]</f>
        <v>0</v>
      </c>
    </row>
    <row r="22" spans="5:6" x14ac:dyDescent="0.25">
      <c r="E22" s="2"/>
      <c r="F22" s="2">
        <f>Tableau135710[[#This Row],[Prix à l''unité ]]*Tableau135710[[#This Row],[Quantité ]]</f>
        <v>0</v>
      </c>
    </row>
    <row r="23" spans="5:6" x14ac:dyDescent="0.25">
      <c r="E23" s="2"/>
      <c r="F23" s="2">
        <f>Tableau135710[[#This Row],[Prix à l''unité ]]*Tableau135710[[#This Row],[Quantité ]]</f>
        <v>0</v>
      </c>
    </row>
    <row r="24" spans="5:6" x14ac:dyDescent="0.25">
      <c r="E24" s="2"/>
      <c r="F24" s="2">
        <f>Tableau135710[[#This Row],[Prix à l''unité ]]*Tableau135710[[#This Row],[Quantité ]]</f>
        <v>0</v>
      </c>
    </row>
    <row r="25" spans="5:6" x14ac:dyDescent="0.25">
      <c r="E25" s="2"/>
      <c r="F25" s="2">
        <f>Tableau135710[[#This Row],[Prix à l''unité ]]*Tableau135710[[#This Row],[Quantité ]]</f>
        <v>0</v>
      </c>
    </row>
    <row r="26" spans="5:6" x14ac:dyDescent="0.25">
      <c r="E26" s="2"/>
      <c r="F26" s="2">
        <f>Tableau135710[[#This Row],[Prix à l''unité ]]*Tableau135710[[#This Row],[Quantité ]]</f>
        <v>0</v>
      </c>
    </row>
    <row r="27" spans="5:6" x14ac:dyDescent="0.25">
      <c r="E27" s="2"/>
      <c r="F27" s="2">
        <f>Tableau135710[[#This Row],[Prix à l''unité ]]*Tableau135710[[#This Row],[Quantité ]]</f>
        <v>0</v>
      </c>
    </row>
    <row r="28" spans="5:6" x14ac:dyDescent="0.25">
      <c r="E28" s="2"/>
      <c r="F28" s="2">
        <f>Tableau135710[[#This Row],[Prix à l''unité ]]*Tableau135710[[#This Row],[Quantité ]]</f>
        <v>0</v>
      </c>
    </row>
    <row r="29" spans="5:6" x14ac:dyDescent="0.25">
      <c r="E29" s="2"/>
      <c r="F29" s="2">
        <f>Tableau135710[[#This Row],[Prix à l''unité ]]*Tableau135710[[#This Row],[Quantité ]]</f>
        <v>0</v>
      </c>
    </row>
    <row r="30" spans="5:6" x14ac:dyDescent="0.25">
      <c r="E30" s="2"/>
      <c r="F30" s="2">
        <f>Tableau135710[[#This Row],[Prix à l''unité ]]*Tableau135710[[#This Row],[Quantité ]]</f>
        <v>0</v>
      </c>
    </row>
    <row r="31" spans="5:6" x14ac:dyDescent="0.25">
      <c r="E31" s="2"/>
      <c r="F31" s="2">
        <f>Tableau135710[[#This Row],[Prix à l''unité ]]*Tableau135710[[#This Row],[Quantité ]]</f>
        <v>0</v>
      </c>
    </row>
    <row r="32" spans="5:6" x14ac:dyDescent="0.25">
      <c r="E32" t="s">
        <v>4</v>
      </c>
      <c r="F32" s="2">
        <f>SUM(F16:F31)</f>
        <v>30</v>
      </c>
    </row>
    <row r="35" spans="2:7" x14ac:dyDescent="0.25">
      <c r="B35" s="6" t="s">
        <v>7</v>
      </c>
      <c r="C35" s="6"/>
      <c r="D35" s="6"/>
      <c r="E35" s="6"/>
      <c r="F35" s="6"/>
      <c r="G35" s="6"/>
    </row>
    <row r="36" spans="2:7" x14ac:dyDescent="0.25">
      <c r="B36" s="6"/>
      <c r="C36" s="6"/>
      <c r="D36" s="6"/>
      <c r="E36" s="6"/>
      <c r="F36" s="6"/>
      <c r="G36" s="6"/>
    </row>
    <row r="37" spans="2:7" x14ac:dyDescent="0.25">
      <c r="B37" s="6"/>
      <c r="C37" s="6"/>
      <c r="D37" s="6"/>
      <c r="E37" s="6"/>
      <c r="F37" s="6"/>
      <c r="G37" s="6"/>
    </row>
    <row r="38" spans="2:7" x14ac:dyDescent="0.25">
      <c r="B38" s="6"/>
      <c r="C38" s="6"/>
      <c r="D38" s="6"/>
      <c r="E38" s="6"/>
      <c r="F38" s="6"/>
      <c r="G38" s="6"/>
    </row>
    <row r="39" spans="2:7" x14ac:dyDescent="0.25">
      <c r="B39" s="6"/>
      <c r="C39" s="6"/>
      <c r="D39" s="6"/>
      <c r="E39" s="6"/>
      <c r="F39" s="6"/>
      <c r="G39" s="6"/>
    </row>
  </sheetData>
  <mergeCells count="6">
    <mergeCell ref="B39:G39"/>
    <mergeCell ref="C1:E3"/>
    <mergeCell ref="B35:G35"/>
    <mergeCell ref="B36:G36"/>
    <mergeCell ref="B37:G37"/>
    <mergeCell ref="B38:G38"/>
  </mergeCells>
  <dataValidations count="1">
    <dataValidation type="list" allowBlank="1" showInputMessage="1" showErrorMessage="1" sqref="C16">
      <formula1>Produits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39"/>
  <sheetViews>
    <sheetView workbookViewId="0">
      <selection activeCell="G26" sqref="G26"/>
    </sheetView>
  </sheetViews>
  <sheetFormatPr baseColWidth="10" defaultRowHeight="15" x14ac:dyDescent="0.25"/>
  <cols>
    <col min="3" max="3" width="16.5703125" customWidth="1"/>
    <col min="4" max="4" width="17.42578125" customWidth="1"/>
    <col min="5" max="5" width="24.28515625" customWidth="1"/>
    <col min="7" max="7" width="47.28515625" customWidth="1"/>
  </cols>
  <sheetData>
    <row r="1" spans="3:7" x14ac:dyDescent="0.25">
      <c r="C1" s="5"/>
      <c r="D1" s="5"/>
      <c r="E1" s="5"/>
    </row>
    <row r="2" spans="3:7" x14ac:dyDescent="0.25">
      <c r="C2" s="5"/>
      <c r="D2" s="5"/>
      <c r="E2" s="5"/>
    </row>
    <row r="3" spans="3:7" x14ac:dyDescent="0.25">
      <c r="C3" s="5"/>
      <c r="D3" s="5"/>
      <c r="E3" s="5"/>
    </row>
    <row r="7" spans="3:7" x14ac:dyDescent="0.25">
      <c r="G7" s="1" t="s">
        <v>22</v>
      </c>
    </row>
    <row r="8" spans="3:7" x14ac:dyDescent="0.25">
      <c r="G8" t="str">
        <f>VLOOKUP(G7,tab_client[#All],2,FALSE)</f>
        <v>oioi</v>
      </c>
    </row>
    <row r="9" spans="3:7" x14ac:dyDescent="0.25">
      <c r="G9" s="4" t="str">
        <f>VLOOKUP(G7,tab_client[],3,FALSE)&amp;" "&amp;VLOOKUP(G7,tab_client[],4,FALSE)</f>
        <v>12500 figeac</v>
      </c>
    </row>
    <row r="11" spans="3:7" x14ac:dyDescent="0.25">
      <c r="E11" t="s">
        <v>5</v>
      </c>
    </row>
    <row r="12" spans="3:7" x14ac:dyDescent="0.25">
      <c r="E12" t="s">
        <v>6</v>
      </c>
      <c r="F12" s="3">
        <f ca="1">TODAY()</f>
        <v>44551</v>
      </c>
    </row>
    <row r="15" spans="3:7" x14ac:dyDescent="0.25">
      <c r="C15" t="s">
        <v>0</v>
      </c>
      <c r="D15" t="s">
        <v>1</v>
      </c>
      <c r="E15" t="s">
        <v>2</v>
      </c>
      <c r="F15" t="s">
        <v>3</v>
      </c>
    </row>
    <row r="16" spans="3:7" x14ac:dyDescent="0.25">
      <c r="C16" t="s">
        <v>34</v>
      </c>
      <c r="D16">
        <v>3</v>
      </c>
      <c r="E16" s="2">
        <f>VLOOKUP(Tableau1357[[#This Row],[Produits ]],tab_produits,2,FALSE)</f>
        <v>10</v>
      </c>
      <c r="F16" s="2">
        <f>Tableau1357[[#This Row],[Prix à l''unité ]]*Tableau1357[[#This Row],[Quantité ]]</f>
        <v>30</v>
      </c>
    </row>
    <row r="17" spans="5:6" x14ac:dyDescent="0.25">
      <c r="E17" s="2"/>
      <c r="F17" s="2">
        <f>Tableau1357[[#This Row],[Prix à l''unité ]]*Tableau1357[[#This Row],[Quantité ]]</f>
        <v>0</v>
      </c>
    </row>
    <row r="18" spans="5:6" x14ac:dyDescent="0.25">
      <c r="E18" s="2"/>
      <c r="F18" s="2">
        <f>Tableau1357[[#This Row],[Prix à l''unité ]]*Tableau1357[[#This Row],[Quantité ]]</f>
        <v>0</v>
      </c>
    </row>
    <row r="19" spans="5:6" x14ac:dyDescent="0.25">
      <c r="E19" s="2"/>
      <c r="F19" s="2">
        <f>Tableau1357[[#This Row],[Prix à l''unité ]]*Tableau1357[[#This Row],[Quantité ]]</f>
        <v>0</v>
      </c>
    </row>
    <row r="20" spans="5:6" x14ac:dyDescent="0.25">
      <c r="E20" s="2"/>
      <c r="F20" s="2">
        <f>Tableau1357[[#This Row],[Prix à l''unité ]]*Tableau1357[[#This Row],[Quantité ]]</f>
        <v>0</v>
      </c>
    </row>
    <row r="21" spans="5:6" x14ac:dyDescent="0.25">
      <c r="E21" s="2"/>
      <c r="F21" s="2">
        <f>Tableau1357[[#This Row],[Prix à l''unité ]]*Tableau1357[[#This Row],[Quantité ]]</f>
        <v>0</v>
      </c>
    </row>
    <row r="22" spans="5:6" x14ac:dyDescent="0.25">
      <c r="E22" s="2"/>
      <c r="F22" s="2">
        <f>Tableau1357[[#This Row],[Prix à l''unité ]]*Tableau1357[[#This Row],[Quantité ]]</f>
        <v>0</v>
      </c>
    </row>
    <row r="23" spans="5:6" x14ac:dyDescent="0.25">
      <c r="E23" s="2"/>
      <c r="F23" s="2">
        <f>Tableau1357[[#This Row],[Prix à l''unité ]]*Tableau1357[[#This Row],[Quantité ]]</f>
        <v>0</v>
      </c>
    </row>
    <row r="24" spans="5:6" x14ac:dyDescent="0.25">
      <c r="E24" s="2"/>
      <c r="F24" s="2">
        <f>Tableau1357[[#This Row],[Prix à l''unité ]]*Tableau1357[[#This Row],[Quantité ]]</f>
        <v>0</v>
      </c>
    </row>
    <row r="25" spans="5:6" x14ac:dyDescent="0.25">
      <c r="E25" s="2"/>
      <c r="F25" s="2">
        <f>Tableau1357[[#This Row],[Prix à l''unité ]]*Tableau1357[[#This Row],[Quantité ]]</f>
        <v>0</v>
      </c>
    </row>
    <row r="26" spans="5:6" x14ac:dyDescent="0.25">
      <c r="E26" s="2"/>
      <c r="F26" s="2">
        <f>Tableau1357[[#This Row],[Prix à l''unité ]]*Tableau1357[[#This Row],[Quantité ]]</f>
        <v>0</v>
      </c>
    </row>
    <row r="27" spans="5:6" x14ac:dyDescent="0.25">
      <c r="E27" s="2"/>
      <c r="F27" s="2">
        <f>Tableau1357[[#This Row],[Prix à l''unité ]]*Tableau1357[[#This Row],[Quantité ]]</f>
        <v>0</v>
      </c>
    </row>
    <row r="28" spans="5:6" x14ac:dyDescent="0.25">
      <c r="E28" s="2"/>
      <c r="F28" s="2">
        <f>Tableau1357[[#This Row],[Prix à l''unité ]]*Tableau1357[[#This Row],[Quantité ]]</f>
        <v>0</v>
      </c>
    </row>
    <row r="29" spans="5:6" x14ac:dyDescent="0.25">
      <c r="E29" s="2"/>
      <c r="F29" s="2">
        <f>Tableau1357[[#This Row],[Prix à l''unité ]]*Tableau1357[[#This Row],[Quantité ]]</f>
        <v>0</v>
      </c>
    </row>
    <row r="30" spans="5:6" x14ac:dyDescent="0.25">
      <c r="E30" s="2"/>
      <c r="F30" s="2">
        <f>Tableau1357[[#This Row],[Prix à l''unité ]]*Tableau1357[[#This Row],[Quantité ]]</f>
        <v>0</v>
      </c>
    </row>
    <row r="31" spans="5:6" x14ac:dyDescent="0.25">
      <c r="E31" s="2"/>
      <c r="F31" s="2">
        <f>Tableau1357[[#This Row],[Prix à l''unité ]]*Tableau1357[[#This Row],[Quantité ]]</f>
        <v>0</v>
      </c>
    </row>
    <row r="32" spans="5:6" x14ac:dyDescent="0.25">
      <c r="E32" t="s">
        <v>4</v>
      </c>
      <c r="F32" s="2">
        <f>SUM(F16:F31)</f>
        <v>30</v>
      </c>
    </row>
    <row r="35" spans="2:7" x14ac:dyDescent="0.25">
      <c r="B35" s="6" t="s">
        <v>7</v>
      </c>
      <c r="C35" s="6"/>
      <c r="D35" s="6"/>
      <c r="E35" s="6"/>
      <c r="F35" s="6"/>
      <c r="G35" s="6"/>
    </row>
    <row r="36" spans="2:7" x14ac:dyDescent="0.25">
      <c r="B36" s="6"/>
      <c r="C36" s="6"/>
      <c r="D36" s="6"/>
      <c r="E36" s="6"/>
      <c r="F36" s="6"/>
      <c r="G36" s="6"/>
    </row>
    <row r="37" spans="2:7" x14ac:dyDescent="0.25">
      <c r="B37" s="6"/>
      <c r="C37" s="6"/>
      <c r="D37" s="6"/>
      <c r="E37" s="6"/>
      <c r="F37" s="6"/>
      <c r="G37" s="6"/>
    </row>
    <row r="38" spans="2:7" x14ac:dyDescent="0.25">
      <c r="B38" s="6"/>
      <c r="C38" s="6"/>
      <c r="D38" s="6"/>
      <c r="E38" s="6"/>
      <c r="F38" s="6"/>
      <c r="G38" s="6"/>
    </row>
    <row r="39" spans="2:7" x14ac:dyDescent="0.25">
      <c r="B39" s="6"/>
      <c r="C39" s="6"/>
      <c r="D39" s="6"/>
      <c r="E39" s="6"/>
      <c r="F39" s="6"/>
      <c r="G39" s="6"/>
    </row>
  </sheetData>
  <mergeCells count="6">
    <mergeCell ref="B39:G39"/>
    <mergeCell ref="C1:E3"/>
    <mergeCell ref="B35:G35"/>
    <mergeCell ref="B36:G36"/>
    <mergeCell ref="B37:G37"/>
    <mergeCell ref="B38:G38"/>
  </mergeCells>
  <dataValidations count="1">
    <dataValidation type="list" allowBlank="1" showInputMessage="1" showErrorMessage="1" sqref="C16">
      <formula1>Produits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"/>
  <sheetViews>
    <sheetView workbookViewId="0">
      <selection activeCell="F5" sqref="F5"/>
    </sheetView>
  </sheetViews>
  <sheetFormatPr baseColWidth="10" defaultRowHeight="15" x14ac:dyDescent="0.25"/>
  <cols>
    <col min="1" max="1" width="14.140625" customWidth="1"/>
    <col min="3" max="3" width="13.28515625" customWidth="1"/>
  </cols>
  <sheetData>
    <row r="1" spans="1:5" x14ac:dyDescent="0.25">
      <c r="A1" t="s">
        <v>16</v>
      </c>
    </row>
    <row r="3" spans="1:5" x14ac:dyDescent="0.25">
      <c r="A3" t="s">
        <v>9</v>
      </c>
      <c r="B3" t="s">
        <v>10</v>
      </c>
      <c r="C3" t="s">
        <v>11</v>
      </c>
      <c r="D3" t="s">
        <v>12</v>
      </c>
      <c r="E3" t="s">
        <v>8</v>
      </c>
    </row>
    <row r="4" spans="1:5" x14ac:dyDescent="0.25">
      <c r="A4" t="s">
        <v>13</v>
      </c>
      <c r="B4" t="s">
        <v>14</v>
      </c>
      <c r="C4">
        <v>12000</v>
      </c>
      <c r="D4" t="s">
        <v>15</v>
      </c>
      <c r="E4" t="s">
        <v>17</v>
      </c>
    </row>
    <row r="5" spans="1:5" x14ac:dyDescent="0.25">
      <c r="A5" t="s">
        <v>18</v>
      </c>
      <c r="B5" t="s">
        <v>19</v>
      </c>
      <c r="C5">
        <v>12500</v>
      </c>
      <c r="D5" t="s">
        <v>20</v>
      </c>
      <c r="E5" t="s">
        <v>21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5"/>
  <sheetViews>
    <sheetView workbookViewId="0">
      <selection activeCell="E2" sqref="E2:E5"/>
    </sheetView>
  </sheetViews>
  <sheetFormatPr baseColWidth="10" defaultRowHeight="15" x14ac:dyDescent="0.25"/>
  <sheetData>
    <row r="2" spans="1:6" x14ac:dyDescent="0.25">
      <c r="A2" t="s">
        <v>29</v>
      </c>
      <c r="B2" t="s">
        <v>30</v>
      </c>
      <c r="E2" t="s">
        <v>0</v>
      </c>
      <c r="F2" t="s">
        <v>30</v>
      </c>
    </row>
    <row r="3" spans="1:6" x14ac:dyDescent="0.25">
      <c r="A3" t="s">
        <v>31</v>
      </c>
      <c r="B3">
        <v>5</v>
      </c>
      <c r="E3" t="s">
        <v>33</v>
      </c>
      <c r="F3">
        <v>6</v>
      </c>
    </row>
    <row r="4" spans="1:6" x14ac:dyDescent="0.25">
      <c r="A4" t="s">
        <v>32</v>
      </c>
      <c r="B4">
        <v>5</v>
      </c>
      <c r="E4" t="s">
        <v>34</v>
      </c>
      <c r="F4">
        <v>10</v>
      </c>
    </row>
    <row r="5" spans="1:6" x14ac:dyDescent="0.25">
      <c r="E5" t="s">
        <v>35</v>
      </c>
      <c r="F5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3"/>
  <sheetViews>
    <sheetView workbookViewId="0">
      <selection activeCell="F6" sqref="F6"/>
    </sheetView>
  </sheetViews>
  <sheetFormatPr baseColWidth="10" defaultRowHeight="15" x14ac:dyDescent="0.25"/>
  <sheetData>
    <row r="2" spans="1:6" x14ac:dyDescent="0.25">
      <c r="A2" t="s">
        <v>23</v>
      </c>
      <c r="B2" t="s">
        <v>24</v>
      </c>
      <c r="C2" t="s">
        <v>3</v>
      </c>
      <c r="D2" t="s">
        <v>25</v>
      </c>
      <c r="E2" t="s">
        <v>26</v>
      </c>
      <c r="F2" t="s">
        <v>27</v>
      </c>
    </row>
    <row r="3" spans="1:6" x14ac:dyDescent="0.25">
      <c r="D3" s="3">
        <v>44521</v>
      </c>
      <c r="F3">
        <f ca="1">D3-TODAY()</f>
        <v>-30</v>
      </c>
    </row>
  </sheetData>
  <conditionalFormatting sqref="F3">
    <cfRule type="cellIs" dxfId="1" priority="2" operator="equal">
      <formula>-30</formula>
    </cfRule>
    <cfRule type="cellIs" dxfId="0" priority="1" operator="greaterThan">
      <formula>-30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entrée</vt:lpstr>
      <vt:lpstr>Devis Services</vt:lpstr>
      <vt:lpstr>Facture services</vt:lpstr>
      <vt:lpstr>Devis Produits</vt:lpstr>
      <vt:lpstr>Facture produit</vt:lpstr>
      <vt:lpstr>Fiche client</vt:lpstr>
      <vt:lpstr>BDD services et produits</vt:lpstr>
      <vt:lpstr>Gestionnaire </vt:lpstr>
      <vt:lpstr>Produits</vt:lpstr>
      <vt:lpstr>Services</vt:lpstr>
      <vt:lpstr>'Devis Produits'!tab_produits</vt:lpstr>
      <vt:lpstr>'Devis Services'!tab_produits</vt:lpstr>
      <vt:lpstr>tab_produits</vt:lpstr>
      <vt:lpstr>'Devis Produits'!tab_service</vt:lpstr>
      <vt:lpstr>'Devis Services'!tab_service</vt:lpstr>
      <vt:lpstr>'Facture produit'!tab_service</vt:lpstr>
      <vt:lpstr>tab_service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Soso</dc:creator>
  <cp:lastModifiedBy>Utilisateur</cp:lastModifiedBy>
  <dcterms:created xsi:type="dcterms:W3CDTF">2021-12-21T14:45:28Z</dcterms:created>
  <dcterms:modified xsi:type="dcterms:W3CDTF">2021-12-21T18:32:45Z</dcterms:modified>
</cp:coreProperties>
</file>