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84204101-1D63-4C8F-89B4-60A2B3FC8D80}" xr6:coauthVersionLast="46" xr6:coauthVersionMax="46" xr10:uidLastSave="{00000000-0000-0000-0000-000000000000}"/>
  <bookViews>
    <workbookView xWindow="-120" yWindow="-120" windowWidth="24240" windowHeight="13290" tabRatio="159" xr2:uid="{00000000-000D-0000-FFFF-FFFF00000000}"/>
  </bookViews>
  <sheets>
    <sheet name="FACTURE" sheetId="1" r:id="rId1"/>
  </sheets>
  <externalReferences>
    <externalReference r:id="rId2"/>
    <externalReference r:id="rId3"/>
    <externalReference r:id="rId4"/>
  </externalReferences>
  <definedNames>
    <definedName name="_produit30000">#REF!</definedName>
    <definedName name="_utilisateur">'[1]Gestion des accès'!$B$3</definedName>
    <definedName name="ARABA">#REF!</definedName>
    <definedName name="AY">[2]Février!$BE$3:$BE$15</definedName>
    <definedName name="Aylar">#REF!</definedName>
    <definedName name="CalendarYear">#REF!</definedName>
    <definedName name="Destinataires_factures">[1]parametres!#REF!</definedName>
    <definedName name="EV">#REF!</definedName>
    <definedName name="HolidayListNamedRange">#REF!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AutreStiuation">#REF!</definedName>
    <definedName name="KeyChomageTech">#REF!</definedName>
    <definedName name="KeyCustom1">#REF!</definedName>
    <definedName name="KeyCustom1Label">#REF!</definedName>
    <definedName name="KeyCustom2">#REF!</definedName>
    <definedName name="KeyCustom2Label">#REF!</definedName>
    <definedName name="KeyNaissance">#REF!</definedName>
    <definedName name="KeyPersonal">#REF!</definedName>
    <definedName name="KeyPersonalLabel">#REF!</definedName>
    <definedName name="KeySick">#REF!</definedName>
    <definedName name="KeySickLabel">#REF!</definedName>
    <definedName name="KeyVacation">#REF!</definedName>
    <definedName name="KeyVacationLabel">#REF!</definedName>
    <definedName name="LigneTitreRégion1..C7">#REF!</definedName>
    <definedName name="LigneTitreRégion2..G5">#REF!</definedName>
    <definedName name="LigneTitreRégion3..G26">#REF!</definedName>
    <definedName name="liste_produits">[1]parametres!#REF!</definedName>
    <definedName name="MAAS">#REF!</definedName>
    <definedName name="nom_société">#REF!</definedName>
    <definedName name="Pourcentage">'[1]F PRODUIT'!$AA$1:$AA$5</definedName>
    <definedName name="references">[1]parametres!#REF!</definedName>
    <definedName name="RevenuNet">#REF!</definedName>
    <definedName name="tableau_clients">[1]parametres!#REF!</definedName>
    <definedName name="TitreColonne1">#REF!</definedName>
    <definedName name="TYPEFACTURE">FACTURE!$AZ$1:$AZ$2</definedName>
    <definedName name="URUNLER">#REF!</definedName>
    <definedName name="_xlnm.Print_Area" localSheetId="0">FACTURE!$B$1:$F$48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F33" i="1"/>
  <c r="F32" i="1"/>
  <c r="F31" i="1"/>
  <c r="F30" i="1"/>
  <c r="F16" i="1"/>
  <c r="F15" i="1"/>
  <c r="F14" i="1"/>
  <c r="E28" i="1" l="1"/>
  <c r="F28" i="1" s="1"/>
  <c r="C28" i="1"/>
  <c r="E27" i="1"/>
  <c r="F27" i="1" s="1"/>
  <c r="C27" i="1"/>
  <c r="E26" i="1"/>
  <c r="F26" i="1" s="1"/>
  <c r="C26" i="1"/>
  <c r="E25" i="1"/>
  <c r="F25" i="1" s="1"/>
  <c r="C25" i="1"/>
  <c r="E24" i="1"/>
  <c r="F24" i="1" s="1"/>
  <c r="C24" i="1"/>
  <c r="E23" i="1"/>
  <c r="F23" i="1" s="1"/>
  <c r="C23" i="1"/>
  <c r="E22" i="1"/>
  <c r="F22" i="1" s="1"/>
  <c r="C22" i="1"/>
  <c r="E21" i="1"/>
  <c r="F21" i="1" s="1"/>
  <c r="C21" i="1"/>
  <c r="E20" i="1"/>
  <c r="F20" i="1" s="1"/>
  <c r="C20" i="1"/>
  <c r="E19" i="1"/>
  <c r="F19" i="1" s="1"/>
  <c r="C19" i="1"/>
  <c r="E18" i="1"/>
  <c r="F18" i="1" s="1"/>
  <c r="C18" i="1"/>
  <c r="E17" i="1"/>
  <c r="F17" i="1" s="1"/>
  <c r="C17" i="1"/>
  <c r="C16" i="1"/>
  <c r="C15" i="1"/>
  <c r="C14" i="1"/>
  <c r="B11" i="1"/>
  <c r="B6" i="1"/>
  <c r="F36" i="1" l="1"/>
  <c r="F38" i="1" l="1"/>
  <c r="F41" i="1" s="1"/>
</calcChain>
</file>

<file path=xl/sharedStrings.xml><?xml version="1.0" encoding="utf-8"?>
<sst xmlns="http://schemas.openxmlformats.org/spreadsheetml/2006/main" count="32" uniqueCount="31">
  <si>
    <t>FACTURE</t>
  </si>
  <si>
    <t>NOTE DE CREDIT</t>
  </si>
  <si>
    <t xml:space="preserve">    </t>
  </si>
  <si>
    <t>Numéro de Facture</t>
  </si>
  <si>
    <t>Destinataire</t>
  </si>
  <si>
    <t>MEDIA MARKT</t>
  </si>
  <si>
    <t>Rue</t>
  </si>
  <si>
    <t>Code Postal - Ville</t>
  </si>
  <si>
    <t>Date d'émission</t>
  </si>
  <si>
    <t>No° TVA</t>
  </si>
  <si>
    <t>N° de Téléphone</t>
  </si>
  <si>
    <t>E-Mail</t>
  </si>
  <si>
    <t>Référence Produit</t>
  </si>
  <si>
    <t>Article</t>
  </si>
  <si>
    <t>Quantité</t>
  </si>
  <si>
    <t>Prix</t>
  </si>
  <si>
    <t>Montant HT</t>
  </si>
  <si>
    <t>ART032</t>
  </si>
  <si>
    <t>ART018</t>
  </si>
  <si>
    <t>MIT099</t>
  </si>
  <si>
    <t>Sous-total HT</t>
  </si>
  <si>
    <t>Taux TVA</t>
  </si>
  <si>
    <t>TVA</t>
  </si>
  <si>
    <t>Autres</t>
  </si>
  <si>
    <t>Acompte reçu</t>
  </si>
  <si>
    <t>Pour le client</t>
  </si>
  <si>
    <t>Total TTC</t>
  </si>
  <si>
    <t>FACT/2022-025</t>
  </si>
  <si>
    <t>Chaussée deLouvain, 122</t>
  </si>
  <si>
    <t>1200 - Bruxelles</t>
  </si>
  <si>
    <t>info@mm.be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</si>
</sst>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dd/mm/yyyy\ hh:mm:ss"/>
    <numFmt numFmtId="166" formatCode="\+\3\2\ ##0\ 00&quot;&quot;0\ 000"/>
    <numFmt numFmtId="167" formatCode="_ * #,##0.00_)\ &quot;€&quot;_ ;_ * \(#,##0.00\)\ &quot;€&quot;_ ;_ * &quot;-&quot;??_)\ &quot;€&quot;_ ;_ @_ "/>
    <numFmt numFmtId="168" formatCode="#,##0.00\ &quot;€&quot;"/>
    <numFmt numFmtId="169" formatCode="0\ %"/>
    <numFmt numFmtId="170" formatCode="_-* #,##0.00\ [$€-80C]_-;\-* #,##0.00\ [$€-80C]_-;_-* &quot;-&quot;??\ [$€-8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50"/>
      <color theme="4" tint="-0.249977111117893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ED7D31"/>
      <name val="Calibri"/>
      <family val="2"/>
      <scheme val="minor"/>
    </font>
    <font>
      <sz val="18"/>
      <color theme="5"/>
      <name val="Calibri"/>
      <family val="2"/>
      <scheme val="minor"/>
    </font>
    <font>
      <b/>
      <sz val="12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thin">
        <color rgb="FF002060"/>
      </left>
      <right style="thin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/>
      <bottom/>
      <diagonal/>
    </border>
    <border>
      <left/>
      <right/>
      <top/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0" xfId="1" applyFill="1" applyProtection="1">
      <protection locked="0"/>
    </xf>
    <xf numFmtId="0" fontId="4" fillId="2" borderId="0" xfId="1" applyFont="1" applyFill="1" applyAlignment="1" applyProtection="1">
      <alignment horizontal="left" indent="8"/>
      <protection locked="0"/>
    </xf>
    <xf numFmtId="0" fontId="2" fillId="3" borderId="0" xfId="1" applyFill="1" applyProtection="1">
      <protection locked="0"/>
    </xf>
    <xf numFmtId="0" fontId="2" fillId="2" borderId="0" xfId="1" applyFill="1" applyAlignment="1" applyProtection="1">
      <alignment horizontal="left"/>
      <protection locked="0"/>
    </xf>
    <xf numFmtId="0" fontId="5" fillId="2" borderId="0" xfId="1" applyFont="1" applyFill="1" applyAlignment="1">
      <alignment horizontal="right"/>
    </xf>
    <xf numFmtId="14" fontId="2" fillId="2" borderId="0" xfId="1" applyNumberFormat="1" applyFill="1" applyAlignment="1" applyProtection="1">
      <alignment horizontal="left"/>
      <protection locked="0"/>
    </xf>
    <xf numFmtId="14" fontId="5" fillId="4" borderId="1" xfId="1" applyNumberFormat="1" applyFont="1" applyFill="1" applyBorder="1" applyAlignment="1" applyProtection="1">
      <alignment horizontal="left" vertical="center" indent="1"/>
      <protection locked="0"/>
    </xf>
    <xf numFmtId="0" fontId="6" fillId="2" borderId="0" xfId="2" applyNumberFormat="1" applyFont="1" applyFill="1" applyAlignment="1" applyProtection="1">
      <alignment horizontal="left"/>
    </xf>
    <xf numFmtId="14" fontId="6" fillId="2" borderId="0" xfId="1" applyNumberFormat="1" applyFont="1" applyFill="1" applyAlignment="1" applyProtection="1">
      <alignment horizontal="left" vertical="center" indent="1"/>
      <protection locked="0"/>
    </xf>
    <xf numFmtId="0" fontId="5" fillId="4" borderId="1" xfId="1" applyFont="1" applyFill="1" applyBorder="1" applyAlignment="1" applyProtection="1">
      <alignment horizontal="left" vertical="center" indent="1"/>
      <protection locked="0"/>
    </xf>
    <xf numFmtId="0" fontId="6" fillId="2" borderId="0" xfId="1" applyFont="1" applyFill="1" applyAlignment="1" applyProtection="1">
      <alignment horizontal="left" vertical="center" indent="1"/>
      <protection locked="0"/>
    </xf>
    <xf numFmtId="165" fontId="6" fillId="2" borderId="0" xfId="1" applyNumberFormat="1" applyFont="1" applyFill="1" applyAlignment="1">
      <alignment horizontal="left"/>
    </xf>
    <xf numFmtId="166" fontId="6" fillId="2" borderId="0" xfId="1" applyNumberFormat="1" applyFont="1" applyFill="1" applyAlignment="1">
      <alignment horizontal="left" vertical="center" indent="1"/>
    </xf>
    <xf numFmtId="0" fontId="5" fillId="4" borderId="1" xfId="1" applyFont="1" applyFill="1" applyBorder="1" applyAlignment="1" applyProtection="1">
      <alignment horizontal="center"/>
      <protection locked="0"/>
    </xf>
    <xf numFmtId="0" fontId="0" fillId="2" borderId="2" xfId="1" applyFont="1" applyFill="1" applyBorder="1" applyAlignment="1" applyProtection="1">
      <alignment horizontal="center"/>
      <protection locked="0"/>
    </xf>
    <xf numFmtId="0" fontId="2" fillId="2" borderId="3" xfId="1" applyFill="1" applyBorder="1" applyAlignment="1">
      <alignment horizontal="left" vertical="center" indent="1"/>
    </xf>
    <xf numFmtId="0" fontId="2" fillId="2" borderId="3" xfId="1" applyFill="1" applyBorder="1" applyAlignment="1" applyProtection="1">
      <alignment horizontal="center"/>
      <protection locked="0"/>
    </xf>
    <xf numFmtId="167" fontId="2" fillId="2" borderId="3" xfId="1" applyNumberFormat="1" applyFill="1" applyBorder="1" applyAlignment="1">
      <alignment horizontal="center"/>
    </xf>
    <xf numFmtId="0" fontId="0" fillId="2" borderId="5" xfId="1" applyFont="1" applyFill="1" applyBorder="1" applyAlignment="1" applyProtection="1">
      <alignment horizontal="center"/>
      <protection locked="0"/>
    </xf>
    <xf numFmtId="0" fontId="2" fillId="2" borderId="6" xfId="1" applyFill="1" applyBorder="1" applyAlignment="1">
      <alignment horizontal="left" vertical="center" indent="1"/>
    </xf>
    <xf numFmtId="0" fontId="2" fillId="2" borderId="6" xfId="1" applyFill="1" applyBorder="1" applyAlignment="1" applyProtection="1">
      <alignment horizontal="center"/>
      <protection locked="0"/>
    </xf>
    <xf numFmtId="167" fontId="2" fillId="2" borderId="6" xfId="1" applyNumberFormat="1" applyFill="1" applyBorder="1" applyAlignment="1">
      <alignment horizontal="center"/>
    </xf>
    <xf numFmtId="0" fontId="0" fillId="2" borderId="8" xfId="1" applyFont="1" applyFill="1" applyBorder="1" applyAlignment="1" applyProtection="1">
      <alignment horizontal="center"/>
      <protection locked="0"/>
    </xf>
    <xf numFmtId="0" fontId="2" fillId="2" borderId="9" xfId="1" applyFill="1" applyBorder="1" applyAlignment="1">
      <alignment horizontal="left" vertical="center" indent="1"/>
    </xf>
    <xf numFmtId="0" fontId="2" fillId="2" borderId="9" xfId="1" applyFill="1" applyBorder="1" applyAlignment="1" applyProtection="1">
      <alignment horizontal="center"/>
      <protection locked="0"/>
    </xf>
    <xf numFmtId="167" fontId="2" fillId="2" borderId="9" xfId="1" applyNumberFormat="1" applyFill="1" applyBorder="1" applyAlignment="1">
      <alignment horizontal="center"/>
    </xf>
    <xf numFmtId="168" fontId="2" fillId="2" borderId="3" xfId="1" applyNumberFormat="1" applyFill="1" applyBorder="1" applyProtection="1">
      <protection locked="0"/>
    </xf>
    <xf numFmtId="168" fontId="2" fillId="2" borderId="6" xfId="1" applyNumberFormat="1" applyFill="1" applyBorder="1" applyProtection="1">
      <protection locked="0"/>
    </xf>
    <xf numFmtId="168" fontId="2" fillId="2" borderId="9" xfId="1" applyNumberFormat="1" applyFill="1" applyBorder="1" applyProtection="1">
      <protection locked="0"/>
    </xf>
    <xf numFmtId="0" fontId="6" fillId="2" borderId="0" xfId="1" applyFont="1" applyFill="1" applyAlignment="1" applyProtection="1">
      <alignment horizontal="center"/>
      <protection locked="0"/>
    </xf>
    <xf numFmtId="0" fontId="7" fillId="2" borderId="0" xfId="1" applyFont="1" applyFill="1" applyAlignment="1" applyProtection="1">
      <alignment horizontal="right" indent="1"/>
      <protection locked="0"/>
    </xf>
    <xf numFmtId="0" fontId="7" fillId="0" borderId="0" xfId="3" applyFont="1" applyProtection="1">
      <protection locked="0"/>
    </xf>
    <xf numFmtId="9" fontId="2" fillId="2" borderId="0" xfId="1" applyNumberForma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right" indent="1"/>
      <protection locked="0"/>
    </xf>
    <xf numFmtId="169" fontId="2" fillId="2" borderId="17" xfId="1" applyNumberFormat="1" applyFill="1" applyBorder="1" applyAlignment="1" applyProtection="1">
      <alignment horizontal="right" indent="1"/>
      <protection locked="0"/>
    </xf>
    <xf numFmtId="0" fontId="1" fillId="0" borderId="0" xfId="3" applyProtection="1">
      <protection locked="0"/>
    </xf>
    <xf numFmtId="170" fontId="2" fillId="2" borderId="17" xfId="1" applyNumberFormat="1" applyFill="1" applyBorder="1" applyAlignment="1" applyProtection="1">
      <alignment horizontal="right" indent="1"/>
      <protection locked="0"/>
    </xf>
    <xf numFmtId="0" fontId="9" fillId="0" borderId="0" xfId="1" applyFont="1" applyAlignment="1" applyProtection="1">
      <alignment horizontal="left" vertical="top" indent="1"/>
      <protection locked="0"/>
    </xf>
    <xf numFmtId="0" fontId="10" fillId="2" borderId="0" xfId="1" applyFont="1" applyFill="1" applyAlignment="1" applyProtection="1">
      <alignment horizontal="right" indent="1"/>
      <protection locked="0"/>
    </xf>
    <xf numFmtId="168" fontId="11" fillId="4" borderId="1" xfId="1" applyNumberFormat="1" applyFont="1" applyFill="1" applyBorder="1" applyAlignment="1">
      <alignment horizontal="right"/>
    </xf>
    <xf numFmtId="0" fontId="13" fillId="2" borderId="0" xfId="4" applyFont="1" applyFill="1" applyAlignment="1">
      <alignment horizontal="right" vertical="center"/>
    </xf>
    <xf numFmtId="168" fontId="2" fillId="2" borderId="4" xfId="1" applyNumberFormat="1" applyFill="1" applyBorder="1" applyAlignment="1">
      <alignment horizontal="right"/>
    </xf>
    <xf numFmtId="168" fontId="2" fillId="2" borderId="7" xfId="1" applyNumberFormat="1" applyFill="1" applyBorder="1" applyAlignment="1">
      <alignment horizontal="right"/>
    </xf>
    <xf numFmtId="168" fontId="2" fillId="2" borderId="10" xfId="1" applyNumberFormat="1" applyFill="1" applyBorder="1" applyAlignment="1">
      <alignment horizontal="right"/>
    </xf>
    <xf numFmtId="168" fontId="2" fillId="2" borderId="12" xfId="1" applyNumberFormat="1" applyFill="1" applyBorder="1" applyAlignment="1">
      <alignment horizontal="right"/>
    </xf>
    <xf numFmtId="168" fontId="2" fillId="2" borderId="13" xfId="1" applyNumberFormat="1" applyFill="1" applyBorder="1" applyAlignment="1">
      <alignment horizontal="right"/>
    </xf>
    <xf numFmtId="168" fontId="2" fillId="2" borderId="15" xfId="1" applyNumberFormat="1" applyFill="1" applyBorder="1" applyAlignment="1">
      <alignment horizontal="right"/>
    </xf>
    <xf numFmtId="168" fontId="2" fillId="2" borderId="16" xfId="1" applyNumberFormat="1" applyFill="1" applyBorder="1" applyAlignment="1">
      <alignment horizontal="right" indent="1"/>
    </xf>
    <xf numFmtId="168" fontId="2" fillId="2" borderId="17" xfId="1" applyNumberFormat="1" applyFill="1" applyBorder="1" applyAlignment="1">
      <alignment horizontal="right" indent="1"/>
    </xf>
    <xf numFmtId="0" fontId="2" fillId="2" borderId="5" xfId="1" applyFill="1" applyBorder="1" applyAlignment="1" applyProtection="1">
      <alignment horizontal="right" vertical="center" indent="2"/>
      <protection locked="0"/>
    </xf>
    <xf numFmtId="0" fontId="2" fillId="2" borderId="0" xfId="1" applyFill="1" applyAlignment="1" applyProtection="1">
      <alignment horizontal="right" vertical="center" indent="2"/>
      <protection locked="0"/>
    </xf>
    <xf numFmtId="0" fontId="2" fillId="2" borderId="8" xfId="1" applyFill="1" applyBorder="1" applyAlignment="1" applyProtection="1">
      <alignment horizontal="right" vertical="center" indent="2"/>
      <protection locked="0"/>
    </xf>
    <xf numFmtId="0" fontId="2" fillId="2" borderId="14" xfId="1" applyFill="1" applyBorder="1" applyAlignment="1" applyProtection="1">
      <alignment horizontal="right" vertical="center" indent="2"/>
      <protection locked="0"/>
    </xf>
    <xf numFmtId="0" fontId="3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 indent="1"/>
      <protection locked="0"/>
    </xf>
    <xf numFmtId="0" fontId="6" fillId="2" borderId="0" xfId="1" applyFont="1" applyFill="1" applyAlignment="1">
      <alignment horizontal="left" vertical="center" indent="1"/>
    </xf>
    <xf numFmtId="3" fontId="6" fillId="2" borderId="0" xfId="1" applyNumberFormat="1" applyFont="1" applyFill="1" applyAlignment="1">
      <alignment horizontal="left" vertical="center" indent="1"/>
    </xf>
    <xf numFmtId="0" fontId="2" fillId="2" borderId="2" xfId="1" applyFill="1" applyBorder="1" applyAlignment="1" applyProtection="1">
      <alignment horizontal="right" vertical="center" indent="2"/>
      <protection locked="0"/>
    </xf>
    <xf numFmtId="0" fontId="2" fillId="2" borderId="11" xfId="1" applyFill="1" applyBorder="1" applyAlignment="1" applyProtection="1">
      <alignment horizontal="right" vertical="center" indent="2"/>
      <protection locked="0"/>
    </xf>
  </cellXfs>
  <cellStyles count="5">
    <cellStyle name="Lien hypertexte" xfId="4" builtinId="8"/>
    <cellStyle name="Milliers 2" xfId="2" xr:uid="{00000000-0005-0000-0000-000001000000}"/>
    <cellStyle name="Normal" xfId="0" builtinId="0"/>
    <cellStyle name="Normal 2 2" xfId="1" xr:uid="{00000000-0005-0000-0000-000003000000}"/>
    <cellStyle name="Normal 3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35</xdr:row>
      <xdr:rowOff>28575</xdr:rowOff>
    </xdr:from>
    <xdr:to>
      <xdr:col>3</xdr:col>
      <xdr:colOff>971550</xdr:colOff>
      <xdr:row>37</xdr:row>
      <xdr:rowOff>76200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30C99E2-A654-4065-8A95-F46D6B9C9F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4706"/>
        <a:stretch/>
      </xdr:blipFill>
      <xdr:spPr bwMode="auto">
        <a:xfrm>
          <a:off x="238125" y="7305675"/>
          <a:ext cx="496252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61481</xdr:colOff>
      <xdr:row>40</xdr:row>
      <xdr:rowOff>252311</xdr:rowOff>
    </xdr:from>
    <xdr:to>
      <xdr:col>2</xdr:col>
      <xdr:colOff>1510147</xdr:colOff>
      <xdr:row>47</xdr:row>
      <xdr:rowOff>12123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1F7A8AE-24FD-43DF-BCC5-09F0FBA8E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931" y="8539061"/>
          <a:ext cx="3325091" cy="123618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I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EVIS"/>
      <sheetName val="FACTURE"/>
      <sheetName val="Stock"/>
      <sheetName val="Gestion Stock"/>
      <sheetName val="Historique_Facture"/>
      <sheetName val="F RECHERCHE FACTURE"/>
      <sheetName val="F PRODUIT"/>
      <sheetName val="PRODUIT"/>
      <sheetName val="F N CLIENT "/>
      <sheetName val="F PARAMETRES"/>
      <sheetName val="F RECHERCHE CLIENT"/>
      <sheetName val="Gestion des accès"/>
      <sheetName val="Genel"/>
      <sheetName val="TAUX TVA"/>
      <sheetName val="CLIENT"/>
      <sheetName val="parametres"/>
      <sheetName val="Calendrier"/>
      <sheetName val="Compte de résultat"/>
      <sheetName val="Chiffre d’affaires"/>
      <sheetName val="Charges d’exploitation"/>
      <sheetName val="Ayl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8">
        <row r="1">
          <cell r="A1" t="str">
            <v>Référence Produit</v>
          </cell>
          <cell r="B1" t="str">
            <v>Article</v>
          </cell>
          <cell r="C1" t="str">
            <v>Prix Achat</v>
          </cell>
          <cell r="D1" t="str">
            <v>Marge en %</v>
          </cell>
          <cell r="E1" t="str">
            <v>Prix Vente</v>
          </cell>
        </row>
        <row r="2">
          <cell r="A2" t="str">
            <v>YATUR001</v>
          </cell>
          <cell r="B2" t="str">
            <v>HIZMET</v>
          </cell>
          <cell r="C2">
            <v>50</v>
          </cell>
          <cell r="D2">
            <v>7.0000000000000007E-2</v>
          </cell>
          <cell r="E2">
            <v>53.5</v>
          </cell>
        </row>
        <row r="3">
          <cell r="A3" t="str">
            <v>MIT099</v>
          </cell>
          <cell r="B3" t="str">
            <v>CAM MITOER</v>
          </cell>
          <cell r="C3">
            <v>500</v>
          </cell>
          <cell r="D3">
            <v>0.1</v>
          </cell>
          <cell r="E3">
            <v>550</v>
          </cell>
        </row>
        <row r="4">
          <cell r="A4" t="str">
            <v>HATEM</v>
          </cell>
          <cell r="B4" t="str">
            <v>HAT001</v>
          </cell>
          <cell r="C4">
            <v>1000</v>
          </cell>
          <cell r="D4">
            <v>0.05</v>
          </cell>
          <cell r="E4">
            <v>1050</v>
          </cell>
        </row>
        <row r="5">
          <cell r="A5" t="str">
            <v>ART032</v>
          </cell>
          <cell r="B5" t="str">
            <v>Article_032</v>
          </cell>
          <cell r="C5">
            <v>110</v>
          </cell>
          <cell r="D5">
            <v>0.1</v>
          </cell>
          <cell r="E5">
            <v>121</v>
          </cell>
        </row>
        <row r="6">
          <cell r="A6" t="str">
            <v>ART030</v>
          </cell>
          <cell r="B6" t="str">
            <v>ARTICLE_NOM_030</v>
          </cell>
          <cell r="C6">
            <v>150</v>
          </cell>
          <cell r="D6">
            <v>0</v>
          </cell>
          <cell r="E6">
            <v>150</v>
          </cell>
        </row>
        <row r="7">
          <cell r="A7" t="str">
            <v>ART018</v>
          </cell>
          <cell r="B7" t="str">
            <v>ARTICLE_NOM_018</v>
          </cell>
          <cell r="C7">
            <v>1000</v>
          </cell>
          <cell r="D7">
            <v>0.05</v>
          </cell>
          <cell r="E7">
            <v>550</v>
          </cell>
        </row>
        <row r="8">
          <cell r="A8" t="str">
            <v>ART017</v>
          </cell>
          <cell r="B8" t="str">
            <v>ARTICLE_NOM_017</v>
          </cell>
          <cell r="C8">
            <v>1000</v>
          </cell>
          <cell r="D8">
            <v>0.05</v>
          </cell>
          <cell r="E8">
            <v>330</v>
          </cell>
        </row>
        <row r="9">
          <cell r="A9" t="str">
            <v>ART016</v>
          </cell>
          <cell r="B9" t="str">
            <v>ARTICLE_NOM_016</v>
          </cell>
          <cell r="C9">
            <v>500</v>
          </cell>
          <cell r="D9">
            <v>0.1</v>
          </cell>
          <cell r="E9">
            <v>330</v>
          </cell>
        </row>
        <row r="10">
          <cell r="A10" t="str">
            <v>ART015</v>
          </cell>
          <cell r="B10" t="str">
            <v>ARTICLE_NOM_015</v>
          </cell>
          <cell r="C10">
            <v>300</v>
          </cell>
          <cell r="D10">
            <v>0.03</v>
          </cell>
          <cell r="E10">
            <v>246</v>
          </cell>
        </row>
        <row r="11">
          <cell r="A11" t="str">
            <v>ART014</v>
          </cell>
          <cell r="B11" t="str">
            <v>ARTICLE_NOM_014</v>
          </cell>
          <cell r="C11">
            <v>300</v>
          </cell>
          <cell r="D11">
            <v>0.1</v>
          </cell>
          <cell r="E11">
            <v>245</v>
          </cell>
        </row>
        <row r="12">
          <cell r="A12" t="str">
            <v>ART013</v>
          </cell>
          <cell r="B12" t="str">
            <v>ARTICLE_NOM_013</v>
          </cell>
          <cell r="C12">
            <v>301</v>
          </cell>
          <cell r="D12">
            <v>0.03</v>
          </cell>
          <cell r="E12">
            <v>220.36</v>
          </cell>
        </row>
        <row r="13">
          <cell r="A13" t="str">
            <v>ART012</v>
          </cell>
          <cell r="B13" t="str">
            <v>ARTICLE_NOM_012</v>
          </cell>
          <cell r="C13">
            <v>302</v>
          </cell>
          <cell r="D13">
            <v>0.05</v>
          </cell>
          <cell r="E13">
            <v>250</v>
          </cell>
        </row>
        <row r="14">
          <cell r="A14" t="str">
            <v>ART011</v>
          </cell>
          <cell r="B14" t="str">
            <v>ARTICLE_NOM_011</v>
          </cell>
          <cell r="C14">
            <v>303</v>
          </cell>
          <cell r="D14">
            <v>7.0000000000000007E-2</v>
          </cell>
          <cell r="E14">
            <v>95</v>
          </cell>
        </row>
        <row r="15">
          <cell r="A15" t="str">
            <v>ART010</v>
          </cell>
          <cell r="B15" t="str">
            <v>ARTICLE_NOM_010</v>
          </cell>
          <cell r="C15">
            <v>304</v>
          </cell>
          <cell r="D15">
            <v>7.0000000000000007E-2</v>
          </cell>
          <cell r="E15">
            <v>160</v>
          </cell>
        </row>
        <row r="16">
          <cell r="A16" t="str">
            <v>ART009</v>
          </cell>
          <cell r="B16" t="str">
            <v>ARTICLE_NOM_009</v>
          </cell>
          <cell r="C16">
            <v>305</v>
          </cell>
          <cell r="D16">
            <v>0.03</v>
          </cell>
          <cell r="E16">
            <v>115</v>
          </cell>
        </row>
        <row r="17">
          <cell r="A17" t="str">
            <v>ART008</v>
          </cell>
          <cell r="B17" t="str">
            <v>ARTICLE_NOM_008</v>
          </cell>
          <cell r="C17">
            <v>306</v>
          </cell>
          <cell r="D17">
            <v>7.0000000000000007E-2</v>
          </cell>
          <cell r="E17">
            <v>225</v>
          </cell>
        </row>
        <row r="18">
          <cell r="A18" t="str">
            <v>ART007</v>
          </cell>
          <cell r="B18" t="str">
            <v>ARTICLE_NOM_007</v>
          </cell>
          <cell r="C18">
            <v>307</v>
          </cell>
          <cell r="D18">
            <v>0.03</v>
          </cell>
          <cell r="E18">
            <v>350</v>
          </cell>
        </row>
        <row r="19">
          <cell r="A19" t="str">
            <v>ART006</v>
          </cell>
          <cell r="B19" t="str">
            <v>ARTICLE_NOM_006</v>
          </cell>
          <cell r="C19">
            <v>308</v>
          </cell>
          <cell r="D19">
            <v>7.0000000000000007E-2</v>
          </cell>
          <cell r="E19">
            <v>250</v>
          </cell>
        </row>
        <row r="20">
          <cell r="A20" t="str">
            <v>ART005</v>
          </cell>
          <cell r="B20" t="str">
            <v>ARTICLE_NOM_005</v>
          </cell>
          <cell r="C20">
            <v>309</v>
          </cell>
          <cell r="D20">
            <v>0.05</v>
          </cell>
          <cell r="E20">
            <v>275</v>
          </cell>
        </row>
        <row r="21">
          <cell r="A21" t="str">
            <v>ART004</v>
          </cell>
          <cell r="B21" t="str">
            <v>ARTICLE_NOM_004</v>
          </cell>
          <cell r="C21">
            <v>310</v>
          </cell>
          <cell r="D21">
            <v>0.03</v>
          </cell>
          <cell r="E21">
            <v>500</v>
          </cell>
        </row>
        <row r="22">
          <cell r="A22" t="str">
            <v>ART003</v>
          </cell>
          <cell r="B22" t="str">
            <v>ARTICLE_NOM_003</v>
          </cell>
          <cell r="C22">
            <v>311</v>
          </cell>
          <cell r="D22">
            <v>0.03</v>
          </cell>
          <cell r="E22">
            <v>115</v>
          </cell>
        </row>
        <row r="23">
          <cell r="A23" t="str">
            <v>ART002</v>
          </cell>
          <cell r="B23" t="str">
            <v>ARTICLE_NOM_002</v>
          </cell>
          <cell r="C23">
            <v>312</v>
          </cell>
          <cell r="D23">
            <v>0.1</v>
          </cell>
          <cell r="E23">
            <v>175</v>
          </cell>
        </row>
        <row r="24">
          <cell r="A24" t="str">
            <v>ART001</v>
          </cell>
          <cell r="B24" t="str">
            <v>ARTICLE_NOM_001</v>
          </cell>
          <cell r="C24">
            <v>313</v>
          </cell>
          <cell r="D24">
            <v>0.1</v>
          </cell>
          <cell r="E24">
            <v>225</v>
          </cell>
        </row>
        <row r="25">
          <cell r="A25" t="str">
            <v>ART000</v>
          </cell>
          <cell r="B25" t="str">
            <v>ARTICLE_NOM_000</v>
          </cell>
          <cell r="C25">
            <v>314</v>
          </cell>
          <cell r="D25">
            <v>0.05</v>
          </cell>
          <cell r="E25">
            <v>150</v>
          </cell>
        </row>
      </sheetData>
      <sheetData sheetId="9"/>
      <sheetData sheetId="10"/>
      <sheetData sheetId="11"/>
      <sheetData sheetId="12">
        <row r="3">
          <cell r="B3" t="str">
            <v>Admin</v>
          </cell>
        </row>
      </sheetData>
      <sheetData sheetId="13">
        <row r="2">
          <cell r="B2">
            <v>25</v>
          </cell>
        </row>
      </sheetData>
      <sheetData sheetId="14"/>
      <sheetData sheetId="15">
        <row r="1">
          <cell r="A1" t="str">
            <v>Nom Société</v>
          </cell>
        </row>
      </sheetData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mm.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rgb="FFFFC5C5"/>
  </sheetPr>
  <dimension ref="B1:AZ41"/>
  <sheetViews>
    <sheetView showGridLines="0" showRowColHeaders="0" tabSelected="1" zoomScale="90" zoomScaleNormal="90" workbookViewId="0">
      <selection activeCell="C1" sqref="C1:F3"/>
    </sheetView>
  </sheetViews>
  <sheetFormatPr baseColWidth="10" defaultColWidth="12.42578125" defaultRowHeight="15.75" x14ac:dyDescent="0.25"/>
  <cols>
    <col min="1" max="1" width="2.5703125" style="1" customWidth="1"/>
    <col min="2" max="2" width="28.140625" style="1" customWidth="1"/>
    <col min="3" max="3" width="32.7109375" style="1" customWidth="1"/>
    <col min="4" max="4" width="19" style="1" customWidth="1"/>
    <col min="5" max="5" width="14.42578125" style="1" customWidth="1"/>
    <col min="6" max="6" width="25" style="1" customWidth="1"/>
    <col min="7" max="16384" width="12.42578125" style="1"/>
  </cols>
  <sheetData>
    <row r="1" spans="2:52" ht="20.25" customHeight="1" x14ac:dyDescent="0.25">
      <c r="C1" s="54" t="s">
        <v>0</v>
      </c>
      <c r="D1" s="54"/>
      <c r="E1" s="54"/>
      <c r="F1" s="54"/>
      <c r="AZ1" s="1" t="s">
        <v>0</v>
      </c>
    </row>
    <row r="2" spans="2:52" ht="15.75" customHeight="1" x14ac:dyDescent="0.25">
      <c r="C2" s="54"/>
      <c r="D2" s="54"/>
      <c r="E2" s="54"/>
      <c r="F2" s="54"/>
      <c r="AZ2" s="1" t="s">
        <v>1</v>
      </c>
    </row>
    <row r="3" spans="2:52" ht="31.5" customHeight="1" x14ac:dyDescent="0.5">
      <c r="B3" s="2" t="s">
        <v>2</v>
      </c>
      <c r="C3" s="54"/>
      <c r="D3" s="54"/>
      <c r="E3" s="54"/>
      <c r="F3" s="54"/>
    </row>
    <row r="4" spans="2:52" ht="8.25" customHeight="1" x14ac:dyDescent="0.25">
      <c r="B4" s="3"/>
      <c r="C4" s="3"/>
      <c r="D4" s="3"/>
      <c r="E4" s="3"/>
      <c r="F4" s="3"/>
    </row>
    <row r="5" spans="2:52" x14ac:dyDescent="0.25">
      <c r="F5" s="4"/>
    </row>
    <row r="6" spans="2:52" ht="16.5" thickBot="1" x14ac:dyDescent="0.3">
      <c r="B6" s="5" t="str">
        <f>TEXT([1]Genel!B2,"0000")</f>
        <v>0025</v>
      </c>
      <c r="C6" s="6"/>
    </row>
    <row r="7" spans="2:52" ht="16.5" thickBot="1" x14ac:dyDescent="0.3">
      <c r="B7" s="4" t="s">
        <v>3</v>
      </c>
      <c r="C7" s="7" t="s">
        <v>4</v>
      </c>
      <c r="D7" s="55" t="s">
        <v>5</v>
      </c>
      <c r="E7" s="55"/>
      <c r="F7" s="55"/>
    </row>
    <row r="8" spans="2:52" ht="16.5" thickBot="1" x14ac:dyDescent="0.3">
      <c r="B8" s="8" t="s">
        <v>27</v>
      </c>
      <c r="C8" s="9" t="s">
        <v>6</v>
      </c>
      <c r="D8" s="56" t="s">
        <v>28</v>
      </c>
      <c r="E8" s="56"/>
      <c r="F8" s="56"/>
    </row>
    <row r="9" spans="2:52" ht="16.5" thickBot="1" x14ac:dyDescent="0.3">
      <c r="C9" s="10" t="s">
        <v>7</v>
      </c>
      <c r="D9" s="56" t="s">
        <v>29</v>
      </c>
      <c r="E9" s="56"/>
      <c r="F9" s="56"/>
    </row>
    <row r="10" spans="2:52" ht="16.5" thickBot="1" x14ac:dyDescent="0.3">
      <c r="B10" s="1" t="s">
        <v>8</v>
      </c>
      <c r="C10" s="11" t="s">
        <v>9</v>
      </c>
      <c r="D10" s="57">
        <v>789456000</v>
      </c>
      <c r="E10" s="56"/>
      <c r="F10" s="56"/>
    </row>
    <row r="11" spans="2:52" ht="16.5" thickBot="1" x14ac:dyDescent="0.3">
      <c r="B11" s="12">
        <f ca="1">NOW()</f>
        <v>44764.769491435189</v>
      </c>
      <c r="C11" s="10" t="s">
        <v>10</v>
      </c>
      <c r="D11" s="13">
        <v>32499999</v>
      </c>
      <c r="E11" s="10" t="s">
        <v>11</v>
      </c>
      <c r="F11" s="41" t="s">
        <v>30</v>
      </c>
    </row>
    <row r="12" spans="2:52" ht="16.5" thickBot="1" x14ac:dyDescent="0.3"/>
    <row r="13" spans="2:52" ht="16.5" thickBot="1" x14ac:dyDescent="0.3">
      <c r="B13" s="14" t="s">
        <v>12</v>
      </c>
      <c r="C13" s="14" t="s">
        <v>13</v>
      </c>
      <c r="D13" s="14" t="s">
        <v>14</v>
      </c>
      <c r="E13" s="14" t="s">
        <v>15</v>
      </c>
      <c r="F13" s="14" t="s">
        <v>16</v>
      </c>
    </row>
    <row r="14" spans="2:52" x14ac:dyDescent="0.25">
      <c r="B14" s="15" t="s">
        <v>17</v>
      </c>
      <c r="C14" s="16" t="str">
        <f>IFERROR(VLOOKUP(B14,[1]PRODUIT!$A$1:$E$100017,2,0),"")</f>
        <v>Article_032</v>
      </c>
      <c r="D14" s="17">
        <v>5</v>
      </c>
      <c r="E14" s="18">
        <v>110</v>
      </c>
      <c r="F14" s="42">
        <f>IF($C$1="NOTE DE CREDIT",-IFERROR(E14*D14,0),IFERROR(E14*D14,0))</f>
        <v>550</v>
      </c>
    </row>
    <row r="15" spans="2:52" x14ac:dyDescent="0.25">
      <c r="B15" s="19" t="s">
        <v>18</v>
      </c>
      <c r="C15" s="20" t="str">
        <f>IFERROR(VLOOKUP(B15,[1]PRODUIT!$A$1:$E$100017,2,0),"")</f>
        <v>ARTICLE_NOM_018</v>
      </c>
      <c r="D15" s="21">
        <v>2</v>
      </c>
      <c r="E15" s="22">
        <v>1000</v>
      </c>
      <c r="F15" s="43">
        <f t="shared" ref="F15:F34" si="0">IF($C$1="NOTE DE CREDIT",-IFERROR(E15*D15,0),IFERROR(E15*D15,0))</f>
        <v>2000</v>
      </c>
    </row>
    <row r="16" spans="2:52" x14ac:dyDescent="0.25">
      <c r="B16" s="19" t="s">
        <v>19</v>
      </c>
      <c r="C16" s="20" t="str">
        <f>IFERROR(VLOOKUP(B16,[1]PRODUIT!$A$1:$E$100017,2,0),"")</f>
        <v>CAM MITOER</v>
      </c>
      <c r="D16" s="21">
        <v>1</v>
      </c>
      <c r="E16" s="22">
        <v>500</v>
      </c>
      <c r="F16" s="43">
        <f t="shared" si="0"/>
        <v>500</v>
      </c>
    </row>
    <row r="17" spans="2:6" x14ac:dyDescent="0.25">
      <c r="B17" s="19"/>
      <c r="C17" s="20" t="str">
        <f>IFERROR(VLOOKUP(B17,[1]PRODUIT!$A$1:$E$100017,2,0),"")</f>
        <v/>
      </c>
      <c r="D17" s="21"/>
      <c r="E17" s="22" t="str">
        <f>IFERROR(VLOOKUP(B17,[1]PRODUIT!$A$1:E30,3,0),"")</f>
        <v/>
      </c>
      <c r="F17" s="43">
        <f t="shared" si="0"/>
        <v>0</v>
      </c>
    </row>
    <row r="18" spans="2:6" x14ac:dyDescent="0.25">
      <c r="B18" s="19"/>
      <c r="C18" s="20" t="str">
        <f>IFERROR(VLOOKUP(B18,[1]PRODUIT!$A$1:$E$100017,2,0),"")</f>
        <v/>
      </c>
      <c r="D18" s="21"/>
      <c r="E18" s="22" t="str">
        <f>IFERROR(VLOOKUP(B18,[1]PRODUIT!$A$1:E31,3,0),"")</f>
        <v/>
      </c>
      <c r="F18" s="43">
        <f t="shared" si="0"/>
        <v>0</v>
      </c>
    </row>
    <row r="19" spans="2:6" x14ac:dyDescent="0.25">
      <c r="B19" s="19"/>
      <c r="C19" s="20" t="str">
        <f>IFERROR(VLOOKUP(B19,[1]PRODUIT!$A$1:$E$100017,2,0),"")</f>
        <v/>
      </c>
      <c r="D19" s="21"/>
      <c r="E19" s="22" t="str">
        <f>IFERROR(VLOOKUP(B19,[1]PRODUIT!$A$1:E32,3,0),"")</f>
        <v/>
      </c>
      <c r="F19" s="43">
        <f t="shared" si="0"/>
        <v>0</v>
      </c>
    </row>
    <row r="20" spans="2:6" x14ac:dyDescent="0.25">
      <c r="B20" s="19"/>
      <c r="C20" s="20" t="str">
        <f>IFERROR(VLOOKUP(B20,[1]PRODUIT!$A$1:$E$100017,2,0),"")</f>
        <v/>
      </c>
      <c r="D20" s="21"/>
      <c r="E20" s="22" t="str">
        <f>IFERROR(VLOOKUP(B20,[1]PRODUIT!$A$1:E33,3,0),"")</f>
        <v/>
      </c>
      <c r="F20" s="43">
        <f t="shared" si="0"/>
        <v>0</v>
      </c>
    </row>
    <row r="21" spans="2:6" x14ac:dyDescent="0.25">
      <c r="B21" s="19"/>
      <c r="C21" s="20" t="str">
        <f>IFERROR(VLOOKUP(B21,[1]PRODUIT!$A$1:$E$100017,2,0),"")</f>
        <v/>
      </c>
      <c r="D21" s="21"/>
      <c r="E21" s="22" t="str">
        <f>IFERROR(VLOOKUP(B21,[1]PRODUIT!$A$1:E34,3,0),"")</f>
        <v/>
      </c>
      <c r="F21" s="43">
        <f t="shared" si="0"/>
        <v>0</v>
      </c>
    </row>
    <row r="22" spans="2:6" x14ac:dyDescent="0.25">
      <c r="B22" s="19"/>
      <c r="C22" s="20" t="str">
        <f>IFERROR(VLOOKUP(B22,[1]PRODUIT!$A$1:$E$100017,2,0),"")</f>
        <v/>
      </c>
      <c r="D22" s="21"/>
      <c r="E22" s="22" t="str">
        <f>IFERROR(VLOOKUP(B22,[1]PRODUIT!$A$1:E35,3,0),"")</f>
        <v/>
      </c>
      <c r="F22" s="43">
        <f t="shared" si="0"/>
        <v>0</v>
      </c>
    </row>
    <row r="23" spans="2:6" x14ac:dyDescent="0.25">
      <c r="B23" s="19"/>
      <c r="C23" s="20" t="str">
        <f>IFERROR(VLOOKUP(B23,[1]PRODUIT!$A$1:$E$100017,2,0),"")</f>
        <v/>
      </c>
      <c r="D23" s="21"/>
      <c r="E23" s="22" t="str">
        <f>IFERROR(VLOOKUP(B23,[1]PRODUIT!$A$1:E36,3,0),"")</f>
        <v/>
      </c>
      <c r="F23" s="43">
        <f t="shared" si="0"/>
        <v>0</v>
      </c>
    </row>
    <row r="24" spans="2:6" x14ac:dyDescent="0.25">
      <c r="B24" s="19"/>
      <c r="C24" s="20" t="str">
        <f>IFERROR(VLOOKUP(B24,[1]PRODUIT!$A$1:$E$100017,2,0),"")</f>
        <v/>
      </c>
      <c r="D24" s="21"/>
      <c r="E24" s="22" t="str">
        <f>IFERROR(VLOOKUP(B24,[1]PRODUIT!$A$1:E37,3,0),"")</f>
        <v/>
      </c>
      <c r="F24" s="43">
        <f t="shared" si="0"/>
        <v>0</v>
      </c>
    </row>
    <row r="25" spans="2:6" x14ac:dyDescent="0.25">
      <c r="B25" s="19"/>
      <c r="C25" s="20" t="str">
        <f>IFERROR(VLOOKUP(B25,[1]PRODUIT!$A$1:$E$100017,2,0),"")</f>
        <v/>
      </c>
      <c r="D25" s="21"/>
      <c r="E25" s="22" t="str">
        <f>IFERROR(VLOOKUP(B25,[1]PRODUIT!$A$1:E38,3,0),"")</f>
        <v/>
      </c>
      <c r="F25" s="43">
        <f t="shared" si="0"/>
        <v>0</v>
      </c>
    </row>
    <row r="26" spans="2:6" x14ac:dyDescent="0.25">
      <c r="B26" s="19"/>
      <c r="C26" s="20" t="str">
        <f>IFERROR(VLOOKUP(B26,[1]PRODUIT!$A$1:$E$100017,2,0),"")</f>
        <v/>
      </c>
      <c r="D26" s="21"/>
      <c r="E26" s="22" t="str">
        <f>IFERROR(VLOOKUP(B26,[1]PRODUIT!$A$1:E39,3,0),"")</f>
        <v/>
      </c>
      <c r="F26" s="43">
        <f t="shared" si="0"/>
        <v>0</v>
      </c>
    </row>
    <row r="27" spans="2:6" x14ac:dyDescent="0.25">
      <c r="B27" s="19"/>
      <c r="C27" s="20" t="str">
        <f>IFERROR(VLOOKUP(B27,[1]PRODUIT!$A$1:$E$100017,2,0),"")</f>
        <v/>
      </c>
      <c r="D27" s="21"/>
      <c r="E27" s="22" t="str">
        <f>IFERROR(VLOOKUP(B27,[1]PRODUIT!$A$1:E40,3,0),"")</f>
        <v/>
      </c>
      <c r="F27" s="43">
        <f t="shared" si="0"/>
        <v>0</v>
      </c>
    </row>
    <row r="28" spans="2:6" ht="16.5" thickBot="1" x14ac:dyDescent="0.3">
      <c r="B28" s="23"/>
      <c r="C28" s="24" t="str">
        <f>IFERROR(VLOOKUP(B28,[1]PRODUIT!$A$1:$E$100017,2,0),"")</f>
        <v/>
      </c>
      <c r="D28" s="25"/>
      <c r="E28" s="26" t="str">
        <f>IFERROR(VLOOKUP(B28,[1]PRODUIT!$A$1:E41,3,0),"")</f>
        <v/>
      </c>
      <c r="F28" s="44">
        <f t="shared" si="0"/>
        <v>0</v>
      </c>
    </row>
    <row r="29" spans="2:6" ht="16.5" thickBot="1" x14ac:dyDescent="0.3"/>
    <row r="30" spans="2:6" x14ac:dyDescent="0.25">
      <c r="B30" s="58"/>
      <c r="C30" s="59"/>
      <c r="D30" s="17"/>
      <c r="E30" s="27"/>
      <c r="F30" s="45">
        <f t="shared" si="0"/>
        <v>0</v>
      </c>
    </row>
    <row r="31" spans="2:6" x14ac:dyDescent="0.25">
      <c r="B31" s="50"/>
      <c r="C31" s="51"/>
      <c r="D31" s="21"/>
      <c r="E31" s="28"/>
      <c r="F31" s="46">
        <f t="shared" si="0"/>
        <v>0</v>
      </c>
    </row>
    <row r="32" spans="2:6" x14ac:dyDescent="0.25">
      <c r="B32" s="50"/>
      <c r="C32" s="51"/>
      <c r="D32" s="21"/>
      <c r="E32" s="28"/>
      <c r="F32" s="46">
        <f t="shared" si="0"/>
        <v>0</v>
      </c>
    </row>
    <row r="33" spans="2:6" x14ac:dyDescent="0.25">
      <c r="B33" s="50"/>
      <c r="C33" s="51"/>
      <c r="D33" s="21"/>
      <c r="E33" s="28"/>
      <c r="F33" s="46">
        <f t="shared" si="0"/>
        <v>0</v>
      </c>
    </row>
    <row r="34" spans="2:6" ht="16.5" thickBot="1" x14ac:dyDescent="0.3">
      <c r="B34" s="52"/>
      <c r="C34" s="53"/>
      <c r="D34" s="25"/>
      <c r="E34" s="29"/>
      <c r="F34" s="47">
        <f t="shared" si="0"/>
        <v>0</v>
      </c>
    </row>
    <row r="35" spans="2:6" ht="16.5" thickBot="1" x14ac:dyDescent="0.3"/>
    <row r="36" spans="2:6" x14ac:dyDescent="0.25">
      <c r="C36" s="30"/>
      <c r="E36" s="31" t="s">
        <v>20</v>
      </c>
      <c r="F36" s="48">
        <f>SUM(F14:F34)</f>
        <v>3050</v>
      </c>
    </row>
    <row r="37" spans="2:6" x14ac:dyDescent="0.25">
      <c r="B37" s="32"/>
      <c r="C37" s="33"/>
      <c r="E37" s="34" t="s">
        <v>21</v>
      </c>
      <c r="F37" s="35">
        <v>0.21</v>
      </c>
    </row>
    <row r="38" spans="2:6" x14ac:dyDescent="0.25">
      <c r="B38" s="36"/>
      <c r="C38" s="33"/>
      <c r="E38" s="31" t="s">
        <v>22</v>
      </c>
      <c r="F38" s="49">
        <f>+F37*F36</f>
        <v>640.5</v>
      </c>
    </row>
    <row r="39" spans="2:6" x14ac:dyDescent="0.25">
      <c r="B39" s="36"/>
      <c r="C39" s="33"/>
      <c r="E39" s="34" t="s">
        <v>23</v>
      </c>
      <c r="F39" s="37"/>
    </row>
    <row r="40" spans="2:6" ht="16.5" thickBot="1" x14ac:dyDescent="0.3">
      <c r="B40" s="36"/>
      <c r="C40" s="33"/>
      <c r="E40" s="34" t="s">
        <v>24</v>
      </c>
      <c r="F40" s="37"/>
    </row>
    <row r="41" spans="2:6" ht="21.75" customHeight="1" thickBot="1" x14ac:dyDescent="0.4">
      <c r="B41" s="38" t="s">
        <v>25</v>
      </c>
      <c r="E41" s="39" t="s">
        <v>26</v>
      </c>
      <c r="F41" s="40">
        <f>IFERROR((F36+F38+F39)-F40,"")</f>
        <v>3690.5</v>
      </c>
    </row>
  </sheetData>
  <sheetProtection selectLockedCells="1"/>
  <mergeCells count="10">
    <mergeCell ref="B31:C31"/>
    <mergeCell ref="B32:C32"/>
    <mergeCell ref="B33:C33"/>
    <mergeCell ref="B34:C34"/>
    <mergeCell ref="C1:F3"/>
    <mergeCell ref="D7:F7"/>
    <mergeCell ref="D8:F8"/>
    <mergeCell ref="D9:F9"/>
    <mergeCell ref="D10:F10"/>
    <mergeCell ref="B30:C30"/>
  </mergeCells>
  <dataValidations count="3">
    <dataValidation type="list" allowBlank="1" showInputMessage="1" showErrorMessage="1" sqref="C1" xr:uid="{00000000-0002-0000-0000-000000000000}">
      <formula1>TYPEFACTURE</formula1>
    </dataValidation>
    <dataValidation allowBlank="1" showInputMessage="1" showErrorMessage="1" prompt="Entrez le nom, le numéro de téléphone et l’adresse e-mail du contact de la société qui émet la facture dans cette cellule." sqref="B39" xr:uid="{00000000-0002-0000-0000-000001000000}"/>
    <dataValidation allowBlank="1" showInputMessage="1" showErrorMessage="1" prompt="Mettre à jour cette cellule avec les dus corrects au Nom de l’Entreprise" sqref="B37" xr:uid="{00000000-0002-0000-0000-000002000000}"/>
  </dataValidations>
  <hyperlinks>
    <hyperlink ref="F11" r:id="rId1" xr:uid="{00000000-0004-0000-0000-000000000000}"/>
  </hyperlinks>
  <printOptions horizontalCentered="1"/>
  <pageMargins left="0.31496062992125984" right="0.23622047244094491" top="0.62992125984251968" bottom="0" header="0.31496062992125984" footer="0.39370078740157483"/>
  <pageSetup paperSize="9" scale="85" orientation="portrait" r:id="rId2"/>
  <headerFooter scaleWithDoc="0" alignWithMargins="0">
    <oddFooter>&amp;L&amp;"+,Normal"+32 473 73 38 39&amp;C&amp;"+,Normal"COCO PP&amp;R&amp;"+,Normal" https://www.coco.com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</vt:lpstr>
      <vt:lpstr>TYPEFACTURE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FORCE YB</dc:creator>
  <cp:lastModifiedBy>FORCE YB</cp:lastModifiedBy>
  <dcterms:created xsi:type="dcterms:W3CDTF">2022-06-27T11:59:10Z</dcterms:created>
  <dcterms:modified xsi:type="dcterms:W3CDTF">2022-07-22T16:28:31Z</dcterms:modified>
</cp:coreProperties>
</file>