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xl/webextensions/webextension3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862A51D1-EFB6-4B4C-A210-F44E32ADF808}" xr6:coauthVersionLast="46" xr6:coauthVersionMax="46" xr10:uidLastSave="{00000000-0000-0000-0000-000000000000}"/>
  <bookViews>
    <workbookView xWindow="-120" yWindow="-120" windowWidth="24240" windowHeight="13290" tabRatio="534" xr2:uid="{00000000-000D-0000-FFFF-FFFF00000000}"/>
  </bookViews>
  <sheets>
    <sheet name="Facture" sheetId="1" r:id="rId1"/>
    <sheet name="Historique_facture" sheetId="3" r:id="rId2"/>
    <sheet name="Stock" sheetId="4" r:id="rId3"/>
    <sheet name="parametres" sheetId="2" r:id="rId4"/>
  </sheets>
  <definedNames>
    <definedName name="Destinataires_factures">parametres!$G:$G</definedName>
    <definedName name="liste_produits">parametres!$C:$E</definedName>
    <definedName name="references">parametres!$C:$C</definedName>
    <definedName name="tableau_clients">parametres!$G:$K</definedName>
  </definedNames>
  <calcPr calcId="18102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8" i="1" l="1"/>
  <c r="E7" i="1"/>
  <c r="E6" i="1"/>
  <c r="F13" i="1"/>
  <c r="G13" i="1"/>
  <c r="F12" i="1"/>
  <c r="G12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G27" i="1"/>
  <c r="G28" i="1"/>
  <c r="G29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</calcChain>
</file>

<file path=xl/sharedStrings.xml><?xml version="1.0" encoding="utf-8"?>
<sst xmlns="http://schemas.openxmlformats.org/spreadsheetml/2006/main" count="154" uniqueCount="60">
  <si>
    <t>Article</t>
  </si>
  <si>
    <t>Référence Produit</t>
  </si>
  <si>
    <t>HRY27903</t>
  </si>
  <si>
    <t>Quantité</t>
  </si>
  <si>
    <t>Prix</t>
  </si>
  <si>
    <t>Montant</t>
  </si>
  <si>
    <t>HYYE384</t>
  </si>
  <si>
    <t>UOIZSZE</t>
  </si>
  <si>
    <t>Sous-total HT</t>
  </si>
  <si>
    <t>TVA</t>
  </si>
  <si>
    <t>Total TTC</t>
  </si>
  <si>
    <t>MON ENTREPRISE SARL</t>
  </si>
  <si>
    <t>Destinataire</t>
  </si>
  <si>
    <t>Rue</t>
  </si>
  <si>
    <t>Ville</t>
  </si>
  <si>
    <t>No° TVA</t>
  </si>
  <si>
    <t>Numéro de Facture</t>
  </si>
  <si>
    <t>Date d'émission</t>
  </si>
  <si>
    <t>Mon adresse -  Ma ville - Mon code postal  - email @masociete.com</t>
  </si>
  <si>
    <t>Code postal</t>
  </si>
  <si>
    <t>Super société</t>
  </si>
  <si>
    <t>un particulier</t>
  </si>
  <si>
    <t>Grand groupe</t>
  </si>
  <si>
    <t>5 rue de la défense</t>
  </si>
  <si>
    <t>5 rue chez moi</t>
  </si>
  <si>
    <t>Boite Postale 4658</t>
  </si>
  <si>
    <t>Paris</t>
  </si>
  <si>
    <t>UneVille</t>
  </si>
  <si>
    <t>Code Postal - Ville</t>
  </si>
  <si>
    <t>76000 - UneVille</t>
  </si>
  <si>
    <t>75016 - Paris</t>
  </si>
  <si>
    <t>75000 - Paris</t>
  </si>
  <si>
    <t>TABLE</t>
  </si>
  <si>
    <t>CHAISE</t>
  </si>
  <si>
    <t>ARMOIRE</t>
  </si>
  <si>
    <t>FAUTEUIL</t>
  </si>
  <si>
    <t>TAPIS</t>
  </si>
  <si>
    <t>NAPPE TABLE</t>
  </si>
  <si>
    <t>FAUT001</t>
  </si>
  <si>
    <t>Luc Leroy</t>
  </si>
  <si>
    <t>Guy Stavaux</t>
  </si>
  <si>
    <t>Alberrt 2</t>
  </si>
  <si>
    <t>Roux</t>
  </si>
  <si>
    <t>M Jeanne, 145/6</t>
  </si>
  <si>
    <t>Namur</t>
  </si>
  <si>
    <t>TAPi001</t>
  </si>
  <si>
    <t>NATB01</t>
  </si>
  <si>
    <t>TABLE REPASER</t>
  </si>
  <si>
    <t>FER A REPASSER</t>
  </si>
  <si>
    <t>TABE001</t>
  </si>
  <si>
    <t>FER001</t>
  </si>
  <si>
    <t>6040 - Roux</t>
  </si>
  <si>
    <t>5000 - Namur</t>
  </si>
  <si>
    <t>Albert 2</t>
  </si>
  <si>
    <t>Catherine Chapelle</t>
  </si>
  <si>
    <t>Rue simonise, 39</t>
  </si>
  <si>
    <t>Evere</t>
  </si>
  <si>
    <t xml:space="preserve">Je voudrais à chaque fois les informations </t>
  </si>
  <si>
    <t>ici l'exemple que je n'arrive pas le faire</t>
  </si>
  <si>
    <t>qui s'ajoute et qui se suivent.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</si>
</sst>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164" formatCode="#,##0.00\ &quot;€&quot;_);\(#,##0.00\ &quot;€&quot;\)"/>
    <numFmt numFmtId="165" formatCode="_ * #,##0.00_)\ &quot;€&quot;_ ;_ * \(#,##0.00\)\ &quot;€&quot;_ ;_ * &quot;-&quot;??_)\ &quot;€&quot;_ ;_ @_ "/>
    <numFmt numFmtId="166" formatCode="#,##0.00\ &quot;€&quot;"/>
    <numFmt numFmtId="167" formatCode="dd/mm/yyyy;@"/>
  </numFmts>
  <fonts count="9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rgb="FF000000"/>
      <name val="System Font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9" fontId="7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0" xfId="0" applyFill="1"/>
    <xf numFmtId="0" fontId="0" fillId="2" borderId="6" xfId="0" applyFill="1" applyBorder="1" applyAlignment="1">
      <alignment horizontal="center"/>
    </xf>
    <xf numFmtId="165" fontId="0" fillId="2" borderId="6" xfId="0" applyNumberFormat="1" applyFill="1" applyBorder="1" applyAlignment="1">
      <alignment horizontal="center"/>
    </xf>
    <xf numFmtId="0" fontId="0" fillId="2" borderId="5" xfId="0" applyFill="1" applyBorder="1"/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5" xfId="0" applyFill="1" applyBorder="1" applyAlignment="1">
      <alignment horizontal="center"/>
    </xf>
    <xf numFmtId="165" fontId="0" fillId="2" borderId="0" xfId="0" applyNumberFormat="1" applyFill="1"/>
    <xf numFmtId="0" fontId="0" fillId="2" borderId="0" xfId="0" applyFill="1" applyAlignment="1">
      <alignment horizontal="left"/>
    </xf>
    <xf numFmtId="0" fontId="1" fillId="2" borderId="1" xfId="0" applyFont="1" applyFill="1" applyBorder="1"/>
    <xf numFmtId="165" fontId="1" fillId="2" borderId="3" xfId="0" applyNumberFormat="1" applyFont="1" applyFill="1" applyBorder="1"/>
    <xf numFmtId="0" fontId="1" fillId="2" borderId="4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5" fillId="2" borderId="0" xfId="0" applyFont="1" applyFill="1"/>
    <xf numFmtId="165" fontId="0" fillId="2" borderId="5" xfId="0" applyNumberFormat="1" applyFill="1" applyBorder="1" applyAlignment="1">
      <alignment horizontal="center"/>
    </xf>
    <xf numFmtId="0" fontId="0" fillId="2" borderId="0" xfId="0" applyFill="1" applyAlignment="1">
      <alignment horizontal="right"/>
    </xf>
    <xf numFmtId="14" fontId="0" fillId="2" borderId="0" xfId="0" applyNumberFormat="1" applyFill="1" applyAlignment="1">
      <alignment horizontal="left"/>
    </xf>
    <xf numFmtId="0" fontId="0" fillId="4" borderId="0" xfId="0" applyFill="1"/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7" fontId="0" fillId="0" borderId="0" xfId="0" applyNumberFormat="1" applyAlignment="1">
      <alignment horizontal="center"/>
    </xf>
    <xf numFmtId="166" fontId="4" fillId="3" borderId="17" xfId="0" applyNumberFormat="1" applyFont="1" applyFill="1" applyBorder="1" applyAlignment="1">
      <alignment horizontal="right" indent="1"/>
    </xf>
    <xf numFmtId="166" fontId="0" fillId="0" borderId="19" xfId="0" applyNumberFormat="1" applyBorder="1" applyAlignment="1">
      <alignment horizontal="right" indent="1"/>
    </xf>
    <xf numFmtId="0" fontId="4" fillId="3" borderId="11" xfId="0" applyFont="1" applyFill="1" applyBorder="1" applyAlignment="1">
      <alignment horizontal="right" indent="1"/>
    </xf>
    <xf numFmtId="0" fontId="0" fillId="0" borderId="5" xfId="0" applyBorder="1" applyAlignment="1">
      <alignment horizontal="right" indent="1"/>
    </xf>
    <xf numFmtId="9" fontId="0" fillId="2" borderId="23" xfId="9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left"/>
    </xf>
    <xf numFmtId="0" fontId="1" fillId="4" borderId="24" xfId="0" applyFont="1" applyFill="1" applyBorder="1"/>
    <xf numFmtId="166" fontId="4" fillId="3" borderId="3" xfId="0" applyNumberFormat="1" applyFont="1" applyFill="1" applyBorder="1" applyAlignment="1">
      <alignment horizontal="right" indent="1"/>
    </xf>
    <xf numFmtId="166" fontId="0" fillId="0" borderId="22" xfId="0" applyNumberFormat="1" applyBorder="1" applyAlignment="1">
      <alignment horizontal="right" indent="1"/>
    </xf>
    <xf numFmtId="166" fontId="0" fillId="0" borderId="0" xfId="0" applyNumberFormat="1" applyAlignment="1">
      <alignment horizontal="right" indent="1"/>
    </xf>
    <xf numFmtId="0" fontId="4" fillId="3" borderId="2" xfId="0" applyFont="1" applyFill="1" applyBorder="1" applyAlignment="1">
      <alignment horizontal="right" indent="1"/>
    </xf>
    <xf numFmtId="0" fontId="0" fillId="0" borderId="21" xfId="0" applyBorder="1" applyAlignment="1">
      <alignment horizontal="right" indent="1"/>
    </xf>
    <xf numFmtId="0" fontId="0" fillId="0" borderId="0" xfId="0" applyAlignment="1">
      <alignment horizontal="right" indent="1"/>
    </xf>
    <xf numFmtId="0" fontId="4" fillId="3" borderId="1" xfId="0" applyFont="1" applyFill="1" applyBorder="1" applyAlignment="1">
      <alignment horizontal="right" indent="1"/>
    </xf>
    <xf numFmtId="0" fontId="4" fillId="3" borderId="10" xfId="0" applyFont="1" applyFill="1" applyBorder="1" applyAlignment="1">
      <alignment horizontal="right" indent="1"/>
    </xf>
    <xf numFmtId="0" fontId="0" fillId="0" borderId="18" xfId="0" applyBorder="1" applyAlignment="1">
      <alignment horizontal="right" indent="1"/>
    </xf>
    <xf numFmtId="0" fontId="0" fillId="0" borderId="20" xfId="0" applyBorder="1" applyAlignment="1">
      <alignment horizontal="right" indent="1"/>
    </xf>
    <xf numFmtId="167" fontId="0" fillId="2" borderId="0" xfId="0" applyNumberFormat="1" applyFill="1" applyAlignment="1">
      <alignment horizontal="left"/>
    </xf>
    <xf numFmtId="0" fontId="0" fillId="0" borderId="12" xfId="0" applyBorder="1" applyAlignment="1">
      <alignment horizontal="left" inden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5" borderId="0" xfId="0" applyFill="1"/>
    <xf numFmtId="0" fontId="1" fillId="5" borderId="0" xfId="0" applyFont="1" applyFill="1"/>
    <xf numFmtId="14" fontId="1" fillId="5" borderId="0" xfId="0" applyNumberFormat="1" applyFont="1" applyFill="1"/>
    <xf numFmtId="0" fontId="0" fillId="5" borderId="0" xfId="0" applyFill="1" applyAlignment="1">
      <alignment horizontal="center" vertical="center"/>
    </xf>
  </cellXfs>
  <cellStyles count="1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  <cellStyle name="Pourcentage" xfId="9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6</xdr:row>
          <xdr:rowOff>28575</xdr:rowOff>
        </xdr:from>
        <xdr:to>
          <xdr:col>9</xdr:col>
          <xdr:colOff>342900</xdr:colOff>
          <xdr:row>11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tr-TR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et nouvelle facture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164522</xdr:colOff>
      <xdr:row>6</xdr:row>
      <xdr:rowOff>95251</xdr:rowOff>
    </xdr:from>
    <xdr:to>
      <xdr:col>9</xdr:col>
      <xdr:colOff>0</xdr:colOff>
      <xdr:row>6</xdr:row>
      <xdr:rowOff>112568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DDC01BE-0E72-4FAE-B2D6-CB708A9D59F4}"/>
            </a:ext>
          </a:extLst>
        </xdr:cNvPr>
        <xdr:cNvCxnSpPr/>
      </xdr:nvCxnSpPr>
      <xdr:spPr>
        <a:xfrm flipH="1" flipV="1">
          <a:off x="6832022" y="1298865"/>
          <a:ext cx="3195205" cy="17317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3" Type="http://schemas.microsoft.com/office/2011/relationships/webextension" Target="webextension3.xml"/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  <wetp:taskpane dockstate="right" visibility="0" width="350" row="5">
    <wetp:webextensionref xmlns:r="http://schemas.openxmlformats.org/officeDocument/2006/relationships" r:id="rId3"/>
  </wetp:taskpane>
</wetp:taskpanes>
</file>

<file path=xl/webextensions/webextension1.xml><?xml version="1.0" encoding="utf-8"?>
<we:webextension xmlns:we="http://schemas.microsoft.com/office/webextensions/webextension/2010/11" id="{51DB4CA5-1EC7-4983-B687-67C557654829}">
  <we:reference id="wa200001792" version="1.0.0.0" store="fr-FR" storeType="OMEX"/>
  <we:alternateReferences>
    <we:reference id="wa200001792" version="1.0.0.0" store="WA200001792" storeType="OMEX"/>
  </we:alternateReferences>
  <we:properties/>
  <we:bindings/>
  <we:snapshot xmlns:r="http://schemas.openxmlformats.org/officeDocument/2006/relationships"/>
</we:webextension>
</file>

<file path=xl/webextensions/webextension2.xml><?xml version="1.0" encoding="utf-8"?>
<we:webextension xmlns:we="http://schemas.microsoft.com/office/webextensions/webextension/2010/11" id="{A071EB22-E8FC-48D9-BAD9-A6F8C28BF325}">
  <we:reference id="wa104380386" version="1.0.0.0" store="fr-FR" storeType="OMEX"/>
  <we:alternateReferences>
    <we:reference id="wa104380386" version="1.0.0.0" store="WA104380386" storeType="OMEX"/>
  </we:alternateReferences>
  <we:properties/>
  <we:bindings/>
  <we:snapshot xmlns:r="http://schemas.openxmlformats.org/officeDocument/2006/relationships"/>
</we:webextension>
</file>

<file path=xl/webextensions/webextension3.xml><?xml version="1.0" encoding="utf-8"?>
<we:webextension xmlns:we="http://schemas.microsoft.com/office/webextensions/webextension/2010/11" id="{BF4AF63D-D007-4E79-BC60-C011CEE978F1}">
  <we:reference id="wa104380955" version="3.6.4.1" store="fr-FR" storeType="OMEX"/>
  <we:alternateReferences>
    <we:reference id="wa104380955" version="3.6.4.1" store="WA104380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C1:G29"/>
  <sheetViews>
    <sheetView tabSelected="1" zoomScale="130" zoomScaleNormal="130" workbookViewId="0">
      <selection activeCell="D12" sqref="D12"/>
    </sheetView>
  </sheetViews>
  <sheetFormatPr baseColWidth="10" defaultColWidth="10.875" defaultRowHeight="15.75"/>
  <cols>
    <col min="1" max="1" width="3" style="6" customWidth="1"/>
    <col min="2" max="2" width="4" style="6" customWidth="1"/>
    <col min="3" max="3" width="45" style="6" customWidth="1"/>
    <col min="4" max="4" width="20" style="6" customWidth="1"/>
    <col min="5" max="5" width="10.875" style="6"/>
    <col min="6" max="6" width="13.875" style="6" customWidth="1"/>
    <col min="7" max="7" width="14.375" style="6" customWidth="1"/>
    <col min="8" max="16384" width="10.875" style="6"/>
  </cols>
  <sheetData>
    <row r="1" spans="3:7" ht="31.5">
      <c r="C1" s="22" t="s">
        <v>11</v>
      </c>
    </row>
    <row r="2" spans="3:7" ht="5.0999999999999996" customHeight="1">
      <c r="C2" s="26"/>
      <c r="D2" s="26"/>
      <c r="E2" s="26"/>
      <c r="F2" s="26"/>
      <c r="G2" s="26"/>
    </row>
    <row r="3" spans="3:7">
      <c r="C3" s="56" t="s">
        <v>18</v>
      </c>
      <c r="D3" s="56"/>
      <c r="E3" s="56"/>
      <c r="F3" s="56"/>
      <c r="G3" s="56"/>
    </row>
    <row r="4" spans="3:7">
      <c r="C4" s="24"/>
      <c r="D4" s="25"/>
    </row>
    <row r="5" spans="3:7" ht="14.25" customHeight="1">
      <c r="C5" s="15" t="s">
        <v>16</v>
      </c>
      <c r="D5" s="25" t="s">
        <v>12</v>
      </c>
      <c r="E5" s="55" t="s">
        <v>22</v>
      </c>
      <c r="F5" s="55"/>
      <c r="G5" s="55"/>
    </row>
    <row r="6" spans="3:7">
      <c r="C6" s="15">
        <v>3643449</v>
      </c>
      <c r="D6" s="25" t="s">
        <v>13</v>
      </c>
      <c r="E6" s="55" t="str">
        <f>IFERROR(VLOOKUP(E5,tableau_clients,2,0),"")</f>
        <v>Boite Postale 4658</v>
      </c>
      <c r="F6" s="55"/>
      <c r="G6" s="55"/>
    </row>
    <row r="7" spans="3:7">
      <c r="D7" s="6" t="s">
        <v>28</v>
      </c>
      <c r="E7" s="55" t="str">
        <f>IFERROR(VLOOKUP(E5,tableau_clients,3,0)&amp;" - "&amp;VLOOKUP(E5,tableau_clients,4,0),"")</f>
        <v>76000 - UneVille</v>
      </c>
      <c r="F7" s="55"/>
      <c r="G7" s="55"/>
    </row>
    <row r="8" spans="3:7">
      <c r="C8" s="6" t="s">
        <v>17</v>
      </c>
      <c r="D8" s="6" t="s">
        <v>15</v>
      </c>
      <c r="E8" s="55">
        <f>IFERROR(VLOOKUP(E5,tableau_clients,5,0),"")</f>
        <v>34343</v>
      </c>
      <c r="F8" s="55"/>
      <c r="G8" s="55"/>
    </row>
    <row r="9" spans="3:7">
      <c r="C9" s="53">
        <v>44543</v>
      </c>
    </row>
    <row r="10" spans="3:7" ht="16.5" thickBot="1"/>
    <row r="11" spans="3:7" ht="16.5" thickBot="1">
      <c r="C11" s="19" t="s">
        <v>0</v>
      </c>
      <c r="D11" s="20" t="s">
        <v>1</v>
      </c>
      <c r="E11" s="20" t="s">
        <v>3</v>
      </c>
      <c r="F11" s="20" t="s">
        <v>4</v>
      </c>
      <c r="G11" s="21" t="s">
        <v>5</v>
      </c>
    </row>
    <row r="12" spans="3:7">
      <c r="C12" s="7" t="str">
        <f t="shared" ref="C12:C25" si="0">IFERROR(VLOOKUP(D12,liste_produits,2,0),"")</f>
        <v/>
      </c>
      <c r="D12" s="7"/>
      <c r="E12" s="7"/>
      <c r="F12" s="8" t="str">
        <f t="shared" ref="F12:F25" si="1">IFERROR(VLOOKUP(D12,liste_produits,3,0),"")</f>
        <v/>
      </c>
      <c r="G12" s="8">
        <f>IFERROR(F12*E12,0)</f>
        <v>0</v>
      </c>
    </row>
    <row r="13" spans="3:7">
      <c r="C13" s="9" t="str">
        <f t="shared" si="0"/>
        <v/>
      </c>
      <c r="D13" s="13"/>
      <c r="E13" s="13"/>
      <c r="F13" s="23" t="str">
        <f t="shared" si="1"/>
        <v/>
      </c>
      <c r="G13" s="23">
        <f t="shared" ref="G13:G25" si="2">IFERROR(F13*E13,0)</f>
        <v>0</v>
      </c>
    </row>
    <row r="14" spans="3:7">
      <c r="C14" s="9" t="str">
        <f t="shared" si="0"/>
        <v/>
      </c>
      <c r="D14" s="13"/>
      <c r="E14" s="13"/>
      <c r="F14" s="23" t="str">
        <f t="shared" si="1"/>
        <v/>
      </c>
      <c r="G14" s="23">
        <f t="shared" si="2"/>
        <v>0</v>
      </c>
    </row>
    <row r="15" spans="3:7">
      <c r="C15" s="9" t="str">
        <f t="shared" si="0"/>
        <v/>
      </c>
      <c r="D15" s="13"/>
      <c r="E15" s="13"/>
      <c r="F15" s="23" t="str">
        <f t="shared" si="1"/>
        <v/>
      </c>
      <c r="G15" s="23">
        <f t="shared" si="2"/>
        <v>0</v>
      </c>
    </row>
    <row r="16" spans="3:7">
      <c r="C16" s="9" t="str">
        <f t="shared" si="0"/>
        <v/>
      </c>
      <c r="D16" s="13"/>
      <c r="E16" s="13"/>
      <c r="F16" s="23" t="str">
        <f t="shared" si="1"/>
        <v/>
      </c>
      <c r="G16" s="23">
        <f t="shared" si="2"/>
        <v>0</v>
      </c>
    </row>
    <row r="17" spans="3:7">
      <c r="C17" s="9" t="str">
        <f t="shared" si="0"/>
        <v/>
      </c>
      <c r="D17" s="13"/>
      <c r="E17" s="13"/>
      <c r="F17" s="23" t="str">
        <f t="shared" si="1"/>
        <v/>
      </c>
      <c r="G17" s="23">
        <f t="shared" si="2"/>
        <v>0</v>
      </c>
    </row>
    <row r="18" spans="3:7">
      <c r="C18" s="9" t="str">
        <f t="shared" si="0"/>
        <v/>
      </c>
      <c r="D18" s="13"/>
      <c r="E18" s="13"/>
      <c r="F18" s="23" t="str">
        <f t="shared" si="1"/>
        <v/>
      </c>
      <c r="G18" s="23">
        <f t="shared" si="2"/>
        <v>0</v>
      </c>
    </row>
    <row r="19" spans="3:7">
      <c r="C19" s="9" t="str">
        <f t="shared" si="0"/>
        <v/>
      </c>
      <c r="D19" s="13"/>
      <c r="E19" s="13"/>
      <c r="F19" s="23" t="str">
        <f t="shared" si="1"/>
        <v/>
      </c>
      <c r="G19" s="23">
        <f t="shared" si="2"/>
        <v>0</v>
      </c>
    </row>
    <row r="20" spans="3:7">
      <c r="C20" s="9" t="str">
        <f t="shared" si="0"/>
        <v/>
      </c>
      <c r="D20" s="13"/>
      <c r="E20" s="13"/>
      <c r="F20" s="23" t="str">
        <f t="shared" si="1"/>
        <v/>
      </c>
      <c r="G20" s="23">
        <f t="shared" si="2"/>
        <v>0</v>
      </c>
    </row>
    <row r="21" spans="3:7">
      <c r="C21" s="9" t="str">
        <f t="shared" si="0"/>
        <v/>
      </c>
      <c r="D21" s="13"/>
      <c r="E21" s="13"/>
      <c r="F21" s="23" t="str">
        <f t="shared" si="1"/>
        <v/>
      </c>
      <c r="G21" s="23">
        <f t="shared" si="2"/>
        <v>0</v>
      </c>
    </row>
    <row r="22" spans="3:7">
      <c r="C22" s="9" t="str">
        <f t="shared" si="0"/>
        <v/>
      </c>
      <c r="D22" s="13"/>
      <c r="E22" s="13"/>
      <c r="F22" s="23" t="str">
        <f t="shared" si="1"/>
        <v/>
      </c>
      <c r="G22" s="23">
        <f t="shared" si="2"/>
        <v>0</v>
      </c>
    </row>
    <row r="23" spans="3:7">
      <c r="C23" s="9" t="str">
        <f t="shared" si="0"/>
        <v/>
      </c>
      <c r="D23" s="13"/>
      <c r="E23" s="13"/>
      <c r="F23" s="23" t="str">
        <f t="shared" si="1"/>
        <v/>
      </c>
      <c r="G23" s="23">
        <f t="shared" si="2"/>
        <v>0</v>
      </c>
    </row>
    <row r="24" spans="3:7">
      <c r="C24" s="9" t="str">
        <f t="shared" si="0"/>
        <v/>
      </c>
      <c r="D24" s="13"/>
      <c r="E24" s="13"/>
      <c r="F24" s="23" t="str">
        <f t="shared" si="1"/>
        <v/>
      </c>
      <c r="G24" s="23">
        <f t="shared" si="2"/>
        <v>0</v>
      </c>
    </row>
    <row r="25" spans="3:7">
      <c r="C25" s="9" t="str">
        <f t="shared" si="0"/>
        <v/>
      </c>
      <c r="D25" s="13"/>
      <c r="E25" s="13"/>
      <c r="F25" s="23" t="str">
        <f t="shared" si="1"/>
        <v/>
      </c>
      <c r="G25" s="23">
        <f t="shared" si="2"/>
        <v>0</v>
      </c>
    </row>
    <row r="27" spans="3:7">
      <c r="D27" s="18"/>
      <c r="F27" s="6" t="s">
        <v>8</v>
      </c>
      <c r="G27" s="14">
        <f>+SUM(G12:G25)</f>
        <v>0</v>
      </c>
    </row>
    <row r="28" spans="3:7" ht="16.5" thickBot="1">
      <c r="D28" s="39">
        <v>0.21</v>
      </c>
      <c r="F28" s="6" t="s">
        <v>9</v>
      </c>
      <c r="G28" s="14">
        <f>+D28*G27</f>
        <v>0</v>
      </c>
    </row>
    <row r="29" spans="3:7" ht="16.5" thickBot="1">
      <c r="F29" s="16" t="s">
        <v>10</v>
      </c>
      <c r="G29" s="17">
        <f>+G28+G27</f>
        <v>0</v>
      </c>
    </row>
  </sheetData>
  <mergeCells count="5">
    <mergeCell ref="E5:G5"/>
    <mergeCell ref="E6:G6"/>
    <mergeCell ref="E7:G7"/>
    <mergeCell ref="E8:G8"/>
    <mergeCell ref="C3:G3"/>
  </mergeCells>
  <dataValidations count="2">
    <dataValidation type="list" allowBlank="1" showInputMessage="1" showErrorMessage="1" sqref="D12:D25" xr:uid="{00000000-0002-0000-0000-000000000000}">
      <formula1>references</formula1>
    </dataValidation>
    <dataValidation type="list" allowBlank="1" showInputMessage="1" showErrorMessage="1" sqref="E5:G5" xr:uid="{00000000-0002-0000-0000-000001000000}">
      <formula1>Destinataires_factures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chiver">
                <anchor moveWithCells="1" sizeWithCells="1">
                  <from>
                    <xdr:col>7</xdr:col>
                    <xdr:colOff>466725</xdr:colOff>
                    <xdr:row>6</xdr:row>
                    <xdr:rowOff>28575</xdr:rowOff>
                  </from>
                  <to>
                    <xdr:col>9</xdr:col>
                    <xdr:colOff>342900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H28"/>
  <sheetViews>
    <sheetView zoomScale="110" zoomScaleNormal="110" workbookViewId="0">
      <selection activeCell="K16" sqref="K16"/>
    </sheetView>
  </sheetViews>
  <sheetFormatPr baseColWidth="10" defaultRowHeight="15.75"/>
  <cols>
    <col min="1" max="1" width="16.875" style="1" bestFit="1" customWidth="1"/>
    <col min="2" max="2" width="14" style="1" bestFit="1" customWidth="1"/>
    <col min="3" max="3" width="17.75" style="1" customWidth="1"/>
    <col min="4" max="4" width="25" style="1" customWidth="1"/>
    <col min="5" max="5" width="16.875" style="1" customWidth="1"/>
    <col min="6" max="6" width="10.875" style="1"/>
    <col min="7" max="7" width="12" style="1" bestFit="1" customWidth="1"/>
    <col min="8" max="8" width="11.75" style="1" bestFit="1" customWidth="1"/>
  </cols>
  <sheetData>
    <row r="1" spans="1:8" ht="16.5" thickBot="1">
      <c r="A1" s="29" t="s">
        <v>16</v>
      </c>
      <c r="B1" s="30" t="s">
        <v>17</v>
      </c>
      <c r="C1" s="30" t="s">
        <v>12</v>
      </c>
      <c r="D1" s="30" t="s">
        <v>13</v>
      </c>
      <c r="E1" s="30" t="s">
        <v>28</v>
      </c>
      <c r="F1" s="30" t="s">
        <v>15</v>
      </c>
      <c r="G1" s="30" t="s">
        <v>8</v>
      </c>
      <c r="H1" s="31" t="s">
        <v>10</v>
      </c>
    </row>
    <row r="2" spans="1:8" hidden="1">
      <c r="A2" s="1">
        <v>0</v>
      </c>
    </row>
    <row r="3" spans="1:8" hidden="1">
      <c r="A3" s="1">
        <v>1</v>
      </c>
    </row>
    <row r="4" spans="1:8" hidden="1">
      <c r="A4" s="1">
        <v>2</v>
      </c>
    </row>
    <row r="5" spans="1:8" hidden="1">
      <c r="A5" s="1">
        <v>3</v>
      </c>
    </row>
    <row r="6" spans="1:8" hidden="1">
      <c r="A6" s="1">
        <v>3643435</v>
      </c>
      <c r="B6" s="32">
        <v>43111</v>
      </c>
    </row>
    <row r="7" spans="1:8" hidden="1">
      <c r="A7" s="1">
        <v>3643435</v>
      </c>
      <c r="B7" s="32">
        <v>43111</v>
      </c>
    </row>
    <row r="8" spans="1:8" hidden="1">
      <c r="A8" s="1">
        <v>3643435</v>
      </c>
      <c r="B8" s="32">
        <v>43111</v>
      </c>
      <c r="C8" s="1" t="s">
        <v>22</v>
      </c>
      <c r="D8" s="1" t="s">
        <v>25</v>
      </c>
      <c r="E8" s="1" t="s">
        <v>29</v>
      </c>
      <c r="F8" s="1">
        <v>34343</v>
      </c>
    </row>
    <row r="9" spans="1:8" hidden="1">
      <c r="A9" s="1">
        <v>3643435</v>
      </c>
      <c r="B9" s="32">
        <v>43111</v>
      </c>
      <c r="C9" s="1" t="s">
        <v>22</v>
      </c>
      <c r="D9" s="1" t="s">
        <v>25</v>
      </c>
      <c r="E9" s="1" t="s">
        <v>29</v>
      </c>
      <c r="F9" s="1">
        <v>34343</v>
      </c>
      <c r="G9" s="33">
        <v>180</v>
      </c>
      <c r="H9" s="33">
        <v>216</v>
      </c>
    </row>
    <row r="10" spans="1:8" hidden="1">
      <c r="A10" s="1">
        <v>3643435</v>
      </c>
      <c r="B10" s="32">
        <v>43111</v>
      </c>
      <c r="C10" s="1" t="s">
        <v>22</v>
      </c>
      <c r="D10" s="1" t="s">
        <v>25</v>
      </c>
      <c r="E10" s="1" t="s">
        <v>29</v>
      </c>
      <c r="F10" s="1">
        <v>34343</v>
      </c>
      <c r="G10" s="33">
        <v>180</v>
      </c>
      <c r="H10" s="33">
        <v>216</v>
      </c>
    </row>
    <row r="11" spans="1:8" ht="18.75" customHeight="1">
      <c r="A11" s="1">
        <v>3643435</v>
      </c>
      <c r="B11" s="32">
        <v>43111</v>
      </c>
      <c r="C11" s="1" t="s">
        <v>22</v>
      </c>
      <c r="D11" s="1" t="s">
        <v>25</v>
      </c>
      <c r="E11" s="1" t="s">
        <v>29</v>
      </c>
      <c r="F11" s="1">
        <v>34343</v>
      </c>
      <c r="G11" s="33">
        <v>0</v>
      </c>
      <c r="H11" s="33">
        <v>0</v>
      </c>
    </row>
    <row r="12" spans="1:8">
      <c r="A12" s="1">
        <v>3643436</v>
      </c>
      <c r="B12" s="32">
        <v>43111</v>
      </c>
      <c r="C12" s="1" t="s">
        <v>21</v>
      </c>
      <c r="D12" s="1" t="s">
        <v>24</v>
      </c>
      <c r="E12" s="1" t="s">
        <v>30</v>
      </c>
      <c r="F12" s="1">
        <v>0</v>
      </c>
      <c r="G12" s="33">
        <v>160</v>
      </c>
      <c r="H12" s="33">
        <v>192</v>
      </c>
    </row>
    <row r="13" spans="1:8">
      <c r="A13" s="1">
        <v>3643437</v>
      </c>
      <c r="B13" s="32">
        <v>43111</v>
      </c>
      <c r="C13" s="1" t="s">
        <v>20</v>
      </c>
      <c r="D13" s="1" t="s">
        <v>23</v>
      </c>
      <c r="E13" s="1" t="s">
        <v>31</v>
      </c>
      <c r="F13" s="1">
        <v>35542</v>
      </c>
      <c r="G13" s="33">
        <v>2560</v>
      </c>
      <c r="H13" s="33">
        <v>3072</v>
      </c>
    </row>
    <row r="14" spans="1:8">
      <c r="A14" s="1">
        <v>3643438</v>
      </c>
      <c r="B14" s="32">
        <v>43111</v>
      </c>
      <c r="C14" s="1" t="s">
        <v>22</v>
      </c>
      <c r="D14" s="1" t="s">
        <v>25</v>
      </c>
      <c r="E14" s="1" t="s">
        <v>29</v>
      </c>
      <c r="F14" s="1">
        <v>34343</v>
      </c>
      <c r="G14" s="33">
        <v>120</v>
      </c>
      <c r="H14" s="33">
        <v>144</v>
      </c>
    </row>
    <row r="15" spans="1:8">
      <c r="A15" s="1">
        <v>3643439</v>
      </c>
      <c r="B15" s="32">
        <v>44543</v>
      </c>
      <c r="C15" s="1" t="s">
        <v>20</v>
      </c>
      <c r="D15" s="1" t="s">
        <v>23</v>
      </c>
      <c r="E15" s="1" t="s">
        <v>31</v>
      </c>
      <c r="F15" s="1">
        <v>35542</v>
      </c>
      <c r="G15" s="34">
        <v>800</v>
      </c>
      <c r="H15" s="34">
        <v>960</v>
      </c>
    </row>
    <row r="16" spans="1:8">
      <c r="A16" s="1">
        <v>3643440</v>
      </c>
      <c r="B16" s="32">
        <v>44543</v>
      </c>
      <c r="C16" s="1" t="s">
        <v>39</v>
      </c>
      <c r="D16" s="1" t="s">
        <v>41</v>
      </c>
      <c r="E16" s="1" t="s">
        <v>51</v>
      </c>
      <c r="F16" s="1">
        <v>75275299</v>
      </c>
      <c r="G16" s="34">
        <v>1760</v>
      </c>
      <c r="H16" s="34">
        <v>2129.6</v>
      </c>
    </row>
    <row r="17" spans="1:8">
      <c r="A17" s="1">
        <v>3643440</v>
      </c>
      <c r="B17" s="32">
        <v>44543</v>
      </c>
      <c r="C17" s="1" t="s">
        <v>20</v>
      </c>
      <c r="D17" s="1" t="s">
        <v>23</v>
      </c>
      <c r="E17" s="1" t="s">
        <v>31</v>
      </c>
      <c r="F17" s="1">
        <v>35542</v>
      </c>
      <c r="G17" s="34">
        <v>1480</v>
      </c>
      <c r="H17" s="34">
        <v>1790.8</v>
      </c>
    </row>
    <row r="18" spans="1:8">
      <c r="A18" s="1">
        <v>3643441</v>
      </c>
      <c r="B18" s="32">
        <v>44543</v>
      </c>
      <c r="C18" s="1" t="s">
        <v>20</v>
      </c>
      <c r="D18" s="1" t="s">
        <v>23</v>
      </c>
      <c r="E18" s="1" t="s">
        <v>31</v>
      </c>
      <c r="F18" s="1">
        <v>35542</v>
      </c>
      <c r="G18" s="34">
        <v>7600</v>
      </c>
      <c r="H18" s="34">
        <v>9196</v>
      </c>
    </row>
    <row r="19" spans="1:8">
      <c r="A19" s="1">
        <v>3643442</v>
      </c>
      <c r="B19" s="32">
        <v>44543</v>
      </c>
      <c r="C19" s="1" t="s">
        <v>39</v>
      </c>
      <c r="D19" s="1" t="s">
        <v>41</v>
      </c>
      <c r="E19" s="1" t="s">
        <v>51</v>
      </c>
      <c r="F19" s="1">
        <v>75275299</v>
      </c>
      <c r="G19" s="34">
        <v>4000</v>
      </c>
      <c r="H19" s="34">
        <v>4840</v>
      </c>
    </row>
    <row r="20" spans="1:8">
      <c r="A20" s="1">
        <v>3643442</v>
      </c>
      <c r="B20" s="32">
        <v>44543</v>
      </c>
      <c r="C20" s="1" t="s">
        <v>39</v>
      </c>
      <c r="D20" s="1" t="s">
        <v>41</v>
      </c>
      <c r="E20" s="1" t="s">
        <v>51</v>
      </c>
      <c r="F20" s="1">
        <v>75275299</v>
      </c>
      <c r="G20" s="34">
        <v>4000</v>
      </c>
      <c r="H20" s="34">
        <v>4840</v>
      </c>
    </row>
    <row r="21" spans="1:8">
      <c r="A21" s="1">
        <v>3643443</v>
      </c>
      <c r="B21" s="32">
        <v>44543</v>
      </c>
      <c r="C21" s="1" t="s">
        <v>40</v>
      </c>
      <c r="D21" s="1" t="s">
        <v>43</v>
      </c>
      <c r="E21" s="1" t="s">
        <v>52</v>
      </c>
      <c r="F21" s="1">
        <v>10199179</v>
      </c>
      <c r="G21" s="34">
        <v>45000</v>
      </c>
      <c r="H21" s="34">
        <v>54450</v>
      </c>
    </row>
    <row r="22" spans="1:8">
      <c r="A22" s="1">
        <v>3643444</v>
      </c>
      <c r="B22" s="32">
        <v>44543</v>
      </c>
      <c r="C22" s="1" t="s">
        <v>21</v>
      </c>
      <c r="D22" s="1" t="s">
        <v>24</v>
      </c>
      <c r="E22" s="1" t="s">
        <v>30</v>
      </c>
      <c r="F22" s="1">
        <v>0</v>
      </c>
      <c r="G22" s="34">
        <v>200</v>
      </c>
      <c r="H22" s="34">
        <v>242</v>
      </c>
    </row>
    <row r="23" spans="1:8">
      <c r="A23" s="1">
        <v>3643445</v>
      </c>
      <c r="B23" s="32">
        <v>44543</v>
      </c>
      <c r="C23" s="1" t="s">
        <v>20</v>
      </c>
      <c r="D23" s="1" t="s">
        <v>23</v>
      </c>
      <c r="E23" s="1" t="s">
        <v>31</v>
      </c>
      <c r="F23" s="1">
        <v>35542</v>
      </c>
      <c r="G23" s="34">
        <v>1400</v>
      </c>
      <c r="H23" s="34">
        <v>1694</v>
      </c>
    </row>
    <row r="24" spans="1:8">
      <c r="A24" s="1">
        <v>3643446</v>
      </c>
      <c r="B24" s="32">
        <v>44543</v>
      </c>
      <c r="C24" s="1" t="s">
        <v>40</v>
      </c>
      <c r="D24" s="1" t="s">
        <v>43</v>
      </c>
      <c r="E24" s="1" t="s">
        <v>52</v>
      </c>
      <c r="F24" s="1">
        <v>10199179</v>
      </c>
      <c r="G24" s="34">
        <v>4950</v>
      </c>
      <c r="H24" s="34">
        <v>5989.5</v>
      </c>
    </row>
    <row r="25" spans="1:8">
      <c r="A25" s="1">
        <v>3643447</v>
      </c>
      <c r="B25" s="32">
        <v>44543</v>
      </c>
      <c r="C25" s="1" t="s">
        <v>22</v>
      </c>
      <c r="D25" s="1" t="s">
        <v>25</v>
      </c>
      <c r="E25" s="1" t="s">
        <v>29</v>
      </c>
      <c r="F25" s="1">
        <v>34343</v>
      </c>
      <c r="G25" s="34">
        <v>190000</v>
      </c>
      <c r="H25" s="34">
        <v>229900</v>
      </c>
    </row>
    <row r="26" spans="1:8">
      <c r="A26" s="1">
        <v>3643448</v>
      </c>
      <c r="B26" s="32">
        <v>44543</v>
      </c>
      <c r="C26" s="1" t="s">
        <v>40</v>
      </c>
      <c r="D26" s="1" t="s">
        <v>43</v>
      </c>
      <c r="E26" s="1" t="s">
        <v>52</v>
      </c>
      <c r="F26" s="1">
        <v>10199179</v>
      </c>
      <c r="G26" s="34">
        <v>103400</v>
      </c>
      <c r="H26" s="34">
        <v>125114</v>
      </c>
    </row>
    <row r="27" spans="1:8">
      <c r="B27" s="32"/>
      <c r="G27" s="34"/>
      <c r="H27" s="34"/>
    </row>
    <row r="28" spans="1:8">
      <c r="B28" s="32"/>
      <c r="G28" s="34"/>
      <c r="H28" s="34"/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D8909-B520-4F96-A4AD-0E0C21D0290D}">
  <sheetPr codeName="Feuille4"/>
  <dimension ref="A1:J14"/>
  <sheetViews>
    <sheetView zoomScale="110" zoomScaleNormal="110" workbookViewId="0">
      <selection activeCell="L10" sqref="L10"/>
    </sheetView>
  </sheetViews>
  <sheetFormatPr baseColWidth="10" defaultRowHeight="15.75"/>
  <cols>
    <col min="1" max="1" width="17.625" bestFit="1" customWidth="1"/>
    <col min="2" max="2" width="16.375" customWidth="1"/>
    <col min="3" max="3" width="21" customWidth="1"/>
    <col min="4" max="4" width="18.875" customWidth="1"/>
    <col min="5" max="5" width="13.625" customWidth="1"/>
  </cols>
  <sheetData>
    <row r="1" spans="1:10" ht="16.5" thickBot="1">
      <c r="A1" s="41" t="s">
        <v>16</v>
      </c>
      <c r="B1" s="42" t="s">
        <v>17</v>
      </c>
      <c r="C1" s="40" t="s">
        <v>0</v>
      </c>
      <c r="D1" s="40" t="s">
        <v>1</v>
      </c>
      <c r="E1" s="40" t="s">
        <v>3</v>
      </c>
    </row>
    <row r="2" spans="1:10">
      <c r="A2" s="57">
        <v>3643448</v>
      </c>
      <c r="B2" s="32">
        <v>44543</v>
      </c>
      <c r="C2" t="s">
        <v>32</v>
      </c>
      <c r="D2" t="s">
        <v>2</v>
      </c>
      <c r="E2" s="58">
        <v>30</v>
      </c>
    </row>
    <row r="3" spans="1:10">
      <c r="C3" t="s">
        <v>33</v>
      </c>
      <c r="D3" t="s">
        <v>6</v>
      </c>
      <c r="E3" s="58">
        <v>120</v>
      </c>
    </row>
    <row r="4" spans="1:10">
      <c r="C4" t="s">
        <v>34</v>
      </c>
      <c r="D4" t="s">
        <v>7</v>
      </c>
      <c r="E4" s="58">
        <v>5</v>
      </c>
    </row>
    <row r="5" spans="1:10">
      <c r="C5" t="s">
        <v>35</v>
      </c>
      <c r="D5" t="s">
        <v>38</v>
      </c>
      <c r="E5" s="58">
        <v>2</v>
      </c>
    </row>
    <row r="7" spans="1:10">
      <c r="A7" s="60">
        <v>3643449</v>
      </c>
      <c r="B7" s="61">
        <v>44543</v>
      </c>
      <c r="C7" s="59" t="s">
        <v>33</v>
      </c>
      <c r="D7" s="59" t="s">
        <v>6</v>
      </c>
      <c r="E7" s="62">
        <v>40</v>
      </c>
      <c r="J7" t="s">
        <v>57</v>
      </c>
    </row>
    <row r="8" spans="1:10">
      <c r="C8" t="s">
        <v>34</v>
      </c>
      <c r="D8" t="s">
        <v>7</v>
      </c>
      <c r="E8" s="58">
        <v>2</v>
      </c>
      <c r="F8" t="s">
        <v>58</v>
      </c>
      <c r="J8" t="s">
        <v>59</v>
      </c>
    </row>
    <row r="10" spans="1:10">
      <c r="A10" s="60">
        <v>3643449</v>
      </c>
      <c r="B10" s="61">
        <v>44543</v>
      </c>
      <c r="C10" s="59" t="s">
        <v>33</v>
      </c>
      <c r="D10" s="59" t="s">
        <v>6</v>
      </c>
      <c r="E10" s="62">
        <v>50</v>
      </c>
    </row>
    <row r="11" spans="1:10">
      <c r="C11" t="s">
        <v>32</v>
      </c>
      <c r="D11" t="s">
        <v>2</v>
      </c>
      <c r="E11" s="58">
        <v>20</v>
      </c>
    </row>
    <row r="12" spans="1:10">
      <c r="C12" t="s">
        <v>33</v>
      </c>
      <c r="D12" t="s">
        <v>6</v>
      </c>
      <c r="E12" s="58">
        <v>80</v>
      </c>
    </row>
    <row r="13" spans="1:10">
      <c r="C13" t="s">
        <v>34</v>
      </c>
      <c r="D13" t="s">
        <v>7</v>
      </c>
      <c r="E13" s="58">
        <v>2</v>
      </c>
    </row>
    <row r="14" spans="1:10">
      <c r="C14" t="s">
        <v>35</v>
      </c>
      <c r="D14" t="s">
        <v>38</v>
      </c>
      <c r="E14" s="58">
        <v>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C1:K22"/>
  <sheetViews>
    <sheetView zoomScale="140" zoomScaleNormal="140" workbookViewId="0">
      <selection activeCell="F8" sqref="F8"/>
    </sheetView>
  </sheetViews>
  <sheetFormatPr baseColWidth="10" defaultRowHeight="15.75"/>
  <cols>
    <col min="1" max="2" width="3.75" customWidth="1"/>
    <col min="3" max="3" width="20.875" style="48" customWidth="1"/>
    <col min="4" max="4" width="16.75" style="48" customWidth="1"/>
    <col min="5" max="5" width="14.125" style="45" customWidth="1"/>
    <col min="6" max="6" width="11.125" customWidth="1"/>
    <col min="7" max="7" width="19.375" style="1" customWidth="1"/>
    <col min="8" max="8" width="20" style="1" customWidth="1"/>
    <col min="9" max="11" width="10.875" style="1"/>
  </cols>
  <sheetData>
    <row r="1" spans="3:11" ht="16.5" thickBot="1">
      <c r="C1" s="49" t="s">
        <v>1</v>
      </c>
      <c r="D1" s="46" t="s">
        <v>0</v>
      </c>
      <c r="E1" s="43" t="s">
        <v>4</v>
      </c>
      <c r="G1" s="2" t="s">
        <v>12</v>
      </c>
      <c r="H1" s="3" t="s">
        <v>13</v>
      </c>
      <c r="I1" s="3" t="s">
        <v>19</v>
      </c>
      <c r="J1" s="3" t="s">
        <v>14</v>
      </c>
      <c r="K1" s="4" t="s">
        <v>9</v>
      </c>
    </row>
    <row r="2" spans="3:11">
      <c r="C2" s="50" t="s">
        <v>2</v>
      </c>
      <c r="D2" s="37" t="s">
        <v>32</v>
      </c>
      <c r="E2" s="35">
        <v>60</v>
      </c>
      <c r="G2" s="54" t="s">
        <v>20</v>
      </c>
      <c r="H2" s="5" t="s">
        <v>23</v>
      </c>
      <c r="I2" s="5">
        <v>75000</v>
      </c>
      <c r="J2" s="5" t="s">
        <v>26</v>
      </c>
      <c r="K2" s="27">
        <v>35542</v>
      </c>
    </row>
    <row r="3" spans="3:11">
      <c r="C3" s="51" t="s">
        <v>6</v>
      </c>
      <c r="D3" s="38" t="s">
        <v>33</v>
      </c>
      <c r="E3" s="36">
        <v>40</v>
      </c>
      <c r="G3" s="54" t="s">
        <v>21</v>
      </c>
      <c r="H3" s="5" t="s">
        <v>24</v>
      </c>
      <c r="I3" s="5">
        <v>75016</v>
      </c>
      <c r="J3" s="5" t="s">
        <v>26</v>
      </c>
      <c r="K3" s="27"/>
    </row>
    <row r="4" spans="3:11">
      <c r="C4" s="51" t="s">
        <v>7</v>
      </c>
      <c r="D4" s="38" t="s">
        <v>34</v>
      </c>
      <c r="E4" s="36">
        <v>200</v>
      </c>
      <c r="G4" s="54" t="s">
        <v>22</v>
      </c>
      <c r="H4" s="5" t="s">
        <v>25</v>
      </c>
      <c r="I4" s="5">
        <v>76000</v>
      </c>
      <c r="J4" s="5" t="s">
        <v>27</v>
      </c>
      <c r="K4" s="27">
        <v>34343</v>
      </c>
    </row>
    <row r="5" spans="3:11">
      <c r="C5" s="51" t="s">
        <v>38</v>
      </c>
      <c r="D5" s="38" t="s">
        <v>35</v>
      </c>
      <c r="E5" s="36">
        <v>1500</v>
      </c>
      <c r="G5" s="54" t="s">
        <v>39</v>
      </c>
      <c r="H5" s="5" t="s">
        <v>53</v>
      </c>
      <c r="I5" s="5">
        <v>6040</v>
      </c>
      <c r="J5" s="5" t="s">
        <v>42</v>
      </c>
      <c r="K5" s="27">
        <v>75275299</v>
      </c>
    </row>
    <row r="6" spans="3:11">
      <c r="C6" s="51" t="s">
        <v>45</v>
      </c>
      <c r="D6" s="38" t="s">
        <v>36</v>
      </c>
      <c r="E6" s="36">
        <v>200</v>
      </c>
      <c r="G6" s="54" t="s">
        <v>40</v>
      </c>
      <c r="H6" s="5" t="s">
        <v>43</v>
      </c>
      <c r="I6" s="5">
        <v>5000</v>
      </c>
      <c r="J6" s="5" t="s">
        <v>44</v>
      </c>
      <c r="K6" s="27">
        <v>10199179</v>
      </c>
    </row>
    <row r="7" spans="3:11">
      <c r="C7" s="51" t="s">
        <v>46</v>
      </c>
      <c r="D7" s="38" t="s">
        <v>37</v>
      </c>
      <c r="E7" s="36">
        <v>50</v>
      </c>
      <c r="G7" s="10" t="s">
        <v>54</v>
      </c>
      <c r="H7" s="5" t="s">
        <v>55</v>
      </c>
      <c r="I7" s="5">
        <v>1140</v>
      </c>
      <c r="J7" s="5" t="s">
        <v>56</v>
      </c>
      <c r="K7" s="27"/>
    </row>
    <row r="8" spans="3:11">
      <c r="C8" s="51" t="s">
        <v>49</v>
      </c>
      <c r="D8" s="38" t="s">
        <v>47</v>
      </c>
      <c r="E8" s="36">
        <v>50</v>
      </c>
      <c r="G8" s="10"/>
      <c r="H8" s="5"/>
      <c r="I8" s="5"/>
      <c r="J8" s="5"/>
      <c r="K8" s="27"/>
    </row>
    <row r="9" spans="3:11">
      <c r="C9" s="51" t="s">
        <v>50</v>
      </c>
      <c r="D9" s="38" t="s">
        <v>48</v>
      </c>
      <c r="E9" s="36">
        <v>60</v>
      </c>
      <c r="G9" s="10"/>
      <c r="H9" s="5"/>
      <c r="I9" s="5"/>
      <c r="J9" s="5"/>
      <c r="K9" s="27"/>
    </row>
    <row r="10" spans="3:11">
      <c r="C10" s="51"/>
      <c r="D10" s="38"/>
      <c r="E10" s="36"/>
      <c r="G10" s="10"/>
      <c r="H10" s="5"/>
      <c r="I10" s="5"/>
      <c r="J10" s="5"/>
      <c r="K10" s="27"/>
    </row>
    <row r="11" spans="3:11">
      <c r="C11" s="51"/>
      <c r="D11" s="38"/>
      <c r="E11" s="36"/>
      <c r="G11" s="10"/>
      <c r="H11" s="5"/>
      <c r="I11" s="5"/>
      <c r="J11" s="5"/>
      <c r="K11" s="27"/>
    </row>
    <row r="12" spans="3:11">
      <c r="C12" s="51"/>
      <c r="D12" s="38"/>
      <c r="E12" s="36"/>
      <c r="G12" s="10"/>
      <c r="H12" s="5"/>
      <c r="I12" s="5"/>
      <c r="J12" s="5"/>
      <c r="K12" s="27"/>
    </row>
    <row r="13" spans="3:11">
      <c r="C13" s="51"/>
      <c r="D13" s="38"/>
      <c r="E13" s="36"/>
      <c r="G13" s="10"/>
      <c r="H13" s="5"/>
      <c r="I13" s="5"/>
      <c r="J13" s="5"/>
      <c r="K13" s="27"/>
    </row>
    <row r="14" spans="3:11">
      <c r="C14" s="51"/>
      <c r="D14" s="38"/>
      <c r="E14" s="36"/>
      <c r="G14" s="10"/>
      <c r="H14" s="5"/>
      <c r="I14" s="5"/>
      <c r="J14" s="5"/>
      <c r="K14" s="27"/>
    </row>
    <row r="15" spans="3:11">
      <c r="C15" s="51"/>
      <c r="D15" s="38"/>
      <c r="E15" s="36"/>
      <c r="G15" s="10"/>
      <c r="H15" s="5"/>
      <c r="I15" s="5"/>
      <c r="J15" s="5"/>
      <c r="K15" s="27"/>
    </row>
    <row r="16" spans="3:11">
      <c r="C16" s="51"/>
      <c r="D16" s="38"/>
      <c r="E16" s="36"/>
      <c r="G16" s="10"/>
      <c r="H16" s="5"/>
      <c r="I16" s="5"/>
      <c r="J16" s="5"/>
      <c r="K16" s="27"/>
    </row>
    <row r="17" spans="3:11">
      <c r="C17" s="51"/>
      <c r="D17" s="38"/>
      <c r="E17" s="36"/>
      <c r="G17" s="10"/>
      <c r="H17" s="5"/>
      <c r="I17" s="5"/>
      <c r="J17" s="5"/>
      <c r="K17" s="27"/>
    </row>
    <row r="18" spans="3:11">
      <c r="C18" s="51"/>
      <c r="D18" s="38"/>
      <c r="E18" s="36"/>
      <c r="G18" s="10"/>
      <c r="H18" s="5"/>
      <c r="I18" s="5"/>
      <c r="J18" s="5"/>
      <c r="K18" s="27"/>
    </row>
    <row r="19" spans="3:11">
      <c r="C19" s="51"/>
      <c r="D19" s="38"/>
      <c r="E19" s="36"/>
      <c r="G19" s="10"/>
      <c r="H19" s="5"/>
      <c r="I19" s="5"/>
      <c r="J19" s="5"/>
      <c r="K19" s="27"/>
    </row>
    <row r="20" spans="3:11">
      <c r="C20" s="51"/>
      <c r="D20" s="38"/>
      <c r="E20" s="36"/>
      <c r="G20" s="10"/>
      <c r="H20" s="5"/>
      <c r="I20" s="5"/>
      <c r="J20" s="5"/>
      <c r="K20" s="27"/>
    </row>
    <row r="21" spans="3:11">
      <c r="C21" s="51"/>
      <c r="D21" s="38"/>
      <c r="E21" s="36"/>
      <c r="G21" s="10"/>
      <c r="H21" s="5"/>
      <c r="I21" s="5"/>
      <c r="J21" s="5"/>
      <c r="K21" s="27"/>
    </row>
    <row r="22" spans="3:11" ht="16.5" thickBot="1">
      <c r="C22" s="52"/>
      <c r="D22" s="47"/>
      <c r="E22" s="44"/>
      <c r="G22" s="11"/>
      <c r="H22" s="12"/>
      <c r="I22" s="12"/>
      <c r="J22" s="12"/>
      <c r="K22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Facture</vt:lpstr>
      <vt:lpstr>Historique_facture</vt:lpstr>
      <vt:lpstr>Stock</vt:lpstr>
      <vt:lpstr>parametres</vt:lpstr>
      <vt:lpstr>Destinataires_factures</vt:lpstr>
      <vt:lpstr>liste_produits</vt:lpstr>
      <vt:lpstr>references</vt:lpstr>
      <vt:lpstr>tableau_clients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FORCE YB</cp:lastModifiedBy>
  <dcterms:created xsi:type="dcterms:W3CDTF">2018-01-11T09:04:58Z</dcterms:created>
  <dcterms:modified xsi:type="dcterms:W3CDTF">2021-12-13T22:59:08Z</dcterms:modified>
</cp:coreProperties>
</file>