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OneDrive\1-MEMOIRE MSP\SOURCES DOCUMENTAIRES\outils\"/>
    </mc:Choice>
  </mc:AlternateContent>
  <xr:revisionPtr revIDLastSave="0" documentId="13_ncr:1_{CFEF5937-9DCA-486A-91F9-D4F4A1C05398}" xr6:coauthVersionLast="47" xr6:coauthVersionMax="47" xr10:uidLastSave="{00000000-0000-0000-0000-000000000000}"/>
  <bookViews>
    <workbookView xWindow="-108" yWindow="-108" windowWidth="23256" windowHeight="12456" activeTab="11" xr2:uid="{02BEE625-9AB5-374C-82ED-84CEB36A2160}"/>
  </bookViews>
  <sheets>
    <sheet name="1" sheetId="2" r:id="rId1"/>
    <sheet name="2" sheetId="8" r:id="rId2"/>
    <sheet name="3" sheetId="9" r:id="rId3"/>
    <sheet name="4" sheetId="10" r:id="rId4"/>
    <sheet name="5" sheetId="11" r:id="rId5"/>
    <sheet name="6" sheetId="12" r:id="rId6"/>
    <sheet name="7" sheetId="13" r:id="rId7"/>
    <sheet name="8" sheetId="14" r:id="rId8"/>
    <sheet name="9" sheetId="15" r:id="rId9"/>
    <sheet name="10" sheetId="16" r:id="rId10"/>
    <sheet name="Matrice" sheetId="5" r:id="rId11"/>
    <sheet name="Questions sensibles" sheetId="23" r:id="rId12"/>
  </sheets>
  <externalReferences>
    <externalReference r:id="rId13"/>
  </externalReferences>
  <definedNames>
    <definedName name="Actuel">'[1]Projet Personnel'!$H$11</definedName>
    <definedName name="Potentiel">'[1]Projet Personnel'!$C$11</definedName>
  </definedNames>
  <calcPr calcId="191029"/>
  <pivotCaches>
    <pivotCache cacheId="26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5" l="1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2" i="5"/>
  <c r="L31" i="5" l="1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3" i="5"/>
  <c r="L4" i="5"/>
  <c r="L5" i="5"/>
  <c r="L6" i="5"/>
  <c r="L7" i="5"/>
  <c r="L8" i="5"/>
  <c r="L9" i="5"/>
  <c r="L10" i="5"/>
  <c r="L11" i="5"/>
  <c r="L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3" i="5"/>
  <c r="K4" i="5"/>
  <c r="K5" i="5"/>
  <c r="K6" i="5"/>
  <c r="K7" i="5"/>
  <c r="K8" i="5"/>
  <c r="K9" i="5"/>
  <c r="K10" i="5"/>
  <c r="K11" i="5"/>
  <c r="K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3" i="5"/>
  <c r="J4" i="5"/>
  <c r="J5" i="5"/>
  <c r="J6" i="5"/>
  <c r="J7" i="5"/>
  <c r="J8" i="5"/>
  <c r="J9" i="5"/>
  <c r="J10" i="5"/>
  <c r="J11" i="5"/>
  <c r="J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3" i="5"/>
  <c r="I4" i="5"/>
  <c r="I5" i="5"/>
  <c r="I6" i="5"/>
  <c r="I7" i="5"/>
  <c r="I8" i="5"/>
  <c r="I9" i="5"/>
  <c r="I10" i="5"/>
  <c r="I11" i="5"/>
  <c r="I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3" i="5"/>
  <c r="H4" i="5"/>
  <c r="H5" i="5"/>
  <c r="H6" i="5"/>
  <c r="H7" i="5"/>
  <c r="H8" i="5"/>
  <c r="H9" i="5"/>
  <c r="H10" i="5"/>
  <c r="H11" i="5"/>
  <c r="H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3" i="5"/>
  <c r="G4" i="5"/>
  <c r="G5" i="5"/>
  <c r="G6" i="5"/>
  <c r="G7" i="5"/>
  <c r="G8" i="5"/>
  <c r="G9" i="5"/>
  <c r="G10" i="5"/>
  <c r="G11" i="5"/>
  <c r="G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3" i="5"/>
  <c r="F4" i="5"/>
  <c r="F5" i="5"/>
  <c r="F6" i="5"/>
  <c r="F7" i="5"/>
  <c r="F8" i="5"/>
  <c r="F9" i="5"/>
  <c r="F10" i="5"/>
  <c r="F11" i="5"/>
  <c r="F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3" i="5"/>
  <c r="E4" i="5"/>
  <c r="E5" i="5"/>
  <c r="E6" i="5"/>
  <c r="E7" i="5"/>
  <c r="E8" i="5"/>
  <c r="E9" i="5"/>
  <c r="E10" i="5"/>
  <c r="E11" i="5"/>
  <c r="E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3" i="5"/>
  <c r="D4" i="5"/>
  <c r="D5" i="5"/>
  <c r="D6" i="5"/>
  <c r="D7" i="5"/>
  <c r="D8" i="5"/>
  <c r="D9" i="5"/>
  <c r="D10" i="5"/>
  <c r="D11" i="5"/>
  <c r="D2" i="5"/>
  <c r="C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3" i="5"/>
  <c r="C4" i="5"/>
  <c r="C5" i="5"/>
  <c r="C6" i="5"/>
  <c r="C7" i="5"/>
  <c r="C8" i="5"/>
  <c r="C9" i="5"/>
  <c r="C10" i="5"/>
  <c r="C11" i="5"/>
  <c r="N2" i="5" l="1" a="1"/>
  <c r="N2" i="5" s="1"/>
  <c r="N16" i="5" a="1"/>
  <c r="N16" i="5" s="1"/>
  <c r="N20" i="5" a="1"/>
  <c r="N20" i="5" s="1"/>
  <c r="N8" i="5" a="1"/>
  <c r="N8" i="5" s="1"/>
  <c r="N24" i="5" a="1"/>
  <c r="N24" i="5" s="1"/>
  <c r="N25" i="5" a="1"/>
  <c r="N25" i="5" s="1"/>
  <c r="N4" i="5" a="1"/>
  <c r="N4" i="5" s="1"/>
  <c r="N27" i="5" a="1"/>
  <c r="N27" i="5" s="1"/>
  <c r="N12" i="5" a="1"/>
  <c r="N12" i="5" s="1"/>
  <c r="N13" i="5" a="1"/>
  <c r="N13" i="5" s="1"/>
  <c r="N29" i="5" a="1"/>
  <c r="N29" i="5" s="1"/>
  <c r="N18" i="5" a="1"/>
  <c r="N18" i="5" s="1"/>
  <c r="N11" i="5" a="1"/>
  <c r="N11" i="5" s="1"/>
  <c r="N21" i="5" a="1"/>
  <c r="N21" i="5" s="1"/>
  <c r="N23" i="5" a="1"/>
  <c r="N23" i="5" s="1"/>
  <c r="N6" i="5" a="1"/>
  <c r="N6" i="5" s="1"/>
  <c r="N5" i="5" a="1"/>
  <c r="N5" i="5" s="1"/>
  <c r="N26" i="5" a="1"/>
  <c r="N26" i="5" s="1"/>
  <c r="N3" i="5" a="1"/>
  <c r="N3" i="5" s="1"/>
  <c r="N14" i="5" a="1"/>
  <c r="N14" i="5" s="1"/>
  <c r="N30" i="5" a="1"/>
  <c r="N30" i="5" s="1"/>
  <c r="N17" i="5" a="1"/>
  <c r="N17" i="5" s="1"/>
  <c r="N19" i="5" a="1"/>
  <c r="N19" i="5" s="1"/>
  <c r="N10" i="5" a="1"/>
  <c r="N10" i="5" s="1"/>
  <c r="N9" i="5" a="1"/>
  <c r="N9" i="5" s="1"/>
  <c r="N22" i="5" a="1"/>
  <c r="N22" i="5" s="1"/>
  <c r="N7" i="5" a="1"/>
  <c r="N7" i="5" s="1"/>
  <c r="N28" i="5" a="1"/>
  <c r="N28" i="5" s="1"/>
  <c r="N15" i="5" a="1"/>
  <c r="N15" i="5" s="1"/>
  <c r="N31" i="5" a="1"/>
  <c r="N31" i="5" s="1"/>
  <c r="M11" i="5"/>
  <c r="M6" i="5"/>
  <c r="O14" i="5"/>
  <c r="M5" i="5"/>
  <c r="O29" i="5"/>
  <c r="M19" i="5"/>
  <c r="M24" i="5"/>
  <c r="O30" i="5"/>
  <c r="M25" i="5"/>
  <c r="O13" i="5"/>
  <c r="M8" i="5"/>
  <c r="E33" i="5"/>
  <c r="M10" i="5"/>
  <c r="M26" i="5"/>
  <c r="O24" i="5"/>
  <c r="M13" i="5"/>
  <c r="O5" i="5"/>
  <c r="O4" i="5"/>
  <c r="M15" i="5"/>
  <c r="M31" i="5"/>
  <c r="M21" i="5"/>
  <c r="M4" i="5"/>
  <c r="O22" i="5"/>
  <c r="M28" i="5"/>
  <c r="M29" i="5"/>
  <c r="M30" i="5"/>
  <c r="M16" i="5"/>
  <c r="M22" i="5"/>
  <c r="O28" i="5"/>
  <c r="O8" i="5"/>
  <c r="M3" i="5"/>
  <c r="O23" i="5"/>
  <c r="O26" i="5"/>
  <c r="O6" i="5"/>
  <c r="M17" i="5"/>
  <c r="O3" i="5"/>
  <c r="M14" i="5"/>
  <c r="O17" i="5"/>
  <c r="O16" i="5"/>
  <c r="O20" i="5"/>
  <c r="O12" i="5"/>
  <c r="O27" i="5"/>
  <c r="M12" i="5"/>
  <c r="O25" i="5"/>
  <c r="O18" i="5"/>
  <c r="O7" i="5"/>
  <c r="M23" i="5"/>
  <c r="O15" i="5"/>
  <c r="O31" i="5"/>
  <c r="M7" i="5"/>
  <c r="O11" i="5"/>
  <c r="O10" i="5"/>
  <c r="O2" i="5"/>
  <c r="M27" i="5"/>
  <c r="O21" i="5"/>
  <c r="M18" i="5"/>
  <c r="O19" i="5"/>
  <c r="M2" i="5"/>
  <c r="M20" i="5"/>
  <c r="O9" i="5"/>
  <c r="M9" i="5"/>
  <c r="K33" i="5"/>
  <c r="J33" i="5"/>
  <c r="F33" i="5"/>
  <c r="G33" i="5"/>
  <c r="H33" i="5"/>
  <c r="D33" i="5"/>
  <c r="I33" i="5"/>
  <c r="L33" i="5" l="1"/>
  <c r="C33" i="5" l="1"/>
  <c r="M33" i="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<sst xmlns="http://schemas.openxmlformats.org/spreadsheetml/2006/main" count="1087" uniqueCount="87">
  <si>
    <t>Question 1</t>
  </si>
  <si>
    <t>Question 2</t>
  </si>
  <si>
    <t>Question 3</t>
  </si>
  <si>
    <t>Question 4</t>
  </si>
  <si>
    <t>Question 5</t>
  </si>
  <si>
    <t>Moyenne</t>
  </si>
  <si>
    <t>Ecart type</t>
  </si>
  <si>
    <t>Réponse</t>
  </si>
  <si>
    <t>oui</t>
  </si>
  <si>
    <t>Thème 1</t>
  </si>
  <si>
    <t>non</t>
  </si>
  <si>
    <t>Thème 2</t>
  </si>
  <si>
    <t>Thème 3</t>
  </si>
  <si>
    <t>AVOCAT</t>
  </si>
  <si>
    <t>Prénom:</t>
  </si>
  <si>
    <t>Nom:</t>
  </si>
  <si>
    <t>Les valeurs des associés</t>
  </si>
  <si>
    <t>Les projets communs et visions stratégiques communes</t>
  </si>
  <si>
    <t>Partages des rôles et des responsabilités</t>
  </si>
  <si>
    <t>Question 6</t>
  </si>
  <si>
    <t>Question 7</t>
  </si>
  <si>
    <t>Question 8</t>
  </si>
  <si>
    <t>Question 9</t>
  </si>
  <si>
    <t>Question 10</t>
  </si>
  <si>
    <t>modéré</t>
  </si>
  <si>
    <t>t</t>
  </si>
  <si>
    <t>A</t>
  </si>
  <si>
    <t>B</t>
  </si>
  <si>
    <t>T</t>
  </si>
  <si>
    <t>R</t>
  </si>
  <si>
    <t>E</t>
  </si>
  <si>
    <t>Majorité</t>
  </si>
  <si>
    <t>Questions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</si>
  <si>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</si>
  <si>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</si>
  <si>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</si>
  <si>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</si>
  <si>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</si>
  <si>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</si>
  <si>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</si>
  <si>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</si>
  <si>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</si>
  <si>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</si>
  <si>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</si>
  <si>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</si>
  <si>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</si>
  <si>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</si>
  <si>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</si>
  <si>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</si>
  <si>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</si>
  <si>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</si>
  <si>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</si>
  <si>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</si>
  <si>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Étiquettes de lignes</t>
  </si>
  <si>
    <t>Total général</t>
  </si>
  <si>
    <t>Somme de Ecart type</t>
  </si>
  <si>
    <t>N°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</si>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</sst>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164" fontId="0" fillId="2" borderId="0" xfId="0" applyNumberFormat="1" applyFill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"/>
    </xf>
    <xf numFmtId="0" fontId="1" fillId="0" borderId="0" xfId="0" applyFont="1" applyFill="1"/>
    <xf numFmtId="49" fontId="0" fillId="3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 applyFill="1" applyAlignment="1">
      <alignment horizontal="center"/>
    </xf>
    <xf numFmtId="2" fontId="0" fillId="0" borderId="0" xfId="0" applyNumberFormat="1"/>
    <xf numFmtId="2" fontId="0" fillId="0" borderId="0" xfId="0" applyNumberForma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5">
    <dxf>
      <numFmt numFmtId="2" formatCode="0.00"/>
    </dxf>
    <dxf>
      <numFmt numFmtId="2" formatCode="0.00"/>
    </dxf>
    <dxf>
      <fill>
        <patternFill>
          <bgColor rgb="FFFF0000"/>
        </patternFill>
      </fill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00D200"/>
      <color rgb="FFFA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[Diagnostic pb excel.xlsx]Questions sensibles!Tableau croisé dynamique10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'Questions sensibles'!$B$3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'Questions sensibles'!$A$4:$A$9</c:f>
              <c:strCache>
                <c:ptCount val="5"/>
                <c:pt idx="0">
                  <c:v>q5</c:v>
                </c:pt>
                <c:pt idx="1">
                  <c:v>q6</c:v>
                </c:pt>
                <c:pt idx="2">
                  <c:v>q8</c:v>
                </c:pt>
                <c:pt idx="3">
                  <c:v>q10</c:v>
                </c:pt>
                <c:pt idx="4">
                  <c:v>q16</c:v>
                </c:pt>
              </c:strCache>
            </c:strRef>
          </c:cat>
          <c:val>
            <c:numRef>
              <c:f>'Questions sensibles'!$B$4:$B$9</c:f>
              <c:numCache>
                <c:formatCode>0.00</c:formatCode>
                <c:ptCount val="5"/>
                <c:pt idx="0">
                  <c:v>0.316227766016838</c:v>
                </c:pt>
                <c:pt idx="1">
                  <c:v>0.48304589153964794</c:v>
                </c:pt>
                <c:pt idx="2">
                  <c:v>0.24152294576982405</c:v>
                </c:pt>
                <c:pt idx="3">
                  <c:v>0.316227766016838</c:v>
                </c:pt>
                <c:pt idx="4">
                  <c:v>0.24152294576982405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00-4819-9DBE-4B315A21D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895320143"/>
        <c:axId val="1895318063"/>
      </c:barChart>
      <c:catAx>
        <c:axId val="1895320143"/>
        <c:scaling>
          <c:orientation val="minMax"/>
        </c:scaling>
        <c:delete val="0"/>
        <c:axPos val="l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5318063"/>
        <c:crosses val="autoZero"/>
        <c:auto val="1"/>
        <c:lblAlgn val="ctr"/>
        <c:lblOffset val="100"/>
        <c:noMultiLvlLbl val="0"/>
      </c:catAx>
      <c:valAx>
        <c:axId val="1895318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5320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83820</xdr:rowOff>
    </xdr:from>
    <xdr:to>
      <xdr:col>2</xdr:col>
      <xdr:colOff>2346960</xdr:colOff>
      <xdr:row>27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8CCCDE2-A622-417A-AB28-1FD4C8B1E7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1edf4ed15610002/Documents/DEC/M&#233;moire%20DEC%20Thomas/M&#233;moire/Annexes/A22-Le%20diagnostic%20de%20compatibilite&#769;%20de%20profeil%20des%20associe&#769;s%20pluriporfessionnel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Projet Personnel"/>
      <sheetName val="Le Projet de cabinet"/>
      <sheetName val="La Charte d'associé"/>
      <sheetName val="L'admission d'un nouvel associé"/>
      <sheetName val="Fonctionnement du cabinet"/>
      <sheetName val="Temps de travail des associés"/>
      <sheetName val="Rémunération"/>
      <sheetName val="Statut des associés"/>
      <sheetName val="Communication entre Associés"/>
      <sheetName val="Capital"/>
      <sheetName val="COMPATIBILITE"/>
      <sheetName val="Paramétrage"/>
    </sheetNames>
    <sheetDataSet>
      <sheetData sheetId="0" refreshError="1"/>
      <sheetData sheetId="1">
        <row r="11">
          <cell r="C11" t="str">
            <v xml:space="preserve"> </v>
          </cell>
          <cell r="H11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ollingue Aurélie" refreshedDate="44541.772196527774" createdVersion="7" refreshedVersion="7" minRefreshableVersion="3" recordCount="30" xr:uid="{103DDECF-5C58-4D4E-B89A-AE26712D76DB}">
  <cacheSource type="worksheet">
    <worksheetSource ref="A1:O31" sheet="Matrice"/>
  </cacheSource>
  <cacheFields count="15">
    <cacheField name="N°" numFmtId="0">
      <sharedItems/>
    </cacheField>
    <cacheField name="Questions" numFmtId="0">
      <sharedItems count="60">
        <s v="q1"/>
        <s v="q2"/>
        <s v="q3"/>
        <s v="q4"/>
        <s v="q5"/>
        <s v="q6"/>
        <s v="q7"/>
        <s v="q8"/>
        <s v="q9"/>
        <s v="q10"/>
        <s v="q11"/>
        <s v="q12"/>
        <s v="q13"/>
        <s v="q14"/>
        <s v="q15"/>
        <s v="q16"/>
        <s v="q17"/>
        <s v="q18"/>
        <s v="q19"/>
        <s v="q20"/>
        <s v="q21"/>
        <s v="q22"/>
        <s v="q23"/>
        <s v="q24"/>
        <s v="q25"/>
        <s v="q26"/>
        <s v="q27"/>
        <s v="q28"/>
        <s v="q29"/>
        <s v="q30"/>
        <s v="Vous ne refusez jamais un nouveau patient ?" u="1"/>
        <s v="Avez-vous des compétences en communication et marketing ?" u="1"/>
        <s v="L'implication des acteurs tiers à la MSP est importante pour vous (mairie, hopital etc.) ?" u="1"/>
        <s v="Pensez-vous nécessaire de faire appel à un coordinateur pour animer vos réunions et actions de coordination ?" u="1"/>
        <s v="Votre priorité est-elle de satisfaire à tout prix votre patient ?" u="1"/>
        <s v="Vous êtes au fait des dernières nouveautés de votre profession ?" u="1"/>
        <s v="Faut-il définir un nombre de réunions minimum annuelles supérieur à 2 ?" u="1"/>
        <s v="Vous aimez suivre des formations sur des thèmes transversaux ?" u="1"/>
        <s v="Vous craignez que le temps consacré à la MSP entâche votre travail au quotidien ?" u="1"/>
        <s v="Etes-vous prêt à justifier votre temps passé sur les actions de coordination ?" u="1"/>
        <s v="Souhaitez-vous tenir un rôle prépondérant dans la gestion interne et organisationnelle de la MSP ?" u="1"/>
        <s v="Gérez-vous vous-même le recrutement de vos collaborateurs ou vous sollicitez un cabinet de recrutement ?" u="1"/>
        <s v="Vous voyez la MSP comme une structure lourde et ridige plutôt qu'un moyen de faciliter les actions ?" u="1"/>
        <s v="Vous aimez solliciter vos confrères ou être sollicités pour donner votre avis sur des cas particuliers ?" u="1"/>
        <s v="Vous favorisez la prévention et la médecine douce au traitement curatif ?" u="1"/>
        <s v="Estimez-vous qu'il faille que les associés de la MSP soient également associés de la SCI le cas échéant ?" u="1"/>
        <s v="Il est important pour vous que les collaborateurs qui vous entourent travaillent dans les meilleures conditions ?" u="1"/>
        <s v="Pensez-vous vous installer dans le canton même si le projet de MSP échoue ?" u="1"/>
        <s v="Vous avez déjà l'habiture de travailler avec d'autres professionnels ?" u="1"/>
        <s v="Vous avez tendance à favoriser une stratégie de coût par rapport à la qualité ?" u="1"/>
        <s v="Vous voyez la MSP comme une façon de mieux travailler plutôt que comme une contrainte ?" u="1"/>
        <s v="Formez-vous directement vos collaborateurs ou bien passez-vous par un organisme de formation ?" u="1"/>
        <s v="L'association est d'abord un moyen d'augmenter votre chiffre d'affaires avant votre niveau de service ? " u="1"/>
        <s v="La pluri-professionnalité est l'occasion de valoriser les synergies autour d'un image de marque de qualité ?" u="1"/>
        <s v="Les tâches afférentes à l'organisation de la MSP doivent être assumées conjointement par tous les associés ?" u="1"/>
        <s v="Le taux horaire d'indemnisation du temps de coordination doit être le même pour chaque professionnel ?" u="1"/>
        <s v="La performance est-elle votre moteur d'action au quotidien ?" u="1"/>
        <s v="Vous avez confiance dans les travaux réalisés par vos confrères ?" u="1"/>
        <s v="Vous préférez miser d'abord sur un projet évolutif qu'un projet ambitieux ?" u="1"/>
        <s v="Vos patients vous recommandent-ils pour votre patience ?" u="1"/>
      </sharedItems>
    </cacheField>
    <cacheField name="1" numFmtId="164">
      <sharedItems containsSemiMixedTypes="0" containsString="0" containsNumber="1" minValue="0" maxValue="1"/>
    </cacheField>
    <cacheField name="2" numFmtId="164">
      <sharedItems containsSemiMixedTypes="0" containsString="0" containsNumber="1" minValue="0" maxValue="1"/>
    </cacheField>
    <cacheField name="3" numFmtId="164">
      <sharedItems containsSemiMixedTypes="0" containsString="0" containsNumber="1" minValue="0" maxValue="1"/>
    </cacheField>
    <cacheField name="4" numFmtId="164">
      <sharedItems containsSemiMixedTypes="0" containsString="0" containsNumber="1" minValue="0" maxValue="1"/>
    </cacheField>
    <cacheField name="5" numFmtId="164">
      <sharedItems containsSemiMixedTypes="0" containsString="0" containsNumber="1" minValue="0" maxValue="1"/>
    </cacheField>
    <cacheField name="6" numFmtId="164">
      <sharedItems containsSemiMixedTypes="0" containsString="0" containsNumber="1" minValue="0" maxValue="1"/>
    </cacheField>
    <cacheField name="7" numFmtId="164">
      <sharedItems containsSemiMixedTypes="0" containsString="0" containsNumber="1" minValue="0" maxValue="1"/>
    </cacheField>
    <cacheField name="8" numFmtId="164">
      <sharedItems containsSemiMixedTypes="0" containsString="0" containsNumber="1" minValue="0" maxValue="1"/>
    </cacheField>
    <cacheField name="9" numFmtId="164">
      <sharedItems containsSemiMixedTypes="0" containsString="0" containsNumber="1" minValue="0" maxValue="1"/>
    </cacheField>
    <cacheField name="10" numFmtId="164">
      <sharedItems containsSemiMixedTypes="0" containsString="0" containsNumber="1" minValue="0" maxValue="1"/>
    </cacheField>
    <cacheField name="Moyenne" numFmtId="0">
      <sharedItems containsSemiMixedTypes="0" containsString="0" containsNumber="1" minValue="0" maxValue="1"/>
    </cacheField>
    <cacheField name="Majorité" numFmtId="2">
      <sharedItems containsSemiMixedTypes="0" containsString="0" containsNumber="1" minValue="0" maxValue="1"/>
    </cacheField>
    <cacheField name="Ecart type" numFmtId="2">
      <sharedItems containsSemiMixedTypes="0" containsString="0" containsNumber="1" minValue="0" maxValue="0.483045891539647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Question 1"/>
    <x v="0"/>
    <n v="1"/>
    <n v="1"/>
    <n v="1"/>
    <n v="1"/>
    <n v="1"/>
    <n v="1"/>
    <n v="0.5"/>
    <n v="1"/>
    <n v="1"/>
    <n v="1"/>
    <n v="0.95"/>
    <n v="1"/>
    <n v="0.15811388300841883"/>
  </r>
  <r>
    <s v="Question 2"/>
    <x v="1"/>
    <n v="1"/>
    <n v="1"/>
    <n v="1"/>
    <n v="1"/>
    <n v="1"/>
    <n v="1"/>
    <n v="1"/>
    <n v="1"/>
    <n v="1"/>
    <n v="1"/>
    <n v="1"/>
    <n v="1"/>
    <n v="0"/>
  </r>
  <r>
    <s v="Question 3"/>
    <x v="2"/>
    <n v="0"/>
    <n v="0"/>
    <n v="0"/>
    <n v="0"/>
    <n v="0"/>
    <n v="0"/>
    <n v="0"/>
    <n v="0"/>
    <n v="0"/>
    <n v="0"/>
    <n v="0"/>
    <n v="0"/>
    <n v="0"/>
  </r>
  <r>
    <s v="Question 4"/>
    <x v="3"/>
    <n v="1"/>
    <n v="1"/>
    <n v="1"/>
    <n v="1"/>
    <n v="1"/>
    <n v="1"/>
    <n v="1"/>
    <n v="1"/>
    <n v="1"/>
    <n v="1"/>
    <n v="1"/>
    <n v="1"/>
    <n v="0"/>
  </r>
  <r>
    <s v="Question 5"/>
    <x v="4"/>
    <n v="1"/>
    <n v="0"/>
    <n v="1"/>
    <n v="1"/>
    <n v="1"/>
    <n v="1"/>
    <n v="1"/>
    <n v="1"/>
    <n v="1"/>
    <n v="1"/>
    <n v="0.9"/>
    <n v="1"/>
    <n v="0.316227766016838"/>
  </r>
  <r>
    <s v="Question 6"/>
    <x v="5"/>
    <n v="1"/>
    <n v="1"/>
    <n v="1"/>
    <n v="0"/>
    <n v="0"/>
    <n v="0"/>
    <n v="0"/>
    <n v="0"/>
    <n v="0"/>
    <n v="0"/>
    <n v="0.3"/>
    <n v="0"/>
    <n v="0.48304589153964794"/>
  </r>
  <r>
    <s v="Question 7"/>
    <x v="6"/>
    <n v="1"/>
    <n v="1"/>
    <n v="1"/>
    <n v="1"/>
    <n v="1"/>
    <n v="1"/>
    <n v="1"/>
    <n v="1"/>
    <n v="1"/>
    <n v="1"/>
    <n v="1"/>
    <n v="1"/>
    <n v="0"/>
  </r>
  <r>
    <s v="Question 8"/>
    <x v="7"/>
    <n v="1"/>
    <n v="1"/>
    <n v="1"/>
    <n v="0.5"/>
    <n v="0.5"/>
    <n v="0.5"/>
    <n v="0.5"/>
    <n v="0.5"/>
    <n v="0.5"/>
    <n v="0.5"/>
    <n v="0.65"/>
    <n v="0.5"/>
    <n v="0.24152294576982405"/>
  </r>
  <r>
    <s v="Question 9"/>
    <x v="8"/>
    <n v="1"/>
    <n v="1"/>
    <n v="1"/>
    <n v="1"/>
    <n v="1"/>
    <n v="1"/>
    <n v="1"/>
    <n v="1"/>
    <n v="1"/>
    <n v="1"/>
    <n v="1"/>
    <n v="1"/>
    <n v="0"/>
  </r>
  <r>
    <s v="Question 10"/>
    <x v="9"/>
    <n v="1"/>
    <n v="1"/>
    <n v="1"/>
    <n v="1"/>
    <n v="1"/>
    <n v="1"/>
    <n v="1"/>
    <n v="1"/>
    <n v="1"/>
    <n v="0"/>
    <n v="0.9"/>
    <n v="1"/>
    <n v="0.316227766016838"/>
  </r>
  <r>
    <s v="Question 11"/>
    <x v="10"/>
    <n v="0.5"/>
    <n v="0.5"/>
    <n v="0.5"/>
    <n v="0.5"/>
    <n v="0.5"/>
    <n v="0.5"/>
    <n v="0.5"/>
    <n v="0.5"/>
    <n v="0.5"/>
    <n v="0.5"/>
    <n v="0.5"/>
    <n v="0.5"/>
    <n v="0"/>
  </r>
  <r>
    <s v="Question 12"/>
    <x v="11"/>
    <n v="1"/>
    <n v="1"/>
    <n v="1"/>
    <n v="1"/>
    <n v="1"/>
    <n v="1"/>
    <n v="1"/>
    <n v="1"/>
    <n v="1"/>
    <n v="1"/>
    <n v="1"/>
    <n v="1"/>
    <n v="0"/>
  </r>
  <r>
    <s v="Question 13"/>
    <x v="12"/>
    <n v="1"/>
    <n v="1"/>
    <n v="1"/>
    <n v="1"/>
    <n v="1"/>
    <n v="1"/>
    <n v="1"/>
    <n v="1"/>
    <n v="1"/>
    <n v="1"/>
    <n v="1"/>
    <n v="1"/>
    <n v="0"/>
  </r>
  <r>
    <s v="Question 14"/>
    <x v="13"/>
    <n v="1"/>
    <n v="1"/>
    <n v="1"/>
    <n v="1"/>
    <n v="1"/>
    <n v="1"/>
    <n v="1"/>
    <n v="1"/>
    <n v="1"/>
    <n v="1"/>
    <n v="1"/>
    <n v="1"/>
    <n v="0"/>
  </r>
  <r>
    <s v="Question 15"/>
    <x v="14"/>
    <n v="1"/>
    <n v="1"/>
    <n v="1"/>
    <n v="1"/>
    <n v="1"/>
    <n v="1"/>
    <n v="1"/>
    <n v="1"/>
    <n v="1"/>
    <n v="1"/>
    <n v="1"/>
    <n v="1"/>
    <n v="0"/>
  </r>
  <r>
    <s v="Question 16"/>
    <x v="15"/>
    <n v="1"/>
    <n v="1"/>
    <n v="1"/>
    <n v="0.5"/>
    <n v="0.5"/>
    <n v="0.5"/>
    <n v="0.5"/>
    <n v="0.5"/>
    <n v="0.5"/>
    <n v="0.5"/>
    <n v="0.65"/>
    <n v="0.5"/>
    <n v="0.24152294576982405"/>
  </r>
  <r>
    <s v="Question 17"/>
    <x v="16"/>
    <n v="1"/>
    <n v="1"/>
    <n v="1"/>
    <n v="1"/>
    <n v="1"/>
    <n v="1"/>
    <n v="1"/>
    <n v="1"/>
    <n v="1"/>
    <n v="1"/>
    <n v="1"/>
    <n v="1"/>
    <n v="0"/>
  </r>
  <r>
    <s v="Question 18"/>
    <x v="17"/>
    <n v="1"/>
    <n v="1"/>
    <n v="1"/>
    <n v="1"/>
    <n v="1"/>
    <n v="1"/>
    <n v="1"/>
    <n v="1"/>
    <n v="1"/>
    <n v="1"/>
    <n v="1"/>
    <n v="1"/>
    <n v="0"/>
  </r>
  <r>
    <s v="Question 19"/>
    <x v="18"/>
    <n v="1"/>
    <n v="1"/>
    <n v="1"/>
    <n v="1"/>
    <n v="1"/>
    <n v="1"/>
    <n v="1"/>
    <n v="1"/>
    <n v="1"/>
    <n v="1"/>
    <n v="1"/>
    <n v="1"/>
    <n v="0"/>
  </r>
  <r>
    <s v="Question 20"/>
    <x v="19"/>
    <n v="1"/>
    <n v="1"/>
    <n v="1"/>
    <n v="1"/>
    <n v="1"/>
    <n v="1"/>
    <n v="1"/>
    <n v="1"/>
    <n v="1"/>
    <n v="1"/>
    <n v="1"/>
    <n v="1"/>
    <n v="0"/>
  </r>
  <r>
    <s v="Question 21"/>
    <x v="20"/>
    <n v="0.5"/>
    <n v="0.5"/>
    <n v="0.5"/>
    <n v="0.5"/>
    <n v="0.5"/>
    <n v="0.5"/>
    <n v="0.5"/>
    <n v="0.5"/>
    <n v="0.5"/>
    <n v="0.5"/>
    <n v="0.5"/>
    <n v="0.5"/>
    <n v="0"/>
  </r>
  <r>
    <s v="Question 22"/>
    <x v="21"/>
    <n v="0.5"/>
    <n v="0.5"/>
    <n v="0.5"/>
    <n v="0.5"/>
    <n v="0.5"/>
    <n v="0.5"/>
    <n v="0.5"/>
    <n v="0.5"/>
    <n v="0.5"/>
    <n v="0.5"/>
    <n v="0.5"/>
    <n v="0.5"/>
    <n v="0"/>
  </r>
  <r>
    <s v="Question 23"/>
    <x v="22"/>
    <n v="1"/>
    <n v="1"/>
    <n v="1"/>
    <n v="1"/>
    <n v="1"/>
    <n v="1"/>
    <n v="1"/>
    <n v="1"/>
    <n v="1"/>
    <n v="1"/>
    <n v="1"/>
    <n v="1"/>
    <n v="0"/>
  </r>
  <r>
    <s v="Question 24"/>
    <x v="23"/>
    <n v="1"/>
    <n v="1"/>
    <n v="1"/>
    <n v="1"/>
    <n v="1"/>
    <n v="1"/>
    <n v="1"/>
    <n v="1"/>
    <n v="1"/>
    <n v="1"/>
    <n v="1"/>
    <n v="1"/>
    <n v="0"/>
  </r>
  <r>
    <s v="Question 25"/>
    <x v="24"/>
    <n v="1"/>
    <n v="1"/>
    <n v="1"/>
    <n v="1"/>
    <n v="1"/>
    <n v="1"/>
    <n v="1"/>
    <n v="1"/>
    <n v="1"/>
    <n v="1"/>
    <n v="1"/>
    <n v="1"/>
    <n v="0"/>
  </r>
  <r>
    <s v="Question 26"/>
    <x v="25"/>
    <n v="1"/>
    <n v="1"/>
    <n v="1"/>
    <n v="1"/>
    <n v="1"/>
    <n v="1"/>
    <n v="1"/>
    <n v="1"/>
    <n v="1"/>
    <n v="1"/>
    <n v="1"/>
    <n v="1"/>
    <n v="0"/>
  </r>
  <r>
    <s v="Question 27"/>
    <x v="26"/>
    <n v="1"/>
    <n v="1"/>
    <n v="1"/>
    <n v="1"/>
    <n v="1"/>
    <n v="1"/>
    <n v="1"/>
    <n v="1"/>
    <n v="1"/>
    <n v="1"/>
    <n v="1"/>
    <n v="1"/>
    <n v="0"/>
  </r>
  <r>
    <s v="Question 28"/>
    <x v="27"/>
    <n v="1"/>
    <n v="1"/>
    <n v="1"/>
    <n v="1"/>
    <n v="1"/>
    <n v="1"/>
    <n v="1"/>
    <n v="1"/>
    <n v="1"/>
    <n v="1"/>
    <n v="1"/>
    <n v="1"/>
    <n v="0"/>
  </r>
  <r>
    <s v="Question 29"/>
    <x v="28"/>
    <n v="1"/>
    <n v="1"/>
    <n v="1"/>
    <n v="1"/>
    <n v="1"/>
    <n v="1"/>
    <n v="1"/>
    <n v="1"/>
    <n v="1"/>
    <n v="1"/>
    <n v="1"/>
    <n v="1"/>
    <n v="0"/>
  </r>
  <r>
    <s v="Question 30"/>
    <x v="29"/>
    <n v="1"/>
    <n v="1"/>
    <n v="1"/>
    <n v="1"/>
    <n v="1"/>
    <n v="1"/>
    <n v="1"/>
    <n v="1"/>
    <n v="1"/>
    <n v="1"/>
    <n v="1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6282C4-3E45-4A70-9ACB-14413241A4F6}" name="Tableau croisé dynamique10" cacheId="2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3:B9" firstHeaderRow="1" firstDataRow="1" firstDataCol="1"/>
  <pivotFields count="15">
    <pivotField showAll="0"/>
    <pivotField axis="axisRow" showAll="0" measureFilter="1">
      <items count="61">
        <item m="1" x="31"/>
        <item m="1" x="45"/>
        <item m="1" x="39"/>
        <item m="1" x="36"/>
        <item m="1" x="51"/>
        <item m="1" x="41"/>
        <item m="1" x="46"/>
        <item m="1" x="56"/>
        <item m="1" x="53"/>
        <item m="1" x="52"/>
        <item m="1" x="55"/>
        <item m="1" x="54"/>
        <item m="1" x="32"/>
        <item m="1" x="33"/>
        <item m="1" x="47"/>
        <item m="1" x="40"/>
        <item m="1" x="59"/>
        <item m="1" x="34"/>
        <item m="1" x="43"/>
        <item m="1" x="37"/>
        <item m="1" x="57"/>
        <item m="1" x="48"/>
        <item m="1" x="49"/>
        <item m="1" x="38"/>
        <item m="1" x="35"/>
        <item m="1" x="44"/>
        <item m="1" x="30"/>
        <item m="1" x="58"/>
        <item m="1" x="50"/>
        <item m="1" x="4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numFmtId="2" showAll="0"/>
    <pivotField dataField="1" numFmtId="2" showAll="0"/>
  </pivotFields>
  <rowFields count="1">
    <field x="1"/>
  </rowFields>
  <rowItems count="6">
    <i>
      <x v="34"/>
    </i>
    <i>
      <x v="35"/>
    </i>
    <i>
      <x v="37"/>
    </i>
    <i>
      <x v="39"/>
    </i>
    <i>
      <x v="45"/>
    </i>
    <i t="grand">
      <x/>
    </i>
  </rowItems>
  <colItems count="1">
    <i/>
  </colItems>
  <dataFields count="1">
    <dataField name="Somme de Ecart type" fld="14" baseField="0" baseItem="0" numFmtId="2"/>
  </dataFields>
  <formats count="2">
    <format dxfId="4">
      <pivotArea outline="0" collapsedLevelsAreSubtotals="1" fieldPosition="0"/>
    </format>
    <format dxfId="3">
      <pivotArea dataOnly="0" labelOnly="1" outline="0" axis="axisValues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OrEqual" evalOrder="-1" id="1" iMeasureFld="0">
      <autoFilter ref="A1">
        <filterColumn colId="0">
          <customFilters>
            <customFilter operator="greaterThanOrEqual" val="0.2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EAA58-DB7F-FD40-9615-4484EC24DB66}">
  <dimension ref="A1:C53"/>
  <sheetViews>
    <sheetView topLeftCell="A21" zoomScale="90" zoomScaleNormal="90" workbookViewId="0">
      <selection activeCell="A41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3" x14ac:dyDescent="0.3">
      <c r="A1" t="s">
        <v>13</v>
      </c>
      <c r="B1" s="11" t="s">
        <v>15</v>
      </c>
      <c r="C1" s="7" t="s">
        <v>26</v>
      </c>
    </row>
    <row r="2" spans="1:3" x14ac:dyDescent="0.3">
      <c r="B2" s="11" t="s">
        <v>14</v>
      </c>
      <c r="C2" s="7" t="s">
        <v>27</v>
      </c>
    </row>
    <row r="4" spans="1:3" x14ac:dyDescent="0.3">
      <c r="A4" s="4" t="s">
        <v>9</v>
      </c>
      <c r="B4" s="4" t="s">
        <v>16</v>
      </c>
    </row>
    <row r="5" spans="1:3" x14ac:dyDescent="0.3">
      <c r="C5" s="1" t="s">
        <v>7</v>
      </c>
    </row>
    <row r="6" spans="1:3" x14ac:dyDescent="0.3">
      <c r="A6" t="s">
        <v>0</v>
      </c>
      <c r="B6" s="2" t="s">
        <v>57</v>
      </c>
      <c r="C6" s="10" t="s">
        <v>8</v>
      </c>
    </row>
    <row r="7" spans="1:3" x14ac:dyDescent="0.3">
      <c r="A7" t="s">
        <v>1</v>
      </c>
      <c r="B7" s="2" t="s">
        <v>58</v>
      </c>
      <c r="C7" s="10" t="s">
        <v>8</v>
      </c>
    </row>
    <row r="8" spans="1:3" x14ac:dyDescent="0.3">
      <c r="A8" t="s">
        <v>2</v>
      </c>
      <c r="B8" s="2" t="s">
        <v>59</v>
      </c>
      <c r="C8" s="10" t="s">
        <v>10</v>
      </c>
    </row>
    <row r="9" spans="1:3" x14ac:dyDescent="0.3">
      <c r="A9" t="s">
        <v>3</v>
      </c>
      <c r="B9" s="2" t="s">
        <v>60</v>
      </c>
      <c r="C9" s="10" t="s">
        <v>8</v>
      </c>
    </row>
    <row r="10" spans="1:3" x14ac:dyDescent="0.3">
      <c r="A10" t="s">
        <v>4</v>
      </c>
      <c r="B10" s="2" t="s">
        <v>61</v>
      </c>
      <c r="C10" s="10" t="s">
        <v>8</v>
      </c>
    </row>
    <row r="11" spans="1:3" x14ac:dyDescent="0.3">
      <c r="A11" t="s">
        <v>19</v>
      </c>
      <c r="B11" s="2" t="s">
        <v>62</v>
      </c>
      <c r="C11" s="10" t="s">
        <v>8</v>
      </c>
    </row>
    <row r="12" spans="1:3" x14ac:dyDescent="0.3">
      <c r="A12" t="s">
        <v>20</v>
      </c>
      <c r="B12" s="2" t="s">
        <v>63</v>
      </c>
      <c r="C12" s="10" t="s">
        <v>8</v>
      </c>
    </row>
    <row r="13" spans="1:3" x14ac:dyDescent="0.3">
      <c r="A13" t="s">
        <v>21</v>
      </c>
      <c r="B13" s="2" t="s">
        <v>64</v>
      </c>
      <c r="C13" s="10" t="s">
        <v>8</v>
      </c>
    </row>
    <row r="14" spans="1:3" x14ac:dyDescent="0.3">
      <c r="A14" t="s">
        <v>22</v>
      </c>
      <c r="B14" s="2" t="s">
        <v>65</v>
      </c>
      <c r="C14" s="10" t="s">
        <v>8</v>
      </c>
    </row>
    <row r="15" spans="1:3" x14ac:dyDescent="0.3">
      <c r="A15" t="s">
        <v>23</v>
      </c>
      <c r="B15" s="2" t="s">
        <v>66</v>
      </c>
      <c r="C15" s="10" t="s">
        <v>8</v>
      </c>
    </row>
    <row r="16" spans="1:3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8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E68ACA2-B5AB-40DE-AA86-6B72D606EFB2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072B-301D-4C17-BBBD-A0D6F2ACBE0A}">
  <dimension ref="A1:D53"/>
  <sheetViews>
    <sheetView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25</v>
      </c>
    </row>
    <row r="2" spans="1:4" x14ac:dyDescent="0.3">
      <c r="B2" s="11" t="s">
        <v>14</v>
      </c>
      <c r="C2" s="7" t="s">
        <v>25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10</v>
      </c>
    </row>
    <row r="11" spans="1:4" x14ac:dyDescent="0.3">
      <c r="A11" t="s">
        <v>19</v>
      </c>
      <c r="B11" s="2" t="s">
        <v>62</v>
      </c>
      <c r="C11" s="10" t="s">
        <v>8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8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8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0A9BD1-F842-4573-AB2C-481C24850C1E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79C11-2588-487C-90A5-448CAD7B8001}">
  <dimension ref="A1:D53"/>
  <sheetViews>
    <sheetView topLeftCell="B1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28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8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8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8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646F68-51BD-4AE9-8498-57791B551E21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00B93-1C62-4EF7-90AC-FFF81CFAD801}">
  <dimension ref="A1:D53"/>
  <sheetViews>
    <sheetView topLeftCell="B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1593E16-A31B-4340-95F5-131F7E2F5BEF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9DCD1-F766-4A8D-8A5E-D289B3FC5948}">
  <dimension ref="A1:D53"/>
  <sheetViews>
    <sheetView topLeftCell="B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97DBDA-0708-449C-BAC3-9DD3B0365335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887A-AA14-4FF3-8B43-4620EB92FE89}">
  <dimension ref="A1:D53"/>
  <sheetViews>
    <sheetView topLeftCell="B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6E69F9-E2B3-4FDC-A34B-A101370EC6C5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92462-C9F7-42E9-9C2A-1E660A3B2C3C}">
  <dimension ref="A1:D53"/>
  <sheetViews>
    <sheetView topLeftCell="B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24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8EFCCF-CA9F-450A-AD9B-0F274F2066CF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E737-479C-42B4-B0B4-D49CC5D19BCF}">
  <dimension ref="A1:D53"/>
  <sheetViews>
    <sheetView topLeftCell="B25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792F48-37B8-40DC-B4D4-C430A24D4C3C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303A-E29A-4C70-BF84-44EE1E11B1B2}">
  <dimension ref="A1:D53"/>
  <sheetViews>
    <sheetView topLeftCell="B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8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0A5558-2952-41AF-846F-DE757309FD68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E7E2-D9AC-43E0-9DDE-9CF8CD009205}">
  <dimension ref="A1:D53"/>
  <sheetViews>
    <sheetView topLeftCell="B4" zoomScale="90" zoomScaleNormal="90" workbookViewId="0">
      <selection activeCell="A6" sqref="A6:A41"/>
    </sheetView>
  </sheetViews>
  <sheetFormatPr baseColWidth="10" defaultRowHeight="14.4" x14ac:dyDescent="0.3"/>
  <cols>
    <col min="1" max="1" width="20" customWidth="1"/>
    <col min="2" max="2" width="110.5546875" bestFit="1" customWidth="1"/>
    <col min="3" max="3" width="13.6640625" customWidth="1"/>
  </cols>
  <sheetData>
    <row r="1" spans="1:4" x14ac:dyDescent="0.3">
      <c r="A1" t="s">
        <v>13</v>
      </c>
      <c r="B1" s="11" t="s">
        <v>15</v>
      </c>
      <c r="C1" s="7" t="s">
        <v>30</v>
      </c>
    </row>
    <row r="2" spans="1:4" x14ac:dyDescent="0.3">
      <c r="B2" s="11" t="s">
        <v>14</v>
      </c>
      <c r="C2" s="7" t="s">
        <v>29</v>
      </c>
    </row>
    <row r="4" spans="1:4" x14ac:dyDescent="0.3">
      <c r="A4" s="4" t="s">
        <v>9</v>
      </c>
      <c r="B4" s="4" t="s">
        <v>16</v>
      </c>
    </row>
    <row r="5" spans="1:4" x14ac:dyDescent="0.3">
      <c r="C5" s="1" t="s">
        <v>7</v>
      </c>
    </row>
    <row r="6" spans="1:4" x14ac:dyDescent="0.3">
      <c r="A6" t="s">
        <v>0</v>
      </c>
      <c r="B6" s="2" t="s">
        <v>57</v>
      </c>
      <c r="C6" s="10" t="s">
        <v>8</v>
      </c>
      <c r="D6" s="2"/>
    </row>
    <row r="7" spans="1:4" x14ac:dyDescent="0.3">
      <c r="A7" t="s">
        <v>1</v>
      </c>
      <c r="B7" s="2" t="s">
        <v>58</v>
      </c>
      <c r="C7" s="10" t="s">
        <v>8</v>
      </c>
    </row>
    <row r="8" spans="1:4" x14ac:dyDescent="0.3">
      <c r="A8" t="s">
        <v>2</v>
      </c>
      <c r="B8" s="2" t="s">
        <v>59</v>
      </c>
      <c r="C8" s="10" t="s">
        <v>10</v>
      </c>
    </row>
    <row r="9" spans="1:4" x14ac:dyDescent="0.3">
      <c r="A9" t="s">
        <v>3</v>
      </c>
      <c r="B9" s="2" t="s">
        <v>60</v>
      </c>
      <c r="C9" s="10" t="s">
        <v>8</v>
      </c>
    </row>
    <row r="10" spans="1:4" x14ac:dyDescent="0.3">
      <c r="A10" t="s">
        <v>4</v>
      </c>
      <c r="B10" s="2" t="s">
        <v>61</v>
      </c>
      <c r="C10" s="10" t="s">
        <v>8</v>
      </c>
    </row>
    <row r="11" spans="1:4" x14ac:dyDescent="0.3">
      <c r="A11" t="s">
        <v>19</v>
      </c>
      <c r="B11" s="2" t="s">
        <v>62</v>
      </c>
      <c r="C11" s="10" t="s">
        <v>10</v>
      </c>
    </row>
    <row r="12" spans="1:4" x14ac:dyDescent="0.3">
      <c r="A12" t="s">
        <v>20</v>
      </c>
      <c r="B12" s="2" t="s">
        <v>63</v>
      </c>
      <c r="C12" s="10" t="s">
        <v>8</v>
      </c>
    </row>
    <row r="13" spans="1:4" x14ac:dyDescent="0.3">
      <c r="A13" t="s">
        <v>21</v>
      </c>
      <c r="B13" s="2" t="s">
        <v>64</v>
      </c>
      <c r="C13" s="10" t="s">
        <v>24</v>
      </c>
    </row>
    <row r="14" spans="1:4" x14ac:dyDescent="0.3">
      <c r="A14" t="s">
        <v>22</v>
      </c>
      <c r="B14" s="2" t="s">
        <v>65</v>
      </c>
      <c r="C14" s="10" t="s">
        <v>8</v>
      </c>
    </row>
    <row r="15" spans="1:4" x14ac:dyDescent="0.3">
      <c r="A15" t="s">
        <v>23</v>
      </c>
      <c r="B15" s="2" t="s">
        <v>66</v>
      </c>
      <c r="C15" s="10" t="s">
        <v>10</v>
      </c>
    </row>
    <row r="16" spans="1:4" x14ac:dyDescent="0.3">
      <c r="B16" s="2"/>
    </row>
    <row r="17" spans="1:3" x14ac:dyDescent="0.3">
      <c r="A17" s="4" t="s">
        <v>11</v>
      </c>
      <c r="B17" s="9" t="s">
        <v>17</v>
      </c>
    </row>
    <row r="18" spans="1:3" x14ac:dyDescent="0.3">
      <c r="B18" s="2"/>
      <c r="C18" s="1" t="s">
        <v>7</v>
      </c>
    </row>
    <row r="19" spans="1:3" x14ac:dyDescent="0.3">
      <c r="A19" t="s">
        <v>33</v>
      </c>
      <c r="B19" s="2" t="s">
        <v>67</v>
      </c>
      <c r="C19" s="10" t="s">
        <v>8</v>
      </c>
    </row>
    <row r="20" spans="1:3" x14ac:dyDescent="0.3">
      <c r="A20" t="s">
        <v>34</v>
      </c>
      <c r="B20" s="2" t="s">
        <v>68</v>
      </c>
      <c r="C20" s="10" t="s">
        <v>8</v>
      </c>
    </row>
    <row r="21" spans="1:3" x14ac:dyDescent="0.3">
      <c r="A21" t="s">
        <v>35</v>
      </c>
      <c r="B21" s="2" t="s">
        <v>69</v>
      </c>
      <c r="C21" s="10" t="s">
        <v>8</v>
      </c>
    </row>
    <row r="22" spans="1:3" x14ac:dyDescent="0.3">
      <c r="A22" t="s">
        <v>36</v>
      </c>
      <c r="B22" s="2" t="s">
        <v>70</v>
      </c>
      <c r="C22" s="10" t="s">
        <v>8</v>
      </c>
    </row>
    <row r="23" spans="1:3" x14ac:dyDescent="0.3">
      <c r="A23" t="s">
        <v>37</v>
      </c>
      <c r="B23" s="2" t="s">
        <v>71</v>
      </c>
      <c r="C23" s="10" t="s">
        <v>24</v>
      </c>
    </row>
    <row r="24" spans="1:3" x14ac:dyDescent="0.3">
      <c r="A24" t="s">
        <v>38</v>
      </c>
      <c r="B24" s="2" t="s">
        <v>72</v>
      </c>
      <c r="C24" s="10" t="s">
        <v>8</v>
      </c>
    </row>
    <row r="25" spans="1:3" x14ac:dyDescent="0.3">
      <c r="A25" t="s">
        <v>39</v>
      </c>
      <c r="B25" s="2" t="s">
        <v>73</v>
      </c>
      <c r="C25" s="10" t="s">
        <v>8</v>
      </c>
    </row>
    <row r="26" spans="1:3" x14ac:dyDescent="0.3">
      <c r="A26" t="s">
        <v>40</v>
      </c>
      <c r="B26" s="2" t="s">
        <v>74</v>
      </c>
      <c r="C26" s="10" t="s">
        <v>8</v>
      </c>
    </row>
    <row r="27" spans="1:3" x14ac:dyDescent="0.3">
      <c r="A27" t="s">
        <v>41</v>
      </c>
      <c r="B27" s="2" t="s">
        <v>75</v>
      </c>
      <c r="C27" s="10" t="s">
        <v>8</v>
      </c>
    </row>
    <row r="28" spans="1:3" x14ac:dyDescent="0.3">
      <c r="A28" t="s">
        <v>42</v>
      </c>
      <c r="B28" s="2" t="s">
        <v>76</v>
      </c>
      <c r="C28" s="10" t="s">
        <v>8</v>
      </c>
    </row>
    <row r="30" spans="1:3" x14ac:dyDescent="0.3">
      <c r="A30" s="4" t="s">
        <v>12</v>
      </c>
      <c r="B30" s="4" t="s">
        <v>18</v>
      </c>
    </row>
    <row r="31" spans="1:3" x14ac:dyDescent="0.3">
      <c r="C31" s="1" t="s">
        <v>7</v>
      </c>
    </row>
    <row r="32" spans="1:3" x14ac:dyDescent="0.3">
      <c r="A32" t="s">
        <v>43</v>
      </c>
      <c r="B32" s="2" t="s">
        <v>77</v>
      </c>
      <c r="C32" s="10" t="s">
        <v>8</v>
      </c>
    </row>
    <row r="33" spans="1:3" x14ac:dyDescent="0.3">
      <c r="A33" t="s">
        <v>44</v>
      </c>
      <c r="B33" s="2" t="s">
        <v>78</v>
      </c>
      <c r="C33" s="10" t="s">
        <v>8</v>
      </c>
    </row>
    <row r="34" spans="1:3" x14ac:dyDescent="0.3">
      <c r="A34" t="s">
        <v>45</v>
      </c>
      <c r="B34" s="2" t="s">
        <v>79</v>
      </c>
      <c r="C34" s="10" t="s">
        <v>8</v>
      </c>
    </row>
    <row r="35" spans="1:3" x14ac:dyDescent="0.3">
      <c r="A35" t="s">
        <v>46</v>
      </c>
      <c r="B35" s="2" t="s">
        <v>80</v>
      </c>
      <c r="C35" s="10" t="s">
        <v>8</v>
      </c>
    </row>
    <row r="36" spans="1:3" x14ac:dyDescent="0.3">
      <c r="A36" t="s">
        <v>47</v>
      </c>
      <c r="B36" s="2" t="s">
        <v>81</v>
      </c>
      <c r="C36" s="10" t="s">
        <v>8</v>
      </c>
    </row>
    <row r="37" spans="1:3" x14ac:dyDescent="0.3">
      <c r="A37" t="s">
        <v>48</v>
      </c>
      <c r="B37" s="2" t="s">
        <v>82</v>
      </c>
      <c r="C37" s="10" t="s">
        <v>8</v>
      </c>
    </row>
    <row r="38" spans="1:3" x14ac:dyDescent="0.3">
      <c r="A38" t="s">
        <v>49</v>
      </c>
      <c r="B38" s="2" t="s">
        <v>83</v>
      </c>
      <c r="C38" s="10" t="s">
        <v>8</v>
      </c>
    </row>
    <row r="39" spans="1:3" x14ac:dyDescent="0.3">
      <c r="A39" t="s">
        <v>50</v>
      </c>
      <c r="B39" s="2" t="s">
        <v>84</v>
      </c>
      <c r="C39" s="10" t="s">
        <v>8</v>
      </c>
    </row>
    <row r="40" spans="1:3" x14ac:dyDescent="0.3">
      <c r="A40" t="s">
        <v>51</v>
      </c>
      <c r="B40" s="2" t="s">
        <v>85</v>
      </c>
      <c r="C40" s="10" t="s">
        <v>8</v>
      </c>
    </row>
    <row r="41" spans="1:3" x14ac:dyDescent="0.3">
      <c r="A41" t="s">
        <v>52</v>
      </c>
      <c r="B41" s="2" t="s">
        <v>86</v>
      </c>
      <c r="C41" s="10" t="s">
        <v>8</v>
      </c>
    </row>
    <row r="43" spans="1:3" x14ac:dyDescent="0.3">
      <c r="B43" s="2"/>
    </row>
    <row r="44" spans="1:3" x14ac:dyDescent="0.3">
      <c r="B44" s="2"/>
    </row>
    <row r="45" spans="1:3" x14ac:dyDescent="0.3">
      <c r="B45" s="2"/>
    </row>
    <row r="46" spans="1:3" x14ac:dyDescent="0.3">
      <c r="B46" s="2"/>
    </row>
    <row r="47" spans="1:3" x14ac:dyDescent="0.3">
      <c r="B47" s="2"/>
    </row>
    <row r="48" spans="1:3" x14ac:dyDescent="0.3">
      <c r="B48" s="2"/>
    </row>
    <row r="49" spans="2:2" x14ac:dyDescent="0.3">
      <c r="B49" s="2"/>
    </row>
    <row r="50" spans="2:2" x14ac:dyDescent="0.3">
      <c r="B50" s="2"/>
    </row>
    <row r="51" spans="2:2" x14ac:dyDescent="0.3">
      <c r="B51" s="2"/>
    </row>
    <row r="52" spans="2:2" x14ac:dyDescent="0.3">
      <c r="B52" s="2"/>
    </row>
    <row r="53" spans="2:2" x14ac:dyDescent="0.3">
      <c r="B53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A1A71D3-3868-4644-8999-1F7F71F3B578}">
          <x14:formula1>
            <xm:f>Matrice!$Q$2:$Q$4</xm:f>
          </x14:formula1>
          <xm:sqref>C49:C53 C6:C15 C19:C28 C57:C61 C32:C45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D6D8E-AB2D-4046-8AA0-3DC1F8D1ED27}">
  <dimension ref="A1:R33"/>
  <sheetViews>
    <sheetView workbookViewId="0">
      <selection activeCell="E16" sqref="E16"/>
    </sheetView>
  </sheetViews>
  <sheetFormatPr baseColWidth="10" defaultRowHeight="14.4" x14ac:dyDescent="0.3"/>
  <cols>
    <col min="1" max="1" width="11.5546875" customWidth="1"/>
    <col min="2" max="2" width="3.77734375" customWidth="1"/>
    <col min="3" max="9" width="14.44140625" bestFit="1" customWidth="1"/>
    <col min="10" max="12" width="16.6640625" bestFit="1" customWidth="1"/>
    <col min="18" max="18" width="12" bestFit="1" customWidth="1"/>
  </cols>
  <sheetData>
    <row r="1" spans="1:18" x14ac:dyDescent="0.3">
      <c r="A1" t="s">
        <v>56</v>
      </c>
      <c r="B1" t="s">
        <v>32</v>
      </c>
      <c r="C1" s="8">
        <v>1</v>
      </c>
      <c r="D1" s="8">
        <v>2</v>
      </c>
      <c r="E1" s="8">
        <v>3</v>
      </c>
      <c r="F1" s="8">
        <v>4</v>
      </c>
      <c r="G1" s="8">
        <v>5</v>
      </c>
      <c r="H1" s="8">
        <v>6</v>
      </c>
      <c r="I1" s="8">
        <v>7</v>
      </c>
      <c r="J1" s="8">
        <v>8</v>
      </c>
      <c r="K1" s="8">
        <v>9</v>
      </c>
      <c r="L1" s="8">
        <v>10</v>
      </c>
      <c r="M1" s="8" t="s">
        <v>5</v>
      </c>
      <c r="N1" s="8" t="s">
        <v>31</v>
      </c>
      <c r="O1" s="8" t="s">
        <v>6</v>
      </c>
    </row>
    <row r="2" spans="1:18" x14ac:dyDescent="0.3">
      <c r="A2" t="s">
        <v>0</v>
      </c>
      <c r="B2" s="2" t="str">
        <f>+VLOOKUP(A2,'1'!A6:B40,2,FALSE)</f>
        <v>q1</v>
      </c>
      <c r="C2" s="3">
        <f>IF('1'!C6=Matrice!$Q$4,Matrice!$R$4,IF('1'!C6=Matrice!$Q$2,Matrice!$R$2,0.5))</f>
        <v>1</v>
      </c>
      <c r="D2" s="3">
        <f>IF('2'!C6=Matrice!$Q$4,Matrice!$R$4,IF('2'!C6=Matrice!$Q$2,Matrice!$R$2,0.5))</f>
        <v>1</v>
      </c>
      <c r="E2" s="3">
        <f>IF('3'!C6=Matrice!$Q$4,Matrice!$R$4,IF('3'!C6=Matrice!$Q$2,Matrice!$R$2,0.5))</f>
        <v>1</v>
      </c>
      <c r="F2" s="3">
        <f>IF('4'!C6=Matrice!$Q$4,Matrice!$R$4,IF('4'!C6=Matrice!$Q$2,Matrice!$R$2,0.5))</f>
        <v>1</v>
      </c>
      <c r="G2" s="3">
        <f>IF('5'!C6=Matrice!$Q$4,Matrice!$R$4,IF('5'!C6=Matrice!$Q$2,Matrice!$R$2,0.5))</f>
        <v>1</v>
      </c>
      <c r="H2" s="3">
        <f>IF('6'!C6=Matrice!$Q$4,Matrice!$R$4,IF('6'!C6=Matrice!$Q$2,Matrice!$R$2,0.5))</f>
        <v>1</v>
      </c>
      <c r="I2" s="3">
        <f>IF('7'!C6=Matrice!$Q$4,Matrice!$R$4,IF('7'!C6=Matrice!$Q$2,Matrice!$R$2,0.5))</f>
        <v>0.5</v>
      </c>
      <c r="J2" s="3">
        <f>IF('8'!C6=Matrice!$Q$4,Matrice!$R$4,IF('8'!C6=Matrice!$Q$2,Matrice!$R$2,0.5))</f>
        <v>1</v>
      </c>
      <c r="K2" s="3">
        <f>IF('9'!C6=Matrice!$Q$4,Matrice!$R$4,IF('9'!C6=Matrice!$Q$2,Matrice!$R$2,0.5))</f>
        <v>1</v>
      </c>
      <c r="L2" s="3">
        <f>IF('10'!C6=Matrice!$Q$4,Matrice!$R$4,IF('10'!C6=Matrice!$Q$2,Matrice!$R$2,0.5))</f>
        <v>1</v>
      </c>
      <c r="M2" s="14">
        <f>+AVERAGE(C2:L2)</f>
        <v>0.95</v>
      </c>
      <c r="N2" s="14" cm="1">
        <f t="array" ref="N2">TRANSPOSE(_xlfn.MODE.SNGL(C2:L2))</f>
        <v>1</v>
      </c>
      <c r="O2" s="5">
        <f>+_xlfn.STDEV.S(C2:L2)</f>
        <v>0.15811388300841883</v>
      </c>
      <c r="Q2" s="6" t="s">
        <v>8</v>
      </c>
      <c r="R2" s="6">
        <v>1</v>
      </c>
    </row>
    <row r="3" spans="1:18" x14ac:dyDescent="0.3">
      <c r="A3" t="s">
        <v>1</v>
      </c>
      <c r="B3" s="2" t="str">
        <f>+VLOOKUP(A3,'1'!A7:B41,2,FALSE)</f>
        <v>q2</v>
      </c>
      <c r="C3" s="3">
        <f>IF('1'!C7=Matrice!$Q$4,Matrice!$R$4,IF('1'!C7=Matrice!$Q$2,Matrice!$R$2,0.5))</f>
        <v>1</v>
      </c>
      <c r="D3" s="3">
        <f>IF('2'!C7=Matrice!$Q$4,Matrice!$R$4,IF('2'!C7=Matrice!$Q$2,Matrice!$R$2,0.5))</f>
        <v>1</v>
      </c>
      <c r="E3" s="3">
        <f>IF('3'!C7=Matrice!$Q$4,Matrice!$R$4,IF('3'!C7=Matrice!$Q$2,Matrice!$R$2,0.5))</f>
        <v>1</v>
      </c>
      <c r="F3" s="3">
        <f>IF('4'!C7=Matrice!$Q$4,Matrice!$R$4,IF('4'!C7=Matrice!$Q$2,Matrice!$R$2,0.5))</f>
        <v>1</v>
      </c>
      <c r="G3" s="3">
        <f>IF('5'!C7=Matrice!$Q$4,Matrice!$R$4,IF('5'!C7=Matrice!$Q$2,Matrice!$R$2,0.5))</f>
        <v>1</v>
      </c>
      <c r="H3" s="3">
        <f>IF('6'!C7=Matrice!$Q$4,Matrice!$R$4,IF('6'!C7=Matrice!$Q$2,Matrice!$R$2,0.5))</f>
        <v>1</v>
      </c>
      <c r="I3" s="3">
        <f>IF('7'!C7=Matrice!$Q$4,Matrice!$R$4,IF('7'!C7=Matrice!$Q$2,Matrice!$R$2,0.5))</f>
        <v>1</v>
      </c>
      <c r="J3" s="3">
        <f>IF('8'!C7=Matrice!$Q$4,Matrice!$R$4,IF('8'!C7=Matrice!$Q$2,Matrice!$R$2,0.5))</f>
        <v>1</v>
      </c>
      <c r="K3" s="3">
        <f>IF('9'!C7=Matrice!$Q$4,Matrice!$R$4,IF('9'!C7=Matrice!$Q$2,Matrice!$R$2,0.5))</f>
        <v>1</v>
      </c>
      <c r="L3" s="3">
        <f>IF('10'!C7=Matrice!$Q$4,Matrice!$R$4,IF('10'!C7=Matrice!$Q$2,Matrice!$R$2,0.5))</f>
        <v>1</v>
      </c>
      <c r="M3" s="12">
        <f>+AVERAGE(C3:L3)</f>
        <v>1</v>
      </c>
      <c r="N3" s="14" cm="1">
        <f t="array" ref="N3">TRANSPOSE(_xlfn.MODE.SNGL(C3:L3))</f>
        <v>1</v>
      </c>
      <c r="O3" s="5">
        <f>+_xlfn.STDEV.S(C3:L3)</f>
        <v>0</v>
      </c>
      <c r="Q3" s="6" t="s">
        <v>24</v>
      </c>
      <c r="R3" s="6">
        <v>0.5</v>
      </c>
    </row>
    <row r="4" spans="1:18" x14ac:dyDescent="0.3">
      <c r="A4" t="s">
        <v>2</v>
      </c>
      <c r="B4" s="2" t="str">
        <f>+VLOOKUP(A4,'1'!A8:B42,2,FALSE)</f>
        <v>q3</v>
      </c>
      <c r="C4" s="3">
        <f>IF('1'!C8=Matrice!$Q$4,Matrice!$R$4,IF('1'!C8=Matrice!$Q$2,Matrice!$R$2,0.5))</f>
        <v>0</v>
      </c>
      <c r="D4" s="3">
        <f>IF('2'!C8=Matrice!$Q$4,Matrice!$R$4,IF('2'!C8=Matrice!$Q$2,Matrice!$R$2,0.5))</f>
        <v>0</v>
      </c>
      <c r="E4" s="3">
        <f>IF('3'!C8=Matrice!$Q$4,Matrice!$R$4,IF('3'!C8=Matrice!$Q$2,Matrice!$R$2,0.5))</f>
        <v>0</v>
      </c>
      <c r="F4" s="3">
        <f>IF('4'!C8=Matrice!$Q$4,Matrice!$R$4,IF('4'!C8=Matrice!$Q$2,Matrice!$R$2,0.5))</f>
        <v>0</v>
      </c>
      <c r="G4" s="3">
        <f>IF('5'!C8=Matrice!$Q$4,Matrice!$R$4,IF('5'!C8=Matrice!$Q$2,Matrice!$R$2,0.5))</f>
        <v>0</v>
      </c>
      <c r="H4" s="3">
        <f>IF('6'!C8=Matrice!$Q$4,Matrice!$R$4,IF('6'!C8=Matrice!$Q$2,Matrice!$R$2,0.5))</f>
        <v>0</v>
      </c>
      <c r="I4" s="3">
        <f>IF('7'!C8=Matrice!$Q$4,Matrice!$R$4,IF('7'!C8=Matrice!$Q$2,Matrice!$R$2,0.5))</f>
        <v>0</v>
      </c>
      <c r="J4" s="3">
        <f>IF('8'!C8=Matrice!$Q$4,Matrice!$R$4,IF('8'!C8=Matrice!$Q$2,Matrice!$R$2,0.5))</f>
        <v>0</v>
      </c>
      <c r="K4" s="3">
        <f>IF('9'!C8=Matrice!$Q$4,Matrice!$R$4,IF('9'!C8=Matrice!$Q$2,Matrice!$R$2,0.5))</f>
        <v>0</v>
      </c>
      <c r="L4" s="3">
        <f>IF('10'!C8=Matrice!$Q$4,Matrice!$R$4,IF('10'!C8=Matrice!$Q$2,Matrice!$R$2,0.5))</f>
        <v>0</v>
      </c>
      <c r="M4" s="12">
        <f>+AVERAGE(C4:L4)</f>
        <v>0</v>
      </c>
      <c r="N4" s="14" cm="1">
        <f t="array" ref="N4">TRANSPOSE(_xlfn.MODE.SNGL(C4:L4))</f>
        <v>0</v>
      </c>
      <c r="O4" s="5">
        <f>+_xlfn.STDEV.S(C4:L4)</f>
        <v>0</v>
      </c>
      <c r="Q4" s="6" t="s">
        <v>10</v>
      </c>
      <c r="R4" s="6">
        <v>0</v>
      </c>
    </row>
    <row r="5" spans="1:18" x14ac:dyDescent="0.3">
      <c r="A5" t="s">
        <v>3</v>
      </c>
      <c r="B5" s="2" t="str">
        <f>+VLOOKUP(A5,'1'!A9:B43,2,FALSE)</f>
        <v>q4</v>
      </c>
      <c r="C5" s="3">
        <f>IF('1'!C9=Matrice!$Q$4,Matrice!$R$4,IF('1'!C9=Matrice!$Q$2,Matrice!$R$2,0.5))</f>
        <v>1</v>
      </c>
      <c r="D5" s="3">
        <f>IF('2'!C9=Matrice!$Q$4,Matrice!$R$4,IF('2'!C9=Matrice!$Q$2,Matrice!$R$2,0.5))</f>
        <v>1</v>
      </c>
      <c r="E5" s="3">
        <f>IF('3'!C9=Matrice!$Q$4,Matrice!$R$4,IF('3'!C9=Matrice!$Q$2,Matrice!$R$2,0.5))</f>
        <v>1</v>
      </c>
      <c r="F5" s="3">
        <f>IF('4'!C9=Matrice!$Q$4,Matrice!$R$4,IF('4'!C9=Matrice!$Q$2,Matrice!$R$2,0.5))</f>
        <v>1</v>
      </c>
      <c r="G5" s="3">
        <f>IF('5'!C9=Matrice!$Q$4,Matrice!$R$4,IF('5'!C9=Matrice!$Q$2,Matrice!$R$2,0.5))</f>
        <v>1</v>
      </c>
      <c r="H5" s="3">
        <f>IF('6'!C9=Matrice!$Q$4,Matrice!$R$4,IF('6'!C9=Matrice!$Q$2,Matrice!$R$2,0.5))</f>
        <v>1</v>
      </c>
      <c r="I5" s="3">
        <f>IF('7'!C9=Matrice!$Q$4,Matrice!$R$4,IF('7'!C9=Matrice!$Q$2,Matrice!$R$2,0.5))</f>
        <v>1</v>
      </c>
      <c r="J5" s="3">
        <f>IF('8'!C9=Matrice!$Q$4,Matrice!$R$4,IF('8'!C9=Matrice!$Q$2,Matrice!$R$2,0.5))</f>
        <v>1</v>
      </c>
      <c r="K5" s="3">
        <f>IF('9'!C9=Matrice!$Q$4,Matrice!$R$4,IF('9'!C9=Matrice!$Q$2,Matrice!$R$2,0.5))</f>
        <v>1</v>
      </c>
      <c r="L5" s="3">
        <f>IF('10'!C9=Matrice!$Q$4,Matrice!$R$4,IF('10'!C9=Matrice!$Q$2,Matrice!$R$2,0.5))</f>
        <v>1</v>
      </c>
      <c r="M5" s="12">
        <f>+AVERAGE(C5:L5)</f>
        <v>1</v>
      </c>
      <c r="N5" s="14" cm="1">
        <f t="array" ref="N5">TRANSPOSE(_xlfn.MODE.SNGL(C5:L5))</f>
        <v>1</v>
      </c>
      <c r="O5" s="5">
        <f>+_xlfn.STDEV.S(C5:L5)</f>
        <v>0</v>
      </c>
    </row>
    <row r="6" spans="1:18" x14ac:dyDescent="0.3">
      <c r="A6" t="s">
        <v>4</v>
      </c>
      <c r="B6" s="2" t="str">
        <f>+VLOOKUP(A6,'1'!A10:B44,2,FALSE)</f>
        <v>q5</v>
      </c>
      <c r="C6" s="3">
        <f>IF('1'!C10=Matrice!$Q$4,Matrice!$R$4,IF('1'!C10=Matrice!$Q$2,Matrice!$R$2,0.5))</f>
        <v>1</v>
      </c>
      <c r="D6" s="3">
        <f>IF('2'!C10=Matrice!$Q$4,Matrice!$R$4,IF('2'!C10=Matrice!$Q$2,Matrice!$R$2,0.5))</f>
        <v>0</v>
      </c>
      <c r="E6" s="3">
        <f>IF('3'!C10=Matrice!$Q$4,Matrice!$R$4,IF('3'!C10=Matrice!$Q$2,Matrice!$R$2,0.5))</f>
        <v>1</v>
      </c>
      <c r="F6" s="3">
        <f>IF('4'!C10=Matrice!$Q$4,Matrice!$R$4,IF('4'!C10=Matrice!$Q$2,Matrice!$R$2,0.5))</f>
        <v>1</v>
      </c>
      <c r="G6" s="3">
        <f>IF('5'!C10=Matrice!$Q$4,Matrice!$R$4,IF('5'!C10=Matrice!$Q$2,Matrice!$R$2,0.5))</f>
        <v>1</v>
      </c>
      <c r="H6" s="3">
        <f>IF('6'!C10=Matrice!$Q$4,Matrice!$R$4,IF('6'!C10=Matrice!$Q$2,Matrice!$R$2,0.5))</f>
        <v>1</v>
      </c>
      <c r="I6" s="3">
        <f>IF('7'!C10=Matrice!$Q$4,Matrice!$R$4,IF('7'!C10=Matrice!$Q$2,Matrice!$R$2,0.5))</f>
        <v>1</v>
      </c>
      <c r="J6" s="3">
        <f>IF('8'!C10=Matrice!$Q$4,Matrice!$R$4,IF('8'!C10=Matrice!$Q$2,Matrice!$R$2,0.5))</f>
        <v>1</v>
      </c>
      <c r="K6" s="3">
        <f>IF('9'!C10=Matrice!$Q$4,Matrice!$R$4,IF('9'!C10=Matrice!$Q$2,Matrice!$R$2,0.5))</f>
        <v>1</v>
      </c>
      <c r="L6" s="3">
        <f>IF('10'!C10=Matrice!$Q$4,Matrice!$R$4,IF('10'!C10=Matrice!$Q$2,Matrice!$R$2,0.5))</f>
        <v>1</v>
      </c>
      <c r="M6" s="12">
        <f>+AVERAGE(C6:L6)</f>
        <v>0.9</v>
      </c>
      <c r="N6" s="14" cm="1">
        <f t="array" ref="N6">TRANSPOSE(_xlfn.MODE.SNGL(C6:L6))</f>
        <v>1</v>
      </c>
      <c r="O6" s="5">
        <f>+_xlfn.STDEV.S(C6:L6)</f>
        <v>0.316227766016838</v>
      </c>
    </row>
    <row r="7" spans="1:18" x14ac:dyDescent="0.3">
      <c r="A7" t="s">
        <v>19</v>
      </c>
      <c r="B7" s="2" t="str">
        <f>+VLOOKUP(A7,'1'!A11:B45,2,FALSE)</f>
        <v>q6</v>
      </c>
      <c r="C7" s="3">
        <f>IF('1'!C11=Matrice!$Q$4,Matrice!$R$4,IF('1'!C11=Matrice!$Q$2,Matrice!$R$2,0.5))</f>
        <v>1</v>
      </c>
      <c r="D7" s="3">
        <f>IF('2'!C11=Matrice!$Q$4,Matrice!$R$4,IF('2'!C11=Matrice!$Q$2,Matrice!$R$2,0.5))</f>
        <v>1</v>
      </c>
      <c r="E7" s="3">
        <f>IF('3'!C11=Matrice!$Q$4,Matrice!$R$4,IF('3'!C11=Matrice!$Q$2,Matrice!$R$2,0.5))</f>
        <v>1</v>
      </c>
      <c r="F7" s="3">
        <f>IF('4'!C11=Matrice!$Q$4,Matrice!$R$4,IF('4'!C11=Matrice!$Q$2,Matrice!$R$2,0.5))</f>
        <v>0</v>
      </c>
      <c r="G7" s="3">
        <f>IF('5'!C11=Matrice!$Q$4,Matrice!$R$4,IF('5'!C11=Matrice!$Q$2,Matrice!$R$2,0.5))</f>
        <v>0</v>
      </c>
      <c r="H7" s="3">
        <f>IF('6'!C11=Matrice!$Q$4,Matrice!$R$4,IF('6'!C11=Matrice!$Q$2,Matrice!$R$2,0.5))</f>
        <v>0</v>
      </c>
      <c r="I7" s="3">
        <f>IF('7'!C11=Matrice!$Q$4,Matrice!$R$4,IF('7'!C11=Matrice!$Q$2,Matrice!$R$2,0.5))</f>
        <v>0</v>
      </c>
      <c r="J7" s="3">
        <f>IF('8'!C11=Matrice!$Q$4,Matrice!$R$4,IF('8'!C11=Matrice!$Q$2,Matrice!$R$2,0.5))</f>
        <v>0</v>
      </c>
      <c r="K7" s="3">
        <f>IF('9'!C11=Matrice!$Q$4,Matrice!$R$4,IF('9'!C11=Matrice!$Q$2,Matrice!$R$2,0.5))</f>
        <v>0</v>
      </c>
      <c r="L7" s="3">
        <f>IF('10'!C11=Matrice!$Q$4,Matrice!$R$4,IF('10'!C11=Matrice!$Q$2,Matrice!$R$2,0.5))</f>
        <v>0</v>
      </c>
      <c r="M7" s="12">
        <f>+AVERAGE(C7:L7)</f>
        <v>0.3</v>
      </c>
      <c r="N7" s="14" cm="1">
        <f t="array" ref="N7">TRANSPOSE(_xlfn.MODE.SNGL(C7:L7))</f>
        <v>0</v>
      </c>
      <c r="O7" s="5">
        <f>+_xlfn.STDEV.S(C7:L7)</f>
        <v>0.48304589153964794</v>
      </c>
    </row>
    <row r="8" spans="1:18" x14ac:dyDescent="0.3">
      <c r="A8" t="s">
        <v>20</v>
      </c>
      <c r="B8" s="2" t="str">
        <f>+VLOOKUP(A8,'1'!A12:B46,2,FALSE)</f>
        <v>q7</v>
      </c>
      <c r="C8" s="3">
        <f>IF('1'!C12=Matrice!$Q$4,Matrice!$R$4,IF('1'!C12=Matrice!$Q$2,Matrice!$R$2,0.5))</f>
        <v>1</v>
      </c>
      <c r="D8" s="3">
        <f>IF('2'!C12=Matrice!$Q$4,Matrice!$R$4,IF('2'!C12=Matrice!$Q$2,Matrice!$R$2,0.5))</f>
        <v>1</v>
      </c>
      <c r="E8" s="3">
        <f>IF('3'!C12=Matrice!$Q$4,Matrice!$R$4,IF('3'!C12=Matrice!$Q$2,Matrice!$R$2,0.5))</f>
        <v>1</v>
      </c>
      <c r="F8" s="3">
        <f>IF('4'!C12=Matrice!$Q$4,Matrice!$R$4,IF('4'!C12=Matrice!$Q$2,Matrice!$R$2,0.5))</f>
        <v>1</v>
      </c>
      <c r="G8" s="3">
        <f>IF('5'!C12=Matrice!$Q$4,Matrice!$R$4,IF('5'!C12=Matrice!$Q$2,Matrice!$R$2,0.5))</f>
        <v>1</v>
      </c>
      <c r="H8" s="3">
        <f>IF('6'!C12=Matrice!$Q$4,Matrice!$R$4,IF('6'!C12=Matrice!$Q$2,Matrice!$R$2,0.5))</f>
        <v>1</v>
      </c>
      <c r="I8" s="3">
        <f>IF('7'!C12=Matrice!$Q$4,Matrice!$R$4,IF('7'!C12=Matrice!$Q$2,Matrice!$R$2,0.5))</f>
        <v>1</v>
      </c>
      <c r="J8" s="3">
        <f>IF('8'!C12=Matrice!$Q$4,Matrice!$R$4,IF('8'!C12=Matrice!$Q$2,Matrice!$R$2,0.5))</f>
        <v>1</v>
      </c>
      <c r="K8" s="3">
        <f>IF('9'!C12=Matrice!$Q$4,Matrice!$R$4,IF('9'!C12=Matrice!$Q$2,Matrice!$R$2,0.5))</f>
        <v>1</v>
      </c>
      <c r="L8" s="3">
        <f>IF('10'!C12=Matrice!$Q$4,Matrice!$R$4,IF('10'!C12=Matrice!$Q$2,Matrice!$R$2,0.5))</f>
        <v>1</v>
      </c>
      <c r="M8" s="12">
        <f>+AVERAGE(C8:L8)</f>
        <v>1</v>
      </c>
      <c r="N8" s="14" cm="1">
        <f t="array" ref="N8">TRANSPOSE(_xlfn.MODE.SNGL(C8:L8))</f>
        <v>1</v>
      </c>
      <c r="O8" s="5">
        <f>+_xlfn.STDEV.S(C8:L8)</f>
        <v>0</v>
      </c>
    </row>
    <row r="9" spans="1:18" x14ac:dyDescent="0.3">
      <c r="A9" t="s">
        <v>21</v>
      </c>
      <c r="B9" s="2" t="str">
        <f>+VLOOKUP(A9,'1'!A13:B47,2,FALSE)</f>
        <v>q8</v>
      </c>
      <c r="C9" s="3">
        <f>IF('1'!C13=Matrice!$Q$4,Matrice!$R$4,IF('1'!C13=Matrice!$Q$2,Matrice!$R$2,0.5))</f>
        <v>1</v>
      </c>
      <c r="D9" s="3">
        <f>IF('2'!C13=Matrice!$Q$4,Matrice!$R$4,IF('2'!C13=Matrice!$Q$2,Matrice!$R$2,0.5))</f>
        <v>1</v>
      </c>
      <c r="E9" s="3">
        <f>IF('3'!C13=Matrice!$Q$4,Matrice!$R$4,IF('3'!C13=Matrice!$Q$2,Matrice!$R$2,0.5))</f>
        <v>1</v>
      </c>
      <c r="F9" s="3">
        <f>IF('4'!C13=Matrice!$Q$4,Matrice!$R$4,IF('4'!C13=Matrice!$Q$2,Matrice!$R$2,0.5))</f>
        <v>0.5</v>
      </c>
      <c r="G9" s="3">
        <f>IF('5'!C13=Matrice!$Q$4,Matrice!$R$4,IF('5'!C13=Matrice!$Q$2,Matrice!$R$2,0.5))</f>
        <v>0.5</v>
      </c>
      <c r="H9" s="3">
        <f>IF('6'!C13=Matrice!$Q$4,Matrice!$R$4,IF('6'!C13=Matrice!$Q$2,Matrice!$R$2,0.5))</f>
        <v>0.5</v>
      </c>
      <c r="I9" s="3">
        <f>IF('7'!C13=Matrice!$Q$4,Matrice!$R$4,IF('7'!C13=Matrice!$Q$2,Matrice!$R$2,0.5))</f>
        <v>0.5</v>
      </c>
      <c r="J9" s="3">
        <f>IF('8'!C13=Matrice!$Q$4,Matrice!$R$4,IF('8'!C13=Matrice!$Q$2,Matrice!$R$2,0.5))</f>
        <v>0.5</v>
      </c>
      <c r="K9" s="3">
        <f>IF('9'!C13=Matrice!$Q$4,Matrice!$R$4,IF('9'!C13=Matrice!$Q$2,Matrice!$R$2,0.5))</f>
        <v>0.5</v>
      </c>
      <c r="L9" s="3">
        <f>IF('10'!C13=Matrice!$Q$4,Matrice!$R$4,IF('10'!C13=Matrice!$Q$2,Matrice!$R$2,0.5))</f>
        <v>0.5</v>
      </c>
      <c r="M9" s="12">
        <f>+AVERAGE(C9:L9)</f>
        <v>0.65</v>
      </c>
      <c r="N9" s="14" cm="1">
        <f t="array" ref="N9">TRANSPOSE(_xlfn.MODE.SNGL(C9:L9))</f>
        <v>0.5</v>
      </c>
      <c r="O9" s="5">
        <f>+_xlfn.STDEV.S(C9:L9)</f>
        <v>0.24152294576982405</v>
      </c>
    </row>
    <row r="10" spans="1:18" x14ac:dyDescent="0.3">
      <c r="A10" t="s">
        <v>22</v>
      </c>
      <c r="B10" s="2" t="str">
        <f>+VLOOKUP(A10,'1'!A14:B48,2,FALSE)</f>
        <v>q9</v>
      </c>
      <c r="C10" s="3">
        <f>IF('1'!C14=Matrice!$Q$4,Matrice!$R$4,IF('1'!C14=Matrice!$Q$2,Matrice!$R$2,0.5))</f>
        <v>1</v>
      </c>
      <c r="D10" s="3">
        <f>IF('2'!C14=Matrice!$Q$4,Matrice!$R$4,IF('2'!C14=Matrice!$Q$2,Matrice!$R$2,0.5))</f>
        <v>1</v>
      </c>
      <c r="E10" s="3">
        <f>IF('3'!C14=Matrice!$Q$4,Matrice!$R$4,IF('3'!C14=Matrice!$Q$2,Matrice!$R$2,0.5))</f>
        <v>1</v>
      </c>
      <c r="F10" s="3">
        <f>IF('4'!C14=Matrice!$Q$4,Matrice!$R$4,IF('4'!C14=Matrice!$Q$2,Matrice!$R$2,0.5))</f>
        <v>1</v>
      </c>
      <c r="G10" s="3">
        <f>IF('5'!C14=Matrice!$Q$4,Matrice!$R$4,IF('5'!C14=Matrice!$Q$2,Matrice!$R$2,0.5))</f>
        <v>1</v>
      </c>
      <c r="H10" s="3">
        <f>IF('6'!C14=Matrice!$Q$4,Matrice!$R$4,IF('6'!C14=Matrice!$Q$2,Matrice!$R$2,0.5))</f>
        <v>1</v>
      </c>
      <c r="I10" s="3">
        <f>IF('7'!C14=Matrice!$Q$4,Matrice!$R$4,IF('7'!C14=Matrice!$Q$2,Matrice!$R$2,0.5))</f>
        <v>1</v>
      </c>
      <c r="J10" s="3">
        <f>IF('8'!C14=Matrice!$Q$4,Matrice!$R$4,IF('8'!C14=Matrice!$Q$2,Matrice!$R$2,0.5))</f>
        <v>1</v>
      </c>
      <c r="K10" s="3">
        <f>IF('9'!C14=Matrice!$Q$4,Matrice!$R$4,IF('9'!C14=Matrice!$Q$2,Matrice!$R$2,0.5))</f>
        <v>1</v>
      </c>
      <c r="L10" s="3">
        <f>IF('10'!C14=Matrice!$Q$4,Matrice!$R$4,IF('10'!C14=Matrice!$Q$2,Matrice!$R$2,0.5))</f>
        <v>1</v>
      </c>
      <c r="M10" s="12">
        <f>+AVERAGE(C10:L10)</f>
        <v>1</v>
      </c>
      <c r="N10" s="14" cm="1">
        <f t="array" ref="N10">TRANSPOSE(_xlfn.MODE.SNGL(C10:L10))</f>
        <v>1</v>
      </c>
      <c r="O10" s="5">
        <f>+_xlfn.STDEV.S(C10:L10)</f>
        <v>0</v>
      </c>
    </row>
    <row r="11" spans="1:18" x14ac:dyDescent="0.3">
      <c r="A11" t="s">
        <v>23</v>
      </c>
      <c r="B11" s="2" t="str">
        <f>+VLOOKUP(A11,'1'!A15:B49,2,FALSE)</f>
        <v>q10</v>
      </c>
      <c r="C11" s="3">
        <f>IF('1'!C15=Matrice!$Q$4,Matrice!$R$4,IF('1'!C15=Matrice!$Q$2,Matrice!$R$2,0.5))</f>
        <v>1</v>
      </c>
      <c r="D11" s="3">
        <f>IF('2'!C15=Matrice!$Q$4,Matrice!$R$4,IF('2'!C15=Matrice!$Q$2,Matrice!$R$2,0.5))</f>
        <v>1</v>
      </c>
      <c r="E11" s="3">
        <f>IF('3'!C15=Matrice!$Q$4,Matrice!$R$4,IF('3'!C15=Matrice!$Q$2,Matrice!$R$2,0.5))</f>
        <v>1</v>
      </c>
      <c r="F11" s="3">
        <f>IF('4'!C15=Matrice!$Q$4,Matrice!$R$4,IF('4'!C15=Matrice!$Q$2,Matrice!$R$2,0.5))</f>
        <v>1</v>
      </c>
      <c r="G11" s="3">
        <f>IF('5'!C15=Matrice!$Q$4,Matrice!$R$4,IF('5'!C15=Matrice!$Q$2,Matrice!$R$2,0.5))</f>
        <v>1</v>
      </c>
      <c r="H11" s="3">
        <f>IF('6'!C15=Matrice!$Q$4,Matrice!$R$4,IF('6'!C15=Matrice!$Q$2,Matrice!$R$2,0.5))</f>
        <v>1</v>
      </c>
      <c r="I11" s="3">
        <f>IF('7'!C15=Matrice!$Q$4,Matrice!$R$4,IF('7'!C15=Matrice!$Q$2,Matrice!$R$2,0.5))</f>
        <v>1</v>
      </c>
      <c r="J11" s="3">
        <f>IF('8'!C15=Matrice!$Q$4,Matrice!$R$4,IF('8'!C15=Matrice!$Q$2,Matrice!$R$2,0.5))</f>
        <v>1</v>
      </c>
      <c r="K11" s="3">
        <f>IF('9'!C15=Matrice!$Q$4,Matrice!$R$4,IF('9'!C15=Matrice!$Q$2,Matrice!$R$2,0.5))</f>
        <v>1</v>
      </c>
      <c r="L11" s="3">
        <f>IF('10'!C15=Matrice!$Q$4,Matrice!$R$4,IF('10'!C15=Matrice!$Q$2,Matrice!$R$2,0.5))</f>
        <v>0</v>
      </c>
      <c r="M11" s="12">
        <f>+AVERAGE(C11:L11)</f>
        <v>0.9</v>
      </c>
      <c r="N11" s="14" cm="1">
        <f t="array" ref="N11">TRANSPOSE(_xlfn.MODE.SNGL(C11:L11))</f>
        <v>1</v>
      </c>
      <c r="O11" s="5">
        <f>+_xlfn.STDEV.S(C11:L11)</f>
        <v>0.316227766016838</v>
      </c>
    </row>
    <row r="12" spans="1:18" x14ac:dyDescent="0.3">
      <c r="A12" t="s">
        <v>33</v>
      </c>
      <c r="B12" s="2" t="str">
        <f>+VLOOKUP(A12,'1'!A16:B50,2,FALSE)</f>
        <v>q11</v>
      </c>
      <c r="C12" s="3">
        <f>IF('1'!C18=Matrice!$Q$4,Matrice!$R$4,IF('1'!C18=Matrice!$Q$2,Matrice!$R$2,0.5))</f>
        <v>0.5</v>
      </c>
      <c r="D12" s="3">
        <f>IF('2'!C18=Matrice!$Q$4,Matrice!$R$4,IF('2'!C18=Matrice!$Q$2,Matrice!$R$2,0.5))</f>
        <v>0.5</v>
      </c>
      <c r="E12" s="3">
        <f>IF('3'!C18=Matrice!$Q$4,Matrice!$R$4,IF('3'!C18=Matrice!$Q$2,Matrice!$R$2,0.5))</f>
        <v>0.5</v>
      </c>
      <c r="F12" s="3">
        <f>IF('4'!C18=Matrice!$Q$4,Matrice!$R$4,IF('4'!C18=Matrice!$Q$2,Matrice!$R$2,0.5))</f>
        <v>0.5</v>
      </c>
      <c r="G12" s="3">
        <f>IF('5'!C18=Matrice!$Q$4,Matrice!$R$4,IF('5'!C18=Matrice!$Q$2,Matrice!$R$2,0.5))</f>
        <v>0.5</v>
      </c>
      <c r="H12" s="3">
        <f>IF('6'!C18=Matrice!$Q$4,Matrice!$R$4,IF('6'!C18=Matrice!$Q$2,Matrice!$R$2,0.5))</f>
        <v>0.5</v>
      </c>
      <c r="I12" s="3">
        <f>IF('7'!C18=Matrice!$Q$4,Matrice!$R$4,IF('7'!C18=Matrice!$Q$2,Matrice!$R$2,0.5))</f>
        <v>0.5</v>
      </c>
      <c r="J12" s="3">
        <f>IF('8'!C18=Matrice!$Q$4,Matrice!$R$4,IF('8'!C18=Matrice!$Q$2,Matrice!$R$2,0.5))</f>
        <v>0.5</v>
      </c>
      <c r="K12" s="3">
        <f>IF('9'!C18=Matrice!$Q$4,Matrice!$R$4,IF('9'!C18=Matrice!$Q$2,Matrice!$R$2,0.5))</f>
        <v>0.5</v>
      </c>
      <c r="L12" s="3">
        <f>IF('10'!C18=Matrice!$Q$4,Matrice!$R$4,IF('10'!C18=Matrice!$Q$2,Matrice!$R$2,0.5))</f>
        <v>0.5</v>
      </c>
      <c r="M12" s="12">
        <f>+AVERAGE(C12:L12)</f>
        <v>0.5</v>
      </c>
      <c r="N12" s="14" cm="1">
        <f t="array" ref="N12">TRANSPOSE(_xlfn.MODE.SNGL(C12:L12))</f>
        <v>0.5</v>
      </c>
      <c r="O12" s="5">
        <f>+_xlfn.STDEV.S(C12:L12)</f>
        <v>0</v>
      </c>
    </row>
    <row r="13" spans="1:18" x14ac:dyDescent="0.3">
      <c r="A13" t="s">
        <v>34</v>
      </c>
      <c r="B13" s="2" t="str">
        <f>+VLOOKUP(A13,'1'!A17:B51,2,FALSE)</f>
        <v>q12</v>
      </c>
      <c r="C13" s="3">
        <f>IF('1'!C19=Matrice!$Q$4,Matrice!$R$4,IF('1'!C19=Matrice!$Q$2,Matrice!$R$2,0.5))</f>
        <v>1</v>
      </c>
      <c r="D13" s="3">
        <f>IF('2'!C19=Matrice!$Q$4,Matrice!$R$4,IF('2'!C19=Matrice!$Q$2,Matrice!$R$2,0.5))</f>
        <v>1</v>
      </c>
      <c r="E13" s="3">
        <f>IF('3'!C19=Matrice!$Q$4,Matrice!$R$4,IF('3'!C19=Matrice!$Q$2,Matrice!$R$2,0.5))</f>
        <v>1</v>
      </c>
      <c r="F13" s="3">
        <f>IF('4'!C19=Matrice!$Q$4,Matrice!$R$4,IF('4'!C19=Matrice!$Q$2,Matrice!$R$2,0.5))</f>
        <v>1</v>
      </c>
      <c r="G13" s="3">
        <f>IF('5'!C19=Matrice!$Q$4,Matrice!$R$4,IF('5'!C19=Matrice!$Q$2,Matrice!$R$2,0.5))</f>
        <v>1</v>
      </c>
      <c r="H13" s="3">
        <f>IF('6'!C19=Matrice!$Q$4,Matrice!$R$4,IF('6'!C19=Matrice!$Q$2,Matrice!$R$2,0.5))</f>
        <v>1</v>
      </c>
      <c r="I13" s="3">
        <f>IF('7'!C19=Matrice!$Q$4,Matrice!$R$4,IF('7'!C19=Matrice!$Q$2,Matrice!$R$2,0.5))</f>
        <v>1</v>
      </c>
      <c r="J13" s="3">
        <f>IF('8'!C19=Matrice!$Q$4,Matrice!$R$4,IF('8'!C19=Matrice!$Q$2,Matrice!$R$2,0.5))</f>
        <v>1</v>
      </c>
      <c r="K13" s="3">
        <f>IF('9'!C19=Matrice!$Q$4,Matrice!$R$4,IF('9'!C19=Matrice!$Q$2,Matrice!$R$2,0.5))</f>
        <v>1</v>
      </c>
      <c r="L13" s="3">
        <f>IF('10'!C19=Matrice!$Q$4,Matrice!$R$4,IF('10'!C19=Matrice!$Q$2,Matrice!$R$2,0.5))</f>
        <v>1</v>
      </c>
      <c r="M13" s="12">
        <f>+AVERAGE(C13:L13)</f>
        <v>1</v>
      </c>
      <c r="N13" s="14" cm="1">
        <f t="array" ref="N13">TRANSPOSE(_xlfn.MODE.SNGL(C13:L13))</f>
        <v>1</v>
      </c>
      <c r="O13" s="5">
        <f>+_xlfn.STDEV.S(C13:L13)</f>
        <v>0</v>
      </c>
    </row>
    <row r="14" spans="1:18" x14ac:dyDescent="0.3">
      <c r="A14" t="s">
        <v>35</v>
      </c>
      <c r="B14" s="2" t="str">
        <f>+VLOOKUP(A14,'1'!A18:B52,2,FALSE)</f>
        <v>q13</v>
      </c>
      <c r="C14" s="3">
        <f>IF('1'!C20=Matrice!$Q$4,Matrice!$R$4,IF('1'!C20=Matrice!$Q$2,Matrice!$R$2,0.5))</f>
        <v>1</v>
      </c>
      <c r="D14" s="3">
        <f>IF('2'!C20=Matrice!$Q$4,Matrice!$R$4,IF('2'!C20=Matrice!$Q$2,Matrice!$R$2,0.5))</f>
        <v>1</v>
      </c>
      <c r="E14" s="3">
        <f>IF('3'!C20=Matrice!$Q$4,Matrice!$R$4,IF('3'!C20=Matrice!$Q$2,Matrice!$R$2,0.5))</f>
        <v>1</v>
      </c>
      <c r="F14" s="3">
        <f>IF('4'!C20=Matrice!$Q$4,Matrice!$R$4,IF('4'!C20=Matrice!$Q$2,Matrice!$R$2,0.5))</f>
        <v>1</v>
      </c>
      <c r="G14" s="3">
        <f>IF('5'!C20=Matrice!$Q$4,Matrice!$R$4,IF('5'!C20=Matrice!$Q$2,Matrice!$R$2,0.5))</f>
        <v>1</v>
      </c>
      <c r="H14" s="3">
        <f>IF('6'!C20=Matrice!$Q$4,Matrice!$R$4,IF('6'!C20=Matrice!$Q$2,Matrice!$R$2,0.5))</f>
        <v>1</v>
      </c>
      <c r="I14" s="3">
        <f>IF('7'!C20=Matrice!$Q$4,Matrice!$R$4,IF('7'!C20=Matrice!$Q$2,Matrice!$R$2,0.5))</f>
        <v>1</v>
      </c>
      <c r="J14" s="3">
        <f>IF('8'!C20=Matrice!$Q$4,Matrice!$R$4,IF('8'!C20=Matrice!$Q$2,Matrice!$R$2,0.5))</f>
        <v>1</v>
      </c>
      <c r="K14" s="3">
        <f>IF('9'!C20=Matrice!$Q$4,Matrice!$R$4,IF('9'!C20=Matrice!$Q$2,Matrice!$R$2,0.5))</f>
        <v>1</v>
      </c>
      <c r="L14" s="3">
        <f>IF('10'!C20=Matrice!$Q$4,Matrice!$R$4,IF('10'!C20=Matrice!$Q$2,Matrice!$R$2,0.5))</f>
        <v>1</v>
      </c>
      <c r="M14" s="12">
        <f>+AVERAGE(C14:L14)</f>
        <v>1</v>
      </c>
      <c r="N14" s="14" cm="1">
        <f t="array" ref="N14">TRANSPOSE(_xlfn.MODE.SNGL(C14:L14))</f>
        <v>1</v>
      </c>
      <c r="O14" s="5">
        <f>+_xlfn.STDEV.S(C14:L14)</f>
        <v>0</v>
      </c>
    </row>
    <row r="15" spans="1:18" x14ac:dyDescent="0.3">
      <c r="A15" t="s">
        <v>36</v>
      </c>
      <c r="B15" s="2" t="str">
        <f>+VLOOKUP(A15,'1'!A19:B53,2,FALSE)</f>
        <v>q14</v>
      </c>
      <c r="C15" s="3">
        <f>IF('1'!C21=Matrice!$Q$4,Matrice!$R$4,IF('1'!C21=Matrice!$Q$2,Matrice!$R$2,0.5))</f>
        <v>1</v>
      </c>
      <c r="D15" s="3">
        <f>IF('2'!C21=Matrice!$Q$4,Matrice!$R$4,IF('2'!C21=Matrice!$Q$2,Matrice!$R$2,0.5))</f>
        <v>1</v>
      </c>
      <c r="E15" s="3">
        <f>IF('3'!C21=Matrice!$Q$4,Matrice!$R$4,IF('3'!C21=Matrice!$Q$2,Matrice!$R$2,0.5))</f>
        <v>1</v>
      </c>
      <c r="F15" s="3">
        <f>IF('4'!C21=Matrice!$Q$4,Matrice!$R$4,IF('4'!C21=Matrice!$Q$2,Matrice!$R$2,0.5))</f>
        <v>1</v>
      </c>
      <c r="G15" s="3">
        <f>IF('5'!C21=Matrice!$Q$4,Matrice!$R$4,IF('5'!C21=Matrice!$Q$2,Matrice!$R$2,0.5))</f>
        <v>1</v>
      </c>
      <c r="H15" s="3">
        <f>IF('6'!C21=Matrice!$Q$4,Matrice!$R$4,IF('6'!C21=Matrice!$Q$2,Matrice!$R$2,0.5))</f>
        <v>1</v>
      </c>
      <c r="I15" s="3">
        <f>IF('7'!C21=Matrice!$Q$4,Matrice!$R$4,IF('7'!C21=Matrice!$Q$2,Matrice!$R$2,0.5))</f>
        <v>1</v>
      </c>
      <c r="J15" s="3">
        <f>IF('8'!C21=Matrice!$Q$4,Matrice!$R$4,IF('8'!C21=Matrice!$Q$2,Matrice!$R$2,0.5))</f>
        <v>1</v>
      </c>
      <c r="K15" s="3">
        <f>IF('9'!C21=Matrice!$Q$4,Matrice!$R$4,IF('9'!C21=Matrice!$Q$2,Matrice!$R$2,0.5))</f>
        <v>1</v>
      </c>
      <c r="L15" s="3">
        <f>IF('10'!C21=Matrice!$Q$4,Matrice!$R$4,IF('10'!C21=Matrice!$Q$2,Matrice!$R$2,0.5))</f>
        <v>1</v>
      </c>
      <c r="M15" s="12">
        <f>+AVERAGE(C15:L15)</f>
        <v>1</v>
      </c>
      <c r="N15" s="14" cm="1">
        <f t="array" ref="N15">TRANSPOSE(_xlfn.MODE.SNGL(C15:L15))</f>
        <v>1</v>
      </c>
      <c r="O15" s="5">
        <f>+_xlfn.STDEV.S(C15:L15)</f>
        <v>0</v>
      </c>
    </row>
    <row r="16" spans="1:18" x14ac:dyDescent="0.3">
      <c r="A16" t="s">
        <v>37</v>
      </c>
      <c r="B16" s="2" t="str">
        <f>+VLOOKUP(A16,'1'!A20:B54,2,FALSE)</f>
        <v>q15</v>
      </c>
      <c r="C16" s="3">
        <f>IF('1'!C22=Matrice!$Q$4,Matrice!$R$4,IF('1'!C22=Matrice!$Q$2,Matrice!$R$2,0.5))</f>
        <v>1</v>
      </c>
      <c r="D16" s="3">
        <f>IF('2'!C22=Matrice!$Q$4,Matrice!$R$4,IF('2'!C22=Matrice!$Q$2,Matrice!$R$2,0.5))</f>
        <v>1</v>
      </c>
      <c r="E16" s="3">
        <f>IF('3'!C22=Matrice!$Q$4,Matrice!$R$4,IF('3'!C22=Matrice!$Q$2,Matrice!$R$2,0.5))</f>
        <v>1</v>
      </c>
      <c r="F16" s="3">
        <f>IF('4'!C22=Matrice!$Q$4,Matrice!$R$4,IF('4'!C22=Matrice!$Q$2,Matrice!$R$2,0.5))</f>
        <v>1</v>
      </c>
      <c r="G16" s="3">
        <f>IF('5'!C22=Matrice!$Q$4,Matrice!$R$4,IF('5'!C22=Matrice!$Q$2,Matrice!$R$2,0.5))</f>
        <v>1</v>
      </c>
      <c r="H16" s="3">
        <f>IF('6'!C22=Matrice!$Q$4,Matrice!$R$4,IF('6'!C22=Matrice!$Q$2,Matrice!$R$2,0.5))</f>
        <v>1</v>
      </c>
      <c r="I16" s="3">
        <f>IF('7'!C22=Matrice!$Q$4,Matrice!$R$4,IF('7'!C22=Matrice!$Q$2,Matrice!$R$2,0.5))</f>
        <v>1</v>
      </c>
      <c r="J16" s="3">
        <f>IF('8'!C22=Matrice!$Q$4,Matrice!$R$4,IF('8'!C22=Matrice!$Q$2,Matrice!$R$2,0.5))</f>
        <v>1</v>
      </c>
      <c r="K16" s="3">
        <f>IF('9'!C22=Matrice!$Q$4,Matrice!$R$4,IF('9'!C22=Matrice!$Q$2,Matrice!$R$2,0.5))</f>
        <v>1</v>
      </c>
      <c r="L16" s="3">
        <f>IF('10'!C22=Matrice!$Q$4,Matrice!$R$4,IF('10'!C22=Matrice!$Q$2,Matrice!$R$2,0.5))</f>
        <v>1</v>
      </c>
      <c r="M16" s="12">
        <f>+AVERAGE(C16:L16)</f>
        <v>1</v>
      </c>
      <c r="N16" s="14" cm="1">
        <f t="array" ref="N16">TRANSPOSE(_xlfn.MODE.SNGL(C16:L16))</f>
        <v>1</v>
      </c>
      <c r="O16" s="5">
        <f>+_xlfn.STDEV.S(C16:L16)</f>
        <v>0</v>
      </c>
    </row>
    <row r="17" spans="1:15" x14ac:dyDescent="0.3">
      <c r="A17" t="s">
        <v>38</v>
      </c>
      <c r="B17" s="2" t="str">
        <f>+VLOOKUP(A17,'1'!A21:B55,2,FALSE)</f>
        <v>q16</v>
      </c>
      <c r="C17" s="3">
        <f>IF('1'!C23=Matrice!$Q$4,Matrice!$R$4,IF('1'!C23=Matrice!$Q$2,Matrice!$R$2,0.5))</f>
        <v>1</v>
      </c>
      <c r="D17" s="3">
        <f>IF('2'!C23=Matrice!$Q$4,Matrice!$R$4,IF('2'!C23=Matrice!$Q$2,Matrice!$R$2,0.5))</f>
        <v>1</v>
      </c>
      <c r="E17" s="3">
        <f>IF('3'!C23=Matrice!$Q$4,Matrice!$R$4,IF('3'!C23=Matrice!$Q$2,Matrice!$R$2,0.5))</f>
        <v>1</v>
      </c>
      <c r="F17" s="3">
        <f>IF('4'!C23=Matrice!$Q$4,Matrice!$R$4,IF('4'!C23=Matrice!$Q$2,Matrice!$R$2,0.5))</f>
        <v>0.5</v>
      </c>
      <c r="G17" s="3">
        <f>IF('5'!C23=Matrice!$Q$4,Matrice!$R$4,IF('5'!C23=Matrice!$Q$2,Matrice!$R$2,0.5))</f>
        <v>0.5</v>
      </c>
      <c r="H17" s="3">
        <f>IF('6'!C23=Matrice!$Q$4,Matrice!$R$4,IF('6'!C23=Matrice!$Q$2,Matrice!$R$2,0.5))</f>
        <v>0.5</v>
      </c>
      <c r="I17" s="3">
        <f>IF('7'!C23=Matrice!$Q$4,Matrice!$R$4,IF('7'!C23=Matrice!$Q$2,Matrice!$R$2,0.5))</f>
        <v>0.5</v>
      </c>
      <c r="J17" s="3">
        <f>IF('8'!C23=Matrice!$Q$4,Matrice!$R$4,IF('8'!C23=Matrice!$Q$2,Matrice!$R$2,0.5))</f>
        <v>0.5</v>
      </c>
      <c r="K17" s="3">
        <f>IF('9'!C23=Matrice!$Q$4,Matrice!$R$4,IF('9'!C23=Matrice!$Q$2,Matrice!$R$2,0.5))</f>
        <v>0.5</v>
      </c>
      <c r="L17" s="3">
        <f>IF('10'!C23=Matrice!$Q$4,Matrice!$R$4,IF('10'!C23=Matrice!$Q$2,Matrice!$R$2,0.5))</f>
        <v>0.5</v>
      </c>
      <c r="M17" s="12">
        <f>+AVERAGE(C17:L17)</f>
        <v>0.65</v>
      </c>
      <c r="N17" s="14" cm="1">
        <f t="array" ref="N17">TRANSPOSE(_xlfn.MODE.SNGL(C17:L17))</f>
        <v>0.5</v>
      </c>
      <c r="O17" s="5">
        <f>+_xlfn.STDEV.S(C17:L17)</f>
        <v>0.24152294576982405</v>
      </c>
    </row>
    <row r="18" spans="1:15" x14ac:dyDescent="0.3">
      <c r="A18" t="s">
        <v>39</v>
      </c>
      <c r="B18" s="2" t="str">
        <f>+VLOOKUP(A18,'1'!A22:B56,2,FALSE)</f>
        <v>q17</v>
      </c>
      <c r="C18" s="3">
        <f>IF('1'!C24=Matrice!$Q$4,Matrice!$R$4,IF('1'!C24=Matrice!$Q$2,Matrice!$R$2,0.5))</f>
        <v>1</v>
      </c>
      <c r="D18" s="3">
        <f>IF('2'!C24=Matrice!$Q$4,Matrice!$R$4,IF('2'!C24=Matrice!$Q$2,Matrice!$R$2,0.5))</f>
        <v>1</v>
      </c>
      <c r="E18" s="3">
        <f>IF('3'!C24=Matrice!$Q$4,Matrice!$R$4,IF('3'!C24=Matrice!$Q$2,Matrice!$R$2,0.5))</f>
        <v>1</v>
      </c>
      <c r="F18" s="3">
        <f>IF('4'!C24=Matrice!$Q$4,Matrice!$R$4,IF('4'!C24=Matrice!$Q$2,Matrice!$R$2,0.5))</f>
        <v>1</v>
      </c>
      <c r="G18" s="3">
        <f>IF('5'!C24=Matrice!$Q$4,Matrice!$R$4,IF('5'!C24=Matrice!$Q$2,Matrice!$R$2,0.5))</f>
        <v>1</v>
      </c>
      <c r="H18" s="3">
        <f>IF('6'!C24=Matrice!$Q$4,Matrice!$R$4,IF('6'!C24=Matrice!$Q$2,Matrice!$R$2,0.5))</f>
        <v>1</v>
      </c>
      <c r="I18" s="3">
        <f>IF('7'!C24=Matrice!$Q$4,Matrice!$R$4,IF('7'!C24=Matrice!$Q$2,Matrice!$R$2,0.5))</f>
        <v>1</v>
      </c>
      <c r="J18" s="3">
        <f>IF('8'!C24=Matrice!$Q$4,Matrice!$R$4,IF('8'!C24=Matrice!$Q$2,Matrice!$R$2,0.5))</f>
        <v>1</v>
      </c>
      <c r="K18" s="3">
        <f>IF('9'!C24=Matrice!$Q$4,Matrice!$R$4,IF('9'!C24=Matrice!$Q$2,Matrice!$R$2,0.5))</f>
        <v>1</v>
      </c>
      <c r="L18" s="3">
        <f>IF('10'!C24=Matrice!$Q$4,Matrice!$R$4,IF('10'!C24=Matrice!$Q$2,Matrice!$R$2,0.5))</f>
        <v>1</v>
      </c>
      <c r="M18" s="12">
        <f>+AVERAGE(C18:L18)</f>
        <v>1</v>
      </c>
      <c r="N18" s="14" cm="1">
        <f t="array" ref="N18">TRANSPOSE(_xlfn.MODE.SNGL(C18:L18))</f>
        <v>1</v>
      </c>
      <c r="O18" s="5">
        <f>+_xlfn.STDEV.S(C18:L18)</f>
        <v>0</v>
      </c>
    </row>
    <row r="19" spans="1:15" x14ac:dyDescent="0.3">
      <c r="A19" t="s">
        <v>40</v>
      </c>
      <c r="B19" s="2" t="str">
        <f>+VLOOKUP(A19,'1'!A23:B57,2,FALSE)</f>
        <v>q18</v>
      </c>
      <c r="C19" s="3">
        <f>IF('1'!C25=Matrice!$Q$4,Matrice!$R$4,IF('1'!C25=Matrice!$Q$2,Matrice!$R$2,0.5))</f>
        <v>1</v>
      </c>
      <c r="D19" s="3">
        <f>IF('2'!C25=Matrice!$Q$4,Matrice!$R$4,IF('2'!C25=Matrice!$Q$2,Matrice!$R$2,0.5))</f>
        <v>1</v>
      </c>
      <c r="E19" s="3">
        <f>IF('3'!C25=Matrice!$Q$4,Matrice!$R$4,IF('3'!C25=Matrice!$Q$2,Matrice!$R$2,0.5))</f>
        <v>1</v>
      </c>
      <c r="F19" s="3">
        <f>IF('4'!C25=Matrice!$Q$4,Matrice!$R$4,IF('4'!C25=Matrice!$Q$2,Matrice!$R$2,0.5))</f>
        <v>1</v>
      </c>
      <c r="G19" s="3">
        <f>IF('5'!C25=Matrice!$Q$4,Matrice!$R$4,IF('5'!C25=Matrice!$Q$2,Matrice!$R$2,0.5))</f>
        <v>1</v>
      </c>
      <c r="H19" s="3">
        <f>IF('6'!C25=Matrice!$Q$4,Matrice!$R$4,IF('6'!C25=Matrice!$Q$2,Matrice!$R$2,0.5))</f>
        <v>1</v>
      </c>
      <c r="I19" s="3">
        <f>IF('7'!C25=Matrice!$Q$4,Matrice!$R$4,IF('7'!C25=Matrice!$Q$2,Matrice!$R$2,0.5))</f>
        <v>1</v>
      </c>
      <c r="J19" s="3">
        <f>IF('8'!C25=Matrice!$Q$4,Matrice!$R$4,IF('8'!C25=Matrice!$Q$2,Matrice!$R$2,0.5))</f>
        <v>1</v>
      </c>
      <c r="K19" s="3">
        <f>IF('9'!C25=Matrice!$Q$4,Matrice!$R$4,IF('9'!C25=Matrice!$Q$2,Matrice!$R$2,0.5))</f>
        <v>1</v>
      </c>
      <c r="L19" s="3">
        <f>IF('10'!C25=Matrice!$Q$4,Matrice!$R$4,IF('10'!C25=Matrice!$Q$2,Matrice!$R$2,0.5))</f>
        <v>1</v>
      </c>
      <c r="M19" s="12">
        <f>+AVERAGE(C19:L19)</f>
        <v>1</v>
      </c>
      <c r="N19" s="14" cm="1">
        <f t="array" ref="N19">TRANSPOSE(_xlfn.MODE.SNGL(C19:L19))</f>
        <v>1</v>
      </c>
      <c r="O19" s="5">
        <f>+_xlfn.STDEV.S(C19:L19)</f>
        <v>0</v>
      </c>
    </row>
    <row r="20" spans="1:15" x14ac:dyDescent="0.3">
      <c r="A20" t="s">
        <v>41</v>
      </c>
      <c r="B20" s="2" t="str">
        <f>+VLOOKUP(A20,'1'!A24:B58,2,FALSE)</f>
        <v>q19</v>
      </c>
      <c r="C20" s="3">
        <f>IF('1'!C26=Matrice!$Q$4,Matrice!$R$4,IF('1'!C26=Matrice!$Q$2,Matrice!$R$2,0.5))</f>
        <v>1</v>
      </c>
      <c r="D20" s="3">
        <f>IF('2'!C26=Matrice!$Q$4,Matrice!$R$4,IF('2'!C26=Matrice!$Q$2,Matrice!$R$2,0.5))</f>
        <v>1</v>
      </c>
      <c r="E20" s="3">
        <f>IF('3'!C26=Matrice!$Q$4,Matrice!$R$4,IF('3'!C26=Matrice!$Q$2,Matrice!$R$2,0.5))</f>
        <v>1</v>
      </c>
      <c r="F20" s="3">
        <f>IF('4'!C26=Matrice!$Q$4,Matrice!$R$4,IF('4'!C26=Matrice!$Q$2,Matrice!$R$2,0.5))</f>
        <v>1</v>
      </c>
      <c r="G20" s="3">
        <f>IF('5'!C26=Matrice!$Q$4,Matrice!$R$4,IF('5'!C26=Matrice!$Q$2,Matrice!$R$2,0.5))</f>
        <v>1</v>
      </c>
      <c r="H20" s="3">
        <f>IF('6'!C26=Matrice!$Q$4,Matrice!$R$4,IF('6'!C26=Matrice!$Q$2,Matrice!$R$2,0.5))</f>
        <v>1</v>
      </c>
      <c r="I20" s="3">
        <f>IF('7'!C26=Matrice!$Q$4,Matrice!$R$4,IF('7'!C26=Matrice!$Q$2,Matrice!$R$2,0.5))</f>
        <v>1</v>
      </c>
      <c r="J20" s="3">
        <f>IF('8'!C26=Matrice!$Q$4,Matrice!$R$4,IF('8'!C26=Matrice!$Q$2,Matrice!$R$2,0.5))</f>
        <v>1</v>
      </c>
      <c r="K20" s="3">
        <f>IF('9'!C26=Matrice!$Q$4,Matrice!$R$4,IF('9'!C26=Matrice!$Q$2,Matrice!$R$2,0.5))</f>
        <v>1</v>
      </c>
      <c r="L20" s="3">
        <f>IF('10'!C26=Matrice!$Q$4,Matrice!$R$4,IF('10'!C26=Matrice!$Q$2,Matrice!$R$2,0.5))</f>
        <v>1</v>
      </c>
      <c r="M20" s="12">
        <f>+AVERAGE(C20:L20)</f>
        <v>1</v>
      </c>
      <c r="N20" s="14" cm="1">
        <f t="array" ref="N20">TRANSPOSE(_xlfn.MODE.SNGL(C20:L20))</f>
        <v>1</v>
      </c>
      <c r="O20" s="5">
        <f>+_xlfn.STDEV.S(C20:L20)</f>
        <v>0</v>
      </c>
    </row>
    <row r="21" spans="1:15" x14ac:dyDescent="0.3">
      <c r="A21" t="s">
        <v>42</v>
      </c>
      <c r="B21" s="2" t="str">
        <f>+VLOOKUP(A21,'1'!A25:B59,2,FALSE)</f>
        <v>q20</v>
      </c>
      <c r="C21" s="3">
        <f>IF('1'!C27=Matrice!$Q$4,Matrice!$R$4,IF('1'!C27=Matrice!$Q$2,Matrice!$R$2,0.5))</f>
        <v>1</v>
      </c>
      <c r="D21" s="3">
        <f>IF('2'!C27=Matrice!$Q$4,Matrice!$R$4,IF('2'!C27=Matrice!$Q$2,Matrice!$R$2,0.5))</f>
        <v>1</v>
      </c>
      <c r="E21" s="3">
        <f>IF('3'!C27=Matrice!$Q$4,Matrice!$R$4,IF('3'!C27=Matrice!$Q$2,Matrice!$R$2,0.5))</f>
        <v>1</v>
      </c>
      <c r="F21" s="3">
        <f>IF('4'!C27=Matrice!$Q$4,Matrice!$R$4,IF('4'!C27=Matrice!$Q$2,Matrice!$R$2,0.5))</f>
        <v>1</v>
      </c>
      <c r="G21" s="3">
        <f>IF('5'!C27=Matrice!$Q$4,Matrice!$R$4,IF('5'!C27=Matrice!$Q$2,Matrice!$R$2,0.5))</f>
        <v>1</v>
      </c>
      <c r="H21" s="3">
        <f>IF('6'!C27=Matrice!$Q$4,Matrice!$R$4,IF('6'!C27=Matrice!$Q$2,Matrice!$R$2,0.5))</f>
        <v>1</v>
      </c>
      <c r="I21" s="3">
        <f>IF('7'!C27=Matrice!$Q$4,Matrice!$R$4,IF('7'!C27=Matrice!$Q$2,Matrice!$R$2,0.5))</f>
        <v>1</v>
      </c>
      <c r="J21" s="3">
        <f>IF('8'!C27=Matrice!$Q$4,Matrice!$R$4,IF('8'!C27=Matrice!$Q$2,Matrice!$R$2,0.5))</f>
        <v>1</v>
      </c>
      <c r="K21" s="3">
        <f>IF('9'!C27=Matrice!$Q$4,Matrice!$R$4,IF('9'!C27=Matrice!$Q$2,Matrice!$R$2,0.5))</f>
        <v>1</v>
      </c>
      <c r="L21" s="3">
        <f>IF('10'!C27=Matrice!$Q$4,Matrice!$R$4,IF('10'!C27=Matrice!$Q$2,Matrice!$R$2,0.5))</f>
        <v>1</v>
      </c>
      <c r="M21" s="12">
        <f>+AVERAGE(C21:L21)</f>
        <v>1</v>
      </c>
      <c r="N21" s="14" cm="1">
        <f t="array" ref="N21">TRANSPOSE(_xlfn.MODE.SNGL(C21:L21))</f>
        <v>1</v>
      </c>
      <c r="O21" s="5">
        <f>+_xlfn.STDEV.S(C21:L21)</f>
        <v>0</v>
      </c>
    </row>
    <row r="22" spans="1:15" x14ac:dyDescent="0.3">
      <c r="A22" t="s">
        <v>43</v>
      </c>
      <c r="B22" s="2" t="str">
        <f>+VLOOKUP(A22,'1'!A26:B60,2,FALSE)</f>
        <v>q21</v>
      </c>
      <c r="C22" s="3">
        <f>IF('1'!C30=Matrice!$Q$4,Matrice!$R$4,IF('1'!C30=Matrice!$Q$2,Matrice!$R$2,0.5))</f>
        <v>0.5</v>
      </c>
      <c r="D22" s="3">
        <f>IF('2'!C30=Matrice!$Q$4,Matrice!$R$4,IF('2'!C30=Matrice!$Q$2,Matrice!$R$2,0.5))</f>
        <v>0.5</v>
      </c>
      <c r="E22" s="3">
        <f>IF('3'!C30=Matrice!$Q$4,Matrice!$R$4,IF('3'!C30=Matrice!$Q$2,Matrice!$R$2,0.5))</f>
        <v>0.5</v>
      </c>
      <c r="F22" s="3">
        <f>IF('4'!C30=Matrice!$Q$4,Matrice!$R$4,IF('4'!C30=Matrice!$Q$2,Matrice!$R$2,0.5))</f>
        <v>0.5</v>
      </c>
      <c r="G22" s="3">
        <f>IF('5'!C30=Matrice!$Q$4,Matrice!$R$4,IF('5'!C30=Matrice!$Q$2,Matrice!$R$2,0.5))</f>
        <v>0.5</v>
      </c>
      <c r="H22" s="3">
        <f>IF('6'!C30=Matrice!$Q$4,Matrice!$R$4,IF('6'!C30=Matrice!$Q$2,Matrice!$R$2,0.5))</f>
        <v>0.5</v>
      </c>
      <c r="I22" s="3">
        <f>IF('7'!C30=Matrice!$Q$4,Matrice!$R$4,IF('7'!C30=Matrice!$Q$2,Matrice!$R$2,0.5))</f>
        <v>0.5</v>
      </c>
      <c r="J22" s="3">
        <f>IF('8'!C30=Matrice!$Q$4,Matrice!$R$4,IF('8'!C30=Matrice!$Q$2,Matrice!$R$2,0.5))</f>
        <v>0.5</v>
      </c>
      <c r="K22" s="3">
        <f>IF('9'!C30=Matrice!$Q$4,Matrice!$R$4,IF('9'!C30=Matrice!$Q$2,Matrice!$R$2,0.5))</f>
        <v>0.5</v>
      </c>
      <c r="L22" s="3">
        <f>IF('10'!C30=Matrice!$Q$4,Matrice!$R$4,IF('10'!C30=Matrice!$Q$2,Matrice!$R$2,0.5))</f>
        <v>0.5</v>
      </c>
      <c r="M22" s="12">
        <f>+AVERAGE(C22:L22)</f>
        <v>0.5</v>
      </c>
      <c r="N22" s="14" cm="1">
        <f t="array" ref="N22">TRANSPOSE(_xlfn.MODE.SNGL(C22:L22))</f>
        <v>0.5</v>
      </c>
      <c r="O22" s="5">
        <f>+_xlfn.STDEV.S(C22:L22)</f>
        <v>0</v>
      </c>
    </row>
    <row r="23" spans="1:15" x14ac:dyDescent="0.3">
      <c r="A23" t="s">
        <v>44</v>
      </c>
      <c r="B23" s="2" t="str">
        <f>+VLOOKUP(A23,'1'!A27:B61,2,FALSE)</f>
        <v>q22</v>
      </c>
      <c r="C23" s="3">
        <f>IF('1'!C31=Matrice!$Q$4,Matrice!$R$4,IF('1'!C31=Matrice!$Q$2,Matrice!$R$2,0.5))</f>
        <v>0.5</v>
      </c>
      <c r="D23" s="3">
        <f>IF('2'!C31=Matrice!$Q$4,Matrice!$R$4,IF('2'!C31=Matrice!$Q$2,Matrice!$R$2,0.5))</f>
        <v>0.5</v>
      </c>
      <c r="E23" s="3">
        <f>IF('3'!C31=Matrice!$Q$4,Matrice!$R$4,IF('3'!C31=Matrice!$Q$2,Matrice!$R$2,0.5))</f>
        <v>0.5</v>
      </c>
      <c r="F23" s="3">
        <f>IF('4'!C31=Matrice!$Q$4,Matrice!$R$4,IF('4'!C31=Matrice!$Q$2,Matrice!$R$2,0.5))</f>
        <v>0.5</v>
      </c>
      <c r="G23" s="3">
        <f>IF('5'!C31=Matrice!$Q$4,Matrice!$R$4,IF('5'!C31=Matrice!$Q$2,Matrice!$R$2,0.5))</f>
        <v>0.5</v>
      </c>
      <c r="H23" s="3">
        <f>IF('6'!C31=Matrice!$Q$4,Matrice!$R$4,IF('6'!C31=Matrice!$Q$2,Matrice!$R$2,0.5))</f>
        <v>0.5</v>
      </c>
      <c r="I23" s="3">
        <f>IF('7'!C31=Matrice!$Q$4,Matrice!$R$4,IF('7'!C31=Matrice!$Q$2,Matrice!$R$2,0.5))</f>
        <v>0.5</v>
      </c>
      <c r="J23" s="3">
        <f>IF('8'!C31=Matrice!$Q$4,Matrice!$R$4,IF('8'!C31=Matrice!$Q$2,Matrice!$R$2,0.5))</f>
        <v>0.5</v>
      </c>
      <c r="K23" s="3">
        <f>IF('9'!C31=Matrice!$Q$4,Matrice!$R$4,IF('9'!C31=Matrice!$Q$2,Matrice!$R$2,0.5))</f>
        <v>0.5</v>
      </c>
      <c r="L23" s="3">
        <f>IF('10'!C31=Matrice!$Q$4,Matrice!$R$4,IF('10'!C31=Matrice!$Q$2,Matrice!$R$2,0.5))</f>
        <v>0.5</v>
      </c>
      <c r="M23" s="12">
        <f>+AVERAGE(C23:L23)</f>
        <v>0.5</v>
      </c>
      <c r="N23" s="14" cm="1">
        <f t="array" ref="N23">TRANSPOSE(_xlfn.MODE.SNGL(C23:L23))</f>
        <v>0.5</v>
      </c>
      <c r="O23" s="5">
        <f>+_xlfn.STDEV.S(C23:L23)</f>
        <v>0</v>
      </c>
    </row>
    <row r="24" spans="1:15" x14ac:dyDescent="0.3">
      <c r="A24" t="s">
        <v>45</v>
      </c>
      <c r="B24" s="2" t="str">
        <f>+VLOOKUP(A24,'1'!A28:B62,2,FALSE)</f>
        <v>q23</v>
      </c>
      <c r="C24" s="3">
        <f>IF('1'!C32=Matrice!$Q$4,Matrice!$R$4,IF('1'!C32=Matrice!$Q$2,Matrice!$R$2,0.5))</f>
        <v>1</v>
      </c>
      <c r="D24" s="3">
        <f>IF('2'!C32=Matrice!$Q$4,Matrice!$R$4,IF('2'!C32=Matrice!$Q$2,Matrice!$R$2,0.5))</f>
        <v>1</v>
      </c>
      <c r="E24" s="3">
        <f>IF('3'!C32=Matrice!$Q$4,Matrice!$R$4,IF('3'!C32=Matrice!$Q$2,Matrice!$R$2,0.5))</f>
        <v>1</v>
      </c>
      <c r="F24" s="3">
        <f>IF('4'!C32=Matrice!$Q$4,Matrice!$R$4,IF('4'!C32=Matrice!$Q$2,Matrice!$R$2,0.5))</f>
        <v>1</v>
      </c>
      <c r="G24" s="3">
        <f>IF('5'!C32=Matrice!$Q$4,Matrice!$R$4,IF('5'!C32=Matrice!$Q$2,Matrice!$R$2,0.5))</f>
        <v>1</v>
      </c>
      <c r="H24" s="3">
        <f>IF('6'!C32=Matrice!$Q$4,Matrice!$R$4,IF('6'!C32=Matrice!$Q$2,Matrice!$R$2,0.5))</f>
        <v>1</v>
      </c>
      <c r="I24" s="3">
        <f>IF('7'!C32=Matrice!$Q$4,Matrice!$R$4,IF('7'!C32=Matrice!$Q$2,Matrice!$R$2,0.5))</f>
        <v>1</v>
      </c>
      <c r="J24" s="3">
        <f>IF('8'!C32=Matrice!$Q$4,Matrice!$R$4,IF('8'!C32=Matrice!$Q$2,Matrice!$R$2,0.5))</f>
        <v>1</v>
      </c>
      <c r="K24" s="3">
        <f>IF('9'!C32=Matrice!$Q$4,Matrice!$R$4,IF('9'!C32=Matrice!$Q$2,Matrice!$R$2,0.5))</f>
        <v>1</v>
      </c>
      <c r="L24" s="3">
        <f>IF('10'!C32=Matrice!$Q$4,Matrice!$R$4,IF('10'!C32=Matrice!$Q$2,Matrice!$R$2,0.5))</f>
        <v>1</v>
      </c>
      <c r="M24" s="12">
        <f>+AVERAGE(C24:L24)</f>
        <v>1</v>
      </c>
      <c r="N24" s="14" cm="1">
        <f t="array" ref="N24">TRANSPOSE(_xlfn.MODE.SNGL(C24:L24))</f>
        <v>1</v>
      </c>
      <c r="O24" s="5">
        <f>+_xlfn.STDEV.S(C24:L24)</f>
        <v>0</v>
      </c>
    </row>
    <row r="25" spans="1:15" x14ac:dyDescent="0.3">
      <c r="A25" t="s">
        <v>46</v>
      </c>
      <c r="B25" s="2" t="str">
        <f>+VLOOKUP(A25,'1'!A29:B63,2,FALSE)</f>
        <v>q24</v>
      </c>
      <c r="C25" s="3">
        <f>IF('1'!C33=Matrice!$Q$4,Matrice!$R$4,IF('1'!C33=Matrice!$Q$2,Matrice!$R$2,0.5))</f>
        <v>1</v>
      </c>
      <c r="D25" s="3">
        <f>IF('2'!C33=Matrice!$Q$4,Matrice!$R$4,IF('2'!C33=Matrice!$Q$2,Matrice!$R$2,0.5))</f>
        <v>1</v>
      </c>
      <c r="E25" s="3">
        <f>IF('3'!C33=Matrice!$Q$4,Matrice!$R$4,IF('3'!C33=Matrice!$Q$2,Matrice!$R$2,0.5))</f>
        <v>1</v>
      </c>
      <c r="F25" s="3">
        <f>IF('4'!C33=Matrice!$Q$4,Matrice!$R$4,IF('4'!C33=Matrice!$Q$2,Matrice!$R$2,0.5))</f>
        <v>1</v>
      </c>
      <c r="G25" s="3">
        <f>IF('5'!C33=Matrice!$Q$4,Matrice!$R$4,IF('5'!C33=Matrice!$Q$2,Matrice!$R$2,0.5))</f>
        <v>1</v>
      </c>
      <c r="H25" s="3">
        <f>IF('6'!C33=Matrice!$Q$4,Matrice!$R$4,IF('6'!C33=Matrice!$Q$2,Matrice!$R$2,0.5))</f>
        <v>1</v>
      </c>
      <c r="I25" s="3">
        <f>IF('7'!C33=Matrice!$Q$4,Matrice!$R$4,IF('7'!C33=Matrice!$Q$2,Matrice!$R$2,0.5))</f>
        <v>1</v>
      </c>
      <c r="J25" s="3">
        <f>IF('8'!C33=Matrice!$Q$4,Matrice!$R$4,IF('8'!C33=Matrice!$Q$2,Matrice!$R$2,0.5))</f>
        <v>1</v>
      </c>
      <c r="K25" s="3">
        <f>IF('9'!C33=Matrice!$Q$4,Matrice!$R$4,IF('9'!C33=Matrice!$Q$2,Matrice!$R$2,0.5))</f>
        <v>1</v>
      </c>
      <c r="L25" s="3">
        <f>IF('10'!C33=Matrice!$Q$4,Matrice!$R$4,IF('10'!C33=Matrice!$Q$2,Matrice!$R$2,0.5))</f>
        <v>1</v>
      </c>
      <c r="M25" s="12">
        <f>+AVERAGE(C25:L25)</f>
        <v>1</v>
      </c>
      <c r="N25" s="14" cm="1">
        <f t="array" ref="N25">TRANSPOSE(_xlfn.MODE.SNGL(C25:L25))</f>
        <v>1</v>
      </c>
      <c r="O25" s="5">
        <f>+_xlfn.STDEV.S(C25:L25)</f>
        <v>0</v>
      </c>
    </row>
    <row r="26" spans="1:15" x14ac:dyDescent="0.3">
      <c r="A26" t="s">
        <v>47</v>
      </c>
      <c r="B26" s="2" t="str">
        <f>+VLOOKUP(A26,'1'!A30:B64,2,FALSE)</f>
        <v>q25</v>
      </c>
      <c r="C26" s="3">
        <f>IF('1'!C34=Matrice!$Q$4,Matrice!$R$4,IF('1'!C34=Matrice!$Q$2,Matrice!$R$2,0.5))</f>
        <v>1</v>
      </c>
      <c r="D26" s="3">
        <f>IF('2'!C34=Matrice!$Q$4,Matrice!$R$4,IF('2'!C34=Matrice!$Q$2,Matrice!$R$2,0.5))</f>
        <v>1</v>
      </c>
      <c r="E26" s="3">
        <f>IF('3'!C34=Matrice!$Q$4,Matrice!$R$4,IF('3'!C34=Matrice!$Q$2,Matrice!$R$2,0.5))</f>
        <v>1</v>
      </c>
      <c r="F26" s="3">
        <f>IF('4'!C34=Matrice!$Q$4,Matrice!$R$4,IF('4'!C34=Matrice!$Q$2,Matrice!$R$2,0.5))</f>
        <v>1</v>
      </c>
      <c r="G26" s="3">
        <f>IF('5'!C34=Matrice!$Q$4,Matrice!$R$4,IF('5'!C34=Matrice!$Q$2,Matrice!$R$2,0.5))</f>
        <v>1</v>
      </c>
      <c r="H26" s="3">
        <f>IF('6'!C34=Matrice!$Q$4,Matrice!$R$4,IF('6'!C34=Matrice!$Q$2,Matrice!$R$2,0.5))</f>
        <v>1</v>
      </c>
      <c r="I26" s="3">
        <f>IF('7'!C34=Matrice!$Q$4,Matrice!$R$4,IF('7'!C34=Matrice!$Q$2,Matrice!$R$2,0.5))</f>
        <v>1</v>
      </c>
      <c r="J26" s="3">
        <f>IF('8'!C34=Matrice!$Q$4,Matrice!$R$4,IF('8'!C34=Matrice!$Q$2,Matrice!$R$2,0.5))</f>
        <v>1</v>
      </c>
      <c r="K26" s="3">
        <f>IF('9'!C34=Matrice!$Q$4,Matrice!$R$4,IF('9'!C34=Matrice!$Q$2,Matrice!$R$2,0.5))</f>
        <v>1</v>
      </c>
      <c r="L26" s="3">
        <f>IF('10'!C34=Matrice!$Q$4,Matrice!$R$4,IF('10'!C34=Matrice!$Q$2,Matrice!$R$2,0.5))</f>
        <v>1</v>
      </c>
      <c r="M26" s="12">
        <f>+AVERAGE(C26:L26)</f>
        <v>1</v>
      </c>
      <c r="N26" s="14" cm="1">
        <f t="array" ref="N26">TRANSPOSE(_xlfn.MODE.SNGL(C26:L26))</f>
        <v>1</v>
      </c>
      <c r="O26" s="5">
        <f>+_xlfn.STDEV.S(C26:L26)</f>
        <v>0</v>
      </c>
    </row>
    <row r="27" spans="1:15" x14ac:dyDescent="0.3">
      <c r="A27" t="s">
        <v>48</v>
      </c>
      <c r="B27" s="2" t="str">
        <f>+VLOOKUP(A27,'1'!A31:B65,2,FALSE)</f>
        <v>q26</v>
      </c>
      <c r="C27" s="3">
        <f>IF('1'!C35=Matrice!$Q$4,Matrice!$R$4,IF('1'!C35=Matrice!$Q$2,Matrice!$R$2,0.5))</f>
        <v>1</v>
      </c>
      <c r="D27" s="3">
        <f>IF('2'!C35=Matrice!$Q$4,Matrice!$R$4,IF('2'!C35=Matrice!$Q$2,Matrice!$R$2,0.5))</f>
        <v>1</v>
      </c>
      <c r="E27" s="3">
        <f>IF('3'!C35=Matrice!$Q$4,Matrice!$R$4,IF('3'!C35=Matrice!$Q$2,Matrice!$R$2,0.5))</f>
        <v>1</v>
      </c>
      <c r="F27" s="3">
        <f>IF('4'!C35=Matrice!$Q$4,Matrice!$R$4,IF('4'!C35=Matrice!$Q$2,Matrice!$R$2,0.5))</f>
        <v>1</v>
      </c>
      <c r="G27" s="3">
        <f>IF('5'!C35=Matrice!$Q$4,Matrice!$R$4,IF('5'!C35=Matrice!$Q$2,Matrice!$R$2,0.5))</f>
        <v>1</v>
      </c>
      <c r="H27" s="3">
        <f>IF('6'!C35=Matrice!$Q$4,Matrice!$R$4,IF('6'!C35=Matrice!$Q$2,Matrice!$R$2,0.5))</f>
        <v>1</v>
      </c>
      <c r="I27" s="3">
        <f>IF('7'!C35=Matrice!$Q$4,Matrice!$R$4,IF('7'!C35=Matrice!$Q$2,Matrice!$R$2,0.5))</f>
        <v>1</v>
      </c>
      <c r="J27" s="3">
        <f>IF('8'!C35=Matrice!$Q$4,Matrice!$R$4,IF('8'!C35=Matrice!$Q$2,Matrice!$R$2,0.5))</f>
        <v>1</v>
      </c>
      <c r="K27" s="3">
        <f>IF('9'!C35=Matrice!$Q$4,Matrice!$R$4,IF('9'!C35=Matrice!$Q$2,Matrice!$R$2,0.5))</f>
        <v>1</v>
      </c>
      <c r="L27" s="3">
        <f>IF('10'!C35=Matrice!$Q$4,Matrice!$R$4,IF('10'!C35=Matrice!$Q$2,Matrice!$R$2,0.5))</f>
        <v>1</v>
      </c>
      <c r="M27" s="12">
        <f>+AVERAGE(C27:L27)</f>
        <v>1</v>
      </c>
      <c r="N27" s="14" cm="1">
        <f t="array" ref="N27">TRANSPOSE(_xlfn.MODE.SNGL(C27:L27))</f>
        <v>1</v>
      </c>
      <c r="O27" s="5">
        <f>+_xlfn.STDEV.S(C27:L27)</f>
        <v>0</v>
      </c>
    </row>
    <row r="28" spans="1:15" x14ac:dyDescent="0.3">
      <c r="A28" t="s">
        <v>49</v>
      </c>
      <c r="B28" s="2" t="str">
        <f>+VLOOKUP(A28,'1'!A32:B66,2,FALSE)</f>
        <v>q27</v>
      </c>
      <c r="C28" s="3">
        <f>IF('1'!C36=Matrice!$Q$4,Matrice!$R$4,IF('1'!C36=Matrice!$Q$2,Matrice!$R$2,0.5))</f>
        <v>1</v>
      </c>
      <c r="D28" s="3">
        <f>IF('2'!C36=Matrice!$Q$4,Matrice!$R$4,IF('2'!C36=Matrice!$Q$2,Matrice!$R$2,0.5))</f>
        <v>1</v>
      </c>
      <c r="E28" s="3">
        <f>IF('3'!C36=Matrice!$Q$4,Matrice!$R$4,IF('3'!C36=Matrice!$Q$2,Matrice!$R$2,0.5))</f>
        <v>1</v>
      </c>
      <c r="F28" s="3">
        <f>IF('4'!C36=Matrice!$Q$4,Matrice!$R$4,IF('4'!C36=Matrice!$Q$2,Matrice!$R$2,0.5))</f>
        <v>1</v>
      </c>
      <c r="G28" s="3">
        <f>IF('5'!C36=Matrice!$Q$4,Matrice!$R$4,IF('5'!C36=Matrice!$Q$2,Matrice!$R$2,0.5))</f>
        <v>1</v>
      </c>
      <c r="H28" s="3">
        <f>IF('6'!C36=Matrice!$Q$4,Matrice!$R$4,IF('6'!C36=Matrice!$Q$2,Matrice!$R$2,0.5))</f>
        <v>1</v>
      </c>
      <c r="I28" s="3">
        <f>IF('7'!C36=Matrice!$Q$4,Matrice!$R$4,IF('7'!C36=Matrice!$Q$2,Matrice!$R$2,0.5))</f>
        <v>1</v>
      </c>
      <c r="J28" s="3">
        <f>IF('8'!C36=Matrice!$Q$4,Matrice!$R$4,IF('8'!C36=Matrice!$Q$2,Matrice!$R$2,0.5))</f>
        <v>1</v>
      </c>
      <c r="K28" s="3">
        <f>IF('9'!C36=Matrice!$Q$4,Matrice!$R$4,IF('9'!C36=Matrice!$Q$2,Matrice!$R$2,0.5))</f>
        <v>1</v>
      </c>
      <c r="L28" s="3">
        <f>IF('10'!C36=Matrice!$Q$4,Matrice!$R$4,IF('10'!C36=Matrice!$Q$2,Matrice!$R$2,0.5))</f>
        <v>1</v>
      </c>
      <c r="M28" s="12">
        <f>+AVERAGE(C28:L28)</f>
        <v>1</v>
      </c>
      <c r="N28" s="14" cm="1">
        <f t="array" ref="N28">TRANSPOSE(_xlfn.MODE.SNGL(C28:L28))</f>
        <v>1</v>
      </c>
      <c r="O28" s="5">
        <f>+_xlfn.STDEV.S(C28:L28)</f>
        <v>0</v>
      </c>
    </row>
    <row r="29" spans="1:15" x14ac:dyDescent="0.3">
      <c r="A29" t="s">
        <v>50</v>
      </c>
      <c r="B29" s="2" t="str">
        <f>+VLOOKUP(A29,'1'!A33:B67,2,FALSE)</f>
        <v>q28</v>
      </c>
      <c r="C29" s="3">
        <f>IF('1'!C37=Matrice!$Q$4,Matrice!$R$4,IF('1'!C37=Matrice!$Q$2,Matrice!$R$2,0.5))</f>
        <v>1</v>
      </c>
      <c r="D29" s="3">
        <f>IF('2'!C37=Matrice!$Q$4,Matrice!$R$4,IF('2'!C37=Matrice!$Q$2,Matrice!$R$2,0.5))</f>
        <v>1</v>
      </c>
      <c r="E29" s="3">
        <f>IF('3'!C37=Matrice!$Q$4,Matrice!$R$4,IF('3'!C37=Matrice!$Q$2,Matrice!$R$2,0.5))</f>
        <v>1</v>
      </c>
      <c r="F29" s="3">
        <f>IF('4'!C37=Matrice!$Q$4,Matrice!$R$4,IF('4'!C37=Matrice!$Q$2,Matrice!$R$2,0.5))</f>
        <v>1</v>
      </c>
      <c r="G29" s="3">
        <f>IF('5'!C37=Matrice!$Q$4,Matrice!$R$4,IF('5'!C37=Matrice!$Q$2,Matrice!$R$2,0.5))</f>
        <v>1</v>
      </c>
      <c r="H29" s="3">
        <f>IF('6'!C37=Matrice!$Q$4,Matrice!$R$4,IF('6'!C37=Matrice!$Q$2,Matrice!$R$2,0.5))</f>
        <v>1</v>
      </c>
      <c r="I29" s="3">
        <f>IF('7'!C37=Matrice!$Q$4,Matrice!$R$4,IF('7'!C37=Matrice!$Q$2,Matrice!$R$2,0.5))</f>
        <v>1</v>
      </c>
      <c r="J29" s="3">
        <f>IF('8'!C37=Matrice!$Q$4,Matrice!$R$4,IF('8'!C37=Matrice!$Q$2,Matrice!$R$2,0.5))</f>
        <v>1</v>
      </c>
      <c r="K29" s="3">
        <f>IF('9'!C37=Matrice!$Q$4,Matrice!$R$4,IF('9'!C37=Matrice!$Q$2,Matrice!$R$2,0.5))</f>
        <v>1</v>
      </c>
      <c r="L29" s="3">
        <f>IF('10'!C37=Matrice!$Q$4,Matrice!$R$4,IF('10'!C37=Matrice!$Q$2,Matrice!$R$2,0.5))</f>
        <v>1</v>
      </c>
      <c r="M29" s="12">
        <f>+AVERAGE(C29:L29)</f>
        <v>1</v>
      </c>
      <c r="N29" s="14" cm="1">
        <f t="array" ref="N29">TRANSPOSE(_xlfn.MODE.SNGL(C29:L29))</f>
        <v>1</v>
      </c>
      <c r="O29" s="5">
        <f>+_xlfn.STDEV.S(C29:L29)</f>
        <v>0</v>
      </c>
    </row>
    <row r="30" spans="1:15" x14ac:dyDescent="0.3">
      <c r="A30" t="s">
        <v>51</v>
      </c>
      <c r="B30" s="2" t="str">
        <f>+VLOOKUP(A30,'1'!A34:B68,2,FALSE)</f>
        <v>q29</v>
      </c>
      <c r="C30" s="3">
        <f>IF('1'!C38=Matrice!$Q$4,Matrice!$R$4,IF('1'!C38=Matrice!$Q$2,Matrice!$R$2,0.5))</f>
        <v>1</v>
      </c>
      <c r="D30" s="3">
        <f>IF('2'!C38=Matrice!$Q$4,Matrice!$R$4,IF('2'!C38=Matrice!$Q$2,Matrice!$R$2,0.5))</f>
        <v>1</v>
      </c>
      <c r="E30" s="3">
        <f>IF('3'!C38=Matrice!$Q$4,Matrice!$R$4,IF('3'!C38=Matrice!$Q$2,Matrice!$R$2,0.5))</f>
        <v>1</v>
      </c>
      <c r="F30" s="3">
        <f>IF('4'!C38=Matrice!$Q$4,Matrice!$R$4,IF('4'!C38=Matrice!$Q$2,Matrice!$R$2,0.5))</f>
        <v>1</v>
      </c>
      <c r="G30" s="3">
        <f>IF('5'!C38=Matrice!$Q$4,Matrice!$R$4,IF('5'!C38=Matrice!$Q$2,Matrice!$R$2,0.5))</f>
        <v>1</v>
      </c>
      <c r="H30" s="3">
        <f>IF('6'!C38=Matrice!$Q$4,Matrice!$R$4,IF('6'!C38=Matrice!$Q$2,Matrice!$R$2,0.5))</f>
        <v>1</v>
      </c>
      <c r="I30" s="3">
        <f>IF('7'!C38=Matrice!$Q$4,Matrice!$R$4,IF('7'!C38=Matrice!$Q$2,Matrice!$R$2,0.5))</f>
        <v>1</v>
      </c>
      <c r="J30" s="3">
        <f>IF('8'!C38=Matrice!$Q$4,Matrice!$R$4,IF('8'!C38=Matrice!$Q$2,Matrice!$R$2,0.5))</f>
        <v>1</v>
      </c>
      <c r="K30" s="3">
        <f>IF('9'!C38=Matrice!$Q$4,Matrice!$R$4,IF('9'!C38=Matrice!$Q$2,Matrice!$R$2,0.5))</f>
        <v>1</v>
      </c>
      <c r="L30" s="3">
        <f>IF('10'!C38=Matrice!$Q$4,Matrice!$R$4,IF('10'!C38=Matrice!$Q$2,Matrice!$R$2,0.5))</f>
        <v>1</v>
      </c>
      <c r="M30" s="12">
        <f>+AVERAGE(C30:L30)</f>
        <v>1</v>
      </c>
      <c r="N30" s="14" cm="1">
        <f t="array" ref="N30">TRANSPOSE(_xlfn.MODE.SNGL(C30:L30))</f>
        <v>1</v>
      </c>
      <c r="O30" s="5">
        <f>+_xlfn.STDEV.S(C30:L30)</f>
        <v>0</v>
      </c>
    </row>
    <row r="31" spans="1:15" x14ac:dyDescent="0.3">
      <c r="A31" t="s">
        <v>52</v>
      </c>
      <c r="B31" s="2" t="str">
        <f>+VLOOKUP(A31,'1'!A35:B69,2,FALSE)</f>
        <v>q30</v>
      </c>
      <c r="C31" s="3">
        <f>IF('1'!C39=Matrice!$Q$4,Matrice!$R$4,IF('1'!C39=Matrice!$Q$2,Matrice!$R$2,0.5))</f>
        <v>1</v>
      </c>
      <c r="D31" s="3">
        <f>IF('2'!C39=Matrice!$Q$4,Matrice!$R$4,IF('2'!C39=Matrice!$Q$2,Matrice!$R$2,0.5))</f>
        <v>1</v>
      </c>
      <c r="E31" s="3">
        <f>IF('3'!C39=Matrice!$Q$4,Matrice!$R$4,IF('3'!C39=Matrice!$Q$2,Matrice!$R$2,0.5))</f>
        <v>1</v>
      </c>
      <c r="F31" s="3">
        <f>IF('4'!C39=Matrice!$Q$4,Matrice!$R$4,IF('4'!C39=Matrice!$Q$2,Matrice!$R$2,0.5))</f>
        <v>1</v>
      </c>
      <c r="G31" s="3">
        <f>IF('5'!C39=Matrice!$Q$4,Matrice!$R$4,IF('5'!C39=Matrice!$Q$2,Matrice!$R$2,0.5))</f>
        <v>1</v>
      </c>
      <c r="H31" s="3">
        <f>IF('6'!C39=Matrice!$Q$4,Matrice!$R$4,IF('6'!C39=Matrice!$Q$2,Matrice!$R$2,0.5))</f>
        <v>1</v>
      </c>
      <c r="I31" s="3">
        <f>IF('7'!C39=Matrice!$Q$4,Matrice!$R$4,IF('7'!C39=Matrice!$Q$2,Matrice!$R$2,0.5))</f>
        <v>1</v>
      </c>
      <c r="J31" s="3">
        <f>IF('8'!C39=Matrice!$Q$4,Matrice!$R$4,IF('8'!C39=Matrice!$Q$2,Matrice!$R$2,0.5))</f>
        <v>1</v>
      </c>
      <c r="K31" s="3">
        <f>IF('9'!C39=Matrice!$Q$4,Matrice!$R$4,IF('9'!C39=Matrice!$Q$2,Matrice!$R$2,0.5))</f>
        <v>1</v>
      </c>
      <c r="L31" s="3">
        <f>IF('10'!C39=Matrice!$Q$4,Matrice!$R$4,IF('10'!C39=Matrice!$Q$2,Matrice!$R$2,0.5))</f>
        <v>1</v>
      </c>
      <c r="M31" s="12">
        <f>+AVERAGE(C31:L31)</f>
        <v>1</v>
      </c>
      <c r="N31" s="14" cm="1">
        <f t="array" ref="N31">TRANSPOSE(_xlfn.MODE.SNGL(C31:L31))</f>
        <v>1</v>
      </c>
      <c r="O31" s="5">
        <f>+_xlfn.STDEV.S(C31:L31)</f>
        <v>0</v>
      </c>
    </row>
    <row r="32" spans="1:15" x14ac:dyDescent="0.3">
      <c r="M32" s="1"/>
      <c r="N32" s="1"/>
      <c r="O32" s="1"/>
    </row>
    <row r="33" spans="1:15" x14ac:dyDescent="0.3">
      <c r="A33" t="s">
        <v>5</v>
      </c>
      <c r="C33" s="5">
        <f>SUM(C12:C32)/3</f>
        <v>6.166666666666667</v>
      </c>
      <c r="D33" s="5">
        <f>SUM(D2:D32)/3</f>
        <v>8.8333333333333339</v>
      </c>
      <c r="E33" s="5">
        <f>SUM(E2:E32)/3</f>
        <v>9.1666666666666661</v>
      </c>
      <c r="F33" s="5">
        <f>SUM(F2:F32)/3</f>
        <v>8.5</v>
      </c>
      <c r="G33" s="5">
        <f>SUM(G2:G32)/3</f>
        <v>8.5</v>
      </c>
      <c r="H33" s="5">
        <f>SUM(H2:H32)/3</f>
        <v>8.5</v>
      </c>
      <c r="I33" s="5">
        <f>SUM(I2:I32)/3</f>
        <v>8.3333333333333339</v>
      </c>
      <c r="J33" s="5">
        <f>SUM(J2:J32)/3</f>
        <v>8.5</v>
      </c>
      <c r="K33" s="5">
        <f>SUM(K2:K32)/3</f>
        <v>8.5</v>
      </c>
      <c r="L33" s="5">
        <f>SUM(L2:L32)/3</f>
        <v>8.1666666666666661</v>
      </c>
      <c r="M33" s="5">
        <f>SUM(M2:M32)/3</f>
        <v>8.6166666666666671</v>
      </c>
      <c r="N33" s="5"/>
      <c r="O33" s="1"/>
    </row>
  </sheetData>
  <phoneticPr fontId="2" type="noConversion"/>
  <conditionalFormatting sqref="C2:N31">
    <cfRule type="expression" dxfId="2" priority="1">
      <formula>"ABS(C2-$N2)&gt;0.5"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A013-3704-417C-B130-C4DCB6C91026}">
  <dimension ref="A3:B9"/>
  <sheetViews>
    <sheetView tabSelected="1" workbookViewId="0">
      <selection activeCell="A7" sqref="A7"/>
    </sheetView>
  </sheetViews>
  <sheetFormatPr baseColWidth="10" defaultRowHeight="14.4" x14ac:dyDescent="0.3"/>
  <cols>
    <col min="1" max="1" width="19.5546875" bestFit="1" customWidth="1"/>
    <col min="2" max="2" width="19" style="13" bestFit="1" customWidth="1"/>
    <col min="3" max="3" width="55.6640625" bestFit="1" customWidth="1"/>
    <col min="4" max="4" width="63.21875" bestFit="1" customWidth="1"/>
    <col min="5" max="5" width="39" bestFit="1" customWidth="1"/>
    <col min="6" max="6" width="64.77734375" bestFit="1" customWidth="1"/>
    <col min="7" max="7" width="12" bestFit="1" customWidth="1"/>
  </cols>
  <sheetData>
    <row r="3" spans="1:2" x14ac:dyDescent="0.3">
      <c r="A3" s="15" t="s">
        <v>53</v>
      </c>
      <c r="B3" s="13" t="s">
        <v>55</v>
      </c>
    </row>
    <row r="4" spans="1:2" x14ac:dyDescent="0.3">
      <c r="A4" s="16" t="s">
        <v>61</v>
      </c>
      <c r="B4" s="13">
        <v>0.316227766016838</v>
      </c>
    </row>
    <row r="5" spans="1:2" x14ac:dyDescent="0.3">
      <c r="A5" s="16" t="s">
        <v>62</v>
      </c>
      <c r="B5" s="13">
        <v>0.48304589153964794</v>
      </c>
    </row>
    <row r="6" spans="1:2" x14ac:dyDescent="0.3">
      <c r="A6" s="16" t="s">
        <v>64</v>
      </c>
      <c r="B6" s="13">
        <v>0.24152294576982405</v>
      </c>
    </row>
    <row r="7" spans="1:2" x14ac:dyDescent="0.3">
      <c r="A7" s="16" t="s">
        <v>66</v>
      </c>
      <c r="B7" s="13">
        <v>0.316227766016838</v>
      </c>
    </row>
    <row r="8" spans="1:2" x14ac:dyDescent="0.3">
      <c r="A8" s="16" t="s">
        <v>72</v>
      </c>
      <c r="B8" s="13">
        <v>0.24152294576982405</v>
      </c>
    </row>
    <row r="9" spans="1:2" x14ac:dyDescent="0.3">
      <c r="A9" s="16" t="s">
        <v>54</v>
      </c>
      <c r="B9" s="13">
        <v>1.5985473151129721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Matrice</vt:lpstr>
      <vt:lpstr>Questions sensibles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Boaglio</dc:creator>
  <cp:lastModifiedBy>Hollingue Aurélie</cp:lastModifiedBy>
  <cp:lastPrinted>2019-08-27T11:15:18Z</cp:lastPrinted>
  <dcterms:created xsi:type="dcterms:W3CDTF">2019-01-27T22:27:47Z</dcterms:created>
  <dcterms:modified xsi:type="dcterms:W3CDTF">2021-12-11T17:31:59Z</dcterms:modified>
</cp:coreProperties>
</file>