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rofils_tse\04 - profils\production\Desktop\"/>
    </mc:Choice>
  </mc:AlternateContent>
  <bookViews>
    <workbookView xWindow="0" yWindow="0" windowWidth="28800" windowHeight="12435"/>
  </bookViews>
  <sheets>
    <sheet name="Inventaire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72" i="1" l="1"/>
  <c r="K272" i="1"/>
  <c r="J272" i="1"/>
  <c r="G270" i="1"/>
  <c r="L269" i="1"/>
  <c r="K269" i="1"/>
  <c r="J269" i="1"/>
  <c r="L268" i="1"/>
  <c r="K268" i="1"/>
  <c r="J268" i="1"/>
  <c r="G266" i="1"/>
  <c r="L265" i="1"/>
  <c r="K265" i="1"/>
  <c r="J265" i="1"/>
  <c r="G263" i="1"/>
  <c r="L262" i="1"/>
  <c r="K262" i="1"/>
  <c r="J262" i="1"/>
  <c r="G260" i="1"/>
  <c r="L259" i="1"/>
  <c r="K259" i="1"/>
  <c r="J259" i="1"/>
  <c r="L258" i="1"/>
  <c r="K258" i="1"/>
  <c r="J258" i="1"/>
  <c r="L257" i="1"/>
  <c r="K257" i="1"/>
  <c r="J257" i="1"/>
  <c r="G255" i="1"/>
  <c r="L254" i="1"/>
  <c r="K254" i="1"/>
  <c r="J254" i="1"/>
  <c r="G252" i="1"/>
  <c r="L251" i="1"/>
  <c r="K251" i="1"/>
  <c r="J251" i="1"/>
  <c r="L250" i="1"/>
  <c r="K250" i="1"/>
  <c r="J250" i="1"/>
  <c r="G248" i="1"/>
  <c r="L247" i="1"/>
  <c r="K247" i="1"/>
  <c r="J247" i="1"/>
  <c r="G245" i="1"/>
  <c r="L244" i="1"/>
  <c r="K244" i="1"/>
  <c r="J244" i="1"/>
  <c r="L243" i="1"/>
  <c r="K243" i="1"/>
  <c r="J243" i="1"/>
  <c r="L242" i="1"/>
  <c r="K242" i="1"/>
  <c r="J242" i="1"/>
  <c r="L241" i="1"/>
  <c r="K241" i="1"/>
  <c r="J241" i="1"/>
  <c r="L240" i="1"/>
  <c r="K240" i="1"/>
  <c r="J240" i="1"/>
  <c r="L239" i="1"/>
  <c r="K239" i="1"/>
  <c r="J239" i="1"/>
  <c r="L238" i="1"/>
  <c r="K238" i="1"/>
  <c r="J238" i="1"/>
  <c r="L237" i="1"/>
  <c r="K237" i="1"/>
  <c r="J237" i="1"/>
  <c r="L236" i="1"/>
  <c r="K236" i="1"/>
  <c r="J236" i="1"/>
  <c r="L235" i="1"/>
  <c r="K235" i="1"/>
  <c r="J235" i="1"/>
  <c r="L234" i="1"/>
  <c r="K234" i="1"/>
  <c r="J234" i="1"/>
  <c r="L233" i="1"/>
  <c r="K233" i="1"/>
  <c r="J233" i="1"/>
  <c r="L232" i="1"/>
  <c r="K232" i="1"/>
  <c r="J232" i="1"/>
  <c r="L231" i="1"/>
  <c r="K231" i="1"/>
  <c r="J231" i="1"/>
  <c r="L230" i="1"/>
  <c r="K230" i="1"/>
  <c r="J230" i="1"/>
  <c r="L229" i="1"/>
  <c r="K229" i="1"/>
  <c r="J229" i="1"/>
  <c r="L228" i="1"/>
  <c r="K228" i="1"/>
  <c r="J228" i="1"/>
  <c r="L227" i="1"/>
  <c r="K227" i="1"/>
  <c r="J227" i="1"/>
  <c r="L226" i="1"/>
  <c r="K226" i="1"/>
  <c r="J226" i="1"/>
  <c r="L225" i="1"/>
  <c r="K225" i="1"/>
  <c r="J225" i="1"/>
  <c r="L224" i="1"/>
  <c r="K224" i="1"/>
  <c r="J224" i="1"/>
  <c r="L223" i="1"/>
  <c r="K223" i="1"/>
  <c r="J223" i="1"/>
  <c r="L222" i="1"/>
  <c r="K222" i="1"/>
  <c r="J222" i="1"/>
  <c r="L221" i="1"/>
  <c r="K221" i="1"/>
  <c r="J221" i="1"/>
  <c r="L220" i="1"/>
  <c r="K220" i="1"/>
  <c r="J220" i="1"/>
  <c r="L219" i="1"/>
  <c r="K219" i="1"/>
  <c r="J219" i="1"/>
  <c r="L218" i="1"/>
  <c r="K218" i="1"/>
  <c r="J218" i="1"/>
  <c r="L217" i="1"/>
  <c r="K217" i="1"/>
  <c r="J217" i="1"/>
  <c r="L216" i="1"/>
  <c r="K216" i="1"/>
  <c r="J216" i="1"/>
  <c r="L215" i="1"/>
  <c r="K215" i="1"/>
  <c r="J215" i="1"/>
  <c r="L214" i="1"/>
  <c r="K214" i="1"/>
  <c r="J214" i="1"/>
  <c r="L213" i="1"/>
  <c r="K213" i="1"/>
  <c r="J213" i="1"/>
  <c r="L212" i="1"/>
  <c r="K212" i="1"/>
  <c r="J212" i="1"/>
  <c r="L211" i="1"/>
  <c r="K211" i="1"/>
  <c r="J211" i="1"/>
  <c r="L210" i="1"/>
  <c r="K210" i="1"/>
  <c r="J210" i="1"/>
  <c r="L209" i="1"/>
  <c r="K209" i="1"/>
  <c r="J209" i="1"/>
  <c r="L208" i="1"/>
  <c r="K208" i="1"/>
  <c r="J208" i="1"/>
  <c r="L207" i="1"/>
  <c r="K207" i="1"/>
  <c r="J207" i="1"/>
  <c r="L206" i="1"/>
  <c r="K206" i="1"/>
  <c r="J206" i="1"/>
  <c r="L205" i="1"/>
  <c r="K205" i="1"/>
  <c r="J205" i="1"/>
  <c r="L204" i="1"/>
  <c r="K204" i="1"/>
  <c r="J204" i="1"/>
  <c r="L203" i="1"/>
  <c r="K203" i="1"/>
  <c r="J203" i="1"/>
  <c r="L202" i="1"/>
  <c r="K202" i="1"/>
  <c r="J202" i="1"/>
  <c r="L201" i="1"/>
  <c r="K201" i="1"/>
  <c r="J201" i="1"/>
  <c r="L200" i="1"/>
  <c r="K200" i="1"/>
  <c r="J200" i="1"/>
  <c r="G198" i="1"/>
  <c r="L197" i="1"/>
  <c r="K197" i="1"/>
  <c r="J197" i="1"/>
  <c r="L196" i="1"/>
  <c r="K196" i="1"/>
  <c r="J196" i="1"/>
  <c r="L195" i="1"/>
  <c r="K195" i="1"/>
  <c r="J195" i="1"/>
  <c r="L194" i="1"/>
  <c r="K194" i="1"/>
  <c r="J194" i="1"/>
  <c r="L193" i="1"/>
  <c r="K193" i="1"/>
  <c r="J193" i="1"/>
  <c r="L192" i="1"/>
  <c r="K192" i="1"/>
  <c r="J192" i="1"/>
  <c r="G190" i="1"/>
  <c r="L189" i="1"/>
  <c r="K189" i="1"/>
  <c r="J189" i="1"/>
  <c r="G187" i="1"/>
  <c r="L186" i="1"/>
  <c r="K186" i="1"/>
  <c r="J186" i="1"/>
  <c r="L185" i="1"/>
  <c r="K185" i="1"/>
  <c r="J185" i="1"/>
  <c r="L184" i="1"/>
  <c r="K184" i="1"/>
  <c r="J184" i="1"/>
  <c r="L183" i="1"/>
  <c r="K183" i="1"/>
  <c r="J183" i="1"/>
  <c r="L182" i="1"/>
  <c r="K182" i="1"/>
  <c r="J182" i="1"/>
  <c r="A182" i="1"/>
  <c r="L181" i="1"/>
  <c r="K181" i="1"/>
  <c r="J181" i="1"/>
  <c r="A181" i="1"/>
  <c r="L180" i="1"/>
  <c r="K180" i="1"/>
  <c r="J180" i="1"/>
  <c r="A180" i="1"/>
  <c r="L179" i="1"/>
  <c r="K179" i="1"/>
  <c r="J179" i="1"/>
  <c r="L178" i="1"/>
  <c r="K178" i="1"/>
  <c r="J178" i="1"/>
  <c r="L177" i="1"/>
  <c r="K177" i="1"/>
  <c r="J177" i="1"/>
  <c r="L176" i="1"/>
  <c r="K176" i="1"/>
  <c r="J176" i="1"/>
  <c r="L175" i="1"/>
  <c r="K175" i="1"/>
  <c r="J175" i="1"/>
  <c r="L174" i="1"/>
  <c r="K174" i="1"/>
  <c r="J174" i="1"/>
  <c r="L173" i="1"/>
  <c r="K173" i="1"/>
  <c r="J173" i="1"/>
  <c r="L172" i="1"/>
  <c r="K172" i="1"/>
  <c r="J172" i="1"/>
  <c r="G170" i="1"/>
  <c r="K169" i="1"/>
  <c r="J169" i="1"/>
  <c r="K168" i="1"/>
  <c r="J168" i="1"/>
  <c r="L167" i="1"/>
  <c r="K167" i="1"/>
  <c r="J167" i="1"/>
  <c r="G165" i="1"/>
  <c r="K164" i="1"/>
  <c r="J164" i="1"/>
  <c r="K163" i="1"/>
  <c r="J163" i="1"/>
  <c r="K162" i="1"/>
  <c r="J162" i="1"/>
  <c r="K161" i="1"/>
  <c r="J161" i="1"/>
  <c r="K160" i="1"/>
  <c r="J160" i="1"/>
  <c r="K159" i="1"/>
  <c r="J159" i="1"/>
  <c r="K158" i="1"/>
  <c r="J158" i="1"/>
  <c r="K157" i="1"/>
  <c r="J157" i="1"/>
  <c r="K156" i="1"/>
  <c r="J156" i="1"/>
  <c r="K155" i="1"/>
  <c r="J155" i="1"/>
  <c r="K154" i="1"/>
  <c r="J154" i="1"/>
  <c r="L153" i="1"/>
  <c r="K153" i="1"/>
  <c r="J153" i="1"/>
  <c r="L152" i="1"/>
  <c r="K152" i="1"/>
  <c r="J152" i="1"/>
  <c r="K151" i="1"/>
  <c r="J151" i="1"/>
  <c r="K150" i="1"/>
  <c r="J150" i="1"/>
  <c r="L149" i="1"/>
  <c r="K149" i="1"/>
  <c r="J149" i="1"/>
  <c r="G147" i="1"/>
  <c r="L146" i="1"/>
  <c r="K146" i="1"/>
  <c r="J146" i="1"/>
  <c r="G144" i="1"/>
  <c r="L143" i="1"/>
  <c r="K143" i="1"/>
  <c r="J143" i="1"/>
  <c r="L142" i="1"/>
  <c r="K142" i="1"/>
  <c r="J142" i="1"/>
  <c r="K141" i="1"/>
  <c r="J141" i="1"/>
  <c r="K140" i="1"/>
  <c r="J140" i="1"/>
  <c r="L139" i="1"/>
  <c r="K139" i="1"/>
  <c r="J139" i="1"/>
  <c r="L138" i="1"/>
  <c r="K138" i="1"/>
  <c r="J138" i="1"/>
  <c r="L137" i="1"/>
  <c r="K137" i="1"/>
  <c r="J137" i="1"/>
  <c r="L136" i="1"/>
  <c r="K136" i="1"/>
  <c r="J136" i="1"/>
  <c r="L135" i="1"/>
  <c r="K135" i="1"/>
  <c r="J135" i="1"/>
  <c r="L134" i="1"/>
  <c r="K134" i="1"/>
  <c r="J134" i="1"/>
  <c r="L133" i="1"/>
  <c r="K133" i="1"/>
  <c r="J133" i="1"/>
  <c r="L132" i="1"/>
  <c r="K132" i="1"/>
  <c r="J132" i="1"/>
  <c r="L131" i="1"/>
  <c r="K131" i="1"/>
  <c r="J131" i="1"/>
  <c r="L130" i="1"/>
  <c r="K130" i="1"/>
  <c r="J130" i="1"/>
  <c r="L129" i="1"/>
  <c r="K129" i="1"/>
  <c r="J129" i="1"/>
  <c r="L128" i="1"/>
  <c r="K128" i="1"/>
  <c r="J128" i="1"/>
  <c r="G126" i="1"/>
  <c r="L125" i="1"/>
  <c r="K125" i="1"/>
  <c r="J125" i="1"/>
  <c r="L124" i="1"/>
  <c r="K124" i="1"/>
  <c r="J124" i="1"/>
  <c r="K123" i="1"/>
  <c r="J123" i="1"/>
  <c r="K122" i="1"/>
  <c r="J122" i="1"/>
  <c r="L121" i="1"/>
  <c r="K121" i="1"/>
  <c r="J121" i="1"/>
  <c r="L120" i="1"/>
  <c r="K120" i="1"/>
  <c r="J120" i="1"/>
  <c r="K119" i="1"/>
  <c r="J119" i="1"/>
  <c r="K118" i="1"/>
  <c r="J118" i="1"/>
  <c r="K117" i="1"/>
  <c r="J117" i="1"/>
  <c r="K116" i="1"/>
  <c r="J116" i="1"/>
  <c r="K115" i="1"/>
  <c r="J115" i="1"/>
  <c r="L114" i="1"/>
  <c r="K114" i="1"/>
  <c r="J114" i="1"/>
  <c r="K113" i="1"/>
  <c r="J113" i="1"/>
  <c r="K112" i="1"/>
  <c r="J112" i="1"/>
  <c r="K111" i="1"/>
  <c r="J111" i="1"/>
  <c r="K110" i="1"/>
  <c r="J110" i="1"/>
  <c r="K109" i="1"/>
  <c r="J109" i="1"/>
  <c r="L108" i="1"/>
  <c r="K108" i="1"/>
  <c r="J108" i="1"/>
  <c r="L107" i="1"/>
  <c r="K107" i="1"/>
  <c r="J107" i="1"/>
  <c r="K106" i="1"/>
  <c r="J106" i="1"/>
  <c r="K105" i="1"/>
  <c r="J105" i="1"/>
  <c r="L104" i="1"/>
  <c r="K104" i="1"/>
  <c r="J104" i="1"/>
  <c r="L103" i="1"/>
  <c r="K103" i="1"/>
  <c r="J103" i="1"/>
  <c r="L102" i="1"/>
  <c r="K102" i="1"/>
  <c r="J102" i="1"/>
  <c r="L101" i="1"/>
  <c r="K101" i="1"/>
  <c r="J101" i="1"/>
  <c r="L100" i="1"/>
  <c r="K100" i="1"/>
  <c r="J100" i="1"/>
  <c r="L99" i="1"/>
  <c r="K99" i="1"/>
  <c r="J99" i="1"/>
  <c r="K98" i="1"/>
  <c r="J98" i="1"/>
  <c r="K97" i="1"/>
  <c r="J97" i="1"/>
  <c r="K96" i="1"/>
  <c r="J96" i="1"/>
  <c r="L95" i="1"/>
  <c r="K95" i="1"/>
  <c r="J95" i="1"/>
  <c r="L94" i="1"/>
  <c r="K94" i="1"/>
  <c r="J94" i="1"/>
  <c r="K93" i="1"/>
  <c r="J93" i="1"/>
  <c r="K92" i="1"/>
  <c r="J92" i="1"/>
  <c r="K91" i="1"/>
  <c r="J91" i="1"/>
  <c r="K90" i="1"/>
  <c r="J90" i="1"/>
  <c r="L89" i="1"/>
  <c r="K89" i="1"/>
  <c r="J89" i="1"/>
  <c r="L88" i="1"/>
  <c r="K88" i="1"/>
  <c r="J88" i="1"/>
  <c r="L87" i="1"/>
  <c r="K87" i="1"/>
  <c r="J87" i="1"/>
  <c r="K86" i="1"/>
  <c r="J86" i="1"/>
  <c r="K85" i="1"/>
  <c r="J85" i="1"/>
  <c r="L84" i="1"/>
  <c r="K84" i="1"/>
  <c r="J84" i="1"/>
  <c r="K83" i="1"/>
  <c r="J83" i="1"/>
  <c r="L82" i="1"/>
  <c r="K82" i="1"/>
  <c r="J82" i="1"/>
  <c r="L81" i="1"/>
  <c r="K81" i="1"/>
  <c r="J81" i="1"/>
  <c r="L80" i="1"/>
  <c r="K80" i="1"/>
  <c r="J80" i="1"/>
  <c r="K79" i="1"/>
  <c r="J79" i="1"/>
  <c r="K78" i="1"/>
  <c r="J78" i="1"/>
  <c r="K77" i="1"/>
  <c r="J77" i="1"/>
  <c r="K76" i="1"/>
  <c r="J76" i="1"/>
  <c r="L75" i="1"/>
  <c r="K75" i="1"/>
  <c r="J75" i="1"/>
  <c r="L74" i="1"/>
  <c r="K74" i="1"/>
  <c r="J74" i="1"/>
  <c r="K73" i="1"/>
  <c r="J73" i="1"/>
  <c r="K72" i="1"/>
  <c r="J72" i="1"/>
  <c r="K71" i="1"/>
  <c r="J71" i="1"/>
  <c r="K70" i="1"/>
  <c r="J70" i="1"/>
  <c r="L69" i="1"/>
  <c r="K69" i="1"/>
  <c r="J69" i="1"/>
  <c r="L68" i="1"/>
  <c r="K68" i="1"/>
  <c r="J68" i="1"/>
  <c r="L67" i="1"/>
  <c r="K67" i="1"/>
  <c r="J67" i="1"/>
  <c r="G65" i="1"/>
  <c r="K64" i="1"/>
  <c r="J64" i="1"/>
  <c r="L63" i="1"/>
  <c r="K63" i="1"/>
  <c r="J63" i="1"/>
  <c r="G61" i="1"/>
  <c r="L60" i="1"/>
  <c r="K60" i="1"/>
  <c r="J60" i="1"/>
  <c r="G58" i="1"/>
  <c r="L57" i="1"/>
  <c r="K57" i="1"/>
  <c r="J57" i="1"/>
  <c r="L56" i="1"/>
  <c r="K56" i="1"/>
  <c r="J56" i="1"/>
  <c r="L55" i="1"/>
  <c r="K55" i="1"/>
  <c r="J55" i="1"/>
  <c r="K54" i="1"/>
  <c r="J54" i="1"/>
  <c r="K53" i="1"/>
  <c r="J53" i="1"/>
  <c r="K52" i="1"/>
  <c r="J52" i="1"/>
  <c r="L51" i="1"/>
  <c r="K51" i="1"/>
  <c r="J51" i="1"/>
  <c r="L50" i="1"/>
  <c r="K50" i="1"/>
  <c r="J50" i="1"/>
  <c r="L49" i="1"/>
  <c r="K49" i="1"/>
  <c r="J49" i="1"/>
  <c r="K48" i="1"/>
  <c r="J48" i="1"/>
  <c r="K47" i="1"/>
  <c r="J47" i="1"/>
  <c r="K46" i="1"/>
  <c r="J46" i="1"/>
  <c r="L45" i="1"/>
  <c r="K45" i="1"/>
  <c r="J45" i="1"/>
  <c r="L44" i="1"/>
  <c r="K44" i="1"/>
  <c r="J44" i="1"/>
  <c r="L43" i="1"/>
  <c r="K43" i="1"/>
  <c r="J43" i="1"/>
  <c r="L42" i="1"/>
  <c r="K42" i="1"/>
  <c r="J42" i="1"/>
  <c r="K41" i="1"/>
  <c r="J41" i="1"/>
  <c r="K40" i="1"/>
  <c r="J40" i="1"/>
  <c r="L39" i="1"/>
  <c r="K39" i="1"/>
  <c r="J39" i="1"/>
  <c r="L38" i="1"/>
  <c r="K38" i="1"/>
  <c r="J38" i="1"/>
  <c r="L37" i="1"/>
  <c r="K37" i="1"/>
  <c r="J37" i="1"/>
  <c r="L36" i="1"/>
  <c r="K36" i="1"/>
  <c r="J36" i="1"/>
  <c r="L35" i="1"/>
  <c r="K35" i="1"/>
  <c r="J35" i="1"/>
  <c r="K34" i="1"/>
  <c r="J34" i="1"/>
  <c r="K33" i="1"/>
  <c r="J33" i="1"/>
  <c r="K32" i="1"/>
  <c r="J32" i="1"/>
  <c r="L31" i="1"/>
  <c r="K31" i="1"/>
  <c r="J31" i="1"/>
  <c r="L30" i="1"/>
  <c r="K30" i="1"/>
  <c r="J30" i="1"/>
  <c r="L29" i="1"/>
  <c r="K29" i="1"/>
  <c r="J29" i="1"/>
  <c r="K28" i="1"/>
  <c r="J28" i="1"/>
  <c r="K27" i="1"/>
  <c r="J27" i="1"/>
  <c r="K26" i="1"/>
  <c r="J26" i="1"/>
  <c r="L25" i="1"/>
  <c r="K25" i="1"/>
  <c r="J25" i="1"/>
  <c r="L24" i="1"/>
  <c r="K24" i="1"/>
  <c r="J24" i="1"/>
  <c r="L23" i="1"/>
  <c r="K23" i="1"/>
  <c r="J23" i="1"/>
  <c r="L22" i="1"/>
  <c r="K22" i="1"/>
  <c r="J22" i="1"/>
  <c r="K21" i="1"/>
  <c r="J21" i="1"/>
  <c r="K20" i="1"/>
  <c r="J20" i="1"/>
  <c r="L19" i="1"/>
  <c r="K19" i="1"/>
  <c r="J19" i="1"/>
  <c r="L18" i="1"/>
  <c r="K18" i="1"/>
  <c r="J18" i="1"/>
  <c r="L17" i="1"/>
  <c r="K17" i="1"/>
  <c r="J17" i="1"/>
  <c r="L16" i="1"/>
  <c r="K16" i="1"/>
  <c r="J16" i="1"/>
  <c r="L15" i="1"/>
  <c r="K15" i="1"/>
  <c r="J15" i="1"/>
  <c r="K14" i="1"/>
  <c r="J14" i="1"/>
  <c r="K13" i="1"/>
  <c r="J13" i="1"/>
  <c r="L12" i="1"/>
  <c r="K12" i="1"/>
  <c r="J12" i="1"/>
  <c r="L11" i="1"/>
  <c r="K11" i="1"/>
  <c r="J11" i="1"/>
  <c r="L10" i="1"/>
  <c r="K10" i="1"/>
  <c r="J10" i="1"/>
  <c r="L9" i="1"/>
  <c r="K9" i="1"/>
  <c r="J9" i="1"/>
  <c r="K8" i="1"/>
  <c r="J8" i="1"/>
  <c r="G6" i="1"/>
  <c r="F2" i="1"/>
  <c r="L158" i="1" s="1"/>
  <c r="L159" i="1" l="1"/>
  <c r="L168" i="1"/>
  <c r="L115" i="1"/>
  <c r="L160" i="1"/>
  <c r="L122" i="1"/>
  <c r="L109" i="1"/>
  <c r="L154" i="1"/>
  <c r="L169" i="1"/>
  <c r="L76" i="1"/>
  <c r="L96" i="1"/>
  <c r="L116" i="1"/>
  <c r="L161" i="1"/>
  <c r="L83" i="1"/>
  <c r="L123" i="1"/>
  <c r="L70" i="1"/>
  <c r="L90" i="1"/>
  <c r="L110" i="1"/>
  <c r="L155" i="1"/>
  <c r="L32" i="1"/>
  <c r="L52" i="1"/>
  <c r="L77" i="1"/>
  <c r="L97" i="1"/>
  <c r="L117" i="1"/>
  <c r="L162" i="1"/>
  <c r="L26" i="1"/>
  <c r="L46" i="1"/>
  <c r="L71" i="1"/>
  <c r="L91" i="1"/>
  <c r="L111" i="1"/>
  <c r="L156" i="1"/>
  <c r="L13" i="1"/>
  <c r="L33" i="1"/>
  <c r="L53" i="1"/>
  <c r="L78" i="1"/>
  <c r="L98" i="1"/>
  <c r="L118" i="1"/>
  <c r="L163" i="1"/>
  <c r="L20" i="1"/>
  <c r="L40" i="1"/>
  <c r="L85" i="1"/>
  <c r="L105" i="1"/>
  <c r="L140" i="1"/>
  <c r="L150" i="1"/>
  <c r="M6" i="1"/>
  <c r="L27" i="1"/>
  <c r="L47" i="1"/>
  <c r="L72" i="1"/>
  <c r="L92" i="1"/>
  <c r="L112" i="1"/>
  <c r="L157" i="1"/>
  <c r="L14" i="1"/>
  <c r="L34" i="1"/>
  <c r="L54" i="1"/>
  <c r="L64" i="1"/>
  <c r="L79" i="1"/>
  <c r="L119" i="1"/>
  <c r="L164" i="1"/>
  <c r="L21" i="1"/>
  <c r="L41" i="1"/>
  <c r="L86" i="1"/>
  <c r="L106" i="1"/>
  <c r="L141" i="1"/>
  <c r="L151" i="1"/>
  <c r="L8" i="1"/>
  <c r="L28" i="1"/>
  <c r="L48" i="1"/>
  <c r="L73" i="1"/>
  <c r="L93" i="1"/>
  <c r="L113" i="1"/>
</calcChain>
</file>

<file path=xl/sharedStrings.xml><?xml version="1.0" encoding="utf-8"?>
<sst xmlns="http://schemas.openxmlformats.org/spreadsheetml/2006/main" count="750" uniqueCount="186">
  <si>
    <t>DATE</t>
  </si>
  <si>
    <t>INVENTAIRE</t>
  </si>
  <si>
    <t>Code MP</t>
  </si>
  <si>
    <t>Date dépotage</t>
  </si>
  <si>
    <t>CF</t>
  </si>
  <si>
    <t>Chariot</t>
  </si>
  <si>
    <t>Lot</t>
  </si>
  <si>
    <t>MAS</t>
  </si>
  <si>
    <t>Nombre de pièces</t>
  </si>
  <si>
    <t>Poids net</t>
  </si>
  <si>
    <t>Poids Moyen</t>
  </si>
  <si>
    <t>Délai depuis dépotage</t>
  </si>
  <si>
    <t>Jours restants avant DLC</t>
  </si>
  <si>
    <t>70012i</t>
  </si>
  <si>
    <t>112138</t>
  </si>
  <si>
    <t>38/21</t>
  </si>
  <si>
    <t>112132</t>
  </si>
  <si>
    <t>32/21</t>
  </si>
  <si>
    <t>112136</t>
  </si>
  <si>
    <t>36/21</t>
  </si>
  <si>
    <t>112141</t>
  </si>
  <si>
    <t>41/21</t>
  </si>
  <si>
    <t>223210004</t>
  </si>
  <si>
    <t>45/21</t>
  </si>
  <si>
    <t>223120001</t>
  </si>
  <si>
    <t>44/21</t>
  </si>
  <si>
    <t>49/21</t>
  </si>
  <si>
    <t>223220001</t>
  </si>
  <si>
    <t>223270001</t>
  </si>
  <si>
    <t>46/21</t>
  </si>
  <si>
    <t>223280004</t>
  </si>
  <si>
    <t>43/21</t>
  </si>
  <si>
    <t>F2660020</t>
  </si>
  <si>
    <t>50/21</t>
  </si>
  <si>
    <t>F2710036</t>
  </si>
  <si>
    <t>51/21</t>
  </si>
  <si>
    <t>F2710037</t>
  </si>
  <si>
    <t>48/21</t>
  </si>
  <si>
    <t>F2630046</t>
  </si>
  <si>
    <t>F2580047</t>
  </si>
  <si>
    <t>F2590017</t>
  </si>
  <si>
    <t>112143</t>
  </si>
  <si>
    <t>112146</t>
  </si>
  <si>
    <t>112147</t>
  </si>
  <si>
    <t>47/21</t>
  </si>
  <si>
    <t>112149</t>
  </si>
  <si>
    <t>70021i</t>
  </si>
  <si>
    <t>70033i</t>
  </si>
  <si>
    <t>112114</t>
  </si>
  <si>
    <t>14/21</t>
  </si>
  <si>
    <t>22326214</t>
  </si>
  <si>
    <t>22337214</t>
  </si>
  <si>
    <t>22333186</t>
  </si>
  <si>
    <t>22328186</t>
  </si>
  <si>
    <t>22347186</t>
  </si>
  <si>
    <t>22332245</t>
  </si>
  <si>
    <t>05/22</t>
  </si>
  <si>
    <t>22333245</t>
  </si>
  <si>
    <t>22347245</t>
  </si>
  <si>
    <t>07/22</t>
  </si>
  <si>
    <t/>
  </si>
  <si>
    <t>5+4</t>
  </si>
  <si>
    <t>22315495</t>
  </si>
  <si>
    <t>22320495</t>
  </si>
  <si>
    <t>08/22</t>
  </si>
  <si>
    <t>22326495</t>
  </si>
  <si>
    <t>09/22</t>
  </si>
  <si>
    <t>22329495</t>
  </si>
  <si>
    <t>10/22</t>
  </si>
  <si>
    <t>2437</t>
  </si>
  <si>
    <t>2232900247</t>
  </si>
  <si>
    <t>2233600298</t>
  </si>
  <si>
    <t>2234100267</t>
  </si>
  <si>
    <t>4922</t>
  </si>
  <si>
    <t>70022i</t>
  </si>
  <si>
    <t>4522</t>
  </si>
  <si>
    <t>22322</t>
  </si>
  <si>
    <t>2233404</t>
  </si>
  <si>
    <t>2234104</t>
  </si>
  <si>
    <t>06/22</t>
  </si>
  <si>
    <t>2234102</t>
  </si>
  <si>
    <t>70025i</t>
  </si>
  <si>
    <t>2232906</t>
  </si>
  <si>
    <t>2232204</t>
  </si>
  <si>
    <t>2231410</t>
  </si>
  <si>
    <t>04/22</t>
  </si>
  <si>
    <t>70026i</t>
  </si>
  <si>
    <t>2232206</t>
  </si>
  <si>
    <t>02/22</t>
  </si>
  <si>
    <t>2232908</t>
  </si>
  <si>
    <t>2233608</t>
  </si>
  <si>
    <t>70034i</t>
  </si>
  <si>
    <t>2233610</t>
  </si>
  <si>
    <t>710204468</t>
  </si>
  <si>
    <t>710204680/710204544</t>
  </si>
  <si>
    <t>710199139</t>
  </si>
  <si>
    <t>70030i</t>
  </si>
  <si>
    <t>710196515</t>
  </si>
  <si>
    <t>70018i</t>
  </si>
  <si>
    <t>AJ</t>
  </si>
  <si>
    <t>01106595</t>
  </si>
  <si>
    <t>II</t>
  </si>
  <si>
    <t>1110755</t>
  </si>
  <si>
    <t>AI</t>
  </si>
  <si>
    <t>70028i</t>
  </si>
  <si>
    <t xml:space="preserve">AJ </t>
  </si>
  <si>
    <t>4009139</t>
  </si>
  <si>
    <t>4009138</t>
  </si>
  <si>
    <t>70036i</t>
  </si>
  <si>
    <t>522320001</t>
  </si>
  <si>
    <t>AC</t>
  </si>
  <si>
    <t>D224011</t>
  </si>
  <si>
    <t>AK</t>
  </si>
  <si>
    <t>H</t>
  </si>
  <si>
    <t>D224219</t>
  </si>
  <si>
    <t>024298</t>
  </si>
  <si>
    <t>B</t>
  </si>
  <si>
    <t>024367</t>
  </si>
  <si>
    <t>023891</t>
  </si>
  <si>
    <t>70004i</t>
  </si>
  <si>
    <t>G</t>
  </si>
  <si>
    <t>F2220099</t>
  </si>
  <si>
    <t>K</t>
  </si>
  <si>
    <t>AH</t>
  </si>
  <si>
    <t>2210143000</t>
  </si>
  <si>
    <t>Z</t>
  </si>
  <si>
    <t>F2380112</t>
  </si>
  <si>
    <t>70029i</t>
  </si>
  <si>
    <t>AA</t>
  </si>
  <si>
    <t>72231400</t>
  </si>
  <si>
    <t>J</t>
  </si>
  <si>
    <t>X</t>
  </si>
  <si>
    <t>72231803</t>
  </si>
  <si>
    <t>F</t>
  </si>
  <si>
    <t>AG</t>
  </si>
  <si>
    <t>72231500</t>
  </si>
  <si>
    <t>P</t>
  </si>
  <si>
    <t>A22400140</t>
  </si>
  <si>
    <t>4+3</t>
  </si>
  <si>
    <t>1022342</t>
  </si>
  <si>
    <t>AB</t>
  </si>
  <si>
    <t>1022360</t>
  </si>
  <si>
    <t>CF3</t>
  </si>
  <si>
    <t>E</t>
  </si>
  <si>
    <t>A22471948</t>
  </si>
  <si>
    <t>Q</t>
  </si>
  <si>
    <t>321005</t>
  </si>
  <si>
    <t>70031i</t>
  </si>
  <si>
    <t>2232208</t>
  </si>
  <si>
    <t>2232903</t>
  </si>
  <si>
    <t>2233611</t>
  </si>
  <si>
    <t>70035i</t>
  </si>
  <si>
    <t>2233605</t>
  </si>
  <si>
    <t>2210142200</t>
  </si>
  <si>
    <t>2210211200</t>
  </si>
  <si>
    <t>2210312200</t>
  </si>
  <si>
    <t>L</t>
  </si>
  <si>
    <t>312611</t>
  </si>
  <si>
    <t>T</t>
  </si>
  <si>
    <t>S</t>
  </si>
  <si>
    <t>312726</t>
  </si>
  <si>
    <t>AF</t>
  </si>
  <si>
    <t>A</t>
  </si>
  <si>
    <t>290922</t>
  </si>
  <si>
    <t>226336</t>
  </si>
  <si>
    <t>229339</t>
  </si>
  <si>
    <t>229336</t>
  </si>
  <si>
    <t>V</t>
  </si>
  <si>
    <t>024265</t>
  </si>
  <si>
    <t>C</t>
  </si>
  <si>
    <t>N1M312813</t>
  </si>
  <si>
    <t>AE</t>
  </si>
  <si>
    <t>3705</t>
  </si>
  <si>
    <t>W</t>
  </si>
  <si>
    <t>3807</t>
  </si>
  <si>
    <t>70008i</t>
  </si>
  <si>
    <t>2232800387</t>
  </si>
  <si>
    <t>D</t>
  </si>
  <si>
    <t>0204</t>
  </si>
  <si>
    <t>0199</t>
  </si>
  <si>
    <t>70005i</t>
  </si>
  <si>
    <t>70007i</t>
  </si>
  <si>
    <t>70023i</t>
  </si>
  <si>
    <t>70024i</t>
  </si>
  <si>
    <t>140523</t>
  </si>
  <si>
    <t>70032i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</si>
</sst>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#,##0.00&quot; Kg&quot;"/>
    <numFmt numFmtId="166" formatCode="#,##0.00&quot; Kg/B&quot;"/>
    <numFmt numFmtId="167" formatCode="0&quot; j&quot;"/>
    <numFmt numFmtId="168" formatCode="#,##0.0&quot; Kg&quot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/>
    <xf numFmtId="0" fontId="3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5" borderId="0" xfId="0" applyFill="1"/>
    <xf numFmtId="0" fontId="0" fillId="5" borderId="0" xfId="0" applyFill="1" applyProtection="1">
      <protection locked="0"/>
    </xf>
    <xf numFmtId="0" fontId="0" fillId="0" borderId="1" xfId="0" applyFill="1" applyBorder="1" applyProtection="1"/>
    <xf numFmtId="164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49" fontId="0" fillId="0" borderId="1" xfId="0" applyNumberFormat="1" applyBorder="1" applyProtection="1">
      <protection locked="0"/>
    </xf>
    <xf numFmtId="49" fontId="0" fillId="0" borderId="1" xfId="0" applyNumberFormat="1" applyBorder="1" applyAlignment="1" applyProtection="1">
      <alignment horizontal="right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65" fontId="0" fillId="6" borderId="1" xfId="0" applyNumberFormat="1" applyFill="1" applyBorder="1" applyProtection="1">
      <protection locked="0"/>
    </xf>
    <xf numFmtId="166" fontId="0" fillId="4" borderId="1" xfId="0" applyNumberFormat="1" applyFill="1" applyBorder="1" applyProtection="1"/>
    <xf numFmtId="167" fontId="0" fillId="4" borderId="1" xfId="0" applyNumberFormat="1" applyFill="1" applyBorder="1" applyProtection="1"/>
    <xf numFmtId="164" fontId="0" fillId="6" borderId="1" xfId="0" applyNumberFormat="1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49" fontId="0" fillId="6" borderId="1" xfId="0" applyNumberFormat="1" applyFill="1" applyBorder="1" applyProtection="1">
      <protection locked="0"/>
    </xf>
    <xf numFmtId="49" fontId="0" fillId="6" borderId="1" xfId="0" applyNumberFormat="1" applyFill="1" applyBorder="1" applyAlignment="1" applyProtection="1">
      <alignment horizontal="right"/>
      <protection locked="0"/>
    </xf>
    <xf numFmtId="164" fontId="0" fillId="6" borderId="1" xfId="0" applyNumberFormat="1" applyFill="1" applyBorder="1" applyAlignment="1" applyProtection="1">
      <alignment horizontal="center"/>
      <protection locked="0"/>
    </xf>
    <xf numFmtId="0" fontId="0" fillId="6" borderId="1" xfId="0" applyFill="1" applyBorder="1" applyProtection="1"/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5" fontId="0" fillId="0" borderId="1" xfId="0" applyNumberFormat="1" applyBorder="1" applyProtection="1">
      <protection locked="0"/>
    </xf>
    <xf numFmtId="0" fontId="4" fillId="6" borderId="1" xfId="0" applyFont="1" applyFill="1" applyBorder="1" applyProtection="1"/>
    <xf numFmtId="0" fontId="0" fillId="6" borderId="1" xfId="0" applyNumberFormat="1" applyFill="1" applyBorder="1" applyAlignment="1" applyProtection="1">
      <alignment horizontal="right"/>
      <protection locked="0"/>
    </xf>
    <xf numFmtId="164" fontId="4" fillId="6" borderId="1" xfId="0" applyNumberFormat="1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1" xfId="0" applyNumberFormat="1" applyFont="1" applyFill="1" applyBorder="1" applyAlignment="1" applyProtection="1">
      <alignment horizontal="right"/>
      <protection locked="0"/>
    </xf>
    <xf numFmtId="0" fontId="4" fillId="6" borderId="1" xfId="0" applyNumberFormat="1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Protection="1">
      <protection locked="0"/>
    </xf>
    <xf numFmtId="165" fontId="1" fillId="6" borderId="1" xfId="0" applyNumberFormat="1" applyFont="1" applyFill="1" applyBorder="1" applyProtection="1">
      <protection locked="0"/>
    </xf>
    <xf numFmtId="167" fontId="0" fillId="4" borderId="2" xfId="0" applyNumberFormat="1" applyFill="1" applyBorder="1" applyProtection="1"/>
    <xf numFmtId="165" fontId="4" fillId="6" borderId="1" xfId="0" applyNumberFormat="1" applyFont="1" applyFill="1" applyBorder="1" applyProtection="1">
      <protection locked="0"/>
    </xf>
    <xf numFmtId="49" fontId="0" fillId="6" borderId="1" xfId="0" applyNumberForma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49" fontId="4" fillId="6" borderId="1" xfId="0" applyNumberFormat="1" applyFont="1" applyFill="1" applyBorder="1" applyProtection="1">
      <protection locked="0"/>
    </xf>
    <xf numFmtId="49" fontId="4" fillId="6" borderId="1" xfId="0" applyNumberFormat="1" applyFont="1" applyFill="1" applyBorder="1" applyAlignment="1" applyProtection="1">
      <alignment horizontal="center"/>
      <protection locked="0"/>
    </xf>
    <xf numFmtId="167" fontId="0" fillId="4" borderId="1" xfId="0" applyNumberFormat="1" applyFill="1" applyBorder="1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Alignment="1" applyProtection="1">
      <alignment horizontal="center"/>
      <protection locked="0"/>
    </xf>
    <xf numFmtId="165" fontId="0" fillId="0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 wrapText="1"/>
    </xf>
    <xf numFmtId="0" fontId="0" fillId="5" borderId="0" xfId="0" applyFill="1" applyProtection="1"/>
    <xf numFmtId="0" fontId="0" fillId="0" borderId="1" xfId="0" applyNumberFormat="1" applyBorder="1" applyProtection="1">
      <protection locked="0"/>
    </xf>
    <xf numFmtId="17" fontId="0" fillId="6" borderId="1" xfId="0" applyNumberFormat="1" applyFill="1" applyBorder="1" applyAlignment="1" applyProtection="1">
      <alignment horizontal="right"/>
      <protection locked="0"/>
    </xf>
    <xf numFmtId="0" fontId="0" fillId="6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Protection="1"/>
    <xf numFmtId="0" fontId="0" fillId="0" borderId="1" xfId="0" applyFill="1" applyBorder="1" applyAlignment="1" applyProtection="1">
      <alignment horizontal="center"/>
    </xf>
    <xf numFmtId="164" fontId="4" fillId="6" borderId="1" xfId="0" applyNumberFormat="1" applyFont="1" applyFill="1" applyBorder="1" applyProtection="1">
      <protection locked="0"/>
    </xf>
    <xf numFmtId="49" fontId="4" fillId="6" borderId="1" xfId="0" applyNumberFormat="1" applyFont="1" applyFill="1" applyBorder="1" applyAlignment="1" applyProtection="1">
      <alignment horizontal="right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14" fontId="0" fillId="0" borderId="1" xfId="0" applyNumberFormat="1" applyFill="1" applyBorder="1" applyProtection="1">
      <protection locked="0"/>
    </xf>
    <xf numFmtId="168" fontId="0" fillId="0" borderId="1" xfId="0" applyNumberFormat="1" applyBorder="1" applyProtection="1">
      <protection locked="0"/>
    </xf>
    <xf numFmtId="165" fontId="0" fillId="4" borderId="1" xfId="0" applyNumberFormat="1" applyFill="1" applyBorder="1" applyProtection="1"/>
    <xf numFmtId="0" fontId="0" fillId="0" borderId="1" xfId="0" applyBorder="1" applyAlignment="1" applyProtection="1">
      <alignment horizontal="right"/>
    </xf>
    <xf numFmtId="49" fontId="0" fillId="0" borderId="1" xfId="0" applyNumberFormat="1" applyFill="1" applyBorder="1" applyAlignment="1" applyProtection="1">
      <alignment horizontal="right"/>
      <protection locked="0"/>
    </xf>
    <xf numFmtId="0" fontId="4" fillId="0" borderId="1" xfId="0" applyFont="1" applyFill="1" applyBorder="1" applyProtection="1"/>
    <xf numFmtId="164" fontId="4" fillId="0" borderId="1" xfId="0" applyNumberFormat="1" applyFont="1" applyFill="1" applyBorder="1" applyProtection="1">
      <protection locked="0"/>
    </xf>
    <xf numFmtId="0" fontId="4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49" fontId="4" fillId="0" borderId="1" xfId="0" applyNumberFormat="1" applyFont="1" applyBorder="1" applyAlignment="1" applyProtection="1">
      <alignment horizontal="right"/>
      <protection locked="0"/>
    </xf>
    <xf numFmtId="164" fontId="4" fillId="0" borderId="1" xfId="0" applyNumberFormat="1" applyFont="1" applyBorder="1" applyAlignment="1" applyProtection="1">
      <alignment horizontal="center"/>
      <protection locked="0"/>
    </xf>
    <xf numFmtId="165" fontId="4" fillId="0" borderId="1" xfId="0" applyNumberFormat="1" applyFont="1" applyBorder="1" applyProtection="1">
      <protection locked="0"/>
    </xf>
    <xf numFmtId="0" fontId="5" fillId="0" borderId="1" xfId="0" applyFont="1" applyBorder="1" applyAlignment="1" applyProtection="1">
      <alignment horizontal="center"/>
      <protection locked="0"/>
    </xf>
    <xf numFmtId="49" fontId="6" fillId="0" borderId="1" xfId="0" applyNumberFormat="1" applyFont="1" applyBorder="1" applyAlignment="1" applyProtection="1">
      <alignment horizontal="right"/>
      <protection locked="0"/>
    </xf>
    <xf numFmtId="49" fontId="7" fillId="0" borderId="1" xfId="0" applyNumberFormat="1" applyFont="1" applyBorder="1" applyAlignment="1" applyProtection="1">
      <alignment horizontal="right"/>
      <protection locked="0"/>
    </xf>
    <xf numFmtId="165" fontId="0" fillId="6" borderId="1" xfId="0" applyNumberFormat="1" applyFont="1" applyFill="1" applyBorder="1" applyProtection="1"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2" fillId="4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NumberFormat="1" applyFill="1" applyBorder="1" applyProtection="1"/>
    <xf numFmtId="0" fontId="0" fillId="5" borderId="0" xfId="0" applyNumberFormat="1" applyFill="1" applyProtection="1"/>
    <xf numFmtId="0" fontId="0" fillId="5" borderId="0" xfId="0" applyNumberFormat="1" applyFill="1" applyProtection="1">
      <protection locked="0"/>
    </xf>
  </cellXfs>
  <cellStyles count="1">
    <cellStyle name="Normal" xfId="0" builtinId="0"/>
  </cellStyles>
  <dxfs count="211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381000</xdr:colOff>
      <xdr:row>1</xdr:row>
      <xdr:rowOff>157640</xdr:rowOff>
    </xdr:from>
    <xdr:ext cx="1085850" cy="541972"/>
    <xdr:sp macro="[1]!Invent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2FBA82EF-55D6-1A86-B2AE-68C6364C0F47}"/>
            </a:ext>
          </a:extLst>
        </xdr:cNvPr>
        <xdr:cNvSpPr/>
      </xdr:nvSpPr>
      <xdr:spPr>
        <a:xfrm>
          <a:off x="9525000" y="157640"/>
          <a:ext cx="1085850" cy="541972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08000" tIns="72000" rIns="108000" bIns="72000" rtlCol="0" anchor="ctr">
          <a:spAutoFit/>
        </a:bodyPr>
        <a:lstStyle/>
        <a:p>
          <a:pPr algn="ctr"/>
          <a:r>
            <a:rPr lang="fr-FR" sz="1100"/>
            <a:t>Création liste</a:t>
          </a:r>
          <a:r>
            <a:rPr lang="fr-FR" sz="1100" baseline="0"/>
            <a:t> d'inventaire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INVENTAIRES/INVENTAIRES%20MP%20QUOTIDIENS/2022/12%20DECEMBRE%202022/1612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"/>
      <sheetName val="Convertisseur"/>
      <sheetName val="Menu"/>
      <sheetName val="Inventaire"/>
      <sheetName val="Echantillons"/>
      <sheetName val="Retours Fournisseur"/>
      <sheetName val="Talons"/>
      <sheetName val="Chutes"/>
      <sheetName val="Presta Bay IGP 12M VPF Baillet"/>
      <sheetName val="Bayonne 12M GT SCN Sal Pyr"/>
      <sheetName val="Bayonne 9M Rect HD SCN Sal Pyr"/>
      <sheetName val="Achat Bay IGP 9M VPF Baillet"/>
      <sheetName val="Presta Bay IGP 9M VPF Baillet"/>
      <sheetName val="Bay 9M VPF Compagnie Isturai"/>
      <sheetName val="Presta Bay IGP 18M VPF Baillet"/>
      <sheetName val="Talons de Bayonne Sal Pyr"/>
      <sheetName val="Italien 12M GT SCN San Michele"/>
      <sheetName val="Italien 12M SCN San Michele"/>
      <sheetName val="Italien 10M GT SCN San Michele"/>
      <sheetName val="Italien 9M SCN San Michele"/>
      <sheetName val="Speck Mendelspeck"/>
      <sheetName val="Italien 9M Tino Prosciutti"/>
      <sheetName val="Serrano 11M FQC Double Noël"/>
      <sheetName val="Serrano SCN Productos Fluvia"/>
      <sheetName val="Jbon sec Serrano STG 7M Baillet"/>
      <sheetName val="Serrano Rect Valent sans aditif"/>
      <sheetName val="Auvergne 10M GT Mirabel"/>
      <sheetName val="Jb des Pyrénées paré 9M Sal Pyr"/>
      <sheetName val="Jambon des Pyrénées 9M Sal Pyr"/>
      <sheetName val="Savoie 10M GT Virieu"/>
      <sheetName val="Savoie 9M double Virieu"/>
      <sheetName val="Savoie 9M double VPF Bell"/>
      <sheetName val="Savoie 9M double CANADA Bell"/>
      <sheetName val="Savoie 9M Montagne Noire"/>
      <sheetName val="Savoie 7M Montagne Noire"/>
      <sheetName val="Jb cru Rochebillard"/>
      <sheetName val="Jbon Sec 7M Montagne Noire"/>
      <sheetName val="Jbon sec supérieur 8M Baillet"/>
      <sheetName val="Rosette ALH Pierre Bertrand"/>
      <sheetName val="Rosette Bell"/>
      <sheetName val="Rosette agréé CANADA Bell"/>
      <sheetName val="Rosette UE Montagne Noire"/>
      <sheetName val="Rosette de LYON Q4 UE CHAMBOST"/>
      <sheetName val="Rosette Q4 VPF Chambost"/>
      <sheetName val="Rosette UE Baro"/>
      <sheetName val="P Coppa VPF Sal Pyr"/>
      <sheetName val="Coppa Sal Pyr"/>
      <sheetName val="Coppa Manzini"/>
      <sheetName val="Coppa VPF Sal Pyr"/>
      <sheetName val="Coppa SCN VPF Sal Pyr (St-Alby)"/>
      <sheetName val="Coppa Système U Spalanzani"/>
      <sheetName val="Coppa Auchan Orig It Spalanzani"/>
      <sheetName val="Coppa Montagne Noire"/>
      <sheetName val="Bacon n°2 Marcotty"/>
      <sheetName val="Bacon VPF Montagne Noire"/>
      <sheetName val="Viande Séchée alpes Mottolini"/>
      <sheetName val="Viande séchée de Savoie Bell"/>
      <sheetName val="Viande séchée boeuf CANADA Bell"/>
      <sheetName val="Pancetta Manzini"/>
      <sheetName val="Salami Milano Ibis"/>
      <sheetName val="Finocchiona Ibis"/>
      <sheetName val="Lonza Fumagalli"/>
      <sheetName val="Salami enrobée poivre Chambost"/>
      <sheetName val="Salame Napoli Salmilano"/>
      <sheetName val="Bresaola Punta d'Anca Ibis"/>
      <sheetName val="Chorizo des Pyrénée VPF Sal Pyr"/>
      <sheetName val="Salami Nostrano Ibis"/>
      <sheetName val="Chorizo Fort Noel"/>
      <sheetName val="Lomo EQC Noel"/>
      <sheetName val="Lomo non EQC Noel"/>
      <sheetName val="Chorizo sans additifs Galar"/>
      <sheetName val="P Saucisson alégé MG SalPyr VPF"/>
      <sheetName val="Saucisson des Pyr VPF Sal Pyr "/>
      <sheetName val="Potrine roulée longue Baillet"/>
      <sheetName val="Potrine plate salée Baillet"/>
      <sheetName val="Saucisson aux truffes Baillet"/>
    </sheetNames>
    <definedNames>
      <definedName name="Inventai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>
    <tabColor rgb="FF9999FF"/>
  </sheetPr>
  <dimension ref="A1:M272"/>
  <sheetViews>
    <sheetView tabSelected="1" topLeftCell="A248" workbookViewId="0">
      <selection activeCell="O252" sqref="O252"/>
    </sheetView>
  </sheetViews>
  <sheetFormatPr baseColWidth="10" defaultRowHeight="15" x14ac:dyDescent="0.25"/>
  <sheetData>
    <row r="1" spans="1:13" hidden="1" x14ac:dyDescent="0.25"/>
    <row r="2" spans="1:13" ht="15" customHeight="1" x14ac:dyDescent="0.25">
      <c r="A2" s="1" t="s">
        <v>0</v>
      </c>
      <c r="B2" s="1"/>
      <c r="C2" s="1"/>
      <c r="D2" s="1"/>
      <c r="E2" s="2"/>
      <c r="F2" s="3">
        <f ca="1">+TODAY()</f>
        <v>44913</v>
      </c>
    </row>
    <row r="3" spans="1:13" ht="15" customHeight="1" x14ac:dyDescent="0.25">
      <c r="A3" s="4" t="s">
        <v>1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</row>
    <row r="4" spans="1:13" ht="15" customHeight="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</row>
    <row r="6" spans="1:13" ht="45" x14ac:dyDescent="0.25">
      <c r="A6" s="5" t="s">
        <v>2</v>
      </c>
      <c r="B6" s="5" t="s">
        <v>3</v>
      </c>
      <c r="C6" s="6" t="s">
        <v>4</v>
      </c>
      <c r="D6" s="6" t="s">
        <v>5</v>
      </c>
      <c r="E6" s="6" t="s">
        <v>6</v>
      </c>
      <c r="F6" s="7" t="s">
        <v>7</v>
      </c>
      <c r="G6" s="6">
        <f>P4</f>
        <v>0</v>
      </c>
      <c r="H6" s="5" t="s">
        <v>8</v>
      </c>
      <c r="I6" s="6" t="s">
        <v>9</v>
      </c>
      <c r="J6" s="8" t="s">
        <v>10</v>
      </c>
      <c r="K6" s="8" t="s">
        <v>11</v>
      </c>
      <c r="L6" s="8" t="s">
        <v>12</v>
      </c>
      <c r="M6" t="str">
        <f t="shared" ref="M6" ca="1" si="0">IF(AND($P$4="DLC",L6&lt;$P$7+15),"DLC !",IF(AND($F$2&gt;G6-15,$P$4="DDM",G6&lt;&gt;""),"DDM !",""))</f>
        <v/>
      </c>
    </row>
    <row r="7" spans="1:13" x14ac:dyDescent="0.25">
      <c r="A7" s="9"/>
      <c r="B7" s="10"/>
      <c r="C7" s="10"/>
      <c r="D7" s="10"/>
      <c r="E7" s="10"/>
      <c r="F7" s="10"/>
      <c r="G7" s="10"/>
      <c r="H7" s="10"/>
      <c r="I7" s="10"/>
      <c r="J7" s="9"/>
      <c r="K7" s="9"/>
      <c r="L7" s="9"/>
    </row>
    <row r="8" spans="1:13" x14ac:dyDescent="0.25">
      <c r="A8" s="11" t="s">
        <v>13</v>
      </c>
      <c r="B8" s="12">
        <v>44900</v>
      </c>
      <c r="C8" s="13">
        <v>8</v>
      </c>
      <c r="D8" s="14">
        <v>43</v>
      </c>
      <c r="E8" s="15" t="s">
        <v>14</v>
      </c>
      <c r="F8" s="16" t="s">
        <v>15</v>
      </c>
      <c r="G8" s="17">
        <v>45146</v>
      </c>
      <c r="H8" s="18">
        <v>6</v>
      </c>
      <c r="I8" s="19">
        <v>28.13</v>
      </c>
      <c r="J8" s="20">
        <f>IFERROR(I8/H8,"")</f>
        <v>4.6883333333333335</v>
      </c>
      <c r="K8" s="21">
        <f ca="1">IF(B8="",0,TODAY()-B8)</f>
        <v>13</v>
      </c>
      <c r="L8" s="21">
        <f ca="1">IF(G8="","",G8-$F$2)</f>
        <v>233</v>
      </c>
    </row>
    <row r="9" spans="1:13" x14ac:dyDescent="0.25">
      <c r="A9" s="11" t="s">
        <v>13</v>
      </c>
      <c r="B9" s="22">
        <v>44911</v>
      </c>
      <c r="C9" s="23">
        <v>8</v>
      </c>
      <c r="D9" s="24">
        <v>90</v>
      </c>
      <c r="E9" s="25" t="s">
        <v>16</v>
      </c>
      <c r="F9" s="26" t="s">
        <v>17</v>
      </c>
      <c r="G9" s="27">
        <v>45160</v>
      </c>
      <c r="H9" s="23">
        <v>28</v>
      </c>
      <c r="I9" s="19">
        <v>115.74</v>
      </c>
      <c r="J9" s="20">
        <f t="shared" ref="J9:J12" si="1">IFERROR(I9/H9,"")</f>
        <v>4.133571428571428</v>
      </c>
      <c r="K9" s="21">
        <f t="shared" ref="K9:K12" ca="1" si="2">IF(B9="","",TODAY()-B9)</f>
        <v>2</v>
      </c>
      <c r="L9" s="21">
        <f t="shared" ref="L9:L12" ca="1" si="3">IF(G9="","",G9-$F$2)</f>
        <v>247</v>
      </c>
    </row>
    <row r="10" spans="1:13" x14ac:dyDescent="0.25">
      <c r="A10" s="11" t="s">
        <v>13</v>
      </c>
      <c r="B10" s="22">
        <v>44911</v>
      </c>
      <c r="C10" s="23">
        <v>8</v>
      </c>
      <c r="D10" s="24">
        <v>90</v>
      </c>
      <c r="E10" s="25" t="s">
        <v>18</v>
      </c>
      <c r="F10" s="26" t="s">
        <v>19</v>
      </c>
      <c r="G10" s="27">
        <v>45160</v>
      </c>
      <c r="H10" s="23">
        <v>16</v>
      </c>
      <c r="I10" s="19">
        <v>71.78</v>
      </c>
      <c r="J10" s="20">
        <f t="shared" si="1"/>
        <v>4.4862500000000001</v>
      </c>
      <c r="K10" s="21">
        <f t="shared" ca="1" si="2"/>
        <v>2</v>
      </c>
      <c r="L10" s="21">
        <f t="shared" ca="1" si="3"/>
        <v>247</v>
      </c>
    </row>
    <row r="11" spans="1:13" x14ac:dyDescent="0.25">
      <c r="A11" s="11" t="s">
        <v>13</v>
      </c>
      <c r="B11" s="22">
        <v>44911</v>
      </c>
      <c r="C11" s="23">
        <v>8</v>
      </c>
      <c r="D11" s="24">
        <v>115</v>
      </c>
      <c r="E11" s="25" t="s">
        <v>20</v>
      </c>
      <c r="F11" s="26" t="s">
        <v>21</v>
      </c>
      <c r="G11" s="27">
        <v>45160</v>
      </c>
      <c r="H11" s="23">
        <v>11</v>
      </c>
      <c r="I11" s="19">
        <v>51.005000000000003</v>
      </c>
      <c r="J11" s="20">
        <f t="shared" si="1"/>
        <v>4.6368181818181817</v>
      </c>
      <c r="K11" s="21">
        <f t="shared" ca="1" si="2"/>
        <v>2</v>
      </c>
      <c r="L11" s="21">
        <f t="shared" ca="1" si="3"/>
        <v>247</v>
      </c>
    </row>
    <row r="12" spans="1:13" x14ac:dyDescent="0.25">
      <c r="A12" s="11" t="s">
        <v>13</v>
      </c>
      <c r="B12" s="22">
        <v>44911</v>
      </c>
      <c r="C12" s="23">
        <v>8</v>
      </c>
      <c r="D12" s="24">
        <v>115</v>
      </c>
      <c r="E12" s="25" t="s">
        <v>14</v>
      </c>
      <c r="F12" s="26" t="s">
        <v>15</v>
      </c>
      <c r="G12" s="27">
        <v>45160</v>
      </c>
      <c r="H12" s="23">
        <v>57</v>
      </c>
      <c r="I12" s="19">
        <v>274.435</v>
      </c>
      <c r="J12" s="20">
        <f>IFERROR(I12/H12,"")</f>
        <v>4.8146491228070172</v>
      </c>
      <c r="K12" s="21">
        <f ca="1">IF(B12="","",TODAY()-B12)</f>
        <v>2</v>
      </c>
      <c r="L12" s="21">
        <f ca="1">IF(G12="","",G12-$F$2)</f>
        <v>247</v>
      </c>
    </row>
    <row r="13" spans="1:13" x14ac:dyDescent="0.25">
      <c r="A13" s="28">
        <v>70424</v>
      </c>
      <c r="B13" s="22">
        <v>44904</v>
      </c>
      <c r="C13" s="29">
        <v>6</v>
      </c>
      <c r="D13" s="23">
        <v>21</v>
      </c>
      <c r="E13" s="25" t="s">
        <v>22</v>
      </c>
      <c r="F13" s="26" t="s">
        <v>23</v>
      </c>
      <c r="G13" s="27">
        <v>45212</v>
      </c>
      <c r="H13" s="23">
        <v>82</v>
      </c>
      <c r="I13" s="19">
        <v>377.31</v>
      </c>
      <c r="J13" s="20">
        <f t="shared" ref="J13:J33" si="4">IFERROR(I13/H13,"")</f>
        <v>4.6013414634146343</v>
      </c>
      <c r="K13" s="21">
        <f ca="1">IF(B13="","",TODAY()-B13)</f>
        <v>9</v>
      </c>
      <c r="L13" s="21">
        <f ca="1">IF(G13="","",G13-$F$2)</f>
        <v>299</v>
      </c>
    </row>
    <row r="14" spans="1:13" x14ac:dyDescent="0.25">
      <c r="A14" s="28">
        <v>70424</v>
      </c>
      <c r="B14" s="22">
        <v>44904</v>
      </c>
      <c r="C14" s="29">
        <v>6</v>
      </c>
      <c r="D14" s="23">
        <v>80</v>
      </c>
      <c r="E14" s="25" t="s">
        <v>24</v>
      </c>
      <c r="F14" s="26" t="s">
        <v>25</v>
      </c>
      <c r="G14" s="27">
        <v>45203</v>
      </c>
      <c r="H14" s="23">
        <v>49</v>
      </c>
      <c r="I14" s="19">
        <v>217.12</v>
      </c>
      <c r="J14" s="20">
        <f t="shared" si="4"/>
        <v>4.4310204081632651</v>
      </c>
      <c r="K14" s="21">
        <f t="shared" ref="K14:K33" ca="1" si="5">IF(B14="","",TODAY()-B14)</f>
        <v>9</v>
      </c>
      <c r="L14" s="21">
        <f t="shared" ref="L14:L50" ca="1" si="6">IF(G14="","",G14-$F$2)</f>
        <v>290</v>
      </c>
    </row>
    <row r="15" spans="1:13" x14ac:dyDescent="0.25">
      <c r="A15" s="28">
        <v>70424</v>
      </c>
      <c r="B15" s="12">
        <v>44908</v>
      </c>
      <c r="C15" s="30">
        <v>6</v>
      </c>
      <c r="D15" s="18">
        <v>101</v>
      </c>
      <c r="E15" s="15" t="s">
        <v>22</v>
      </c>
      <c r="F15" s="16" t="s">
        <v>26</v>
      </c>
      <c r="G15" s="17">
        <v>45212</v>
      </c>
      <c r="H15" s="18">
        <v>9</v>
      </c>
      <c r="I15" s="31">
        <v>37.094999999999999</v>
      </c>
      <c r="J15" s="20">
        <f t="shared" si="4"/>
        <v>4.1216666666666661</v>
      </c>
      <c r="K15" s="21">
        <f t="shared" ca="1" si="5"/>
        <v>5</v>
      </c>
      <c r="L15" s="21">
        <f t="shared" ca="1" si="6"/>
        <v>299</v>
      </c>
    </row>
    <row r="16" spans="1:13" x14ac:dyDescent="0.25">
      <c r="A16" s="28">
        <v>70424</v>
      </c>
      <c r="B16" s="12">
        <v>44908</v>
      </c>
      <c r="C16" s="30">
        <v>6</v>
      </c>
      <c r="D16" s="18">
        <v>59</v>
      </c>
      <c r="E16" s="15" t="s">
        <v>22</v>
      </c>
      <c r="F16" s="16" t="s">
        <v>26</v>
      </c>
      <c r="G16" s="17">
        <v>45212</v>
      </c>
      <c r="H16" s="18">
        <v>70</v>
      </c>
      <c r="I16" s="31">
        <v>305.85000000000002</v>
      </c>
      <c r="J16" s="20">
        <f t="shared" si="4"/>
        <v>4.3692857142857147</v>
      </c>
      <c r="K16" s="21">
        <f t="shared" ca="1" si="5"/>
        <v>5</v>
      </c>
      <c r="L16" s="21">
        <f t="shared" ca="1" si="6"/>
        <v>299</v>
      </c>
    </row>
    <row r="17" spans="1:12" x14ac:dyDescent="0.25">
      <c r="A17" s="28">
        <v>70424</v>
      </c>
      <c r="B17" s="22">
        <v>44908</v>
      </c>
      <c r="C17" s="29">
        <v>6</v>
      </c>
      <c r="D17" s="23">
        <v>101</v>
      </c>
      <c r="E17" s="25" t="s">
        <v>22</v>
      </c>
      <c r="F17" s="26" t="s">
        <v>23</v>
      </c>
      <c r="G17" s="27">
        <v>45212</v>
      </c>
      <c r="H17" s="23">
        <v>14</v>
      </c>
      <c r="I17" s="19">
        <v>68.87</v>
      </c>
      <c r="J17" s="20">
        <f t="shared" si="4"/>
        <v>4.9192857142857145</v>
      </c>
      <c r="K17" s="21">
        <f t="shared" ca="1" si="5"/>
        <v>5</v>
      </c>
      <c r="L17" s="21">
        <f t="shared" ca="1" si="6"/>
        <v>299</v>
      </c>
    </row>
    <row r="18" spans="1:12" x14ac:dyDescent="0.25">
      <c r="A18" s="28">
        <v>70424</v>
      </c>
      <c r="B18" s="22">
        <v>44908</v>
      </c>
      <c r="C18" s="29">
        <v>6</v>
      </c>
      <c r="D18" s="23">
        <v>33</v>
      </c>
      <c r="E18" s="25" t="s">
        <v>22</v>
      </c>
      <c r="F18" s="26" t="s">
        <v>23</v>
      </c>
      <c r="G18" s="27">
        <v>45212</v>
      </c>
      <c r="H18" s="23">
        <v>70</v>
      </c>
      <c r="I18" s="19">
        <v>327.35000000000002</v>
      </c>
      <c r="J18" s="20">
        <f t="shared" si="4"/>
        <v>4.6764285714285716</v>
      </c>
      <c r="K18" s="21">
        <f t="shared" ca="1" si="5"/>
        <v>5</v>
      </c>
      <c r="L18" s="21">
        <f t="shared" ca="1" si="6"/>
        <v>299</v>
      </c>
    </row>
    <row r="19" spans="1:12" x14ac:dyDescent="0.25">
      <c r="A19" s="28">
        <v>70424</v>
      </c>
      <c r="B19" s="12">
        <v>44909</v>
      </c>
      <c r="C19" s="30">
        <v>6</v>
      </c>
      <c r="D19" s="18">
        <v>101</v>
      </c>
      <c r="E19" s="15" t="s">
        <v>22</v>
      </c>
      <c r="F19" s="16" t="s">
        <v>23</v>
      </c>
      <c r="G19" s="17">
        <v>45212</v>
      </c>
      <c r="H19" s="18">
        <v>30</v>
      </c>
      <c r="I19" s="31">
        <v>140.15</v>
      </c>
      <c r="J19" s="20">
        <f t="shared" si="4"/>
        <v>4.6716666666666669</v>
      </c>
      <c r="K19" s="21">
        <f t="shared" ca="1" si="5"/>
        <v>4</v>
      </c>
      <c r="L19" s="21">
        <f t="shared" ca="1" si="6"/>
        <v>299</v>
      </c>
    </row>
    <row r="20" spans="1:12" x14ac:dyDescent="0.25">
      <c r="A20" s="28">
        <v>70424</v>
      </c>
      <c r="B20" s="12">
        <v>44909</v>
      </c>
      <c r="C20" s="30">
        <v>6</v>
      </c>
      <c r="D20" s="18">
        <v>73</v>
      </c>
      <c r="E20" s="15" t="s">
        <v>27</v>
      </c>
      <c r="F20" s="16" t="s">
        <v>23</v>
      </c>
      <c r="G20" s="17">
        <v>45213</v>
      </c>
      <c r="H20" s="18">
        <v>70</v>
      </c>
      <c r="I20" s="31">
        <v>348.35</v>
      </c>
      <c r="J20" s="20">
        <f t="shared" si="4"/>
        <v>4.9764285714285714</v>
      </c>
      <c r="K20" s="21">
        <f t="shared" ca="1" si="5"/>
        <v>4</v>
      </c>
      <c r="L20" s="21">
        <f t="shared" ca="1" si="6"/>
        <v>300</v>
      </c>
    </row>
    <row r="21" spans="1:12" x14ac:dyDescent="0.25">
      <c r="A21" s="28">
        <v>70424</v>
      </c>
      <c r="B21" s="22">
        <v>44910</v>
      </c>
      <c r="C21" s="29">
        <v>6</v>
      </c>
      <c r="D21" s="23">
        <v>78</v>
      </c>
      <c r="E21" s="25" t="s">
        <v>22</v>
      </c>
      <c r="F21" s="26" t="s">
        <v>23</v>
      </c>
      <c r="G21" s="27">
        <v>45212</v>
      </c>
      <c r="H21" s="23">
        <v>11</v>
      </c>
      <c r="I21" s="19">
        <v>49.005000000000003</v>
      </c>
      <c r="J21" s="20">
        <f t="shared" si="4"/>
        <v>4.4550000000000001</v>
      </c>
      <c r="K21" s="21">
        <f t="shared" ca="1" si="5"/>
        <v>3</v>
      </c>
      <c r="L21" s="21">
        <f t="shared" ca="1" si="6"/>
        <v>299</v>
      </c>
    </row>
    <row r="22" spans="1:12" x14ac:dyDescent="0.25">
      <c r="A22" s="28">
        <v>70424</v>
      </c>
      <c r="B22" s="22">
        <v>44910</v>
      </c>
      <c r="C22" s="29">
        <v>6</v>
      </c>
      <c r="D22" s="23">
        <v>57</v>
      </c>
      <c r="E22" s="25" t="s">
        <v>22</v>
      </c>
      <c r="F22" s="26" t="s">
        <v>23</v>
      </c>
      <c r="G22" s="27">
        <v>45212</v>
      </c>
      <c r="H22" s="23">
        <v>70</v>
      </c>
      <c r="I22" s="19">
        <v>318.85000000000002</v>
      </c>
      <c r="J22" s="20">
        <f t="shared" si="4"/>
        <v>4.5550000000000006</v>
      </c>
      <c r="K22" s="21">
        <f t="shared" ca="1" si="5"/>
        <v>3</v>
      </c>
      <c r="L22" s="21">
        <f t="shared" ca="1" si="6"/>
        <v>299</v>
      </c>
    </row>
    <row r="23" spans="1:12" x14ac:dyDescent="0.25">
      <c r="A23" s="32">
        <v>70424</v>
      </c>
      <c r="B23" s="22">
        <v>44910</v>
      </c>
      <c r="C23" s="29">
        <v>6</v>
      </c>
      <c r="D23" s="23">
        <v>78</v>
      </c>
      <c r="E23" s="25" t="s">
        <v>27</v>
      </c>
      <c r="F23" s="26" t="s">
        <v>23</v>
      </c>
      <c r="G23" s="27">
        <v>45213</v>
      </c>
      <c r="H23" s="23">
        <v>63</v>
      </c>
      <c r="I23" s="19">
        <v>324.16500000000002</v>
      </c>
      <c r="J23" s="20">
        <f t="shared" si="4"/>
        <v>5.1454761904761908</v>
      </c>
      <c r="K23" s="21">
        <f t="shared" ca="1" si="5"/>
        <v>3</v>
      </c>
      <c r="L23" s="21">
        <f t="shared" ca="1" si="6"/>
        <v>300</v>
      </c>
    </row>
    <row r="24" spans="1:12" x14ac:dyDescent="0.25">
      <c r="A24" s="28">
        <v>70424</v>
      </c>
      <c r="B24" s="22">
        <v>44910</v>
      </c>
      <c r="C24" s="29">
        <v>6</v>
      </c>
      <c r="D24" s="23">
        <v>106</v>
      </c>
      <c r="E24" s="25" t="s">
        <v>28</v>
      </c>
      <c r="F24" s="26" t="s">
        <v>29</v>
      </c>
      <c r="G24" s="27">
        <v>45218</v>
      </c>
      <c r="H24" s="23">
        <v>73</v>
      </c>
      <c r="I24" s="19">
        <v>390.01499999999999</v>
      </c>
      <c r="J24" s="20">
        <f t="shared" si="4"/>
        <v>5.3426712328767119</v>
      </c>
      <c r="K24" s="21">
        <f t="shared" ca="1" si="5"/>
        <v>3</v>
      </c>
      <c r="L24" s="21">
        <f t="shared" ca="1" si="6"/>
        <v>305</v>
      </c>
    </row>
    <row r="25" spans="1:12" x14ac:dyDescent="0.25">
      <c r="A25" s="28">
        <v>70424</v>
      </c>
      <c r="B25" s="12">
        <v>44910</v>
      </c>
      <c r="C25" s="30">
        <v>6</v>
      </c>
      <c r="D25" s="18">
        <v>10</v>
      </c>
      <c r="E25" s="15" t="s">
        <v>27</v>
      </c>
      <c r="F25" s="16" t="s">
        <v>23</v>
      </c>
      <c r="G25" s="17">
        <v>45213</v>
      </c>
      <c r="H25" s="18">
        <v>64</v>
      </c>
      <c r="I25" s="31">
        <v>332.62</v>
      </c>
      <c r="J25" s="20">
        <f t="shared" si="4"/>
        <v>5.1971875000000001</v>
      </c>
      <c r="K25" s="21">
        <f t="shared" ca="1" si="5"/>
        <v>3</v>
      </c>
      <c r="L25" s="21">
        <f t="shared" ca="1" si="6"/>
        <v>300</v>
      </c>
    </row>
    <row r="26" spans="1:12" x14ac:dyDescent="0.25">
      <c r="A26" s="28">
        <v>70424</v>
      </c>
      <c r="B26" s="12">
        <v>44911</v>
      </c>
      <c r="C26" s="30">
        <v>6</v>
      </c>
      <c r="D26" s="18">
        <v>47</v>
      </c>
      <c r="E26" s="15" t="s">
        <v>28</v>
      </c>
      <c r="F26" s="16" t="s">
        <v>29</v>
      </c>
      <c r="G26" s="17">
        <v>45218</v>
      </c>
      <c r="H26" s="18">
        <v>38</v>
      </c>
      <c r="I26" s="31">
        <v>193.29</v>
      </c>
      <c r="J26" s="20">
        <f t="shared" si="4"/>
        <v>5.0865789473684204</v>
      </c>
      <c r="K26" s="21">
        <f t="shared" ca="1" si="5"/>
        <v>2</v>
      </c>
      <c r="L26" s="21">
        <f t="shared" ca="1" si="6"/>
        <v>305</v>
      </c>
    </row>
    <row r="27" spans="1:12" x14ac:dyDescent="0.25">
      <c r="A27" s="28">
        <v>70424</v>
      </c>
      <c r="B27" s="12">
        <v>44911</v>
      </c>
      <c r="C27" s="30">
        <v>6</v>
      </c>
      <c r="D27" s="18">
        <v>47</v>
      </c>
      <c r="E27" s="15" t="s">
        <v>30</v>
      </c>
      <c r="F27" s="16" t="s">
        <v>29</v>
      </c>
      <c r="G27" s="17">
        <v>45219</v>
      </c>
      <c r="H27" s="18">
        <v>6</v>
      </c>
      <c r="I27" s="31">
        <v>30.73</v>
      </c>
      <c r="J27" s="20">
        <f t="shared" si="4"/>
        <v>5.121666666666667</v>
      </c>
      <c r="K27" s="21">
        <f t="shared" ca="1" si="5"/>
        <v>2</v>
      </c>
      <c r="L27" s="21">
        <f t="shared" ca="1" si="6"/>
        <v>306</v>
      </c>
    </row>
    <row r="28" spans="1:12" x14ac:dyDescent="0.25">
      <c r="A28" s="28">
        <v>70424</v>
      </c>
      <c r="B28" s="22">
        <v>44911</v>
      </c>
      <c r="C28" s="24">
        <v>6</v>
      </c>
      <c r="D28" s="23">
        <v>47</v>
      </c>
      <c r="E28" s="33" t="s">
        <v>28</v>
      </c>
      <c r="F28" s="33" t="s">
        <v>29</v>
      </c>
      <c r="G28" s="27">
        <v>45218</v>
      </c>
      <c r="H28" s="23">
        <v>21</v>
      </c>
      <c r="I28" s="19">
        <v>103.05500000000001</v>
      </c>
      <c r="J28" s="20">
        <f t="shared" si="4"/>
        <v>4.9073809523809526</v>
      </c>
      <c r="K28" s="21">
        <f t="shared" ca="1" si="5"/>
        <v>2</v>
      </c>
      <c r="L28" s="21">
        <f t="shared" ca="1" si="6"/>
        <v>305</v>
      </c>
    </row>
    <row r="29" spans="1:12" x14ac:dyDescent="0.25">
      <c r="A29" s="28">
        <v>70424</v>
      </c>
      <c r="B29" s="22">
        <v>44911</v>
      </c>
      <c r="C29" s="29">
        <v>6</v>
      </c>
      <c r="D29" s="23">
        <v>49</v>
      </c>
      <c r="E29" s="25" t="s">
        <v>28</v>
      </c>
      <c r="F29" s="26" t="s">
        <v>29</v>
      </c>
      <c r="G29" s="27">
        <v>45218</v>
      </c>
      <c r="H29" s="23">
        <v>28</v>
      </c>
      <c r="I29" s="19">
        <v>143.74</v>
      </c>
      <c r="J29" s="20">
        <f t="shared" si="4"/>
        <v>5.1335714285714289</v>
      </c>
      <c r="K29" s="21">
        <f t="shared" ca="1" si="5"/>
        <v>2</v>
      </c>
      <c r="L29" s="21">
        <f t="shared" ca="1" si="6"/>
        <v>305</v>
      </c>
    </row>
    <row r="30" spans="1:12" x14ac:dyDescent="0.25">
      <c r="A30" s="28">
        <v>70424</v>
      </c>
      <c r="B30" s="22">
        <v>44911</v>
      </c>
      <c r="C30" s="23">
        <v>6</v>
      </c>
      <c r="D30" s="23">
        <v>49</v>
      </c>
      <c r="E30" s="33" t="s">
        <v>30</v>
      </c>
      <c r="F30" s="33" t="s">
        <v>29</v>
      </c>
      <c r="G30" s="27">
        <v>45219</v>
      </c>
      <c r="H30" s="23">
        <v>48</v>
      </c>
      <c r="I30" s="19">
        <v>242.84</v>
      </c>
      <c r="J30" s="20">
        <f t="shared" si="4"/>
        <v>5.059166666666667</v>
      </c>
      <c r="K30" s="21">
        <f t="shared" ca="1" si="5"/>
        <v>2</v>
      </c>
      <c r="L30" s="21">
        <f t="shared" ca="1" si="6"/>
        <v>306</v>
      </c>
    </row>
    <row r="31" spans="1:12" x14ac:dyDescent="0.25">
      <c r="A31" s="28">
        <v>70424</v>
      </c>
      <c r="B31" s="22">
        <v>44911</v>
      </c>
      <c r="C31" s="29">
        <v>6</v>
      </c>
      <c r="D31" s="23">
        <v>28</v>
      </c>
      <c r="E31" s="25" t="s">
        <v>28</v>
      </c>
      <c r="F31" s="26" t="s">
        <v>29</v>
      </c>
      <c r="G31" s="27">
        <v>45218</v>
      </c>
      <c r="H31" s="23">
        <v>73</v>
      </c>
      <c r="I31" s="19">
        <v>390.21499999999997</v>
      </c>
      <c r="J31" s="20">
        <f t="shared" si="4"/>
        <v>5.3454109589041092</v>
      </c>
      <c r="K31" s="21">
        <f t="shared" ca="1" si="5"/>
        <v>2</v>
      </c>
      <c r="L31" s="21">
        <f t="shared" ca="1" si="6"/>
        <v>305</v>
      </c>
    </row>
    <row r="32" spans="1:12" x14ac:dyDescent="0.25">
      <c r="A32" s="28">
        <v>70424</v>
      </c>
      <c r="B32" s="22">
        <v>44911</v>
      </c>
      <c r="C32" s="29">
        <v>6</v>
      </c>
      <c r="D32" s="23">
        <v>54</v>
      </c>
      <c r="E32" s="25" t="s">
        <v>30</v>
      </c>
      <c r="F32" s="26" t="s">
        <v>29</v>
      </c>
      <c r="G32" s="27">
        <v>45219</v>
      </c>
      <c r="H32" s="23">
        <v>76</v>
      </c>
      <c r="I32" s="19">
        <v>387.58</v>
      </c>
      <c r="J32" s="20">
        <f t="shared" si="4"/>
        <v>5.0997368421052629</v>
      </c>
      <c r="K32" s="21">
        <f t="shared" ca="1" si="5"/>
        <v>2</v>
      </c>
      <c r="L32" s="21">
        <f t="shared" ca="1" si="6"/>
        <v>306</v>
      </c>
    </row>
    <row r="33" spans="1:12" x14ac:dyDescent="0.25">
      <c r="A33" s="28">
        <v>70424</v>
      </c>
      <c r="B33" s="22">
        <v>44911</v>
      </c>
      <c r="C33" s="23">
        <v>6</v>
      </c>
      <c r="D33" s="23">
        <v>140</v>
      </c>
      <c r="E33" s="33" t="s">
        <v>28</v>
      </c>
      <c r="F33" s="33" t="s">
        <v>29</v>
      </c>
      <c r="G33" s="27">
        <v>45218</v>
      </c>
      <c r="H33" s="23">
        <v>73</v>
      </c>
      <c r="I33" s="19">
        <v>379.71499999999997</v>
      </c>
      <c r="J33" s="20">
        <f t="shared" si="4"/>
        <v>5.2015753424657527</v>
      </c>
      <c r="K33" s="21">
        <f t="shared" ca="1" si="5"/>
        <v>2</v>
      </c>
      <c r="L33" s="21">
        <f t="shared" ca="1" si="6"/>
        <v>305</v>
      </c>
    </row>
    <row r="34" spans="1:12" x14ac:dyDescent="0.25">
      <c r="A34" s="28">
        <v>70423</v>
      </c>
      <c r="B34" s="34">
        <v>44900</v>
      </c>
      <c r="C34" s="35">
        <v>8</v>
      </c>
      <c r="D34" s="35">
        <v>26</v>
      </c>
      <c r="E34" s="36"/>
      <c r="F34" s="37" t="s">
        <v>26</v>
      </c>
      <c r="G34" s="34">
        <v>45149</v>
      </c>
      <c r="H34" s="38">
        <v>71</v>
      </c>
      <c r="I34" s="39">
        <v>330.31</v>
      </c>
      <c r="J34" s="20">
        <f>IFERROR(I34/H34,"")</f>
        <v>4.6522535211267604</v>
      </c>
      <c r="K34" s="21">
        <f ca="1">IF(B34="","",TODAY()-B34)</f>
        <v>13</v>
      </c>
      <c r="L34" s="40">
        <f t="shared" ca="1" si="6"/>
        <v>236</v>
      </c>
    </row>
    <row r="35" spans="1:12" x14ac:dyDescent="0.25">
      <c r="A35" s="28">
        <v>70423</v>
      </c>
      <c r="B35" s="34">
        <v>44900</v>
      </c>
      <c r="C35" s="35">
        <v>8</v>
      </c>
      <c r="D35" s="35">
        <v>40</v>
      </c>
      <c r="E35" s="36"/>
      <c r="F35" s="37" t="s">
        <v>26</v>
      </c>
      <c r="G35" s="34">
        <v>45149</v>
      </c>
      <c r="H35" s="38">
        <v>76</v>
      </c>
      <c r="I35" s="39">
        <v>351.78</v>
      </c>
      <c r="J35" s="20">
        <f t="shared" ref="J35:J50" si="7">IFERROR(I35/H35,"")</f>
        <v>4.6286842105263153</v>
      </c>
      <c r="K35" s="21">
        <f t="shared" ref="K35:K50" ca="1" si="8">IF(B35="","",TODAY()-B35)</f>
        <v>13</v>
      </c>
      <c r="L35" s="40">
        <f t="shared" ca="1" si="6"/>
        <v>236</v>
      </c>
    </row>
    <row r="36" spans="1:12" x14ac:dyDescent="0.25">
      <c r="A36" s="28">
        <v>70423</v>
      </c>
      <c r="B36" s="34">
        <v>44900</v>
      </c>
      <c r="C36" s="35">
        <v>8</v>
      </c>
      <c r="D36" s="35">
        <v>102</v>
      </c>
      <c r="E36" s="36">
        <v>0</v>
      </c>
      <c r="F36" s="37" t="s">
        <v>31</v>
      </c>
      <c r="G36" s="34">
        <v>45044</v>
      </c>
      <c r="H36" s="38">
        <v>63</v>
      </c>
      <c r="I36" s="41">
        <v>294.06</v>
      </c>
      <c r="J36" s="20">
        <f t="shared" si="7"/>
        <v>4.6676190476190476</v>
      </c>
      <c r="K36" s="21">
        <f t="shared" ca="1" si="8"/>
        <v>13</v>
      </c>
      <c r="L36" s="40">
        <f t="shared" ca="1" si="6"/>
        <v>131</v>
      </c>
    </row>
    <row r="37" spans="1:12" x14ac:dyDescent="0.25">
      <c r="A37" s="28">
        <v>70423</v>
      </c>
      <c r="B37" s="34">
        <v>44904</v>
      </c>
      <c r="C37" s="35">
        <v>8</v>
      </c>
      <c r="D37" s="35">
        <v>102</v>
      </c>
      <c r="E37" s="36" t="s">
        <v>32</v>
      </c>
      <c r="F37" s="37" t="s">
        <v>33</v>
      </c>
      <c r="G37" s="34">
        <v>45157</v>
      </c>
      <c r="H37" s="38">
        <v>5</v>
      </c>
      <c r="I37" s="41">
        <v>24.38</v>
      </c>
      <c r="J37" s="20">
        <f t="shared" si="7"/>
        <v>4.8759999999999994</v>
      </c>
      <c r="K37" s="21">
        <f t="shared" ca="1" si="8"/>
        <v>9</v>
      </c>
      <c r="L37" s="40">
        <f t="shared" ca="1" si="6"/>
        <v>244</v>
      </c>
    </row>
    <row r="38" spans="1:12" x14ac:dyDescent="0.25">
      <c r="A38" s="28">
        <v>70423</v>
      </c>
      <c r="B38" s="27">
        <v>44908</v>
      </c>
      <c r="C38" s="29">
        <v>8</v>
      </c>
      <c r="D38" s="24">
        <v>127</v>
      </c>
      <c r="E38" s="25" t="s">
        <v>34</v>
      </c>
      <c r="F38" s="42" t="s">
        <v>35</v>
      </c>
      <c r="G38" s="27">
        <v>45162</v>
      </c>
      <c r="H38" s="23">
        <v>79</v>
      </c>
      <c r="I38" s="19">
        <v>372.94499999999999</v>
      </c>
      <c r="J38" s="20">
        <f>IFERROR(I38/H38,"")</f>
        <v>4.7208227848101263</v>
      </c>
      <c r="K38" s="21">
        <f ca="1">IF(B38="","",TODAY()-B38)</f>
        <v>5</v>
      </c>
      <c r="L38" s="40">
        <f ca="1">IF(G38="","",G38-$F$2)</f>
        <v>249</v>
      </c>
    </row>
    <row r="39" spans="1:12" x14ac:dyDescent="0.25">
      <c r="A39" s="11">
        <v>70423</v>
      </c>
      <c r="B39" s="34">
        <v>44908</v>
      </c>
      <c r="C39" s="43">
        <v>8</v>
      </c>
      <c r="D39" s="35">
        <v>113</v>
      </c>
      <c r="E39" s="44" t="s">
        <v>34</v>
      </c>
      <c r="F39" s="45" t="s">
        <v>35</v>
      </c>
      <c r="G39" s="34">
        <v>45162</v>
      </c>
      <c r="H39" s="38">
        <v>68</v>
      </c>
      <c r="I39" s="41">
        <v>319.94</v>
      </c>
      <c r="J39" s="20">
        <f>IFERROR(I39/H39,"")</f>
        <v>4.7050000000000001</v>
      </c>
      <c r="K39" s="21">
        <f ca="1">IF(B39="","",TODAY()-B39)</f>
        <v>5</v>
      </c>
      <c r="L39" s="40">
        <f ca="1">IF(G39="","",G39-$F$2)</f>
        <v>249</v>
      </c>
    </row>
    <row r="40" spans="1:12" x14ac:dyDescent="0.25">
      <c r="A40" s="28">
        <v>70423</v>
      </c>
      <c r="B40" s="34">
        <v>44908</v>
      </c>
      <c r="C40" s="43">
        <v>8</v>
      </c>
      <c r="D40" s="35">
        <v>113</v>
      </c>
      <c r="E40" s="45" t="s">
        <v>36</v>
      </c>
      <c r="F40" s="45" t="s">
        <v>37</v>
      </c>
      <c r="G40" s="34">
        <v>45162</v>
      </c>
      <c r="H40" s="38">
        <v>15</v>
      </c>
      <c r="I40" s="41">
        <v>83.325000000000003</v>
      </c>
      <c r="J40" s="20">
        <f t="shared" si="7"/>
        <v>5.5550000000000006</v>
      </c>
      <c r="K40" s="21">
        <f t="shared" ca="1" si="8"/>
        <v>5</v>
      </c>
      <c r="L40" s="40">
        <f t="shared" ca="1" si="6"/>
        <v>249</v>
      </c>
    </row>
    <row r="41" spans="1:12" x14ac:dyDescent="0.25">
      <c r="A41" s="11">
        <v>70423</v>
      </c>
      <c r="B41" s="34">
        <v>44908</v>
      </c>
      <c r="C41" s="35">
        <v>8</v>
      </c>
      <c r="D41" s="35">
        <v>71</v>
      </c>
      <c r="E41" s="37" t="s">
        <v>34</v>
      </c>
      <c r="F41" s="37" t="s">
        <v>35</v>
      </c>
      <c r="G41" s="34">
        <v>45162</v>
      </c>
      <c r="H41" s="38">
        <v>80</v>
      </c>
      <c r="I41" s="41">
        <v>374.4</v>
      </c>
      <c r="J41" s="20">
        <f>IFERROR(I41/H41,"")</f>
        <v>4.68</v>
      </c>
      <c r="K41" s="21">
        <f t="shared" ca="1" si="8"/>
        <v>5</v>
      </c>
      <c r="L41" s="40">
        <f ca="1">IF(G41="","",G41-$F$2)</f>
        <v>249</v>
      </c>
    </row>
    <row r="42" spans="1:12" x14ac:dyDescent="0.25">
      <c r="A42" s="28">
        <v>70423</v>
      </c>
      <c r="B42" s="34">
        <v>44908</v>
      </c>
      <c r="C42" s="35">
        <v>8</v>
      </c>
      <c r="D42" s="35">
        <v>23</v>
      </c>
      <c r="E42" s="36" t="s">
        <v>34</v>
      </c>
      <c r="F42" s="37" t="s">
        <v>35</v>
      </c>
      <c r="G42" s="34">
        <v>45162</v>
      </c>
      <c r="H42" s="38">
        <v>79</v>
      </c>
      <c r="I42" s="41">
        <v>375.745</v>
      </c>
      <c r="J42" s="20">
        <f>IFERROR(I42/H42,"")</f>
        <v>4.75626582278481</v>
      </c>
      <c r="K42" s="21">
        <f t="shared" ca="1" si="8"/>
        <v>5</v>
      </c>
      <c r="L42" s="40">
        <f ca="1">IF(G42="","",G42-$F$2)</f>
        <v>249</v>
      </c>
    </row>
    <row r="43" spans="1:12" x14ac:dyDescent="0.25">
      <c r="A43" s="11">
        <v>70423</v>
      </c>
      <c r="B43" s="34">
        <v>44908</v>
      </c>
      <c r="C43" s="35">
        <v>8</v>
      </c>
      <c r="D43" s="35">
        <v>60</v>
      </c>
      <c r="E43" s="36" t="s">
        <v>38</v>
      </c>
      <c r="F43" s="37" t="s">
        <v>33</v>
      </c>
      <c r="G43" s="34">
        <v>45154</v>
      </c>
      <c r="H43" s="38">
        <v>29</v>
      </c>
      <c r="I43" s="41">
        <v>142.19499999999999</v>
      </c>
      <c r="J43" s="20">
        <f t="shared" si="7"/>
        <v>4.9032758620689654</v>
      </c>
      <c r="K43" s="21">
        <f t="shared" ca="1" si="8"/>
        <v>5</v>
      </c>
      <c r="L43" s="40">
        <f t="shared" ca="1" si="6"/>
        <v>241</v>
      </c>
    </row>
    <row r="44" spans="1:12" x14ac:dyDescent="0.25">
      <c r="A44" s="11">
        <v>70423</v>
      </c>
      <c r="B44" s="34">
        <v>44908</v>
      </c>
      <c r="C44" s="35">
        <v>8</v>
      </c>
      <c r="D44" s="35">
        <v>60</v>
      </c>
      <c r="E44" s="36" t="s">
        <v>32</v>
      </c>
      <c r="F44" s="37" t="s">
        <v>33</v>
      </c>
      <c r="G44" s="34">
        <v>45157</v>
      </c>
      <c r="H44" s="38">
        <v>32</v>
      </c>
      <c r="I44" s="41">
        <v>152.26</v>
      </c>
      <c r="J44" s="20">
        <f t="shared" si="7"/>
        <v>4.7581249999999997</v>
      </c>
      <c r="K44" s="21">
        <f t="shared" ca="1" si="8"/>
        <v>5</v>
      </c>
      <c r="L44" s="40">
        <f t="shared" ca="1" si="6"/>
        <v>244</v>
      </c>
    </row>
    <row r="45" spans="1:12" x14ac:dyDescent="0.25">
      <c r="A45" s="11">
        <v>70423</v>
      </c>
      <c r="B45" s="34">
        <v>44908</v>
      </c>
      <c r="C45" s="35">
        <v>8</v>
      </c>
      <c r="D45" s="35">
        <v>139</v>
      </c>
      <c r="E45" s="36" t="s">
        <v>32</v>
      </c>
      <c r="F45" s="37" t="s">
        <v>33</v>
      </c>
      <c r="G45" s="34">
        <v>45157</v>
      </c>
      <c r="H45" s="38">
        <v>70</v>
      </c>
      <c r="I45" s="41">
        <v>339.15000000000003</v>
      </c>
      <c r="J45" s="20">
        <f t="shared" si="7"/>
        <v>4.8450000000000006</v>
      </c>
      <c r="K45" s="21">
        <f t="shared" ca="1" si="8"/>
        <v>5</v>
      </c>
      <c r="L45" s="40">
        <f t="shared" ca="1" si="6"/>
        <v>244</v>
      </c>
    </row>
    <row r="46" spans="1:12" x14ac:dyDescent="0.25">
      <c r="A46" s="11">
        <v>70423</v>
      </c>
      <c r="B46" s="34">
        <v>44909</v>
      </c>
      <c r="C46" s="35">
        <v>8</v>
      </c>
      <c r="D46" s="35">
        <v>32</v>
      </c>
      <c r="E46" s="36" t="s">
        <v>32</v>
      </c>
      <c r="F46" s="37" t="s">
        <v>33</v>
      </c>
      <c r="G46" s="34">
        <v>45157</v>
      </c>
      <c r="H46" s="38">
        <v>58</v>
      </c>
      <c r="I46" s="41">
        <v>279.89</v>
      </c>
      <c r="J46" s="20">
        <f t="shared" si="7"/>
        <v>4.8256896551724138</v>
      </c>
      <c r="K46" s="21">
        <f t="shared" ca="1" si="8"/>
        <v>4</v>
      </c>
      <c r="L46" s="40">
        <f t="shared" ca="1" si="6"/>
        <v>244</v>
      </c>
    </row>
    <row r="47" spans="1:12" x14ac:dyDescent="0.25">
      <c r="A47" s="11">
        <v>70423</v>
      </c>
      <c r="B47" s="22">
        <v>44909</v>
      </c>
      <c r="C47" s="23">
        <v>8</v>
      </c>
      <c r="D47" s="23">
        <v>32</v>
      </c>
      <c r="E47" s="33" t="s">
        <v>39</v>
      </c>
      <c r="F47" s="33" t="s">
        <v>26</v>
      </c>
      <c r="G47" s="27">
        <v>45149</v>
      </c>
      <c r="H47" s="23">
        <v>12</v>
      </c>
      <c r="I47" s="19">
        <v>53.96</v>
      </c>
      <c r="J47" s="20">
        <f t="shared" si="7"/>
        <v>4.496666666666667</v>
      </c>
      <c r="K47" s="21">
        <f t="shared" ca="1" si="8"/>
        <v>4</v>
      </c>
      <c r="L47" s="40">
        <f t="shared" ca="1" si="6"/>
        <v>236</v>
      </c>
    </row>
    <row r="48" spans="1:12" x14ac:dyDescent="0.25">
      <c r="A48" s="11">
        <v>70423</v>
      </c>
      <c r="B48" s="22">
        <v>44910</v>
      </c>
      <c r="C48" s="23">
        <v>8</v>
      </c>
      <c r="D48" s="23">
        <v>77</v>
      </c>
      <c r="E48" s="33" t="s">
        <v>40</v>
      </c>
      <c r="F48" s="33" t="s">
        <v>26</v>
      </c>
      <c r="G48" s="27">
        <v>45150</v>
      </c>
      <c r="H48" s="23">
        <v>90</v>
      </c>
      <c r="I48" s="19">
        <v>419.45</v>
      </c>
      <c r="J48" s="20">
        <f t="shared" si="7"/>
        <v>4.6605555555555558</v>
      </c>
      <c r="K48" s="21">
        <f t="shared" ca="1" si="8"/>
        <v>3</v>
      </c>
      <c r="L48" s="40">
        <f t="shared" ca="1" si="6"/>
        <v>237</v>
      </c>
    </row>
    <row r="49" spans="1:12" x14ac:dyDescent="0.25">
      <c r="A49" s="11">
        <v>70423</v>
      </c>
      <c r="B49" s="22">
        <v>44910</v>
      </c>
      <c r="C49" s="23">
        <v>8</v>
      </c>
      <c r="D49" s="23">
        <v>35</v>
      </c>
      <c r="E49" s="33" t="s">
        <v>40</v>
      </c>
      <c r="F49" s="33" t="s">
        <v>26</v>
      </c>
      <c r="G49" s="27">
        <v>45150</v>
      </c>
      <c r="H49" s="23">
        <v>89</v>
      </c>
      <c r="I49" s="19">
        <v>412.29500000000002</v>
      </c>
      <c r="J49" s="20">
        <f t="shared" si="7"/>
        <v>4.6325280898876402</v>
      </c>
      <c r="K49" s="21">
        <f t="shared" ca="1" si="8"/>
        <v>3</v>
      </c>
      <c r="L49" s="40">
        <f t="shared" ca="1" si="6"/>
        <v>237</v>
      </c>
    </row>
    <row r="50" spans="1:12" x14ac:dyDescent="0.25">
      <c r="A50" s="11">
        <v>70423</v>
      </c>
      <c r="B50" s="22">
        <v>44910</v>
      </c>
      <c r="C50" s="23">
        <v>8</v>
      </c>
      <c r="D50" s="23">
        <v>53</v>
      </c>
      <c r="E50" s="33" t="s">
        <v>40</v>
      </c>
      <c r="F50" s="33" t="s">
        <v>26</v>
      </c>
      <c r="G50" s="27">
        <v>45150</v>
      </c>
      <c r="H50" s="23">
        <v>88</v>
      </c>
      <c r="I50" s="19">
        <v>406.74</v>
      </c>
      <c r="J50" s="20">
        <f t="shared" si="7"/>
        <v>4.6220454545454546</v>
      </c>
      <c r="K50" s="21">
        <f t="shared" ca="1" si="8"/>
        <v>3</v>
      </c>
      <c r="L50" s="40">
        <f t="shared" ca="1" si="6"/>
        <v>237</v>
      </c>
    </row>
    <row r="51" spans="1:12" x14ac:dyDescent="0.25">
      <c r="A51" s="11">
        <v>70103</v>
      </c>
      <c r="B51" s="12">
        <v>44803</v>
      </c>
      <c r="C51" s="13">
        <v>8</v>
      </c>
      <c r="D51" s="14">
        <v>43</v>
      </c>
      <c r="E51" s="15" t="s">
        <v>41</v>
      </c>
      <c r="F51" s="16" t="s">
        <v>31</v>
      </c>
      <c r="G51" s="17">
        <v>45035</v>
      </c>
      <c r="H51" s="18">
        <v>6</v>
      </c>
      <c r="I51" s="19">
        <v>30.03</v>
      </c>
      <c r="J51" s="20">
        <f>IFERROR(I51/H51,"")</f>
        <v>5.0049999999999999</v>
      </c>
      <c r="K51" s="21">
        <f ca="1">IF(B51="","",TODAY()-B51)</f>
        <v>110</v>
      </c>
      <c r="L51" s="46">
        <f ca="1">IF(G51="","",G51-$F$2)</f>
        <v>122</v>
      </c>
    </row>
    <row r="52" spans="1:12" x14ac:dyDescent="0.25">
      <c r="A52" s="11">
        <v>70103</v>
      </c>
      <c r="B52" s="12">
        <v>44803</v>
      </c>
      <c r="C52" s="13">
        <v>8</v>
      </c>
      <c r="D52" s="47">
        <v>133</v>
      </c>
      <c r="E52" s="48" t="s">
        <v>41</v>
      </c>
      <c r="F52" s="48" t="s">
        <v>31</v>
      </c>
      <c r="G52" s="49">
        <v>45035</v>
      </c>
      <c r="H52" s="13">
        <v>23.33</v>
      </c>
      <c r="I52" s="19">
        <v>114.4</v>
      </c>
      <c r="J52" s="20">
        <f t="shared" ref="J52:J57" si="9">IFERROR(I52/H52,"")</f>
        <v>4.9035576510930134</v>
      </c>
      <c r="K52" s="21">
        <f t="shared" ref="K52:K57" ca="1" si="10">IF(B52="","",TODAY()-B52)</f>
        <v>110</v>
      </c>
      <c r="L52" s="46">
        <f t="shared" ref="L52:L57" ca="1" si="11">IF(G52="","",G52-$F$2)</f>
        <v>122</v>
      </c>
    </row>
    <row r="53" spans="1:12" x14ac:dyDescent="0.25">
      <c r="A53" s="11">
        <v>70103</v>
      </c>
      <c r="B53" s="12">
        <v>44803</v>
      </c>
      <c r="C53" s="13">
        <v>8</v>
      </c>
      <c r="D53" s="14">
        <v>52</v>
      </c>
      <c r="E53" s="15" t="s">
        <v>42</v>
      </c>
      <c r="F53" s="16" t="s">
        <v>29</v>
      </c>
      <c r="G53" s="17">
        <v>45052</v>
      </c>
      <c r="H53" s="18">
        <v>88</v>
      </c>
      <c r="I53" s="19">
        <v>410.54</v>
      </c>
      <c r="J53" s="20">
        <f t="shared" si="9"/>
        <v>4.6652272727272726</v>
      </c>
      <c r="K53" s="21">
        <f t="shared" ca="1" si="10"/>
        <v>110</v>
      </c>
      <c r="L53" s="46">
        <f t="shared" ca="1" si="11"/>
        <v>139</v>
      </c>
    </row>
    <row r="54" spans="1:12" x14ac:dyDescent="0.25">
      <c r="A54" s="11">
        <v>70103</v>
      </c>
      <c r="B54" s="12">
        <v>44806</v>
      </c>
      <c r="C54" s="13">
        <v>8</v>
      </c>
      <c r="D54" s="14">
        <v>45</v>
      </c>
      <c r="E54" s="15" t="s">
        <v>43</v>
      </c>
      <c r="F54" s="16" t="s">
        <v>44</v>
      </c>
      <c r="G54" s="17">
        <v>45052</v>
      </c>
      <c r="H54" s="18">
        <v>84</v>
      </c>
      <c r="I54" s="19">
        <v>422.72</v>
      </c>
      <c r="J54" s="20">
        <f t="shared" si="9"/>
        <v>5.0323809523809526</v>
      </c>
      <c r="K54" s="21">
        <f t="shared" ca="1" si="10"/>
        <v>107</v>
      </c>
      <c r="L54" s="46">
        <f t="shared" ca="1" si="11"/>
        <v>139</v>
      </c>
    </row>
    <row r="55" spans="1:12" x14ac:dyDescent="0.25">
      <c r="A55" s="11">
        <v>70103</v>
      </c>
      <c r="B55" s="12">
        <v>44809</v>
      </c>
      <c r="C55" s="13">
        <v>8</v>
      </c>
      <c r="D55" s="47">
        <v>7</v>
      </c>
      <c r="E55" s="48" t="s">
        <v>43</v>
      </c>
      <c r="F55" s="48" t="s">
        <v>44</v>
      </c>
      <c r="G55" s="49">
        <v>45052</v>
      </c>
      <c r="H55" s="13">
        <v>17</v>
      </c>
      <c r="I55" s="50">
        <v>87.234999999999999</v>
      </c>
      <c r="J55" s="20">
        <f t="shared" si="9"/>
        <v>5.1314705882352944</v>
      </c>
      <c r="K55" s="21">
        <f t="shared" ca="1" si="10"/>
        <v>104</v>
      </c>
      <c r="L55" s="46">
        <f t="shared" ca="1" si="11"/>
        <v>139</v>
      </c>
    </row>
    <row r="56" spans="1:12" x14ac:dyDescent="0.25">
      <c r="A56" s="11">
        <v>70103</v>
      </c>
      <c r="B56" s="12">
        <v>44810</v>
      </c>
      <c r="C56" s="13">
        <v>8</v>
      </c>
      <c r="D56" s="47">
        <v>7</v>
      </c>
      <c r="E56" s="48" t="s">
        <v>45</v>
      </c>
      <c r="F56" s="48" t="s">
        <v>26</v>
      </c>
      <c r="G56" s="49">
        <v>45059</v>
      </c>
      <c r="H56" s="13">
        <v>66</v>
      </c>
      <c r="I56" s="50">
        <v>314.52999999999997</v>
      </c>
      <c r="J56" s="20">
        <f t="shared" si="9"/>
        <v>4.7656060606060606</v>
      </c>
      <c r="K56" s="21">
        <f t="shared" ca="1" si="10"/>
        <v>103</v>
      </c>
      <c r="L56" s="46">
        <f ca="1">IF(G56="","",G56-$F$2)</f>
        <v>146</v>
      </c>
    </row>
    <row r="57" spans="1:12" x14ac:dyDescent="0.25">
      <c r="A57" s="11">
        <v>70103</v>
      </c>
      <c r="B57" s="12">
        <v>44833</v>
      </c>
      <c r="C57" s="13">
        <v>8</v>
      </c>
      <c r="D57" s="14">
        <v>133</v>
      </c>
      <c r="E57" s="15" t="s">
        <v>45</v>
      </c>
      <c r="F57" s="16" t="s">
        <v>26</v>
      </c>
      <c r="G57" s="17">
        <v>45059</v>
      </c>
      <c r="H57" s="18">
        <v>39</v>
      </c>
      <c r="I57" s="19">
        <v>193.745</v>
      </c>
      <c r="J57" s="20">
        <f t="shared" si="9"/>
        <v>4.9678205128205128</v>
      </c>
      <c r="K57" s="21">
        <f t="shared" ca="1" si="10"/>
        <v>80</v>
      </c>
      <c r="L57" s="46">
        <f t="shared" ca="1" si="11"/>
        <v>146</v>
      </c>
    </row>
    <row r="58" spans="1:12" ht="45" x14ac:dyDescent="0.25">
      <c r="A58" s="51" t="s">
        <v>2</v>
      </c>
      <c r="B58" s="51" t="s">
        <v>3</v>
      </c>
      <c r="C58" s="52" t="s">
        <v>4</v>
      </c>
      <c r="D58" s="52" t="s">
        <v>5</v>
      </c>
      <c r="E58" s="52" t="s">
        <v>6</v>
      </c>
      <c r="F58" s="53" t="s">
        <v>7</v>
      </c>
      <c r="G58" s="52">
        <f>P56</f>
        <v>0</v>
      </c>
      <c r="H58" s="51" t="s">
        <v>8</v>
      </c>
      <c r="I58" s="52" t="s">
        <v>9</v>
      </c>
      <c r="J58" s="54" t="s">
        <v>10</v>
      </c>
      <c r="K58" s="54" t="s">
        <v>11</v>
      </c>
      <c r="L58" s="54" t="s">
        <v>12</v>
      </c>
    </row>
    <row r="59" spans="1:12" x14ac:dyDescent="0.25">
      <c r="A59" s="55"/>
      <c r="B59" s="10"/>
      <c r="C59" s="10"/>
      <c r="D59" s="10"/>
      <c r="E59" s="10"/>
      <c r="F59" s="10"/>
      <c r="G59" s="10"/>
      <c r="H59" s="10"/>
      <c r="I59" s="10"/>
      <c r="J59" s="55"/>
      <c r="K59" s="55"/>
      <c r="L59" s="55"/>
    </row>
    <row r="60" spans="1:12" x14ac:dyDescent="0.25">
      <c r="A60" s="11" t="s">
        <v>46</v>
      </c>
      <c r="B60" s="12"/>
      <c r="C60" s="13"/>
      <c r="D60" s="14"/>
      <c r="E60" s="15"/>
      <c r="F60" s="16"/>
      <c r="G60" s="17"/>
      <c r="H60" s="18"/>
      <c r="I60" s="19"/>
      <c r="J60" s="20" t="str">
        <f>IFERROR(I60/H60,"")</f>
        <v/>
      </c>
      <c r="K60" s="21" t="str">
        <f ca="1">IF(B60="","",TODAY()-B60)</f>
        <v/>
      </c>
      <c r="L60" s="21" t="str">
        <f>IF(G60="","",G60-$F$2)</f>
        <v/>
      </c>
    </row>
    <row r="61" spans="1:12" ht="45" x14ac:dyDescent="0.25">
      <c r="A61" s="51" t="s">
        <v>2</v>
      </c>
      <c r="B61" s="51" t="s">
        <v>3</v>
      </c>
      <c r="C61" s="52" t="s">
        <v>4</v>
      </c>
      <c r="D61" s="52" t="s">
        <v>5</v>
      </c>
      <c r="E61" s="52" t="s">
        <v>6</v>
      </c>
      <c r="F61" s="53" t="s">
        <v>7</v>
      </c>
      <c r="G61" s="52">
        <f>P59</f>
        <v>0</v>
      </c>
      <c r="H61" s="51" t="s">
        <v>8</v>
      </c>
      <c r="I61" s="52" t="s">
        <v>9</v>
      </c>
      <c r="J61" s="54" t="s">
        <v>10</v>
      </c>
      <c r="K61" s="54" t="s">
        <v>11</v>
      </c>
      <c r="L61" s="54" t="s">
        <v>12</v>
      </c>
    </row>
    <row r="62" spans="1:12" x14ac:dyDescent="0.25">
      <c r="A62" s="9"/>
      <c r="B62" s="10"/>
      <c r="C62" s="10"/>
      <c r="D62" s="10"/>
      <c r="E62" s="10"/>
      <c r="F62" s="10"/>
      <c r="G62" s="10"/>
      <c r="H62" s="10"/>
      <c r="I62" s="10"/>
      <c r="J62" s="9"/>
      <c r="K62" s="9"/>
      <c r="L62" s="9"/>
    </row>
    <row r="63" spans="1:12" x14ac:dyDescent="0.25">
      <c r="A63" s="11">
        <v>70107</v>
      </c>
      <c r="B63" s="12"/>
      <c r="C63" s="13"/>
      <c r="D63" s="14"/>
      <c r="E63" s="15"/>
      <c r="F63" s="16"/>
      <c r="G63" s="17"/>
      <c r="H63" s="56"/>
      <c r="I63" s="19"/>
      <c r="J63" s="20" t="str">
        <f>IFERROR(I63/H63,"")</f>
        <v/>
      </c>
      <c r="K63" s="21" t="str">
        <f ca="1">IF(B63="","",TODAY()-B63)</f>
        <v/>
      </c>
      <c r="L63" s="46" t="str">
        <f>IF(G63="","",G63-$F$2)</f>
        <v/>
      </c>
    </row>
    <row r="64" spans="1:12" x14ac:dyDescent="0.25">
      <c r="A64" s="11" t="s">
        <v>47</v>
      </c>
      <c r="B64" s="12">
        <v>44869</v>
      </c>
      <c r="C64" s="13">
        <v>8</v>
      </c>
      <c r="D64" s="24">
        <v>43</v>
      </c>
      <c r="E64" s="15" t="s">
        <v>48</v>
      </c>
      <c r="F64" s="16" t="s">
        <v>49</v>
      </c>
      <c r="G64" s="17">
        <v>45117</v>
      </c>
      <c r="H64" s="18">
        <v>3</v>
      </c>
      <c r="I64" s="19">
        <v>14.93</v>
      </c>
      <c r="J64" s="20">
        <f>IFERROR(I64/H64,"")</f>
        <v>4.9766666666666666</v>
      </c>
      <c r="K64" s="21">
        <f ca="1">IF(B64="",0,TODAY()-B64)</f>
        <v>44</v>
      </c>
      <c r="L64" s="21">
        <f ca="1">IF(G64="","",G64-$F$2)</f>
        <v>204</v>
      </c>
    </row>
    <row r="65" spans="1:12" ht="45" x14ac:dyDescent="0.25">
      <c r="A65" s="51" t="s">
        <v>2</v>
      </c>
      <c r="B65" s="51" t="s">
        <v>3</v>
      </c>
      <c r="C65" s="52" t="s">
        <v>4</v>
      </c>
      <c r="D65" s="52" t="s">
        <v>5</v>
      </c>
      <c r="E65" s="52" t="s">
        <v>6</v>
      </c>
      <c r="F65" s="53" t="s">
        <v>7</v>
      </c>
      <c r="G65" s="52">
        <f>P63</f>
        <v>0</v>
      </c>
      <c r="H65" s="51" t="s">
        <v>8</v>
      </c>
      <c r="I65" s="52" t="s">
        <v>9</v>
      </c>
      <c r="J65" s="54" t="s">
        <v>10</v>
      </c>
      <c r="K65" s="54" t="s">
        <v>11</v>
      </c>
      <c r="L65" s="54" t="s">
        <v>12</v>
      </c>
    </row>
    <row r="66" spans="1:12" x14ac:dyDescent="0.25">
      <c r="A66" s="55"/>
      <c r="B66" s="10"/>
      <c r="C66" s="10"/>
      <c r="D66" s="10"/>
      <c r="E66" s="10"/>
      <c r="F66" s="10"/>
      <c r="G66" s="10"/>
      <c r="H66" s="10"/>
      <c r="I66" s="10"/>
      <c r="J66" s="55"/>
      <c r="K66" s="55"/>
      <c r="L66" s="55"/>
    </row>
    <row r="67" spans="1:12" x14ac:dyDescent="0.25">
      <c r="A67" s="11">
        <v>70741</v>
      </c>
      <c r="B67" s="12"/>
      <c r="C67" s="13"/>
      <c r="D67" s="18"/>
      <c r="E67" s="15"/>
      <c r="F67" s="16"/>
      <c r="G67" s="17"/>
      <c r="H67" s="18"/>
      <c r="I67" s="19"/>
      <c r="J67" s="20" t="str">
        <f>IFERROR(I67/H67,"")</f>
        <v/>
      </c>
      <c r="K67" s="21" t="str">
        <f ca="1">IF(B67="","",TODAY()-B67)</f>
        <v/>
      </c>
      <c r="L67" s="21" t="str">
        <f>IF(G67="","",G67-$F$2)</f>
        <v/>
      </c>
    </row>
    <row r="68" spans="1:12" x14ac:dyDescent="0.25">
      <c r="A68" s="11">
        <v>70420</v>
      </c>
      <c r="B68" s="12">
        <v>44889</v>
      </c>
      <c r="C68" s="13">
        <v>6</v>
      </c>
      <c r="D68" s="14">
        <v>129</v>
      </c>
      <c r="E68" s="15" t="s">
        <v>50</v>
      </c>
      <c r="F68" s="16" t="s">
        <v>44</v>
      </c>
      <c r="G68" s="17">
        <v>45187</v>
      </c>
      <c r="H68" s="18">
        <v>12</v>
      </c>
      <c r="I68" s="41">
        <v>137.01</v>
      </c>
      <c r="J68" s="20">
        <f>IFERROR(I68/H68,"")</f>
        <v>11.417499999999999</v>
      </c>
      <c r="K68" s="21">
        <f ca="1">IF(B68="","",TODAY()-B68)</f>
        <v>24</v>
      </c>
      <c r="L68" s="21">
        <f ca="1">IF(G68="","",G68-$F$2)</f>
        <v>274</v>
      </c>
    </row>
    <row r="69" spans="1:12" x14ac:dyDescent="0.25">
      <c r="A69" s="11">
        <v>70420</v>
      </c>
      <c r="B69" s="12">
        <v>44890</v>
      </c>
      <c r="C69" s="13">
        <v>6</v>
      </c>
      <c r="D69" s="14">
        <v>116</v>
      </c>
      <c r="E69" s="15" t="s">
        <v>50</v>
      </c>
      <c r="F69" s="16" t="s">
        <v>44</v>
      </c>
      <c r="G69" s="17">
        <v>45187</v>
      </c>
      <c r="H69" s="18">
        <v>30</v>
      </c>
      <c r="I69" s="41">
        <v>328.02</v>
      </c>
      <c r="J69" s="20">
        <f t="shared" ref="J69:J73" si="12">IFERROR(I69/H69,"")</f>
        <v>10.933999999999999</v>
      </c>
      <c r="K69" s="21">
        <f t="shared" ref="K69:K73" ca="1" si="13">IF(B69="","",TODAY()-B69)</f>
        <v>23</v>
      </c>
      <c r="L69" s="21">
        <f t="shared" ref="L69:L103" ca="1" si="14">IF(G69="","",G69-$F$2)</f>
        <v>274</v>
      </c>
    </row>
    <row r="70" spans="1:12" x14ac:dyDescent="0.25">
      <c r="A70" s="11">
        <v>70420</v>
      </c>
      <c r="B70" s="12">
        <v>44890</v>
      </c>
      <c r="C70" s="13">
        <v>6</v>
      </c>
      <c r="D70" s="14">
        <v>129</v>
      </c>
      <c r="E70" s="15" t="s">
        <v>50</v>
      </c>
      <c r="F70" s="16" t="s">
        <v>44</v>
      </c>
      <c r="G70" s="17">
        <v>45187</v>
      </c>
      <c r="H70" s="18">
        <v>18</v>
      </c>
      <c r="I70" s="41">
        <v>187.31200000000001</v>
      </c>
      <c r="J70" s="20">
        <f t="shared" si="12"/>
        <v>10.406222222222222</v>
      </c>
      <c r="K70" s="21">
        <f t="shared" ca="1" si="13"/>
        <v>23</v>
      </c>
      <c r="L70" s="21">
        <f t="shared" ca="1" si="14"/>
        <v>274</v>
      </c>
    </row>
    <row r="71" spans="1:12" x14ac:dyDescent="0.25">
      <c r="A71" s="11">
        <v>70420</v>
      </c>
      <c r="B71" s="12">
        <v>44890</v>
      </c>
      <c r="C71" s="13">
        <v>6</v>
      </c>
      <c r="D71" s="14">
        <v>129</v>
      </c>
      <c r="E71" s="15" t="s">
        <v>50</v>
      </c>
      <c r="F71" s="16" t="s">
        <v>44</v>
      </c>
      <c r="G71" s="17">
        <v>45187</v>
      </c>
      <c r="H71" s="18">
        <v>6</v>
      </c>
      <c r="I71" s="41">
        <v>67.103999999999999</v>
      </c>
      <c r="J71" s="20">
        <f t="shared" si="12"/>
        <v>11.183999999999999</v>
      </c>
      <c r="K71" s="21">
        <f t="shared" ca="1" si="13"/>
        <v>23</v>
      </c>
      <c r="L71" s="21">
        <f t="shared" ca="1" si="14"/>
        <v>274</v>
      </c>
    </row>
    <row r="72" spans="1:12" x14ac:dyDescent="0.25">
      <c r="A72" s="11">
        <v>70420</v>
      </c>
      <c r="B72" s="12">
        <v>44908</v>
      </c>
      <c r="C72" s="13">
        <v>6</v>
      </c>
      <c r="D72" s="14">
        <v>9</v>
      </c>
      <c r="E72" s="15" t="s">
        <v>51</v>
      </c>
      <c r="F72" s="16" t="s">
        <v>26</v>
      </c>
      <c r="G72" s="17">
        <v>45198</v>
      </c>
      <c r="H72" s="18">
        <v>38</v>
      </c>
      <c r="I72" s="41">
        <v>427.99200000000002</v>
      </c>
      <c r="J72" s="20">
        <f t="shared" si="12"/>
        <v>11.262947368421052</v>
      </c>
      <c r="K72" s="21">
        <f t="shared" ca="1" si="13"/>
        <v>5</v>
      </c>
      <c r="L72" s="21">
        <f t="shared" ca="1" si="14"/>
        <v>285</v>
      </c>
    </row>
    <row r="73" spans="1:12" x14ac:dyDescent="0.25">
      <c r="A73" s="11">
        <v>70420</v>
      </c>
      <c r="B73" s="12">
        <v>44908</v>
      </c>
      <c r="C73" s="13">
        <v>6</v>
      </c>
      <c r="D73" s="14">
        <v>143</v>
      </c>
      <c r="E73" s="15" t="s">
        <v>51</v>
      </c>
      <c r="F73" s="16" t="s">
        <v>26</v>
      </c>
      <c r="G73" s="17">
        <v>45198</v>
      </c>
      <c r="H73" s="18">
        <v>42</v>
      </c>
      <c r="I73" s="41">
        <v>445.928</v>
      </c>
      <c r="J73" s="20">
        <f t="shared" si="12"/>
        <v>10.617333333333333</v>
      </c>
      <c r="K73" s="21">
        <f t="shared" ca="1" si="13"/>
        <v>5</v>
      </c>
      <c r="L73" s="21">
        <f t="shared" ca="1" si="14"/>
        <v>285</v>
      </c>
    </row>
    <row r="74" spans="1:12" x14ac:dyDescent="0.25">
      <c r="A74" s="11">
        <v>70421</v>
      </c>
      <c r="B74" s="12">
        <v>44903</v>
      </c>
      <c r="C74" s="13">
        <v>6</v>
      </c>
      <c r="D74" s="18">
        <v>14</v>
      </c>
      <c r="E74" s="15" t="s">
        <v>52</v>
      </c>
      <c r="F74" s="16" t="s">
        <v>44</v>
      </c>
      <c r="G74" s="17">
        <v>45076</v>
      </c>
      <c r="H74" s="18">
        <v>12</v>
      </c>
      <c r="I74" s="19">
        <v>60.21</v>
      </c>
      <c r="J74" s="20">
        <f>IFERROR(I74/H74,"")</f>
        <v>5.0175000000000001</v>
      </c>
      <c r="K74" s="21">
        <f ca="1">IF(B74="","",TODAY()-B74)</f>
        <v>10</v>
      </c>
      <c r="L74" s="21">
        <f t="shared" ca="1" si="14"/>
        <v>163</v>
      </c>
    </row>
    <row r="75" spans="1:12" x14ac:dyDescent="0.25">
      <c r="A75" s="11">
        <v>70421</v>
      </c>
      <c r="B75" s="12">
        <v>44903</v>
      </c>
      <c r="C75" s="13">
        <v>6</v>
      </c>
      <c r="D75" s="14">
        <v>94</v>
      </c>
      <c r="E75" s="15" t="s">
        <v>53</v>
      </c>
      <c r="F75" s="16" t="s">
        <v>44</v>
      </c>
      <c r="G75" s="17">
        <v>45071</v>
      </c>
      <c r="H75" s="18">
        <v>70</v>
      </c>
      <c r="I75" s="19">
        <v>333.88</v>
      </c>
      <c r="J75" s="20">
        <f t="shared" ref="J75:J103" si="15">IFERROR(I75/H75,"")</f>
        <v>4.7697142857142856</v>
      </c>
      <c r="K75" s="21">
        <f t="shared" ref="K75:K80" ca="1" si="16">IF(B75="","",TODAY()-B75)</f>
        <v>10</v>
      </c>
      <c r="L75" s="21">
        <f t="shared" ca="1" si="14"/>
        <v>158</v>
      </c>
    </row>
    <row r="76" spans="1:12" x14ac:dyDescent="0.25">
      <c r="A76" s="11">
        <v>70421</v>
      </c>
      <c r="B76" s="12">
        <v>44908</v>
      </c>
      <c r="C76" s="13">
        <v>6</v>
      </c>
      <c r="D76" s="18">
        <v>100</v>
      </c>
      <c r="E76" s="15" t="s">
        <v>53</v>
      </c>
      <c r="F76" s="16" t="s">
        <v>44</v>
      </c>
      <c r="G76" s="17">
        <v>45051</v>
      </c>
      <c r="H76" s="18">
        <v>16</v>
      </c>
      <c r="I76" s="19">
        <v>82.444000000000003</v>
      </c>
      <c r="J76" s="20">
        <f t="shared" si="15"/>
        <v>5.1527500000000002</v>
      </c>
      <c r="K76" s="21">
        <f t="shared" ca="1" si="16"/>
        <v>5</v>
      </c>
      <c r="L76" s="21">
        <f t="shared" ca="1" si="14"/>
        <v>138</v>
      </c>
    </row>
    <row r="77" spans="1:12" x14ac:dyDescent="0.25">
      <c r="A77" s="11">
        <v>70421</v>
      </c>
      <c r="B77" s="12">
        <v>44908</v>
      </c>
      <c r="C77" s="13">
        <v>6</v>
      </c>
      <c r="D77" s="18">
        <v>134</v>
      </c>
      <c r="E77" s="15" t="s">
        <v>53</v>
      </c>
      <c r="F77" s="16" t="s">
        <v>44</v>
      </c>
      <c r="G77" s="17">
        <v>45051</v>
      </c>
      <c r="H77" s="18">
        <v>84</v>
      </c>
      <c r="I77" s="19">
        <v>423.95600000000002</v>
      </c>
      <c r="J77" s="20">
        <f t="shared" si="15"/>
        <v>5.0470952380952383</v>
      </c>
      <c r="K77" s="21">
        <f t="shared" ca="1" si="16"/>
        <v>5</v>
      </c>
      <c r="L77" s="21">
        <f t="shared" ca="1" si="14"/>
        <v>138</v>
      </c>
    </row>
    <row r="78" spans="1:12" x14ac:dyDescent="0.25">
      <c r="A78" s="11">
        <v>70421</v>
      </c>
      <c r="B78" s="12">
        <v>44910</v>
      </c>
      <c r="C78" s="13">
        <v>6</v>
      </c>
      <c r="D78" s="18">
        <v>107</v>
      </c>
      <c r="E78" s="15" t="s">
        <v>54</v>
      </c>
      <c r="F78" s="16" t="s">
        <v>26</v>
      </c>
      <c r="G78" s="17">
        <v>45090</v>
      </c>
      <c r="H78" s="18">
        <v>49</v>
      </c>
      <c r="I78" s="19">
        <v>231.26599999999999</v>
      </c>
      <c r="J78" s="20">
        <f t="shared" si="15"/>
        <v>4.7197142857142858</v>
      </c>
      <c r="K78" s="21">
        <f t="shared" ca="1" si="16"/>
        <v>3</v>
      </c>
      <c r="L78" s="21">
        <f t="shared" ca="1" si="14"/>
        <v>177</v>
      </c>
    </row>
    <row r="79" spans="1:12" x14ac:dyDescent="0.25">
      <c r="A79" s="11">
        <v>70421</v>
      </c>
      <c r="B79" s="12">
        <v>44910</v>
      </c>
      <c r="C79" s="13">
        <v>6</v>
      </c>
      <c r="D79" s="18">
        <v>107</v>
      </c>
      <c r="E79" s="15" t="s">
        <v>54</v>
      </c>
      <c r="F79" s="16" t="s">
        <v>26</v>
      </c>
      <c r="G79" s="17">
        <v>45090</v>
      </c>
      <c r="H79" s="18">
        <v>15</v>
      </c>
      <c r="I79" s="19">
        <v>77.010000000000005</v>
      </c>
      <c r="J79" s="20">
        <f t="shared" si="15"/>
        <v>5.1340000000000003</v>
      </c>
      <c r="K79" s="21">
        <f t="shared" ca="1" si="16"/>
        <v>3</v>
      </c>
      <c r="L79" s="21">
        <f t="shared" ca="1" si="14"/>
        <v>177</v>
      </c>
    </row>
    <row r="80" spans="1:12" x14ac:dyDescent="0.25">
      <c r="A80" s="11">
        <v>70421</v>
      </c>
      <c r="B80" s="12">
        <v>44910</v>
      </c>
      <c r="C80" s="13">
        <v>6</v>
      </c>
      <c r="D80" s="18">
        <v>45</v>
      </c>
      <c r="E80" s="15" t="s">
        <v>54</v>
      </c>
      <c r="F80" s="16" t="s">
        <v>26</v>
      </c>
      <c r="G80" s="17">
        <v>45090</v>
      </c>
      <c r="H80" s="18">
        <v>84</v>
      </c>
      <c r="I80" s="19">
        <v>415.45600000000002</v>
      </c>
      <c r="J80" s="20">
        <f t="shared" si="15"/>
        <v>4.945904761904762</v>
      </c>
      <c r="K80" s="21">
        <f t="shared" ca="1" si="16"/>
        <v>3</v>
      </c>
      <c r="L80" s="21">
        <f t="shared" ca="1" si="14"/>
        <v>177</v>
      </c>
    </row>
    <row r="81" spans="1:12" x14ac:dyDescent="0.25">
      <c r="A81" s="11">
        <v>70177</v>
      </c>
      <c r="B81" s="22">
        <v>44901</v>
      </c>
      <c r="C81" s="23">
        <v>8</v>
      </c>
      <c r="D81" s="24">
        <v>20</v>
      </c>
      <c r="E81" s="33" t="s">
        <v>55</v>
      </c>
      <c r="F81" s="33" t="s">
        <v>56</v>
      </c>
      <c r="G81" s="27">
        <v>45223</v>
      </c>
      <c r="H81" s="23">
        <v>6</v>
      </c>
      <c r="I81" s="19">
        <v>64.42</v>
      </c>
      <c r="J81" s="20">
        <f t="shared" si="15"/>
        <v>10.736666666666666</v>
      </c>
      <c r="K81" s="21">
        <f ca="1">IF(B81="","",TODAY()-B81)</f>
        <v>12</v>
      </c>
      <c r="L81" s="21">
        <f t="shared" ca="1" si="14"/>
        <v>310</v>
      </c>
    </row>
    <row r="82" spans="1:12" x14ac:dyDescent="0.25">
      <c r="A82" s="11">
        <v>70177</v>
      </c>
      <c r="B82" s="22">
        <v>44901</v>
      </c>
      <c r="C82" s="23">
        <v>8</v>
      </c>
      <c r="D82" s="24">
        <v>92</v>
      </c>
      <c r="E82" s="33" t="s">
        <v>55</v>
      </c>
      <c r="F82" s="33" t="s">
        <v>56</v>
      </c>
      <c r="G82" s="27">
        <v>45223</v>
      </c>
      <c r="H82" s="23">
        <v>9</v>
      </c>
      <c r="I82" s="19">
        <v>94.82</v>
      </c>
      <c r="J82" s="20">
        <f t="shared" si="15"/>
        <v>10.535555555555554</v>
      </c>
      <c r="K82" s="21">
        <f t="shared" ref="K82:K103" ca="1" si="17">IF(B82="","",TODAY()-B82)</f>
        <v>12</v>
      </c>
      <c r="L82" s="21">
        <f t="shared" ca="1" si="14"/>
        <v>310</v>
      </c>
    </row>
    <row r="83" spans="1:12" x14ac:dyDescent="0.25">
      <c r="A83" s="11">
        <v>70177</v>
      </c>
      <c r="B83" s="22">
        <v>44904</v>
      </c>
      <c r="C83" s="23">
        <v>8</v>
      </c>
      <c r="D83" s="24">
        <v>120</v>
      </c>
      <c r="E83" s="33" t="s">
        <v>57</v>
      </c>
      <c r="F83" s="33" t="s">
        <v>56</v>
      </c>
      <c r="G83" s="27">
        <v>45224</v>
      </c>
      <c r="H83" s="23">
        <v>18</v>
      </c>
      <c r="I83" s="19">
        <v>193.56</v>
      </c>
      <c r="J83" s="20">
        <f t="shared" si="15"/>
        <v>10.753333333333334</v>
      </c>
      <c r="K83" s="21">
        <f t="shared" ca="1" si="17"/>
        <v>9</v>
      </c>
      <c r="L83" s="21">
        <f t="shared" ca="1" si="14"/>
        <v>311</v>
      </c>
    </row>
    <row r="84" spans="1:12" x14ac:dyDescent="0.25">
      <c r="A84" s="11">
        <v>70177</v>
      </c>
      <c r="B84" s="22">
        <v>44904</v>
      </c>
      <c r="C84" s="23">
        <v>8</v>
      </c>
      <c r="D84" s="24">
        <v>96</v>
      </c>
      <c r="E84" s="33" t="s">
        <v>57</v>
      </c>
      <c r="F84" s="33" t="s">
        <v>56</v>
      </c>
      <c r="G84" s="27">
        <v>45224</v>
      </c>
      <c r="H84" s="23">
        <v>30</v>
      </c>
      <c r="I84" s="19">
        <v>327.60000000000002</v>
      </c>
      <c r="J84" s="20">
        <f t="shared" si="15"/>
        <v>10.92</v>
      </c>
      <c r="K84" s="21">
        <f t="shared" ca="1" si="17"/>
        <v>9</v>
      </c>
      <c r="L84" s="21">
        <f t="shared" ca="1" si="14"/>
        <v>311</v>
      </c>
    </row>
    <row r="85" spans="1:12" x14ac:dyDescent="0.25">
      <c r="A85" s="11">
        <v>70177</v>
      </c>
      <c r="B85" s="22">
        <v>44904</v>
      </c>
      <c r="C85" s="23">
        <v>8</v>
      </c>
      <c r="D85" s="24">
        <v>120</v>
      </c>
      <c r="E85" s="33" t="s">
        <v>57</v>
      </c>
      <c r="F85" s="57" t="s">
        <v>56</v>
      </c>
      <c r="G85" s="27">
        <v>45224</v>
      </c>
      <c r="H85" s="23">
        <v>24</v>
      </c>
      <c r="I85" s="19">
        <v>245.58</v>
      </c>
      <c r="J85" s="20">
        <f t="shared" si="15"/>
        <v>10.2325</v>
      </c>
      <c r="K85" s="21">
        <f t="shared" ca="1" si="17"/>
        <v>9</v>
      </c>
      <c r="L85" s="21">
        <f t="shared" ca="1" si="14"/>
        <v>311</v>
      </c>
    </row>
    <row r="86" spans="1:12" x14ac:dyDescent="0.25">
      <c r="A86" s="11">
        <v>70177</v>
      </c>
      <c r="B86" s="22">
        <v>44904</v>
      </c>
      <c r="C86" s="23">
        <v>8</v>
      </c>
      <c r="D86" s="24">
        <v>84</v>
      </c>
      <c r="E86" s="33" t="s">
        <v>57</v>
      </c>
      <c r="F86" s="33" t="s">
        <v>56</v>
      </c>
      <c r="G86" s="27">
        <v>45224</v>
      </c>
      <c r="H86" s="23">
        <v>26</v>
      </c>
      <c r="I86" s="19">
        <v>270.92</v>
      </c>
      <c r="J86" s="20">
        <f t="shared" si="15"/>
        <v>10.42</v>
      </c>
      <c r="K86" s="21">
        <f t="shared" ca="1" si="17"/>
        <v>9</v>
      </c>
      <c r="L86" s="21">
        <f t="shared" ca="1" si="14"/>
        <v>311</v>
      </c>
    </row>
    <row r="87" spans="1:12" x14ac:dyDescent="0.25">
      <c r="A87" s="11">
        <v>70177</v>
      </c>
      <c r="B87" s="22">
        <v>44904</v>
      </c>
      <c r="C87" s="23">
        <v>8</v>
      </c>
      <c r="D87" s="24">
        <v>84</v>
      </c>
      <c r="E87" s="33" t="s">
        <v>57</v>
      </c>
      <c r="F87" s="33" t="s">
        <v>56</v>
      </c>
      <c r="G87" s="27">
        <v>45224</v>
      </c>
      <c r="H87" s="23">
        <v>15</v>
      </c>
      <c r="I87" s="19">
        <v>153.30000000000001</v>
      </c>
      <c r="J87" s="20">
        <f t="shared" si="15"/>
        <v>10.220000000000001</v>
      </c>
      <c r="K87" s="21">
        <f t="shared" ca="1" si="17"/>
        <v>9</v>
      </c>
      <c r="L87" s="21">
        <f t="shared" ca="1" si="14"/>
        <v>311</v>
      </c>
    </row>
    <row r="88" spans="1:12" x14ac:dyDescent="0.25">
      <c r="A88" s="11">
        <v>70177</v>
      </c>
      <c r="B88" s="22">
        <v>44908</v>
      </c>
      <c r="C88" s="23">
        <v>8</v>
      </c>
      <c r="D88" s="24">
        <v>100</v>
      </c>
      <c r="E88" s="33" t="s">
        <v>57</v>
      </c>
      <c r="F88" s="33" t="s">
        <v>56</v>
      </c>
      <c r="G88" s="27">
        <v>45224</v>
      </c>
      <c r="H88" s="23">
        <v>7</v>
      </c>
      <c r="I88" s="19">
        <v>73.94</v>
      </c>
      <c r="J88" s="20">
        <f t="shared" si="15"/>
        <v>10.562857142857142</v>
      </c>
      <c r="K88" s="21">
        <f t="shared" ca="1" si="17"/>
        <v>5</v>
      </c>
      <c r="L88" s="21">
        <f t="shared" ca="1" si="14"/>
        <v>311</v>
      </c>
    </row>
    <row r="89" spans="1:12" x14ac:dyDescent="0.25">
      <c r="A89" s="11">
        <v>70177</v>
      </c>
      <c r="B89" s="22">
        <v>44908</v>
      </c>
      <c r="C89" s="23">
        <v>8</v>
      </c>
      <c r="D89" s="24">
        <v>41</v>
      </c>
      <c r="E89" s="33" t="s">
        <v>57</v>
      </c>
      <c r="F89" s="33" t="s">
        <v>56</v>
      </c>
      <c r="G89" s="27">
        <v>45224</v>
      </c>
      <c r="H89" s="23">
        <v>42</v>
      </c>
      <c r="I89" s="19">
        <v>458.64</v>
      </c>
      <c r="J89" s="20">
        <f t="shared" si="15"/>
        <v>10.92</v>
      </c>
      <c r="K89" s="21">
        <f t="shared" ca="1" si="17"/>
        <v>5</v>
      </c>
      <c r="L89" s="21">
        <f t="shared" ca="1" si="14"/>
        <v>311</v>
      </c>
    </row>
    <row r="90" spans="1:12" x14ac:dyDescent="0.25">
      <c r="A90" s="11">
        <v>70177</v>
      </c>
      <c r="B90" s="22">
        <v>44908</v>
      </c>
      <c r="C90" s="23">
        <v>8</v>
      </c>
      <c r="D90" s="24">
        <v>55</v>
      </c>
      <c r="E90" s="33" t="s">
        <v>57</v>
      </c>
      <c r="F90" s="33" t="s">
        <v>56</v>
      </c>
      <c r="G90" s="27">
        <v>45224</v>
      </c>
      <c r="H90" s="23">
        <v>34</v>
      </c>
      <c r="I90" s="19">
        <v>362.78</v>
      </c>
      <c r="J90" s="20">
        <f t="shared" si="15"/>
        <v>10.67</v>
      </c>
      <c r="K90" s="21">
        <f t="shared" ca="1" si="17"/>
        <v>5</v>
      </c>
      <c r="L90" s="21">
        <f t="shared" ca="1" si="14"/>
        <v>311</v>
      </c>
    </row>
    <row r="91" spans="1:12" x14ac:dyDescent="0.25">
      <c r="A91" s="11">
        <v>70177</v>
      </c>
      <c r="B91" s="22">
        <v>44910</v>
      </c>
      <c r="C91" s="23">
        <v>8</v>
      </c>
      <c r="D91" s="24">
        <v>74</v>
      </c>
      <c r="E91" s="33" t="s">
        <v>58</v>
      </c>
      <c r="F91" s="57" t="s">
        <v>59</v>
      </c>
      <c r="G91" s="27">
        <v>45238</v>
      </c>
      <c r="H91" s="23">
        <v>24</v>
      </c>
      <c r="I91" s="19">
        <v>264.08</v>
      </c>
      <c r="J91" s="20">
        <f t="shared" si="15"/>
        <v>11.003333333333332</v>
      </c>
      <c r="K91" s="21">
        <f t="shared" ca="1" si="17"/>
        <v>3</v>
      </c>
      <c r="L91" s="21">
        <f t="shared" ca="1" si="14"/>
        <v>325</v>
      </c>
    </row>
    <row r="92" spans="1:12" x14ac:dyDescent="0.25">
      <c r="A92" s="11">
        <v>70177</v>
      </c>
      <c r="B92" s="22">
        <v>44910</v>
      </c>
      <c r="C92" s="23">
        <v>8</v>
      </c>
      <c r="D92" s="24">
        <v>74</v>
      </c>
      <c r="E92" s="33" t="s">
        <v>58</v>
      </c>
      <c r="F92" s="33" t="s">
        <v>59</v>
      </c>
      <c r="G92" s="27">
        <v>45238</v>
      </c>
      <c r="H92" s="23">
        <v>17</v>
      </c>
      <c r="I92" s="19">
        <v>200.64</v>
      </c>
      <c r="J92" s="20">
        <f t="shared" si="15"/>
        <v>11.802352941176469</v>
      </c>
      <c r="K92" s="21">
        <f t="shared" ca="1" si="17"/>
        <v>3</v>
      </c>
      <c r="L92" s="21">
        <f t="shared" ca="1" si="14"/>
        <v>325</v>
      </c>
    </row>
    <row r="93" spans="1:12" x14ac:dyDescent="0.25">
      <c r="A93" s="11">
        <v>70177</v>
      </c>
      <c r="B93" s="22">
        <v>44910</v>
      </c>
      <c r="C93" s="23">
        <v>8</v>
      </c>
      <c r="D93" s="24">
        <v>67</v>
      </c>
      <c r="E93" s="33" t="s">
        <v>58</v>
      </c>
      <c r="F93" s="33" t="s">
        <v>59</v>
      </c>
      <c r="G93" s="27">
        <v>45238</v>
      </c>
      <c r="H93" s="23">
        <v>33</v>
      </c>
      <c r="I93" s="19">
        <v>366.86</v>
      </c>
      <c r="J93" s="20">
        <f t="shared" si="15"/>
        <v>11.116969696969697</v>
      </c>
      <c r="K93" s="21">
        <f t="shared" ca="1" si="17"/>
        <v>3</v>
      </c>
      <c r="L93" s="21">
        <f t="shared" ca="1" si="14"/>
        <v>325</v>
      </c>
    </row>
    <row r="94" spans="1:12" x14ac:dyDescent="0.25">
      <c r="A94" s="11">
        <v>70177</v>
      </c>
      <c r="B94" s="22">
        <v>44910</v>
      </c>
      <c r="C94" s="23">
        <v>8</v>
      </c>
      <c r="D94" s="24">
        <v>67</v>
      </c>
      <c r="E94" s="33" t="s">
        <v>58</v>
      </c>
      <c r="F94" s="33" t="s">
        <v>59</v>
      </c>
      <c r="G94" s="27">
        <v>45238</v>
      </c>
      <c r="H94" s="23">
        <v>7</v>
      </c>
      <c r="I94" s="19">
        <v>79.64</v>
      </c>
      <c r="J94" s="20">
        <f t="shared" si="15"/>
        <v>11.377142857142857</v>
      </c>
      <c r="K94" s="21">
        <f t="shared" ca="1" si="17"/>
        <v>3</v>
      </c>
      <c r="L94" s="21">
        <f t="shared" ca="1" si="14"/>
        <v>325</v>
      </c>
    </row>
    <row r="95" spans="1:12" x14ac:dyDescent="0.25">
      <c r="A95" s="11">
        <v>70177</v>
      </c>
      <c r="B95" s="22">
        <v>44910</v>
      </c>
      <c r="C95" s="23">
        <v>8</v>
      </c>
      <c r="D95" s="24">
        <v>27</v>
      </c>
      <c r="E95" s="33" t="s">
        <v>58</v>
      </c>
      <c r="F95" s="33" t="s">
        <v>59</v>
      </c>
      <c r="G95" s="27">
        <v>45238</v>
      </c>
      <c r="H95" s="23">
        <v>42</v>
      </c>
      <c r="I95" s="19">
        <v>448.64</v>
      </c>
      <c r="J95" s="20">
        <f t="shared" si="15"/>
        <v>10.681904761904761</v>
      </c>
      <c r="K95" s="21">
        <f t="shared" ca="1" si="17"/>
        <v>3</v>
      </c>
      <c r="L95" s="21">
        <f ca="1">IF(G95="","",G95-$F$2)</f>
        <v>325</v>
      </c>
    </row>
    <row r="96" spans="1:12" x14ac:dyDescent="0.25">
      <c r="A96" s="11">
        <v>70177</v>
      </c>
      <c r="B96" s="12">
        <v>44910</v>
      </c>
      <c r="C96" s="13">
        <v>8</v>
      </c>
      <c r="D96" s="14">
        <v>123</v>
      </c>
      <c r="E96" s="15" t="s">
        <v>58</v>
      </c>
      <c r="F96" s="16" t="s">
        <v>59</v>
      </c>
      <c r="G96" s="17">
        <v>45238</v>
      </c>
      <c r="H96" s="18">
        <v>25</v>
      </c>
      <c r="I96" s="19">
        <v>294</v>
      </c>
      <c r="J96" s="20">
        <f t="shared" si="15"/>
        <v>11.76</v>
      </c>
      <c r="K96" s="21">
        <f t="shared" ca="1" si="17"/>
        <v>3</v>
      </c>
      <c r="L96" s="21">
        <f t="shared" ca="1" si="14"/>
        <v>325</v>
      </c>
    </row>
    <row r="97" spans="1:12" x14ac:dyDescent="0.25">
      <c r="A97" s="11">
        <v>70177</v>
      </c>
      <c r="B97" s="12">
        <v>44910</v>
      </c>
      <c r="C97" s="13">
        <v>8</v>
      </c>
      <c r="D97" s="14">
        <v>68</v>
      </c>
      <c r="E97" s="15" t="s">
        <v>58</v>
      </c>
      <c r="F97" s="16" t="s">
        <v>59</v>
      </c>
      <c r="G97" s="17">
        <v>45238</v>
      </c>
      <c r="H97" s="18">
        <v>35</v>
      </c>
      <c r="I97" s="19">
        <v>392.2</v>
      </c>
      <c r="J97" s="20">
        <f t="shared" si="15"/>
        <v>11.205714285714285</v>
      </c>
      <c r="K97" s="21">
        <f t="shared" ca="1" si="17"/>
        <v>3</v>
      </c>
      <c r="L97" s="21">
        <f t="shared" ca="1" si="14"/>
        <v>325</v>
      </c>
    </row>
    <row r="98" spans="1:12" x14ac:dyDescent="0.25">
      <c r="A98" s="11">
        <v>70177</v>
      </c>
      <c r="B98" s="12">
        <v>44910</v>
      </c>
      <c r="C98" s="13">
        <v>8</v>
      </c>
      <c r="D98" s="14">
        <v>123</v>
      </c>
      <c r="E98" s="15" t="s">
        <v>58</v>
      </c>
      <c r="F98" s="16" t="s">
        <v>59</v>
      </c>
      <c r="G98" s="17">
        <v>45238</v>
      </c>
      <c r="H98" s="18">
        <v>15</v>
      </c>
      <c r="I98" s="19">
        <v>180.8</v>
      </c>
      <c r="J98" s="20">
        <f t="shared" si="15"/>
        <v>12.053333333333335</v>
      </c>
      <c r="K98" s="21">
        <f t="shared" ca="1" si="17"/>
        <v>3</v>
      </c>
      <c r="L98" s="21">
        <f t="shared" ca="1" si="14"/>
        <v>325</v>
      </c>
    </row>
    <row r="99" spans="1:12" x14ac:dyDescent="0.25">
      <c r="A99" s="11">
        <v>70177</v>
      </c>
      <c r="B99" s="12" t="s">
        <v>60</v>
      </c>
      <c r="C99" s="13" t="s">
        <v>60</v>
      </c>
      <c r="D99" s="18" t="s">
        <v>60</v>
      </c>
      <c r="E99" s="15" t="s">
        <v>60</v>
      </c>
      <c r="F99" s="16" t="s">
        <v>60</v>
      </c>
      <c r="G99" s="17" t="s">
        <v>60</v>
      </c>
      <c r="H99" s="18" t="s">
        <v>60</v>
      </c>
      <c r="I99" s="19" t="s">
        <v>60</v>
      </c>
      <c r="J99" s="20" t="str">
        <f t="shared" si="15"/>
        <v/>
      </c>
      <c r="K99" s="21" t="str">
        <f t="shared" ca="1" si="17"/>
        <v/>
      </c>
      <c r="L99" s="21" t="str">
        <f t="shared" si="14"/>
        <v/>
      </c>
    </row>
    <row r="100" spans="1:12" x14ac:dyDescent="0.25">
      <c r="A100" s="11">
        <v>70177</v>
      </c>
      <c r="B100" s="22"/>
      <c r="C100" s="23"/>
      <c r="D100" s="24"/>
      <c r="E100" s="33"/>
      <c r="F100" s="33"/>
      <c r="G100" s="27"/>
      <c r="H100" s="23"/>
      <c r="I100" s="19"/>
      <c r="J100" s="20" t="str">
        <f t="shared" si="15"/>
        <v/>
      </c>
      <c r="K100" s="21" t="str">
        <f t="shared" ca="1" si="17"/>
        <v/>
      </c>
      <c r="L100" s="21" t="str">
        <f t="shared" si="14"/>
        <v/>
      </c>
    </row>
    <row r="101" spans="1:12" x14ac:dyDescent="0.25">
      <c r="A101" s="11">
        <v>70177</v>
      </c>
      <c r="B101" s="12"/>
      <c r="C101" s="13"/>
      <c r="D101" s="14"/>
      <c r="E101" s="15"/>
      <c r="F101" s="16"/>
      <c r="G101" s="17"/>
      <c r="H101" s="18"/>
      <c r="I101" s="19"/>
      <c r="J101" s="20" t="str">
        <f t="shared" si="15"/>
        <v/>
      </c>
      <c r="K101" s="21" t="str">
        <f t="shared" ca="1" si="17"/>
        <v/>
      </c>
      <c r="L101" s="21" t="str">
        <f t="shared" si="14"/>
        <v/>
      </c>
    </row>
    <row r="102" spans="1:12" x14ac:dyDescent="0.25">
      <c r="A102" s="11">
        <v>70177</v>
      </c>
      <c r="B102" s="12"/>
      <c r="C102" s="13"/>
      <c r="D102" s="14"/>
      <c r="E102" s="15"/>
      <c r="F102" s="16"/>
      <c r="G102" s="17"/>
      <c r="H102" s="18"/>
      <c r="I102" s="19"/>
      <c r="J102" s="20" t="str">
        <f t="shared" si="15"/>
        <v/>
      </c>
      <c r="K102" s="21" t="str">
        <f t="shared" ca="1" si="17"/>
        <v/>
      </c>
      <c r="L102" s="21" t="str">
        <f t="shared" si="14"/>
        <v/>
      </c>
    </row>
    <row r="103" spans="1:12" x14ac:dyDescent="0.25">
      <c r="A103" s="11">
        <v>70177</v>
      </c>
      <c r="B103" s="12" t="s">
        <v>60</v>
      </c>
      <c r="C103" s="13" t="s">
        <v>60</v>
      </c>
      <c r="D103" s="14" t="s">
        <v>60</v>
      </c>
      <c r="E103" s="15" t="s">
        <v>60</v>
      </c>
      <c r="F103" s="16" t="s">
        <v>60</v>
      </c>
      <c r="G103" s="17" t="s">
        <v>60</v>
      </c>
      <c r="H103" s="18" t="s">
        <v>60</v>
      </c>
      <c r="I103" s="19" t="s">
        <v>60</v>
      </c>
      <c r="J103" s="20" t="str">
        <f t="shared" si="15"/>
        <v/>
      </c>
      <c r="K103" s="21" t="str">
        <f t="shared" ca="1" si="17"/>
        <v/>
      </c>
      <c r="L103" s="21" t="str">
        <f t="shared" si="14"/>
        <v/>
      </c>
    </row>
    <row r="104" spans="1:12" x14ac:dyDescent="0.25">
      <c r="A104" s="28">
        <v>70159</v>
      </c>
      <c r="B104" s="22">
        <v>44893</v>
      </c>
      <c r="C104" s="23" t="s">
        <v>61</v>
      </c>
      <c r="D104" s="58">
        <v>119</v>
      </c>
      <c r="E104" s="33" t="s">
        <v>62</v>
      </c>
      <c r="F104" s="33" t="s">
        <v>59</v>
      </c>
      <c r="G104" s="27">
        <v>45180</v>
      </c>
      <c r="H104" s="23">
        <v>2</v>
      </c>
      <c r="I104" s="19">
        <v>21.95</v>
      </c>
      <c r="J104" s="20">
        <f>IFERROR(I104/H104,"")</f>
        <v>10.975</v>
      </c>
      <c r="K104" s="21">
        <f ca="1">IF(B104="","",TODAY()-B104)</f>
        <v>20</v>
      </c>
      <c r="L104" s="21">
        <f ca="1">IF(G104="","",G104-$F$2)</f>
        <v>267</v>
      </c>
    </row>
    <row r="105" spans="1:12" x14ac:dyDescent="0.25">
      <c r="A105" s="28">
        <v>70159</v>
      </c>
      <c r="B105" s="22">
        <v>44896</v>
      </c>
      <c r="C105" s="23" t="s">
        <v>61</v>
      </c>
      <c r="D105" s="58">
        <v>119</v>
      </c>
      <c r="E105" s="33" t="s">
        <v>63</v>
      </c>
      <c r="F105" s="33" t="s">
        <v>64</v>
      </c>
      <c r="G105" s="27">
        <v>45183</v>
      </c>
      <c r="H105" s="23">
        <v>6</v>
      </c>
      <c r="I105" s="19">
        <v>60.02</v>
      </c>
      <c r="J105" s="20">
        <f t="shared" ref="J105:J124" si="18">IFERROR(I105/H105,"")</f>
        <v>10.003333333333334</v>
      </c>
      <c r="K105" s="21">
        <f t="shared" ref="K105:K124" ca="1" si="19">IF(B105="","",TODAY()-B105)</f>
        <v>17</v>
      </c>
      <c r="L105" s="21">
        <f t="shared" ref="L105:L124" ca="1" si="20">IF(G105="","",G105-$F$2)</f>
        <v>270</v>
      </c>
    </row>
    <row r="106" spans="1:12" x14ac:dyDescent="0.25">
      <c r="A106" s="28">
        <v>70159</v>
      </c>
      <c r="B106" s="22">
        <v>44896</v>
      </c>
      <c r="C106" s="23" t="s">
        <v>61</v>
      </c>
      <c r="D106" s="58">
        <v>119</v>
      </c>
      <c r="E106" s="33" t="s">
        <v>65</v>
      </c>
      <c r="F106" s="33" t="s">
        <v>66</v>
      </c>
      <c r="G106" s="27">
        <v>45189</v>
      </c>
      <c r="H106" s="23">
        <v>16</v>
      </c>
      <c r="I106" s="19">
        <v>177.16</v>
      </c>
      <c r="J106" s="20">
        <f t="shared" si="18"/>
        <v>11.0725</v>
      </c>
      <c r="K106" s="21">
        <f t="shared" ca="1" si="19"/>
        <v>17</v>
      </c>
      <c r="L106" s="21">
        <f t="shared" ca="1" si="20"/>
        <v>276</v>
      </c>
    </row>
    <row r="107" spans="1:12" x14ac:dyDescent="0.25">
      <c r="A107" s="28">
        <v>70159</v>
      </c>
      <c r="B107" s="22">
        <v>44896</v>
      </c>
      <c r="C107" s="23" t="s">
        <v>61</v>
      </c>
      <c r="D107" s="58">
        <v>3</v>
      </c>
      <c r="E107" s="25" t="s">
        <v>65</v>
      </c>
      <c r="F107" s="26" t="s">
        <v>66</v>
      </c>
      <c r="G107" s="27">
        <v>45189</v>
      </c>
      <c r="H107" s="23">
        <v>42</v>
      </c>
      <c r="I107" s="19">
        <v>439.94</v>
      </c>
      <c r="J107" s="20">
        <f t="shared" si="18"/>
        <v>10.474761904761905</v>
      </c>
      <c r="K107" s="21">
        <f t="shared" ca="1" si="19"/>
        <v>17</v>
      </c>
      <c r="L107" s="21">
        <f t="shared" ca="1" si="20"/>
        <v>276</v>
      </c>
    </row>
    <row r="108" spans="1:12" x14ac:dyDescent="0.25">
      <c r="A108" s="11">
        <v>70159</v>
      </c>
      <c r="B108" s="22">
        <v>44897</v>
      </c>
      <c r="C108" s="23" t="s">
        <v>61</v>
      </c>
      <c r="D108" s="58">
        <v>112</v>
      </c>
      <c r="E108" s="25" t="s">
        <v>63</v>
      </c>
      <c r="F108" s="26" t="s">
        <v>64</v>
      </c>
      <c r="G108" s="27">
        <v>45183</v>
      </c>
      <c r="H108" s="23">
        <v>12</v>
      </c>
      <c r="I108" s="19">
        <v>131.04</v>
      </c>
      <c r="J108" s="20">
        <f t="shared" si="18"/>
        <v>10.92</v>
      </c>
      <c r="K108" s="21">
        <f t="shared" ca="1" si="19"/>
        <v>16</v>
      </c>
      <c r="L108" s="21">
        <f t="shared" ca="1" si="20"/>
        <v>270</v>
      </c>
    </row>
    <row r="109" spans="1:12" x14ac:dyDescent="0.25">
      <c r="A109" s="28">
        <v>70159</v>
      </c>
      <c r="B109" s="22">
        <v>44897</v>
      </c>
      <c r="C109" s="23" t="s">
        <v>61</v>
      </c>
      <c r="D109" s="58">
        <v>5</v>
      </c>
      <c r="E109" s="33" t="s">
        <v>63</v>
      </c>
      <c r="F109" s="33" t="s">
        <v>64</v>
      </c>
      <c r="G109" s="27">
        <v>45183</v>
      </c>
      <c r="H109" s="23">
        <v>42</v>
      </c>
      <c r="I109" s="19">
        <v>453.03999999999996</v>
      </c>
      <c r="J109" s="20">
        <f t="shared" si="18"/>
        <v>10.786666666666665</v>
      </c>
      <c r="K109" s="21">
        <f t="shared" ca="1" si="19"/>
        <v>16</v>
      </c>
      <c r="L109" s="21">
        <f t="shared" ca="1" si="20"/>
        <v>270</v>
      </c>
    </row>
    <row r="110" spans="1:12" x14ac:dyDescent="0.25">
      <c r="A110" s="28">
        <v>70159</v>
      </c>
      <c r="B110" s="22">
        <v>44897</v>
      </c>
      <c r="C110" s="23" t="s">
        <v>61</v>
      </c>
      <c r="D110" s="58">
        <v>108</v>
      </c>
      <c r="E110" s="33" t="s">
        <v>63</v>
      </c>
      <c r="F110" s="33" t="s">
        <v>64</v>
      </c>
      <c r="G110" s="27">
        <v>45183</v>
      </c>
      <c r="H110" s="23">
        <v>6</v>
      </c>
      <c r="I110" s="19">
        <v>63.52</v>
      </c>
      <c r="J110" s="20">
        <f t="shared" si="18"/>
        <v>10.586666666666668</v>
      </c>
      <c r="K110" s="21">
        <f t="shared" ca="1" si="19"/>
        <v>16</v>
      </c>
      <c r="L110" s="21">
        <f t="shared" ca="1" si="20"/>
        <v>270</v>
      </c>
    </row>
    <row r="111" spans="1:12" x14ac:dyDescent="0.25">
      <c r="A111" s="28">
        <v>70159</v>
      </c>
      <c r="B111" s="22">
        <v>44897</v>
      </c>
      <c r="C111" s="23" t="s">
        <v>61</v>
      </c>
      <c r="D111" s="58">
        <v>108</v>
      </c>
      <c r="E111" s="33" t="s">
        <v>63</v>
      </c>
      <c r="F111" s="33" t="s">
        <v>64</v>
      </c>
      <c r="G111" s="27">
        <v>45183</v>
      </c>
      <c r="H111" s="23">
        <v>36</v>
      </c>
      <c r="I111" s="19">
        <v>400.12</v>
      </c>
      <c r="J111" s="20">
        <f t="shared" si="18"/>
        <v>11.114444444444445</v>
      </c>
      <c r="K111" s="21">
        <f t="shared" ca="1" si="19"/>
        <v>16</v>
      </c>
      <c r="L111" s="21">
        <f t="shared" ca="1" si="20"/>
        <v>270</v>
      </c>
    </row>
    <row r="112" spans="1:12" x14ac:dyDescent="0.25">
      <c r="A112" s="28">
        <v>70159</v>
      </c>
      <c r="B112" s="22">
        <v>44897</v>
      </c>
      <c r="C112" s="23" t="s">
        <v>61</v>
      </c>
      <c r="D112" s="58">
        <v>37</v>
      </c>
      <c r="E112" s="25" t="s">
        <v>63</v>
      </c>
      <c r="F112" s="26" t="s">
        <v>64</v>
      </c>
      <c r="G112" s="27">
        <v>45183</v>
      </c>
      <c r="H112" s="23">
        <v>24</v>
      </c>
      <c r="I112" s="19">
        <v>246.58</v>
      </c>
      <c r="J112" s="20">
        <f t="shared" si="18"/>
        <v>10.274166666666668</v>
      </c>
      <c r="K112" s="21">
        <f t="shared" ca="1" si="19"/>
        <v>16</v>
      </c>
      <c r="L112" s="21">
        <f t="shared" ca="1" si="20"/>
        <v>270</v>
      </c>
    </row>
    <row r="113" spans="1:12" x14ac:dyDescent="0.25">
      <c r="A113" s="11">
        <v>70159</v>
      </c>
      <c r="B113" s="22">
        <v>44897</v>
      </c>
      <c r="C113" s="23" t="s">
        <v>61</v>
      </c>
      <c r="D113" s="58">
        <v>56</v>
      </c>
      <c r="E113" s="25" t="s">
        <v>65</v>
      </c>
      <c r="F113" s="26" t="s">
        <v>66</v>
      </c>
      <c r="G113" s="27">
        <v>45189</v>
      </c>
      <c r="H113" s="23">
        <v>12</v>
      </c>
      <c r="I113" s="19">
        <v>123.04</v>
      </c>
      <c r="J113" s="20">
        <f t="shared" si="18"/>
        <v>10.253333333333334</v>
      </c>
      <c r="K113" s="21">
        <f t="shared" ca="1" si="19"/>
        <v>16</v>
      </c>
      <c r="L113" s="21">
        <f t="shared" ca="1" si="20"/>
        <v>276</v>
      </c>
    </row>
    <row r="114" spans="1:12" x14ac:dyDescent="0.25">
      <c r="A114" s="28">
        <v>70159</v>
      </c>
      <c r="B114" s="22">
        <v>44897</v>
      </c>
      <c r="C114" s="23" t="s">
        <v>61</v>
      </c>
      <c r="D114" s="58">
        <v>56</v>
      </c>
      <c r="E114" s="33" t="s">
        <v>65</v>
      </c>
      <c r="F114" s="33" t="s">
        <v>66</v>
      </c>
      <c r="G114" s="27">
        <v>45189</v>
      </c>
      <c r="H114" s="23">
        <v>30</v>
      </c>
      <c r="I114" s="19">
        <v>316.60000000000002</v>
      </c>
      <c r="J114" s="20">
        <f t="shared" si="18"/>
        <v>10.553333333333335</v>
      </c>
      <c r="K114" s="21">
        <f t="shared" ca="1" si="19"/>
        <v>16</v>
      </c>
      <c r="L114" s="21">
        <f t="shared" ca="1" si="20"/>
        <v>276</v>
      </c>
    </row>
    <row r="115" spans="1:12" x14ac:dyDescent="0.25">
      <c r="A115" s="28">
        <v>70159</v>
      </c>
      <c r="B115" s="22">
        <v>44897</v>
      </c>
      <c r="C115" s="23" t="s">
        <v>61</v>
      </c>
      <c r="D115" s="58">
        <v>112</v>
      </c>
      <c r="E115" s="33" t="s">
        <v>65</v>
      </c>
      <c r="F115" s="33" t="s">
        <v>66</v>
      </c>
      <c r="G115" s="27">
        <v>45189</v>
      </c>
      <c r="H115" s="23">
        <v>30</v>
      </c>
      <c r="I115" s="19">
        <v>317.60000000000002</v>
      </c>
      <c r="J115" s="20">
        <f t="shared" si="18"/>
        <v>10.586666666666668</v>
      </c>
      <c r="K115" s="21">
        <f t="shared" ca="1" si="19"/>
        <v>16</v>
      </c>
      <c r="L115" s="21">
        <f t="shared" ca="1" si="20"/>
        <v>276</v>
      </c>
    </row>
    <row r="116" spans="1:12" x14ac:dyDescent="0.25">
      <c r="A116" s="28">
        <v>70159</v>
      </c>
      <c r="B116" s="22">
        <v>44897</v>
      </c>
      <c r="C116" s="23" t="s">
        <v>61</v>
      </c>
      <c r="D116" s="58">
        <v>19</v>
      </c>
      <c r="E116" s="33" t="s">
        <v>63</v>
      </c>
      <c r="F116" s="33" t="s">
        <v>64</v>
      </c>
      <c r="G116" s="27">
        <v>45183</v>
      </c>
      <c r="H116" s="23">
        <v>42</v>
      </c>
      <c r="I116" s="19">
        <v>465.64</v>
      </c>
      <c r="J116" s="20">
        <f t="shared" si="18"/>
        <v>11.086666666666666</v>
      </c>
      <c r="K116" s="21">
        <f t="shared" ca="1" si="19"/>
        <v>16</v>
      </c>
      <c r="L116" s="21">
        <f t="shared" ca="1" si="20"/>
        <v>270</v>
      </c>
    </row>
    <row r="117" spans="1:12" x14ac:dyDescent="0.25">
      <c r="A117" s="28">
        <v>70159</v>
      </c>
      <c r="B117" s="22">
        <v>44908</v>
      </c>
      <c r="C117" s="23" t="s">
        <v>61</v>
      </c>
      <c r="D117" s="58">
        <v>64</v>
      </c>
      <c r="E117" s="33" t="s">
        <v>67</v>
      </c>
      <c r="F117" s="33" t="s">
        <v>68</v>
      </c>
      <c r="G117" s="27">
        <v>45194</v>
      </c>
      <c r="H117" s="23">
        <v>32</v>
      </c>
      <c r="I117" s="19">
        <v>357.94</v>
      </c>
      <c r="J117" s="20">
        <f t="shared" si="18"/>
        <v>11.185625</v>
      </c>
      <c r="K117" s="21">
        <f t="shared" ca="1" si="19"/>
        <v>5</v>
      </c>
      <c r="L117" s="21">
        <f t="shared" ca="1" si="20"/>
        <v>281</v>
      </c>
    </row>
    <row r="118" spans="1:12" x14ac:dyDescent="0.25">
      <c r="A118" s="28">
        <v>70159</v>
      </c>
      <c r="B118" s="22">
        <v>44908</v>
      </c>
      <c r="C118" s="23" t="s">
        <v>61</v>
      </c>
      <c r="D118" s="58">
        <v>105</v>
      </c>
      <c r="E118" s="33" t="s">
        <v>67</v>
      </c>
      <c r="F118" s="33" t="s">
        <v>68</v>
      </c>
      <c r="G118" s="27">
        <v>45194</v>
      </c>
      <c r="H118" s="23">
        <v>26</v>
      </c>
      <c r="I118" s="19">
        <v>285.42</v>
      </c>
      <c r="J118" s="20">
        <f t="shared" si="18"/>
        <v>10.977692307692308</v>
      </c>
      <c r="K118" s="21">
        <f t="shared" ca="1" si="19"/>
        <v>5</v>
      </c>
      <c r="L118" s="21">
        <f t="shared" ca="1" si="20"/>
        <v>281</v>
      </c>
    </row>
    <row r="119" spans="1:12" x14ac:dyDescent="0.25">
      <c r="A119" s="28">
        <v>70159</v>
      </c>
      <c r="B119" s="22">
        <v>44908</v>
      </c>
      <c r="C119" s="23" t="s">
        <v>61</v>
      </c>
      <c r="D119" s="58">
        <v>105</v>
      </c>
      <c r="E119" s="25" t="s">
        <v>63</v>
      </c>
      <c r="F119" s="26" t="s">
        <v>64</v>
      </c>
      <c r="G119" s="27">
        <v>45183</v>
      </c>
      <c r="H119" s="23">
        <v>16</v>
      </c>
      <c r="I119" s="19">
        <v>166.22</v>
      </c>
      <c r="J119" s="20">
        <f t="shared" si="18"/>
        <v>10.38875</v>
      </c>
      <c r="K119" s="21">
        <f t="shared" ca="1" si="19"/>
        <v>5</v>
      </c>
      <c r="L119" s="21">
        <f t="shared" ca="1" si="20"/>
        <v>270</v>
      </c>
    </row>
    <row r="120" spans="1:12" x14ac:dyDescent="0.25">
      <c r="A120" s="28">
        <v>70159</v>
      </c>
      <c r="B120" s="22">
        <v>44908</v>
      </c>
      <c r="C120" s="23" t="s">
        <v>61</v>
      </c>
      <c r="D120" s="58">
        <v>83</v>
      </c>
      <c r="E120" s="25" t="s">
        <v>63</v>
      </c>
      <c r="F120" s="26" t="s">
        <v>64</v>
      </c>
      <c r="G120" s="27">
        <v>45183</v>
      </c>
      <c r="H120" s="23">
        <v>44</v>
      </c>
      <c r="I120" s="19">
        <v>468.98</v>
      </c>
      <c r="J120" s="20">
        <f t="shared" si="18"/>
        <v>10.658636363636363</v>
      </c>
      <c r="K120" s="21">
        <f t="shared" ca="1" si="19"/>
        <v>5</v>
      </c>
      <c r="L120" s="21">
        <f t="shared" ca="1" si="20"/>
        <v>270</v>
      </c>
    </row>
    <row r="121" spans="1:12" x14ac:dyDescent="0.25">
      <c r="A121" s="11">
        <v>70159</v>
      </c>
      <c r="B121" s="12">
        <v>44908</v>
      </c>
      <c r="C121" s="18" t="s">
        <v>61</v>
      </c>
      <c r="D121" s="59">
        <v>64</v>
      </c>
      <c r="E121" s="15" t="s">
        <v>65</v>
      </c>
      <c r="F121" s="16" t="s">
        <v>66</v>
      </c>
      <c r="G121" s="17">
        <v>45189</v>
      </c>
      <c r="H121" s="18">
        <v>11</v>
      </c>
      <c r="I121" s="31">
        <v>119.12</v>
      </c>
      <c r="J121" s="20">
        <f t="shared" si="18"/>
        <v>10.82909090909091</v>
      </c>
      <c r="K121" s="21">
        <f t="shared" ca="1" si="19"/>
        <v>5</v>
      </c>
      <c r="L121" s="21">
        <f t="shared" ca="1" si="20"/>
        <v>276</v>
      </c>
    </row>
    <row r="122" spans="1:12" x14ac:dyDescent="0.25">
      <c r="A122" s="11">
        <v>70159</v>
      </c>
      <c r="B122" s="12">
        <v>44908</v>
      </c>
      <c r="C122" s="18" t="s">
        <v>61</v>
      </c>
      <c r="D122" s="59">
        <v>100</v>
      </c>
      <c r="E122" s="15" t="s">
        <v>67</v>
      </c>
      <c r="F122" s="16" t="s">
        <v>68</v>
      </c>
      <c r="G122" s="17">
        <v>45194</v>
      </c>
      <c r="H122" s="18">
        <v>17</v>
      </c>
      <c r="I122" s="31">
        <v>184.64</v>
      </c>
      <c r="J122" s="20">
        <f t="shared" si="18"/>
        <v>10.861176470588234</v>
      </c>
      <c r="K122" s="21">
        <f t="shared" ca="1" si="19"/>
        <v>5</v>
      </c>
      <c r="L122" s="21">
        <f t="shared" ca="1" si="20"/>
        <v>281</v>
      </c>
    </row>
    <row r="123" spans="1:12" x14ac:dyDescent="0.25">
      <c r="A123" s="11">
        <v>70159</v>
      </c>
      <c r="B123" s="22">
        <v>44908</v>
      </c>
      <c r="C123" s="23" t="s">
        <v>61</v>
      </c>
      <c r="D123" s="58">
        <v>44</v>
      </c>
      <c r="E123" s="33" t="s">
        <v>67</v>
      </c>
      <c r="F123" s="33" t="s">
        <v>68</v>
      </c>
      <c r="G123" s="27">
        <v>45194</v>
      </c>
      <c r="H123" s="23">
        <v>42</v>
      </c>
      <c r="I123" s="19">
        <v>463.64</v>
      </c>
      <c r="J123" s="20">
        <f t="shared" si="18"/>
        <v>11.039047619047619</v>
      </c>
      <c r="K123" s="21">
        <f t="shared" ca="1" si="19"/>
        <v>5</v>
      </c>
      <c r="L123" s="21">
        <f t="shared" ca="1" si="20"/>
        <v>281</v>
      </c>
    </row>
    <row r="124" spans="1:12" x14ac:dyDescent="0.25">
      <c r="A124" s="11">
        <v>70159</v>
      </c>
      <c r="B124" s="12">
        <v>44908</v>
      </c>
      <c r="C124" s="18" t="s">
        <v>61</v>
      </c>
      <c r="D124" s="59">
        <v>58</v>
      </c>
      <c r="E124" s="15" t="s">
        <v>65</v>
      </c>
      <c r="F124" s="16" t="s">
        <v>66</v>
      </c>
      <c r="G124" s="17">
        <v>45189</v>
      </c>
      <c r="H124" s="18">
        <v>36</v>
      </c>
      <c r="I124" s="31">
        <v>396.42</v>
      </c>
      <c r="J124" s="20">
        <f t="shared" si="18"/>
        <v>11.011666666666667</v>
      </c>
      <c r="K124" s="21">
        <f t="shared" ca="1" si="19"/>
        <v>5</v>
      </c>
      <c r="L124" s="21">
        <f t="shared" ca="1" si="20"/>
        <v>276</v>
      </c>
    </row>
    <row r="125" spans="1:12" x14ac:dyDescent="0.25">
      <c r="A125" s="11">
        <v>70172</v>
      </c>
      <c r="B125" s="12">
        <v>44876</v>
      </c>
      <c r="C125" s="18">
        <v>4</v>
      </c>
      <c r="D125" s="14">
        <v>132</v>
      </c>
      <c r="E125" s="16" t="s">
        <v>69</v>
      </c>
      <c r="F125" s="16" t="s">
        <v>60</v>
      </c>
      <c r="G125" s="17">
        <v>45172</v>
      </c>
      <c r="H125" s="18">
        <v>38</v>
      </c>
      <c r="I125" s="31">
        <v>193.29</v>
      </c>
      <c r="J125" s="20">
        <f>IFERROR(I125/H125,"")</f>
        <v>5.0865789473684204</v>
      </c>
      <c r="K125" s="21">
        <f ca="1">IF(B125="","",TODAY()-B125)</f>
        <v>37</v>
      </c>
      <c r="L125" s="21">
        <f t="shared" ref="L125" si="21">IF(G125="","",G125-$E$2)</f>
        <v>45172</v>
      </c>
    </row>
    <row r="126" spans="1:12" ht="45" x14ac:dyDescent="0.25">
      <c r="A126" s="51" t="s">
        <v>2</v>
      </c>
      <c r="B126" s="51" t="s">
        <v>3</v>
      </c>
      <c r="C126" s="52" t="s">
        <v>4</v>
      </c>
      <c r="D126" s="52" t="s">
        <v>5</v>
      </c>
      <c r="E126" s="52" t="s">
        <v>6</v>
      </c>
      <c r="F126" s="53" t="s">
        <v>7</v>
      </c>
      <c r="G126" s="52">
        <f>P124</f>
        <v>0</v>
      </c>
      <c r="H126" s="51" t="s">
        <v>8</v>
      </c>
      <c r="I126" s="52" t="s">
        <v>9</v>
      </c>
      <c r="J126" s="54" t="s">
        <v>10</v>
      </c>
      <c r="K126" s="54" t="s">
        <v>11</v>
      </c>
      <c r="L126" s="54" t="s">
        <v>12</v>
      </c>
    </row>
    <row r="127" spans="1:12" x14ac:dyDescent="0.25">
      <c r="A127" s="55"/>
      <c r="B127" s="10"/>
      <c r="C127" s="10"/>
      <c r="D127" s="10"/>
      <c r="E127" s="10"/>
      <c r="F127" s="10"/>
      <c r="G127" s="10"/>
      <c r="H127" s="10"/>
      <c r="I127" s="10"/>
      <c r="J127" s="55"/>
      <c r="K127" s="55"/>
      <c r="L127" s="55"/>
    </row>
    <row r="128" spans="1:12" x14ac:dyDescent="0.25">
      <c r="A128" s="11">
        <v>70335</v>
      </c>
      <c r="B128" s="12"/>
      <c r="C128" s="18"/>
      <c r="D128" s="14"/>
      <c r="E128" s="15"/>
      <c r="F128" s="16"/>
      <c r="G128" s="17"/>
      <c r="H128" s="18"/>
      <c r="I128" s="31"/>
      <c r="J128" s="20" t="str">
        <f>IFERROR(I128/H128,"")</f>
        <v/>
      </c>
      <c r="K128" s="21" t="str">
        <f ca="1">IF(B128="","",TODAY()-B128)</f>
        <v/>
      </c>
      <c r="L128" s="21" t="str">
        <f>IF(G128="","",G128-$F$2)</f>
        <v/>
      </c>
    </row>
    <row r="129" spans="1:12" x14ac:dyDescent="0.25">
      <c r="A129" s="11">
        <v>70314</v>
      </c>
      <c r="B129" s="12">
        <v>44903</v>
      </c>
      <c r="C129" s="18">
        <v>8</v>
      </c>
      <c r="D129" s="14">
        <v>70</v>
      </c>
      <c r="E129" s="16" t="s">
        <v>70</v>
      </c>
      <c r="F129" s="16" t="s">
        <v>60</v>
      </c>
      <c r="G129" s="17">
        <v>45010</v>
      </c>
      <c r="H129" s="18">
        <v>26.3</v>
      </c>
      <c r="I129" s="31">
        <v>277.52999999999997</v>
      </c>
      <c r="J129" s="20">
        <f>IFERROR(I129/H129,"")</f>
        <v>10.552471482889732</v>
      </c>
      <c r="K129" s="21">
        <f ca="1">IF(B129="","",TODAY()-B129)</f>
        <v>10</v>
      </c>
      <c r="L129" s="21">
        <f>IF(G129="","",G129-$E$2)</f>
        <v>45010</v>
      </c>
    </row>
    <row r="130" spans="1:12" x14ac:dyDescent="0.25">
      <c r="A130" s="11">
        <v>70314</v>
      </c>
      <c r="B130" s="12">
        <v>44903</v>
      </c>
      <c r="C130" s="18">
        <v>8</v>
      </c>
      <c r="D130" s="14">
        <v>138</v>
      </c>
      <c r="E130" s="16" t="s">
        <v>71</v>
      </c>
      <c r="F130" s="16" t="s">
        <v>60</v>
      </c>
      <c r="G130" s="17">
        <v>45017</v>
      </c>
      <c r="H130" s="18">
        <v>42</v>
      </c>
      <c r="I130" s="31">
        <v>432.5</v>
      </c>
      <c r="J130" s="20">
        <f>IFERROR(I130/H130,"")</f>
        <v>10.297619047619047</v>
      </c>
      <c r="K130" s="21">
        <f t="shared" ref="K130:K135" ca="1" si="22">IF(B130="","",TODAY()-B130)</f>
        <v>10</v>
      </c>
      <c r="L130" s="21">
        <f>IF(G130="","",G130-$E$2)</f>
        <v>45017</v>
      </c>
    </row>
    <row r="131" spans="1:12" x14ac:dyDescent="0.25">
      <c r="A131" s="11">
        <v>70314</v>
      </c>
      <c r="B131" s="12">
        <v>44903</v>
      </c>
      <c r="C131" s="13">
        <v>8</v>
      </c>
      <c r="D131" s="47">
        <v>86</v>
      </c>
      <c r="E131" s="48" t="s">
        <v>71</v>
      </c>
      <c r="F131" s="48" t="s">
        <v>60</v>
      </c>
      <c r="G131" s="49">
        <v>45017</v>
      </c>
      <c r="H131" s="13">
        <v>27</v>
      </c>
      <c r="I131" s="50">
        <v>296.64999999999998</v>
      </c>
      <c r="J131" s="20">
        <f t="shared" ref="J131:J135" si="23">IFERROR(I131/H131,"")</f>
        <v>10.987037037037036</v>
      </c>
      <c r="K131" s="21">
        <f t="shared" ca="1" si="22"/>
        <v>10</v>
      </c>
      <c r="L131" s="21">
        <f t="shared" ref="L131:L138" si="24">IF(G131="","",G131-$E$2)</f>
        <v>45017</v>
      </c>
    </row>
    <row r="132" spans="1:12" x14ac:dyDescent="0.25">
      <c r="A132" s="11">
        <v>70314</v>
      </c>
      <c r="B132" s="12">
        <v>44903</v>
      </c>
      <c r="C132" s="13">
        <v>8</v>
      </c>
      <c r="D132" s="47">
        <v>85</v>
      </c>
      <c r="E132" s="48" t="s">
        <v>71</v>
      </c>
      <c r="F132" s="48" t="s">
        <v>60</v>
      </c>
      <c r="G132" s="49">
        <v>45017</v>
      </c>
      <c r="H132" s="13">
        <v>28</v>
      </c>
      <c r="I132" s="50">
        <v>281.60000000000002</v>
      </c>
      <c r="J132" s="20">
        <f t="shared" si="23"/>
        <v>10.057142857142859</v>
      </c>
      <c r="K132" s="21">
        <f t="shared" ca="1" si="22"/>
        <v>10</v>
      </c>
      <c r="L132" s="21">
        <f t="shared" si="24"/>
        <v>45017</v>
      </c>
    </row>
    <row r="133" spans="1:12" x14ac:dyDescent="0.25">
      <c r="A133" s="11">
        <v>70314</v>
      </c>
      <c r="B133" s="12">
        <v>44909</v>
      </c>
      <c r="C133" s="18">
        <v>8</v>
      </c>
      <c r="D133" s="14">
        <v>31</v>
      </c>
      <c r="E133" s="16" t="s">
        <v>72</v>
      </c>
      <c r="F133" s="16" t="s">
        <v>60</v>
      </c>
      <c r="G133" s="17">
        <v>45022</v>
      </c>
      <c r="H133" s="18">
        <v>42</v>
      </c>
      <c r="I133" s="31">
        <v>461.79999999999995</v>
      </c>
      <c r="J133" s="20">
        <f t="shared" si="23"/>
        <v>10.995238095238093</v>
      </c>
      <c r="K133" s="21">
        <f t="shared" ca="1" si="22"/>
        <v>4</v>
      </c>
      <c r="L133" s="21">
        <f t="shared" si="24"/>
        <v>45022</v>
      </c>
    </row>
    <row r="134" spans="1:12" x14ac:dyDescent="0.25">
      <c r="A134" s="11">
        <v>70314</v>
      </c>
      <c r="B134" s="12">
        <v>44909</v>
      </c>
      <c r="C134" s="18">
        <v>8</v>
      </c>
      <c r="D134" s="14">
        <v>87</v>
      </c>
      <c r="E134" s="16" t="s">
        <v>71</v>
      </c>
      <c r="F134" s="16" t="s">
        <v>60</v>
      </c>
      <c r="G134" s="17">
        <v>45017</v>
      </c>
      <c r="H134" s="18">
        <v>27</v>
      </c>
      <c r="I134" s="31">
        <v>303.14999999999998</v>
      </c>
      <c r="J134" s="20">
        <f t="shared" si="23"/>
        <v>11.227777777777776</v>
      </c>
      <c r="K134" s="21">
        <f t="shared" ca="1" si="22"/>
        <v>4</v>
      </c>
      <c r="L134" s="21">
        <f t="shared" si="24"/>
        <v>45017</v>
      </c>
    </row>
    <row r="135" spans="1:12" x14ac:dyDescent="0.25">
      <c r="A135" s="11">
        <v>70314</v>
      </c>
      <c r="B135" s="12">
        <v>44909</v>
      </c>
      <c r="C135" s="18">
        <v>8</v>
      </c>
      <c r="D135" s="14">
        <v>87</v>
      </c>
      <c r="E135" s="16" t="s">
        <v>72</v>
      </c>
      <c r="F135" s="16" t="s">
        <v>60</v>
      </c>
      <c r="G135" s="17">
        <v>45022</v>
      </c>
      <c r="H135" s="18">
        <v>9</v>
      </c>
      <c r="I135" s="31">
        <v>96.75</v>
      </c>
      <c r="J135" s="20">
        <f t="shared" si="23"/>
        <v>10.75</v>
      </c>
      <c r="K135" s="21">
        <f t="shared" ca="1" si="22"/>
        <v>4</v>
      </c>
      <c r="L135" s="21">
        <f t="shared" si="24"/>
        <v>45022</v>
      </c>
    </row>
    <row r="136" spans="1:12" x14ac:dyDescent="0.25">
      <c r="A136" s="11">
        <v>70163</v>
      </c>
      <c r="B136" s="12">
        <v>44901</v>
      </c>
      <c r="C136" s="18">
        <v>5</v>
      </c>
      <c r="D136" s="14">
        <v>15</v>
      </c>
      <c r="E136" s="16" t="s">
        <v>73</v>
      </c>
      <c r="F136" s="16" t="s">
        <v>60</v>
      </c>
      <c r="G136" s="17">
        <v>45077</v>
      </c>
      <c r="H136" s="18">
        <v>38</v>
      </c>
      <c r="I136" s="31">
        <v>196.8</v>
      </c>
      <c r="J136" s="20">
        <f>IFERROR(I136/H136,"")</f>
        <v>5.1789473684210527</v>
      </c>
      <c r="K136" s="21">
        <f ca="1">IF(B136="","",TODAY()-B136)</f>
        <v>12</v>
      </c>
      <c r="L136" s="21">
        <f t="shared" si="24"/>
        <v>45077</v>
      </c>
    </row>
    <row r="137" spans="1:12" x14ac:dyDescent="0.25">
      <c r="A137" s="11" t="s">
        <v>74</v>
      </c>
      <c r="B137" s="12">
        <v>44875</v>
      </c>
      <c r="C137" s="18">
        <v>8</v>
      </c>
      <c r="D137" s="14">
        <v>126</v>
      </c>
      <c r="E137" s="16" t="s">
        <v>75</v>
      </c>
      <c r="F137" s="16" t="s">
        <v>60</v>
      </c>
      <c r="G137" s="17">
        <v>45123</v>
      </c>
      <c r="H137" s="18">
        <v>35</v>
      </c>
      <c r="I137" s="31">
        <v>357.79</v>
      </c>
      <c r="J137" s="20">
        <f>IFERROR(I137/H137,"")</f>
        <v>10.222571428571429</v>
      </c>
      <c r="K137" s="21">
        <f ca="1">IF(B137="","",TODAY()-B137)</f>
        <v>38</v>
      </c>
      <c r="L137" s="21">
        <f t="shared" si="24"/>
        <v>45123</v>
      </c>
    </row>
    <row r="138" spans="1:12" x14ac:dyDescent="0.25">
      <c r="A138" s="11">
        <v>70401</v>
      </c>
      <c r="B138" s="12">
        <v>44904</v>
      </c>
      <c r="C138" s="18">
        <v>8</v>
      </c>
      <c r="D138" s="14">
        <v>85</v>
      </c>
      <c r="E138" s="16" t="s">
        <v>76</v>
      </c>
      <c r="F138" s="16" t="s">
        <v>60</v>
      </c>
      <c r="G138" s="17">
        <v>45063</v>
      </c>
      <c r="H138" s="18">
        <v>21</v>
      </c>
      <c r="I138" s="31">
        <v>106.8</v>
      </c>
      <c r="J138" s="20">
        <f t="shared" ref="J138" si="25">IFERROR(I138/H138,"")</f>
        <v>5.0857142857142854</v>
      </c>
      <c r="K138" s="21">
        <f t="shared" ref="K138" ca="1" si="26">IF(B138="","",TODAY()-B138)</f>
        <v>9</v>
      </c>
      <c r="L138" s="21">
        <f t="shared" si="24"/>
        <v>45063</v>
      </c>
    </row>
    <row r="139" spans="1:12" x14ac:dyDescent="0.25">
      <c r="A139" s="11">
        <v>70134</v>
      </c>
      <c r="B139" s="12">
        <v>44909</v>
      </c>
      <c r="C139" s="18">
        <v>5</v>
      </c>
      <c r="D139" s="14">
        <v>111</v>
      </c>
      <c r="E139" s="15" t="s">
        <v>77</v>
      </c>
      <c r="F139" s="16" t="s">
        <v>56</v>
      </c>
      <c r="G139" s="17">
        <v>45064</v>
      </c>
      <c r="H139" s="18">
        <v>32</v>
      </c>
      <c r="I139" s="31">
        <v>176.04</v>
      </c>
      <c r="J139" s="20">
        <f>IFERROR(I139/H139,"")</f>
        <v>5.5012499999999998</v>
      </c>
      <c r="K139" s="21">
        <f ca="1">IF(B139="","",TODAY()-B139)</f>
        <v>4</v>
      </c>
      <c r="L139" s="21">
        <f t="shared" ref="L139:L143" ca="1" si="27">IF(G139="","",G139-$F$2)</f>
        <v>151</v>
      </c>
    </row>
    <row r="140" spans="1:12" x14ac:dyDescent="0.25">
      <c r="A140" s="11">
        <v>70134</v>
      </c>
      <c r="B140" s="12">
        <v>44909</v>
      </c>
      <c r="C140" s="18">
        <v>5</v>
      </c>
      <c r="D140" s="14">
        <v>111</v>
      </c>
      <c r="E140" s="15" t="s">
        <v>78</v>
      </c>
      <c r="F140" s="16" t="s">
        <v>79</v>
      </c>
      <c r="G140" s="17">
        <v>45064</v>
      </c>
      <c r="H140" s="18">
        <v>48</v>
      </c>
      <c r="I140" s="31">
        <v>253.56</v>
      </c>
      <c r="J140" s="20">
        <f t="shared" ref="J140:J143" si="28">IFERROR(I140/H140,"")</f>
        <v>5.2824999999999998</v>
      </c>
      <c r="K140" s="21">
        <f t="shared" ref="K140:K143" ca="1" si="29">IF(B140="","",TODAY()-B140)</f>
        <v>4</v>
      </c>
      <c r="L140" s="21">
        <f t="shared" ca="1" si="27"/>
        <v>151</v>
      </c>
    </row>
    <row r="141" spans="1:12" x14ac:dyDescent="0.25">
      <c r="A141" s="11">
        <v>70134</v>
      </c>
      <c r="B141" s="12">
        <v>44909</v>
      </c>
      <c r="C141" s="18">
        <v>5</v>
      </c>
      <c r="D141" s="14">
        <v>38</v>
      </c>
      <c r="E141" s="15" t="s">
        <v>78</v>
      </c>
      <c r="F141" s="16" t="s">
        <v>79</v>
      </c>
      <c r="G141" s="17">
        <v>45064</v>
      </c>
      <c r="H141" s="18">
        <v>60</v>
      </c>
      <c r="I141" s="31">
        <v>314.2</v>
      </c>
      <c r="J141" s="20">
        <f t="shared" si="28"/>
        <v>5.2366666666666664</v>
      </c>
      <c r="K141" s="21">
        <f t="shared" ca="1" si="29"/>
        <v>4</v>
      </c>
      <c r="L141" s="21">
        <f t="shared" ca="1" si="27"/>
        <v>151</v>
      </c>
    </row>
    <row r="142" spans="1:12" x14ac:dyDescent="0.25">
      <c r="A142" s="11">
        <v>70134</v>
      </c>
      <c r="B142" s="12">
        <v>44909</v>
      </c>
      <c r="C142" s="18">
        <v>5</v>
      </c>
      <c r="D142" s="14">
        <v>38</v>
      </c>
      <c r="E142" s="15" t="s">
        <v>80</v>
      </c>
      <c r="F142" s="16" t="s">
        <v>79</v>
      </c>
      <c r="G142" s="17">
        <v>45064</v>
      </c>
      <c r="H142" s="18">
        <v>23</v>
      </c>
      <c r="I142" s="31">
        <v>120.21000000000001</v>
      </c>
      <c r="J142" s="20">
        <f t="shared" si="28"/>
        <v>5.2265217391304351</v>
      </c>
      <c r="K142" s="21">
        <f t="shared" ca="1" si="29"/>
        <v>4</v>
      </c>
      <c r="L142" s="21">
        <f t="shared" ca="1" si="27"/>
        <v>151</v>
      </c>
    </row>
    <row r="143" spans="1:12" x14ac:dyDescent="0.25">
      <c r="A143" s="11">
        <v>70134</v>
      </c>
      <c r="B143" s="12">
        <v>44909</v>
      </c>
      <c r="C143" s="18">
        <v>5</v>
      </c>
      <c r="D143" s="14">
        <v>25</v>
      </c>
      <c r="E143" s="15" t="s">
        <v>80</v>
      </c>
      <c r="F143" s="16" t="s">
        <v>79</v>
      </c>
      <c r="G143" s="17">
        <v>45064</v>
      </c>
      <c r="H143" s="18">
        <v>84</v>
      </c>
      <c r="I143" s="31">
        <v>434.48</v>
      </c>
      <c r="J143" s="20">
        <f t="shared" si="28"/>
        <v>5.1723809523809523</v>
      </c>
      <c r="K143" s="21">
        <f t="shared" ca="1" si="29"/>
        <v>4</v>
      </c>
      <c r="L143" s="21">
        <f t="shared" ca="1" si="27"/>
        <v>151</v>
      </c>
    </row>
    <row r="144" spans="1:12" ht="45" x14ac:dyDescent="0.25">
      <c r="A144" s="51" t="s">
        <v>2</v>
      </c>
      <c r="B144" s="51" t="s">
        <v>3</v>
      </c>
      <c r="C144" s="52" t="s">
        <v>4</v>
      </c>
      <c r="D144" s="52" t="s">
        <v>5</v>
      </c>
      <c r="E144" s="52" t="s">
        <v>6</v>
      </c>
      <c r="F144" s="53" t="s">
        <v>7</v>
      </c>
      <c r="G144" s="52">
        <f>P142</f>
        <v>0</v>
      </c>
      <c r="H144" s="51" t="s">
        <v>8</v>
      </c>
      <c r="I144" s="52" t="s">
        <v>9</v>
      </c>
      <c r="J144" s="54" t="s">
        <v>10</v>
      </c>
      <c r="K144" s="54" t="s">
        <v>11</v>
      </c>
      <c r="L144" s="54" t="s">
        <v>12</v>
      </c>
    </row>
    <row r="145" spans="1:12" x14ac:dyDescent="0.25">
      <c r="A145" s="55"/>
      <c r="B145" s="10"/>
      <c r="C145" s="10"/>
      <c r="D145" s="10"/>
      <c r="E145" s="10"/>
      <c r="F145" s="10"/>
      <c r="G145" s="10"/>
      <c r="H145" s="10"/>
      <c r="I145" s="10"/>
      <c r="J145" s="55"/>
      <c r="K145" s="55"/>
      <c r="L145" s="55"/>
    </row>
    <row r="146" spans="1:12" x14ac:dyDescent="0.25">
      <c r="A146" s="11">
        <v>70422</v>
      </c>
      <c r="B146" s="12"/>
      <c r="C146" s="18"/>
      <c r="D146" s="14"/>
      <c r="E146" s="15"/>
      <c r="F146" s="16"/>
      <c r="G146" s="17"/>
      <c r="H146" s="18"/>
      <c r="I146" s="31"/>
      <c r="J146" s="20" t="str">
        <f>IFERROR(I146/H146,"")</f>
        <v/>
      </c>
      <c r="K146" s="21" t="str">
        <f ca="1">IF(B146="","",TODAY()-B146)</f>
        <v/>
      </c>
      <c r="L146" s="21" t="str">
        <f t="shared" ref="L146" si="30">IF(G146="","",G146-$F$2)</f>
        <v/>
      </c>
    </row>
    <row r="147" spans="1:12" ht="45" x14ac:dyDescent="0.25">
      <c r="A147" s="51" t="s">
        <v>2</v>
      </c>
      <c r="B147" s="51" t="s">
        <v>3</v>
      </c>
      <c r="C147" s="52" t="s">
        <v>4</v>
      </c>
      <c r="D147" s="52" t="s">
        <v>5</v>
      </c>
      <c r="E147" s="52" t="s">
        <v>6</v>
      </c>
      <c r="F147" s="53" t="s">
        <v>7</v>
      </c>
      <c r="G147" s="51">
        <f>P145</f>
        <v>0</v>
      </c>
      <c r="H147" s="51" t="s">
        <v>8</v>
      </c>
      <c r="I147" s="52" t="s">
        <v>9</v>
      </c>
      <c r="J147" s="54" t="s">
        <v>10</v>
      </c>
      <c r="K147" s="54" t="s">
        <v>11</v>
      </c>
      <c r="L147" s="54" t="s">
        <v>12</v>
      </c>
    </row>
    <row r="148" spans="1:12" x14ac:dyDescent="0.25">
      <c r="A148" s="55"/>
      <c r="B148" s="10"/>
      <c r="C148" s="10"/>
      <c r="D148" s="10"/>
      <c r="E148" s="10"/>
      <c r="F148" s="10"/>
      <c r="G148" s="10"/>
      <c r="H148" s="10"/>
      <c r="I148" s="10"/>
      <c r="J148" s="55"/>
      <c r="K148" s="55"/>
      <c r="L148" s="55"/>
    </row>
    <row r="149" spans="1:12" x14ac:dyDescent="0.25">
      <c r="A149" s="11" t="s">
        <v>81</v>
      </c>
      <c r="B149" s="12"/>
      <c r="C149" s="18"/>
      <c r="D149" s="14"/>
      <c r="E149" s="16"/>
      <c r="F149" s="16"/>
      <c r="G149" s="17"/>
      <c r="H149" s="18"/>
      <c r="I149" s="31"/>
      <c r="J149" s="20" t="str">
        <f>IFERROR(I149/H149,"")</f>
        <v/>
      </c>
      <c r="K149" s="21" t="str">
        <f ca="1">IF(B149="","",TODAY()-B149)</f>
        <v/>
      </c>
      <c r="L149" s="21" t="str">
        <f t="shared" ref="L149" si="31">IF(G149="","",G149-$E$2)</f>
        <v/>
      </c>
    </row>
    <row r="150" spans="1:12" x14ac:dyDescent="0.25">
      <c r="A150" s="11">
        <v>70269</v>
      </c>
      <c r="B150" s="22">
        <v>44893</v>
      </c>
      <c r="C150" s="23">
        <v>5</v>
      </c>
      <c r="D150" s="23">
        <v>117</v>
      </c>
      <c r="E150" s="33" t="s">
        <v>82</v>
      </c>
      <c r="F150" s="33" t="s">
        <v>33</v>
      </c>
      <c r="G150" s="27">
        <v>45073</v>
      </c>
      <c r="H150" s="23">
        <v>84</v>
      </c>
      <c r="I150" s="19">
        <v>419.06</v>
      </c>
      <c r="J150" s="20">
        <f>IFERROR(I150/H150,"")</f>
        <v>4.9888095238095236</v>
      </c>
      <c r="K150" s="21">
        <f ca="1">IF(B150="","",TODAY()-B150)</f>
        <v>20</v>
      </c>
      <c r="L150" s="21">
        <f ca="1">IF(G150="","",G150-$F$2)</f>
        <v>160</v>
      </c>
    </row>
    <row r="151" spans="1:12" x14ac:dyDescent="0.25">
      <c r="A151" s="11">
        <v>70269</v>
      </c>
      <c r="B151" s="22">
        <v>44893</v>
      </c>
      <c r="C151" s="23">
        <v>5</v>
      </c>
      <c r="D151" s="23">
        <v>61</v>
      </c>
      <c r="E151" s="33" t="s">
        <v>83</v>
      </c>
      <c r="F151" s="33" t="s">
        <v>37</v>
      </c>
      <c r="G151" s="27">
        <v>45066</v>
      </c>
      <c r="H151" s="23">
        <v>42</v>
      </c>
      <c r="I151" s="19">
        <v>221.26</v>
      </c>
      <c r="J151" s="20">
        <f>IFERROR(I151/H151,"")</f>
        <v>5.2680952380952375</v>
      </c>
      <c r="K151" s="21">
        <f t="shared" ref="K151:K152" ca="1" si="32">IF(B151="","",TODAY()-B151)</f>
        <v>20</v>
      </c>
      <c r="L151" s="21">
        <f ca="1">IF(G151="","",G151-$F$2)</f>
        <v>153</v>
      </c>
    </row>
    <row r="152" spans="1:12" x14ac:dyDescent="0.25">
      <c r="A152" s="11">
        <v>70269</v>
      </c>
      <c r="B152" s="22">
        <v>44893</v>
      </c>
      <c r="C152" s="23">
        <v>5</v>
      </c>
      <c r="D152" s="24">
        <v>61</v>
      </c>
      <c r="E152" s="25" t="s">
        <v>82</v>
      </c>
      <c r="F152" s="26" t="s">
        <v>33</v>
      </c>
      <c r="G152" s="27">
        <v>45073</v>
      </c>
      <c r="H152" s="23">
        <v>17</v>
      </c>
      <c r="I152" s="19">
        <v>88.905000000000001</v>
      </c>
      <c r="J152" s="20">
        <f t="shared" ref="J152" si="33">IFERROR(I152/H152,"")</f>
        <v>5.229705882352941</v>
      </c>
      <c r="K152" s="21">
        <f t="shared" ca="1" si="32"/>
        <v>20</v>
      </c>
      <c r="L152" s="21">
        <f ca="1">IF(G152="","",G152-$F$2)</f>
        <v>160</v>
      </c>
    </row>
    <row r="153" spans="1:12" x14ac:dyDescent="0.25">
      <c r="A153" s="11">
        <v>70114</v>
      </c>
      <c r="B153" s="12">
        <v>44880</v>
      </c>
      <c r="C153" s="18">
        <v>5</v>
      </c>
      <c r="D153" s="14">
        <v>37</v>
      </c>
      <c r="E153" s="15" t="s">
        <v>84</v>
      </c>
      <c r="F153" s="16" t="s">
        <v>85</v>
      </c>
      <c r="G153" s="17">
        <v>45059</v>
      </c>
      <c r="H153" s="18">
        <v>12</v>
      </c>
      <c r="I153" s="31">
        <v>109.69</v>
      </c>
      <c r="J153" s="20">
        <f>IFERROR(I153/H153,"")</f>
        <v>9.1408333333333331</v>
      </c>
      <c r="K153" s="21">
        <f ca="1">IF(B153="","",TODAY()-B153)</f>
        <v>33</v>
      </c>
      <c r="L153" s="21">
        <f ca="1">IF(G153="","",G153-$F$2)</f>
        <v>146</v>
      </c>
    </row>
    <row r="154" spans="1:12" x14ac:dyDescent="0.25">
      <c r="A154" s="11" t="s">
        <v>86</v>
      </c>
      <c r="B154" s="12">
        <v>44886</v>
      </c>
      <c r="C154" s="18">
        <v>5</v>
      </c>
      <c r="D154" s="14">
        <v>61</v>
      </c>
      <c r="E154" s="15" t="s">
        <v>87</v>
      </c>
      <c r="F154" s="16" t="s">
        <v>88</v>
      </c>
      <c r="G154" s="17">
        <v>45066</v>
      </c>
      <c r="H154" s="18">
        <v>3</v>
      </c>
      <c r="I154" s="31">
        <v>27.56</v>
      </c>
      <c r="J154" s="20">
        <f>IFERROR(I154/H154,"")</f>
        <v>9.1866666666666656</v>
      </c>
      <c r="K154" s="21">
        <f ca="1">IF(B154="","",TODAY()-B154)</f>
        <v>27</v>
      </c>
      <c r="L154" s="21">
        <f ca="1">IF(G154="","",G154-$F$2)</f>
        <v>153</v>
      </c>
    </row>
    <row r="155" spans="1:12" x14ac:dyDescent="0.25">
      <c r="A155" s="11" t="s">
        <v>86</v>
      </c>
      <c r="B155" s="12">
        <v>44902</v>
      </c>
      <c r="C155" s="18">
        <v>5</v>
      </c>
      <c r="D155" s="18">
        <v>121</v>
      </c>
      <c r="E155" s="15" t="s">
        <v>89</v>
      </c>
      <c r="F155" s="16" t="s">
        <v>56</v>
      </c>
      <c r="G155" s="17">
        <v>45073</v>
      </c>
      <c r="H155" s="18">
        <v>9</v>
      </c>
      <c r="I155" s="31">
        <v>91.031999999999996</v>
      </c>
      <c r="J155" s="20">
        <f t="shared" ref="J155:J158" si="34">IFERROR(I155/H155,"")</f>
        <v>10.114666666666666</v>
      </c>
      <c r="K155" s="21">
        <f t="shared" ref="K155:K158" ca="1" si="35">IF(B155="","",TODAY()-B155)</f>
        <v>11</v>
      </c>
      <c r="L155" s="21">
        <f t="shared" ref="L155:L158" ca="1" si="36">IF(G155="","",G155-$F$2)</f>
        <v>160</v>
      </c>
    </row>
    <row r="156" spans="1:12" x14ac:dyDescent="0.25">
      <c r="A156" s="11" t="s">
        <v>86</v>
      </c>
      <c r="B156" s="12">
        <v>44902</v>
      </c>
      <c r="C156" s="18">
        <v>5</v>
      </c>
      <c r="D156" s="18">
        <v>11</v>
      </c>
      <c r="E156" s="15" t="s">
        <v>89</v>
      </c>
      <c r="F156" s="16" t="s">
        <v>56</v>
      </c>
      <c r="G156" s="17">
        <v>45073</v>
      </c>
      <c r="H156" s="18">
        <v>42</v>
      </c>
      <c r="I156" s="31">
        <v>414.31599999999997</v>
      </c>
      <c r="J156" s="20">
        <f t="shared" si="34"/>
        <v>9.8646666666666665</v>
      </c>
      <c r="K156" s="21">
        <f t="shared" ca="1" si="35"/>
        <v>11</v>
      </c>
      <c r="L156" s="21">
        <f t="shared" ca="1" si="36"/>
        <v>160</v>
      </c>
    </row>
    <row r="157" spans="1:12" x14ac:dyDescent="0.25">
      <c r="A157" s="11" t="s">
        <v>86</v>
      </c>
      <c r="B157" s="12">
        <v>44909</v>
      </c>
      <c r="C157" s="18">
        <v>5</v>
      </c>
      <c r="D157" s="18">
        <v>90</v>
      </c>
      <c r="E157" s="15" t="s">
        <v>90</v>
      </c>
      <c r="F157" s="16" t="s">
        <v>60</v>
      </c>
      <c r="G157" s="17">
        <v>45080</v>
      </c>
      <c r="H157" s="18">
        <v>8</v>
      </c>
      <c r="I157" s="31">
        <v>79.084000000000003</v>
      </c>
      <c r="J157" s="20">
        <f t="shared" si="34"/>
        <v>9.8855000000000004</v>
      </c>
      <c r="K157" s="21">
        <f t="shared" ca="1" si="35"/>
        <v>4</v>
      </c>
      <c r="L157" s="21">
        <f t="shared" ca="1" si="36"/>
        <v>167</v>
      </c>
    </row>
    <row r="158" spans="1:12" x14ac:dyDescent="0.25">
      <c r="A158" s="11" t="s">
        <v>86</v>
      </c>
      <c r="B158" s="12">
        <v>44909</v>
      </c>
      <c r="C158" s="18">
        <v>5</v>
      </c>
      <c r="D158" s="18">
        <v>4</v>
      </c>
      <c r="E158" s="15" t="s">
        <v>90</v>
      </c>
      <c r="F158" s="16" t="s">
        <v>60</v>
      </c>
      <c r="G158" s="17">
        <v>45080</v>
      </c>
      <c r="H158" s="18">
        <v>42</v>
      </c>
      <c r="I158" s="31">
        <v>418.51599999999996</v>
      </c>
      <c r="J158" s="20">
        <f t="shared" si="34"/>
        <v>9.9646666666666661</v>
      </c>
      <c r="K158" s="21">
        <f t="shared" ca="1" si="35"/>
        <v>4</v>
      </c>
      <c r="L158" s="21">
        <f t="shared" ca="1" si="36"/>
        <v>167</v>
      </c>
    </row>
    <row r="159" spans="1:12" x14ac:dyDescent="0.25">
      <c r="A159" s="60" t="s">
        <v>91</v>
      </c>
      <c r="B159" s="12">
        <v>44902</v>
      </c>
      <c r="C159" s="18">
        <v>5</v>
      </c>
      <c r="D159" s="18">
        <v>99</v>
      </c>
      <c r="E159" s="15" t="s">
        <v>92</v>
      </c>
      <c r="F159" s="16" t="s">
        <v>56</v>
      </c>
      <c r="G159" s="17">
        <v>45080</v>
      </c>
      <c r="H159" s="18">
        <v>23.5</v>
      </c>
      <c r="I159" s="31">
        <v>213.74</v>
      </c>
      <c r="J159" s="20">
        <f>IFERROR(I159/H159,"")</f>
        <v>9.09531914893617</v>
      </c>
      <c r="K159" s="21">
        <f ca="1">IF(B159="","",TODAY()-B159)</f>
        <v>11</v>
      </c>
      <c r="L159" s="21">
        <f ca="1">IF(G159="","",G159-$F$2)</f>
        <v>167</v>
      </c>
    </row>
    <row r="160" spans="1:12" x14ac:dyDescent="0.25">
      <c r="A160" s="61">
        <v>70756</v>
      </c>
      <c r="B160" s="62">
        <v>44894</v>
      </c>
      <c r="C160" s="38">
        <v>5</v>
      </c>
      <c r="D160" s="35">
        <v>122</v>
      </c>
      <c r="E160" s="44" t="s">
        <v>93</v>
      </c>
      <c r="F160" s="63" t="s">
        <v>85</v>
      </c>
      <c r="G160" s="34">
        <v>45039</v>
      </c>
      <c r="H160" s="38">
        <v>5</v>
      </c>
      <c r="I160" s="41">
        <v>54.35</v>
      </c>
      <c r="J160" s="20">
        <f>IFERROR(I160/H160,"")</f>
        <v>10.870000000000001</v>
      </c>
      <c r="K160" s="21">
        <f ca="1">IF(B160="","",TODAY()-B160)</f>
        <v>19</v>
      </c>
      <c r="L160" s="21">
        <f ca="1">IF(G160="","",G160-$F$2)</f>
        <v>126</v>
      </c>
    </row>
    <row r="161" spans="1:12" x14ac:dyDescent="0.25">
      <c r="A161" s="61">
        <v>70756</v>
      </c>
      <c r="B161" s="12">
        <v>44901</v>
      </c>
      <c r="C161" s="18">
        <v>5</v>
      </c>
      <c r="D161" s="14">
        <v>20</v>
      </c>
      <c r="E161" s="15" t="s">
        <v>93</v>
      </c>
      <c r="F161" s="16" t="s">
        <v>85</v>
      </c>
      <c r="G161" s="17">
        <v>45039</v>
      </c>
      <c r="H161" s="18">
        <v>39</v>
      </c>
      <c r="I161" s="31">
        <v>427.84100000000001</v>
      </c>
      <c r="J161" s="20">
        <f t="shared" ref="J161:J162" si="37">IFERROR(I161/H161,"")</f>
        <v>10.970282051282052</v>
      </c>
      <c r="K161" s="21">
        <f t="shared" ref="K161:K162" ca="1" si="38">IF(B161="","",TODAY()-B161)</f>
        <v>12</v>
      </c>
      <c r="L161" s="21">
        <f t="shared" ref="L161:L162" ca="1" si="39">IF(G161="","",G161-$F$2)</f>
        <v>126</v>
      </c>
    </row>
    <row r="162" spans="1:12" x14ac:dyDescent="0.25">
      <c r="A162" s="61">
        <v>70756</v>
      </c>
      <c r="B162" s="12">
        <v>44909</v>
      </c>
      <c r="C162" s="18">
        <v>5</v>
      </c>
      <c r="D162" s="14">
        <v>12</v>
      </c>
      <c r="E162" s="15" t="s">
        <v>94</v>
      </c>
      <c r="F162" s="26" t="s">
        <v>56</v>
      </c>
      <c r="G162" s="17">
        <v>45053</v>
      </c>
      <c r="H162" s="18">
        <v>37</v>
      </c>
      <c r="I162" s="31">
        <v>412.303</v>
      </c>
      <c r="J162" s="20">
        <f t="shared" si="37"/>
        <v>11.143324324324324</v>
      </c>
      <c r="K162" s="21">
        <f t="shared" ca="1" si="38"/>
        <v>4</v>
      </c>
      <c r="L162" s="21">
        <f t="shared" ca="1" si="39"/>
        <v>140</v>
      </c>
    </row>
    <row r="163" spans="1:12" x14ac:dyDescent="0.25">
      <c r="A163" s="61">
        <v>70755</v>
      </c>
      <c r="B163" s="12">
        <v>44879</v>
      </c>
      <c r="C163" s="18">
        <v>5</v>
      </c>
      <c r="D163" s="14">
        <v>122</v>
      </c>
      <c r="E163" s="15" t="s">
        <v>95</v>
      </c>
      <c r="F163" s="16" t="s">
        <v>88</v>
      </c>
      <c r="G163" s="64">
        <v>45055</v>
      </c>
      <c r="H163" s="18">
        <v>9.6999999999999993</v>
      </c>
      <c r="I163" s="31">
        <v>106.05</v>
      </c>
      <c r="J163" s="20">
        <f>IFERROR(I163/H163,"")</f>
        <v>10.93298969072165</v>
      </c>
      <c r="K163" s="21">
        <f ca="1">IF(B163="","",TODAY()-B163)</f>
        <v>34</v>
      </c>
      <c r="L163" s="21">
        <f ca="1">IF(G163="","",G163-$F$2)</f>
        <v>142</v>
      </c>
    </row>
    <row r="164" spans="1:12" x14ac:dyDescent="0.25">
      <c r="A164" s="61">
        <v>70755</v>
      </c>
      <c r="B164" s="12">
        <v>44879</v>
      </c>
      <c r="C164" s="18">
        <v>5</v>
      </c>
      <c r="D164" s="14">
        <v>122</v>
      </c>
      <c r="E164" s="15" t="s">
        <v>95</v>
      </c>
      <c r="F164" s="16" t="s">
        <v>88</v>
      </c>
      <c r="G164" s="17">
        <v>45055</v>
      </c>
      <c r="H164" s="18">
        <v>3</v>
      </c>
      <c r="I164" s="31">
        <v>34.94</v>
      </c>
      <c r="J164" s="20">
        <f t="shared" ref="J164" si="40">IFERROR(I164/H164,"")</f>
        <v>11.646666666666667</v>
      </c>
      <c r="K164" s="21">
        <f t="shared" ref="K164" ca="1" si="41">IF(B164="","",TODAY()-B164)</f>
        <v>34</v>
      </c>
      <c r="L164" s="21">
        <f t="shared" ref="L164" ca="1" si="42">IF(G164="","",G164-$F$2)</f>
        <v>142</v>
      </c>
    </row>
    <row r="165" spans="1:12" ht="45" x14ac:dyDescent="0.25">
      <c r="A165" s="51" t="s">
        <v>2</v>
      </c>
      <c r="B165" s="51" t="s">
        <v>3</v>
      </c>
      <c r="C165" s="52" t="s">
        <v>4</v>
      </c>
      <c r="D165" s="52" t="s">
        <v>5</v>
      </c>
      <c r="E165" s="52" t="s">
        <v>6</v>
      </c>
      <c r="F165" s="53" t="s">
        <v>7</v>
      </c>
      <c r="G165" s="52">
        <f>P163</f>
        <v>0</v>
      </c>
      <c r="H165" s="51" t="s">
        <v>8</v>
      </c>
      <c r="I165" s="52" t="s">
        <v>9</v>
      </c>
      <c r="J165" s="54" t="s">
        <v>10</v>
      </c>
      <c r="K165" s="54" t="s">
        <v>11</v>
      </c>
      <c r="L165" s="54" t="s">
        <v>12</v>
      </c>
    </row>
    <row r="166" spans="1:12" x14ac:dyDescent="0.25">
      <c r="A166" s="55"/>
      <c r="B166" s="10"/>
      <c r="C166" s="10"/>
      <c r="D166" s="10"/>
      <c r="E166" s="10"/>
      <c r="F166" s="10"/>
      <c r="G166" s="10"/>
      <c r="H166" s="10"/>
      <c r="I166" s="10"/>
      <c r="J166" s="55"/>
      <c r="K166" s="55"/>
      <c r="L166" s="55"/>
    </row>
    <row r="167" spans="1:12" x14ac:dyDescent="0.25">
      <c r="A167" s="11" t="s">
        <v>96</v>
      </c>
      <c r="B167" s="65"/>
      <c r="C167" s="18"/>
      <c r="D167" s="18"/>
      <c r="E167" s="16"/>
      <c r="F167" s="16"/>
      <c r="G167" s="17"/>
      <c r="H167" s="18"/>
      <c r="I167" s="66"/>
      <c r="J167" s="67" t="str">
        <f>IFERROR(I167/H167,"")</f>
        <v/>
      </c>
      <c r="K167" s="21" t="str">
        <f ca="1">IF(B167="","",TODAY()-B167)</f>
        <v/>
      </c>
      <c r="L167" s="21" t="str">
        <f>IF(G167="","",G167-$E$2)</f>
        <v/>
      </c>
    </row>
    <row r="168" spans="1:12" x14ac:dyDescent="0.25">
      <c r="A168" s="61">
        <v>70288</v>
      </c>
      <c r="B168" s="12">
        <v>44902</v>
      </c>
      <c r="C168" s="18">
        <v>5</v>
      </c>
      <c r="D168" s="14">
        <v>121</v>
      </c>
      <c r="E168" s="15" t="s">
        <v>97</v>
      </c>
      <c r="F168" s="16" t="s">
        <v>23</v>
      </c>
      <c r="G168" s="64">
        <v>44976</v>
      </c>
      <c r="H168" s="18">
        <v>18.7</v>
      </c>
      <c r="I168" s="31">
        <v>201.92</v>
      </c>
      <c r="J168" s="20">
        <f>IFERROR(I168/H168,"")</f>
        <v>10.797860962566844</v>
      </c>
      <c r="K168" s="21">
        <f ca="1">IF(B168="","",TODAY()-B168)</f>
        <v>11</v>
      </c>
      <c r="L168" s="21">
        <f ca="1">IF(G168="","",G168-$F$2)</f>
        <v>63</v>
      </c>
    </row>
    <row r="169" spans="1:12" x14ac:dyDescent="0.25">
      <c r="A169" s="61">
        <v>70288</v>
      </c>
      <c r="B169" s="12">
        <v>44902</v>
      </c>
      <c r="C169" s="18">
        <v>5</v>
      </c>
      <c r="D169" s="14">
        <v>99</v>
      </c>
      <c r="E169" s="15" t="s">
        <v>97</v>
      </c>
      <c r="F169" s="16" t="s">
        <v>23</v>
      </c>
      <c r="G169" s="17">
        <v>44976</v>
      </c>
      <c r="H169" s="18">
        <v>6</v>
      </c>
      <c r="I169" s="31">
        <v>64.013999999999996</v>
      </c>
      <c r="J169" s="20">
        <f t="shared" ref="J169" si="43">IFERROR(I169/H169,"")</f>
        <v>10.668999999999999</v>
      </c>
      <c r="K169" s="21">
        <f t="shared" ref="K169" ca="1" si="44">IF(B169="","",TODAY()-B169)</f>
        <v>11</v>
      </c>
      <c r="L169" s="21">
        <f t="shared" ref="L169" ca="1" si="45">IF(G169="","",G169-$F$2)</f>
        <v>63</v>
      </c>
    </row>
    <row r="170" spans="1:12" ht="45" x14ac:dyDescent="0.25">
      <c r="A170" s="51" t="s">
        <v>2</v>
      </c>
      <c r="B170" s="51" t="s">
        <v>3</v>
      </c>
      <c r="C170" s="52" t="s">
        <v>4</v>
      </c>
      <c r="D170" s="52" t="s">
        <v>5</v>
      </c>
      <c r="E170" s="52" t="s">
        <v>6</v>
      </c>
      <c r="F170" s="53" t="s">
        <v>7</v>
      </c>
      <c r="G170" s="52">
        <f>P168</f>
        <v>0</v>
      </c>
      <c r="H170" s="51" t="s">
        <v>8</v>
      </c>
      <c r="I170" s="52" t="s">
        <v>9</v>
      </c>
      <c r="J170" s="54" t="s">
        <v>10</v>
      </c>
      <c r="K170" s="54" t="s">
        <v>11</v>
      </c>
      <c r="L170" s="54" t="s">
        <v>12</v>
      </c>
    </row>
    <row r="171" spans="1:12" x14ac:dyDescent="0.25">
      <c r="A171" s="55"/>
      <c r="B171" s="10"/>
      <c r="C171" s="10"/>
      <c r="D171" s="10"/>
      <c r="E171" s="10"/>
      <c r="F171" s="10"/>
      <c r="G171" s="10"/>
      <c r="H171" s="10"/>
      <c r="I171" s="10"/>
      <c r="J171" s="55"/>
      <c r="K171" s="55"/>
      <c r="L171" s="55"/>
    </row>
    <row r="172" spans="1:12" x14ac:dyDescent="0.25">
      <c r="A172" s="11" t="s">
        <v>98</v>
      </c>
      <c r="B172" s="12"/>
      <c r="C172" s="18"/>
      <c r="D172" s="14"/>
      <c r="E172" s="15"/>
      <c r="F172" s="16"/>
      <c r="G172" s="17"/>
      <c r="H172" s="18"/>
      <c r="I172" s="31"/>
      <c r="J172" s="20" t="str">
        <f>IFERROR(I172/H172,"")</f>
        <v/>
      </c>
      <c r="K172" s="21" t="str">
        <f ca="1">IF(B172="","",TODAY()-B172)</f>
        <v/>
      </c>
      <c r="L172" s="21" t="str">
        <f>IF(G172="","",G172-$F$2)</f>
        <v/>
      </c>
    </row>
    <row r="173" spans="1:12" x14ac:dyDescent="0.25">
      <c r="A173" s="11">
        <v>70395</v>
      </c>
      <c r="B173" s="12">
        <v>44904</v>
      </c>
      <c r="C173" s="18">
        <v>7</v>
      </c>
      <c r="D173" s="14" t="s">
        <v>99</v>
      </c>
      <c r="E173" s="16" t="s">
        <v>100</v>
      </c>
      <c r="F173" s="16" t="s">
        <v>60</v>
      </c>
      <c r="G173" s="17">
        <v>44980</v>
      </c>
      <c r="H173" s="18">
        <v>29.5</v>
      </c>
      <c r="I173" s="31">
        <v>173.01</v>
      </c>
      <c r="J173" s="20">
        <f>IFERROR(I173/H173,"")</f>
        <v>5.8647457627118644</v>
      </c>
      <c r="K173" s="21">
        <f ca="1">IF(B173="","",TODAY()-B173)</f>
        <v>9</v>
      </c>
      <c r="L173" s="21">
        <f t="shared" ref="L173:L175" si="46">IF(G173="","",G173-$E$2)</f>
        <v>44980</v>
      </c>
    </row>
    <row r="174" spans="1:12" x14ac:dyDescent="0.25">
      <c r="A174" s="11">
        <v>70395</v>
      </c>
      <c r="B174" s="12">
        <v>44909</v>
      </c>
      <c r="C174" s="18">
        <v>7</v>
      </c>
      <c r="D174" s="14" t="s">
        <v>101</v>
      </c>
      <c r="E174" s="16" t="s">
        <v>102</v>
      </c>
      <c r="F174" s="16" t="s">
        <v>60</v>
      </c>
      <c r="G174" s="17">
        <v>44987</v>
      </c>
      <c r="H174" s="18">
        <v>72</v>
      </c>
      <c r="I174" s="31">
        <v>418.76</v>
      </c>
      <c r="J174" s="20">
        <f t="shared" ref="J174:J175" si="47">IFERROR(I174/H174,"")</f>
        <v>5.8161111111111108</v>
      </c>
      <c r="K174" s="21">
        <f t="shared" ref="K174:K175" ca="1" si="48">IF(B174="","",TODAY()-B174)</f>
        <v>4</v>
      </c>
      <c r="L174" s="21">
        <f t="shared" si="46"/>
        <v>44987</v>
      </c>
    </row>
    <row r="175" spans="1:12" x14ac:dyDescent="0.25">
      <c r="A175" s="11">
        <v>70395</v>
      </c>
      <c r="B175" s="12">
        <v>44911</v>
      </c>
      <c r="C175" s="18">
        <v>7</v>
      </c>
      <c r="D175" s="14" t="s">
        <v>103</v>
      </c>
      <c r="E175" s="16" t="s">
        <v>102</v>
      </c>
      <c r="F175" s="16" t="s">
        <v>60</v>
      </c>
      <c r="G175" s="17">
        <v>44987</v>
      </c>
      <c r="H175" s="18">
        <v>72</v>
      </c>
      <c r="I175" s="31">
        <v>420.26</v>
      </c>
      <c r="J175" s="20">
        <f t="shared" si="47"/>
        <v>5.8369444444444447</v>
      </c>
      <c r="K175" s="21">
        <f t="shared" ca="1" si="48"/>
        <v>2</v>
      </c>
      <c r="L175" s="21">
        <f t="shared" si="46"/>
        <v>44987</v>
      </c>
    </row>
    <row r="176" spans="1:12" x14ac:dyDescent="0.25">
      <c r="A176" s="11" t="s">
        <v>104</v>
      </c>
      <c r="B176" s="22">
        <v>44904</v>
      </c>
      <c r="C176" s="23">
        <v>7</v>
      </c>
      <c r="D176" s="24" t="s">
        <v>105</v>
      </c>
      <c r="E176" s="26" t="s">
        <v>106</v>
      </c>
      <c r="F176" s="26" t="s">
        <v>60</v>
      </c>
      <c r="G176" s="27">
        <v>45081</v>
      </c>
      <c r="H176" s="23">
        <v>21</v>
      </c>
      <c r="I176" s="19">
        <v>90.01</v>
      </c>
      <c r="J176" s="20">
        <f>IFERROR(I176/H176,"")</f>
        <v>4.2861904761904768</v>
      </c>
      <c r="K176" s="21">
        <f ca="1">IF(B176="","",TODAY()-B176)</f>
        <v>9</v>
      </c>
      <c r="L176" s="21">
        <f>IF(G176="","",G176-$E$2)</f>
        <v>45081</v>
      </c>
    </row>
    <row r="177" spans="1:12" x14ac:dyDescent="0.25">
      <c r="A177" s="11" t="s">
        <v>104</v>
      </c>
      <c r="B177" s="22">
        <v>44911</v>
      </c>
      <c r="C177" s="23">
        <v>7</v>
      </c>
      <c r="D177" s="24">
        <v>42</v>
      </c>
      <c r="E177" s="26" t="s">
        <v>106</v>
      </c>
      <c r="F177" s="26" t="s">
        <v>60</v>
      </c>
      <c r="G177" s="27">
        <v>45081</v>
      </c>
      <c r="H177" s="23">
        <v>68</v>
      </c>
      <c r="I177" s="19">
        <v>296.62400000000002</v>
      </c>
      <c r="J177" s="20">
        <f t="shared" ref="J177:J178" si="49">IFERROR(I177/H177,"")</f>
        <v>4.3621176470588239</v>
      </c>
      <c r="K177" s="21">
        <f t="shared" ref="K177:K178" ca="1" si="50">IF(B177="","",TODAY()-B177)</f>
        <v>2</v>
      </c>
      <c r="L177" s="21">
        <f t="shared" ref="L177:L178" si="51">IF(G177="","",G177-$E$2)</f>
        <v>45081</v>
      </c>
    </row>
    <row r="178" spans="1:12" x14ac:dyDescent="0.25">
      <c r="A178" s="11" t="s">
        <v>104</v>
      </c>
      <c r="B178" s="12">
        <v>44911</v>
      </c>
      <c r="C178" s="18">
        <v>7</v>
      </c>
      <c r="D178" s="14">
        <v>63</v>
      </c>
      <c r="E178" s="16" t="s">
        <v>107</v>
      </c>
      <c r="F178" s="16" t="s">
        <v>60</v>
      </c>
      <c r="G178" s="17">
        <v>45081</v>
      </c>
      <c r="H178" s="18">
        <v>89</v>
      </c>
      <c r="I178" s="31">
        <v>385.35199999999998</v>
      </c>
      <c r="J178" s="20">
        <f t="shared" si="49"/>
        <v>4.3297977528089886</v>
      </c>
      <c r="K178" s="21">
        <f t="shared" ca="1" si="50"/>
        <v>2</v>
      </c>
      <c r="L178" s="21">
        <f t="shared" si="51"/>
        <v>45081</v>
      </c>
    </row>
    <row r="179" spans="1:12" x14ac:dyDescent="0.25">
      <c r="A179" s="60" t="s">
        <v>108</v>
      </c>
      <c r="B179" s="22">
        <v>44907</v>
      </c>
      <c r="C179" s="23">
        <v>7</v>
      </c>
      <c r="D179" s="24">
        <v>13</v>
      </c>
      <c r="E179" s="26" t="s">
        <v>109</v>
      </c>
      <c r="F179" s="26" t="s">
        <v>60</v>
      </c>
      <c r="G179" s="27">
        <v>45081</v>
      </c>
      <c r="H179" s="23">
        <v>54.5</v>
      </c>
      <c r="I179" s="19">
        <v>228.95</v>
      </c>
      <c r="J179" s="20">
        <f>IFERROR(I179/H179,"")</f>
        <v>4.2009174311926607</v>
      </c>
      <c r="K179" s="21">
        <f ca="1">IF(B179="","",TODAY()-B179)</f>
        <v>6</v>
      </c>
      <c r="L179" s="21">
        <f>IF(G179="","",G179-$E$2)</f>
        <v>45081</v>
      </c>
    </row>
    <row r="180" spans="1:12" x14ac:dyDescent="0.25">
      <c r="A180" s="11">
        <f>$G$1</f>
        <v>0</v>
      </c>
      <c r="B180" s="62">
        <v>44904</v>
      </c>
      <c r="C180" s="38">
        <v>7</v>
      </c>
      <c r="D180" s="35" t="s">
        <v>110</v>
      </c>
      <c r="E180" s="63" t="s">
        <v>111</v>
      </c>
      <c r="F180" s="63" t="s">
        <v>60</v>
      </c>
      <c r="G180" s="34">
        <v>45008</v>
      </c>
      <c r="H180" s="38">
        <v>41</v>
      </c>
      <c r="I180" s="41">
        <v>237.32</v>
      </c>
      <c r="J180" s="20">
        <f t="shared" ref="J180:J182" si="52">IFERROR(I180/H180,"")</f>
        <v>5.7882926829268291</v>
      </c>
      <c r="K180" s="21">
        <f t="shared" ref="K180:K182" ca="1" si="53">IF(B180="","",TODAY()-B180)</f>
        <v>9</v>
      </c>
      <c r="L180" s="21">
        <f t="shared" ref="L180:L186" si="54">IF(G180="","",G180-$E$2)</f>
        <v>45008</v>
      </c>
    </row>
    <row r="181" spans="1:12" x14ac:dyDescent="0.25">
      <c r="A181" s="11">
        <f t="shared" ref="A181:A182" si="55">$G$1</f>
        <v>0</v>
      </c>
      <c r="B181" s="12">
        <v>44904</v>
      </c>
      <c r="C181" s="18">
        <v>7</v>
      </c>
      <c r="D181" s="14" t="s">
        <v>112</v>
      </c>
      <c r="E181" s="16" t="s">
        <v>111</v>
      </c>
      <c r="F181" s="16" t="s">
        <v>60</v>
      </c>
      <c r="G181" s="17">
        <v>45008</v>
      </c>
      <c r="H181" s="18">
        <v>24</v>
      </c>
      <c r="I181" s="31">
        <v>135.60400000000001</v>
      </c>
      <c r="J181" s="20">
        <f t="shared" si="52"/>
        <v>5.6501666666666672</v>
      </c>
      <c r="K181" s="21">
        <f t="shared" ca="1" si="53"/>
        <v>9</v>
      </c>
      <c r="L181" s="21">
        <f t="shared" si="54"/>
        <v>45008</v>
      </c>
    </row>
    <row r="182" spans="1:12" x14ac:dyDescent="0.25">
      <c r="A182" s="11">
        <f t="shared" si="55"/>
        <v>0</v>
      </c>
      <c r="B182" s="12">
        <v>44911</v>
      </c>
      <c r="C182" s="18">
        <v>7</v>
      </c>
      <c r="D182" s="14" t="s">
        <v>113</v>
      </c>
      <c r="E182" s="16" t="s">
        <v>114</v>
      </c>
      <c r="F182" s="16" t="s">
        <v>60</v>
      </c>
      <c r="G182" s="17">
        <v>45023</v>
      </c>
      <c r="H182" s="18">
        <v>108</v>
      </c>
      <c r="I182" s="31">
        <v>589.46799999999996</v>
      </c>
      <c r="J182" s="20">
        <f t="shared" si="52"/>
        <v>5.4580370370370366</v>
      </c>
      <c r="K182" s="21">
        <f t="shared" ca="1" si="53"/>
        <v>2</v>
      </c>
      <c r="L182" s="21">
        <f t="shared" si="54"/>
        <v>45023</v>
      </c>
    </row>
    <row r="183" spans="1:12" x14ac:dyDescent="0.25">
      <c r="A183" s="11">
        <v>70239</v>
      </c>
      <c r="B183" s="12">
        <v>44904</v>
      </c>
      <c r="C183" s="18">
        <v>7</v>
      </c>
      <c r="D183" s="14" t="s">
        <v>99</v>
      </c>
      <c r="E183" s="16" t="s">
        <v>115</v>
      </c>
      <c r="F183" s="16" t="s">
        <v>60</v>
      </c>
      <c r="G183" s="17">
        <v>45047</v>
      </c>
      <c r="H183" s="18">
        <v>26.5</v>
      </c>
      <c r="I183" s="31">
        <v>139.1</v>
      </c>
      <c r="J183" s="20">
        <f>IFERROR(I183/H183,"")</f>
        <v>5.2490566037735844</v>
      </c>
      <c r="K183" s="21">
        <f ca="1">IF(B183="","",TODAY()-B183)</f>
        <v>9</v>
      </c>
      <c r="L183" s="21">
        <f t="shared" si="54"/>
        <v>45047</v>
      </c>
    </row>
    <row r="184" spans="1:12" x14ac:dyDescent="0.25">
      <c r="A184" s="11">
        <v>70293</v>
      </c>
      <c r="B184" s="12">
        <v>44904</v>
      </c>
      <c r="C184" s="13">
        <v>7</v>
      </c>
      <c r="D184" s="47" t="s">
        <v>116</v>
      </c>
      <c r="E184" s="48" t="s">
        <v>117</v>
      </c>
      <c r="F184" s="48" t="s">
        <v>60</v>
      </c>
      <c r="G184" s="49">
        <v>45037</v>
      </c>
      <c r="H184" s="13">
        <v>24</v>
      </c>
      <c r="I184" s="50">
        <v>130.54</v>
      </c>
      <c r="J184" s="20">
        <f>IFERROR(I184/H184,"")</f>
        <v>5.439166666666666</v>
      </c>
      <c r="K184" s="21">
        <f ca="1">IF(B184="","",TODAY()-B184)</f>
        <v>9</v>
      </c>
      <c r="L184" s="21">
        <f t="shared" si="54"/>
        <v>45037</v>
      </c>
    </row>
    <row r="185" spans="1:12" x14ac:dyDescent="0.25">
      <c r="A185" s="11">
        <v>70293</v>
      </c>
      <c r="B185" s="12">
        <v>44904</v>
      </c>
      <c r="C185" s="18">
        <v>7</v>
      </c>
      <c r="D185" s="14" t="s">
        <v>116</v>
      </c>
      <c r="E185" s="16" t="s">
        <v>118</v>
      </c>
      <c r="F185" s="16" t="s">
        <v>60</v>
      </c>
      <c r="G185" s="17">
        <v>45010</v>
      </c>
      <c r="H185" s="18">
        <v>19.2</v>
      </c>
      <c r="I185" s="31">
        <v>106.08</v>
      </c>
      <c r="J185" s="20">
        <f t="shared" ref="J185:J186" si="56">IFERROR(I185/H185,"")</f>
        <v>5.5250000000000004</v>
      </c>
      <c r="K185" s="21">
        <f t="shared" ref="K185:K186" ca="1" si="57">IF(B185="","",TODAY()-B185)</f>
        <v>9</v>
      </c>
      <c r="L185" s="21">
        <f t="shared" si="54"/>
        <v>45010</v>
      </c>
    </row>
    <row r="186" spans="1:12" x14ac:dyDescent="0.25">
      <c r="A186" s="11">
        <v>70293</v>
      </c>
      <c r="B186" s="12">
        <v>44904</v>
      </c>
      <c r="C186" s="18">
        <v>7</v>
      </c>
      <c r="D186" s="14" t="s">
        <v>112</v>
      </c>
      <c r="E186" s="16" t="s">
        <v>117</v>
      </c>
      <c r="F186" s="16" t="s">
        <v>60</v>
      </c>
      <c r="G186" s="17">
        <v>45037</v>
      </c>
      <c r="H186" s="18">
        <v>21</v>
      </c>
      <c r="I186" s="31">
        <v>113.16</v>
      </c>
      <c r="J186" s="20">
        <f t="shared" si="56"/>
        <v>5.3885714285714288</v>
      </c>
      <c r="K186" s="21">
        <f t="shared" ca="1" si="57"/>
        <v>9</v>
      </c>
      <c r="L186" s="21">
        <f t="shared" si="54"/>
        <v>45037</v>
      </c>
    </row>
    <row r="187" spans="1:12" ht="45" x14ac:dyDescent="0.25">
      <c r="A187" s="51" t="s">
        <v>2</v>
      </c>
      <c r="B187" s="51" t="s">
        <v>3</v>
      </c>
      <c r="C187" s="52" t="s">
        <v>4</v>
      </c>
      <c r="D187" s="52" t="s">
        <v>5</v>
      </c>
      <c r="E187" s="52" t="s">
        <v>6</v>
      </c>
      <c r="F187" s="53" t="s">
        <v>7</v>
      </c>
      <c r="G187" s="52">
        <f>P185</f>
        <v>0</v>
      </c>
      <c r="H187" s="51" t="s">
        <v>8</v>
      </c>
      <c r="I187" s="52" t="s">
        <v>9</v>
      </c>
      <c r="J187" s="54" t="s">
        <v>10</v>
      </c>
      <c r="K187" s="54" t="s">
        <v>11</v>
      </c>
      <c r="L187" s="54" t="s">
        <v>12</v>
      </c>
    </row>
    <row r="188" spans="1:12" x14ac:dyDescent="0.25">
      <c r="A188" s="55"/>
      <c r="B188" s="10"/>
      <c r="C188" s="10"/>
      <c r="D188" s="10"/>
      <c r="E188" s="10"/>
      <c r="F188" s="10"/>
      <c r="G188" s="10"/>
      <c r="H188" s="10"/>
      <c r="I188" s="10"/>
      <c r="J188" s="55"/>
      <c r="K188" s="55"/>
      <c r="L188" s="55"/>
    </row>
    <row r="189" spans="1:12" x14ac:dyDescent="0.25">
      <c r="A189" s="11">
        <v>70242</v>
      </c>
      <c r="B189" s="12"/>
      <c r="C189" s="18"/>
      <c r="D189" s="14"/>
      <c r="E189" s="16"/>
      <c r="F189" s="16"/>
      <c r="G189" s="17"/>
      <c r="H189" s="18"/>
      <c r="I189" s="31"/>
      <c r="J189" s="20" t="str">
        <f>IFERROR(I189/H189,"")</f>
        <v/>
      </c>
      <c r="K189" s="21" t="str">
        <f ca="1">IF(B189="","",TODAY()-B189)</f>
        <v/>
      </c>
      <c r="L189" s="21" t="str">
        <f t="shared" ref="L189" si="58">IF(G189="","",G189-$E$2)</f>
        <v/>
      </c>
    </row>
    <row r="190" spans="1:12" ht="45" x14ac:dyDescent="0.25">
      <c r="A190" s="51" t="s">
        <v>2</v>
      </c>
      <c r="B190" s="51" t="s">
        <v>3</v>
      </c>
      <c r="C190" s="52" t="s">
        <v>4</v>
      </c>
      <c r="D190" s="52" t="s">
        <v>5</v>
      </c>
      <c r="E190" s="52" t="s">
        <v>6</v>
      </c>
      <c r="F190" s="53" t="s">
        <v>7</v>
      </c>
      <c r="G190" s="52">
        <f>P188</f>
        <v>0</v>
      </c>
      <c r="H190" s="51" t="s">
        <v>8</v>
      </c>
      <c r="I190" s="52" t="s">
        <v>9</v>
      </c>
      <c r="J190" s="54" t="s">
        <v>10</v>
      </c>
      <c r="K190" s="54" t="s">
        <v>11</v>
      </c>
      <c r="L190" s="54" t="s">
        <v>12</v>
      </c>
    </row>
    <row r="191" spans="1:12" x14ac:dyDescent="0.25">
      <c r="A191" s="55"/>
      <c r="B191" s="10"/>
      <c r="C191" s="10"/>
      <c r="D191" s="10"/>
      <c r="E191" s="10"/>
      <c r="F191" s="10"/>
      <c r="G191" s="10"/>
      <c r="H191" s="10"/>
      <c r="I191" s="10"/>
      <c r="J191" s="55"/>
      <c r="K191" s="55"/>
      <c r="L191" s="55"/>
    </row>
    <row r="192" spans="1:12" x14ac:dyDescent="0.25">
      <c r="A192" s="11" t="s">
        <v>119</v>
      </c>
      <c r="B192" s="12"/>
      <c r="C192" s="18"/>
      <c r="D192" s="14"/>
      <c r="E192" s="16"/>
      <c r="F192" s="16"/>
      <c r="G192" s="17"/>
      <c r="H192" s="18"/>
      <c r="I192" s="31"/>
      <c r="J192" s="20" t="str">
        <f>IFERROR(I192/H192,"")</f>
        <v/>
      </c>
      <c r="K192" s="21" t="str">
        <f ca="1">IF(B192="","",TODAY()-B192)</f>
        <v/>
      </c>
      <c r="L192" s="21" t="str">
        <f>IF(G192="","",G192-$E$2)</f>
        <v/>
      </c>
    </row>
    <row r="193" spans="1:12" x14ac:dyDescent="0.25">
      <c r="A193" s="11">
        <v>70222</v>
      </c>
      <c r="B193" s="12">
        <v>44904</v>
      </c>
      <c r="C193" s="18">
        <v>4</v>
      </c>
      <c r="D193" s="18" t="s">
        <v>120</v>
      </c>
      <c r="E193" s="16" t="s">
        <v>121</v>
      </c>
      <c r="F193" s="16" t="s">
        <v>60</v>
      </c>
      <c r="G193" s="17">
        <v>45053</v>
      </c>
      <c r="H193" s="18">
        <v>58</v>
      </c>
      <c r="I193" s="31">
        <v>285.62</v>
      </c>
      <c r="J193" s="20">
        <f>IFERROR(I193/H193,"")</f>
        <v>4.9244827586206901</v>
      </c>
      <c r="K193" s="21">
        <f ca="1">IF(B193="","",TODAY()-B193)</f>
        <v>9</v>
      </c>
      <c r="L193" s="21">
        <f t="shared" ref="L193:L196" si="59">IF(G193="","",G193-$E$2)</f>
        <v>45053</v>
      </c>
    </row>
    <row r="194" spans="1:12" x14ac:dyDescent="0.25">
      <c r="A194" s="11">
        <v>70222</v>
      </c>
      <c r="B194" s="12">
        <v>44911</v>
      </c>
      <c r="C194" s="18">
        <v>4</v>
      </c>
      <c r="D194" s="18" t="s">
        <v>122</v>
      </c>
      <c r="E194" s="16" t="s">
        <v>121</v>
      </c>
      <c r="F194" s="16" t="s">
        <v>60</v>
      </c>
      <c r="G194" s="17">
        <v>45053</v>
      </c>
      <c r="H194" s="18">
        <v>104</v>
      </c>
      <c r="I194" s="31">
        <v>507.15199999999999</v>
      </c>
      <c r="J194" s="20">
        <f t="shared" ref="J194:J196" si="60">IFERROR(I194/H194,"")</f>
        <v>4.8764615384615384</v>
      </c>
      <c r="K194" s="21">
        <f t="shared" ref="K194" ca="1" si="61">IF(B194="","",TODAY()-B194)</f>
        <v>2</v>
      </c>
      <c r="L194" s="21">
        <f t="shared" si="59"/>
        <v>45053</v>
      </c>
    </row>
    <row r="195" spans="1:12" x14ac:dyDescent="0.25">
      <c r="A195" s="11">
        <v>70223</v>
      </c>
      <c r="B195" s="12">
        <v>44907</v>
      </c>
      <c r="C195" s="13">
        <v>4</v>
      </c>
      <c r="D195" s="47" t="s">
        <v>123</v>
      </c>
      <c r="E195" s="48" t="s">
        <v>124</v>
      </c>
      <c r="F195" s="48" t="s">
        <v>60</v>
      </c>
      <c r="G195" s="49">
        <v>45010</v>
      </c>
      <c r="H195" s="13">
        <v>19</v>
      </c>
      <c r="I195" s="50">
        <v>156.36000000000001</v>
      </c>
      <c r="J195" s="20">
        <f t="shared" si="60"/>
        <v>8.2294736842105269</v>
      </c>
      <c r="K195" s="21">
        <f ca="1">IF(B195="","",TODAY()-B195)</f>
        <v>6</v>
      </c>
      <c r="L195" s="21">
        <f t="shared" si="59"/>
        <v>45010</v>
      </c>
    </row>
    <row r="196" spans="1:12" x14ac:dyDescent="0.25">
      <c r="A196" s="11">
        <v>70223</v>
      </c>
      <c r="B196" s="12">
        <v>44907</v>
      </c>
      <c r="C196" s="13">
        <v>4</v>
      </c>
      <c r="D196" s="47" t="s">
        <v>125</v>
      </c>
      <c r="E196" s="48" t="s">
        <v>124</v>
      </c>
      <c r="F196" s="48" t="s">
        <v>60</v>
      </c>
      <c r="G196" s="49">
        <v>45010</v>
      </c>
      <c r="H196" s="13">
        <v>15.3</v>
      </c>
      <c r="I196" s="50">
        <v>123.52</v>
      </c>
      <c r="J196" s="20">
        <f t="shared" si="60"/>
        <v>8.0732026143790847</v>
      </c>
      <c r="K196" s="21">
        <f t="shared" ref="K196" ca="1" si="62">IF(B196="","",TODAY()-B196)</f>
        <v>6</v>
      </c>
      <c r="L196" s="21">
        <f t="shared" si="59"/>
        <v>45010</v>
      </c>
    </row>
    <row r="197" spans="1:12" x14ac:dyDescent="0.25">
      <c r="A197" s="11">
        <v>70340</v>
      </c>
      <c r="B197" s="12">
        <v>44907</v>
      </c>
      <c r="C197" s="18">
        <v>4</v>
      </c>
      <c r="D197" s="14">
        <v>130</v>
      </c>
      <c r="E197" s="16" t="s">
        <v>126</v>
      </c>
      <c r="F197" s="16" t="s">
        <v>60</v>
      </c>
      <c r="G197" s="17">
        <v>45069</v>
      </c>
      <c r="H197" s="18">
        <v>48.2</v>
      </c>
      <c r="I197" s="31">
        <v>227.41</v>
      </c>
      <c r="J197" s="20">
        <f>IFERROR(I197/H197,"")</f>
        <v>4.7180497925311196</v>
      </c>
      <c r="K197" s="21">
        <f ca="1">IF(B197="","",TODAY()-B197)</f>
        <v>6</v>
      </c>
      <c r="L197" s="21">
        <f>IF(G197="","",G197-$E$2)</f>
        <v>45069</v>
      </c>
    </row>
    <row r="198" spans="1:12" ht="45" x14ac:dyDescent="0.25">
      <c r="A198" s="51" t="s">
        <v>2</v>
      </c>
      <c r="B198" s="51" t="s">
        <v>3</v>
      </c>
      <c r="C198" s="52" t="s">
        <v>4</v>
      </c>
      <c r="D198" s="52" t="s">
        <v>5</v>
      </c>
      <c r="E198" s="52" t="s">
        <v>6</v>
      </c>
      <c r="F198" s="53" t="s">
        <v>7</v>
      </c>
      <c r="G198" s="52">
        <f>P196</f>
        <v>0</v>
      </c>
      <c r="H198" s="51" t="s">
        <v>8</v>
      </c>
      <c r="I198" s="52" t="s">
        <v>9</v>
      </c>
      <c r="J198" s="54" t="s">
        <v>10</v>
      </c>
      <c r="K198" s="54" t="s">
        <v>11</v>
      </c>
      <c r="L198" s="54" t="s">
        <v>12</v>
      </c>
    </row>
    <row r="199" spans="1:12" x14ac:dyDescent="0.25">
      <c r="A199" s="55"/>
      <c r="B199" s="10"/>
      <c r="C199" s="10"/>
      <c r="D199" s="10"/>
      <c r="E199" s="10"/>
      <c r="F199" s="10"/>
      <c r="G199" s="10"/>
      <c r="H199" s="10"/>
      <c r="I199" s="10"/>
      <c r="J199" s="55"/>
      <c r="K199" s="55"/>
      <c r="L199" s="55"/>
    </row>
    <row r="200" spans="1:12" x14ac:dyDescent="0.25">
      <c r="A200" s="11" t="s">
        <v>127</v>
      </c>
      <c r="B200" s="12"/>
      <c r="C200" s="18"/>
      <c r="D200" s="14"/>
      <c r="E200" s="16"/>
      <c r="F200" s="16"/>
      <c r="G200" s="17"/>
      <c r="H200" s="18"/>
      <c r="I200" s="31"/>
      <c r="J200" s="20" t="str">
        <f>IFERROR(I200/H200,"")</f>
        <v/>
      </c>
      <c r="K200" s="21" t="str">
        <f ca="1">IF(B200="","",TODAY()-B200)</f>
        <v/>
      </c>
      <c r="L200" s="21" t="str">
        <f t="shared" ref="L200" si="63">IF(G200="","",G200-$E$2)</f>
        <v/>
      </c>
    </row>
    <row r="201" spans="1:12" x14ac:dyDescent="0.25">
      <c r="A201" s="11">
        <v>70225</v>
      </c>
      <c r="B201" s="12">
        <v>44902</v>
      </c>
      <c r="C201" s="18">
        <v>4</v>
      </c>
      <c r="D201" s="14" t="s">
        <v>128</v>
      </c>
      <c r="E201" s="16" t="s">
        <v>129</v>
      </c>
      <c r="F201" s="16" t="s">
        <v>60</v>
      </c>
      <c r="G201" s="17">
        <v>45043</v>
      </c>
      <c r="H201" s="18">
        <v>7</v>
      </c>
      <c r="I201" s="31">
        <v>44.96</v>
      </c>
      <c r="J201" s="20">
        <f>IFERROR(I201/H201,"")</f>
        <v>6.4228571428571426</v>
      </c>
      <c r="K201" s="21">
        <f ca="1">IF(B201="","",TODAY()-B201)</f>
        <v>11</v>
      </c>
      <c r="L201" s="21">
        <f>IF(G201="","",G201-$E$2)</f>
        <v>45043</v>
      </c>
    </row>
    <row r="202" spans="1:12" x14ac:dyDescent="0.25">
      <c r="A202" s="11">
        <v>70225</v>
      </c>
      <c r="B202" s="12">
        <v>44902</v>
      </c>
      <c r="C202" s="18">
        <v>4</v>
      </c>
      <c r="D202" s="14" t="s">
        <v>130</v>
      </c>
      <c r="E202" s="16" t="s">
        <v>129</v>
      </c>
      <c r="F202" s="16" t="s">
        <v>60</v>
      </c>
      <c r="G202" s="17">
        <v>45043</v>
      </c>
      <c r="H202" s="18">
        <v>72</v>
      </c>
      <c r="I202" s="31">
        <v>459.46800000000002</v>
      </c>
      <c r="J202" s="20">
        <f>IFERROR(I202/H202,"")</f>
        <v>6.3815</v>
      </c>
      <c r="K202" s="21">
        <f t="shared" ref="K202:K204" ca="1" si="64">IF(B202="","",TODAY()-B202)</f>
        <v>11</v>
      </c>
      <c r="L202" s="21">
        <f t="shared" ref="L202:L211" si="65">IF(G202="","",G202-$E$2)</f>
        <v>45043</v>
      </c>
    </row>
    <row r="203" spans="1:12" x14ac:dyDescent="0.25">
      <c r="A203" s="11">
        <v>70225</v>
      </c>
      <c r="B203" s="22">
        <v>44911</v>
      </c>
      <c r="C203" s="23">
        <v>4</v>
      </c>
      <c r="D203" s="23" t="s">
        <v>131</v>
      </c>
      <c r="E203" s="33" t="s">
        <v>132</v>
      </c>
      <c r="F203" s="33" t="s">
        <v>60</v>
      </c>
      <c r="G203" s="27">
        <v>45050</v>
      </c>
      <c r="H203" s="23">
        <v>48</v>
      </c>
      <c r="I203" s="19">
        <v>310.81200000000001</v>
      </c>
      <c r="J203" s="20">
        <f t="shared" ref="J203:J204" si="66">IFERROR(I203/H203,"")</f>
        <v>6.47525</v>
      </c>
      <c r="K203" s="21">
        <f t="shared" ca="1" si="64"/>
        <v>2</v>
      </c>
      <c r="L203" s="21">
        <f t="shared" si="65"/>
        <v>45050</v>
      </c>
    </row>
    <row r="204" spans="1:12" x14ac:dyDescent="0.25">
      <c r="A204" s="11">
        <v>70225</v>
      </c>
      <c r="B204" s="12">
        <v>44911</v>
      </c>
      <c r="C204" s="18">
        <v>4</v>
      </c>
      <c r="D204" s="14" t="s">
        <v>133</v>
      </c>
      <c r="E204" s="16" t="s">
        <v>132</v>
      </c>
      <c r="F204" s="16" t="s">
        <v>60</v>
      </c>
      <c r="G204" s="17">
        <v>45050</v>
      </c>
      <c r="H204" s="18">
        <v>48</v>
      </c>
      <c r="I204" s="31">
        <v>313.31200000000001</v>
      </c>
      <c r="J204" s="20">
        <f t="shared" si="66"/>
        <v>6.5273333333333339</v>
      </c>
      <c r="K204" s="21">
        <f t="shared" ca="1" si="64"/>
        <v>2</v>
      </c>
      <c r="L204" s="21">
        <f t="shared" si="65"/>
        <v>45050</v>
      </c>
    </row>
    <row r="205" spans="1:12" x14ac:dyDescent="0.25">
      <c r="A205" s="11">
        <v>70372</v>
      </c>
      <c r="B205" s="12">
        <v>44883</v>
      </c>
      <c r="C205" s="18">
        <v>4</v>
      </c>
      <c r="D205" s="14" t="s">
        <v>134</v>
      </c>
      <c r="E205" s="16" t="s">
        <v>135</v>
      </c>
      <c r="F205" s="16" t="s">
        <v>60</v>
      </c>
      <c r="G205" s="17">
        <v>45029</v>
      </c>
      <c r="H205" s="18">
        <v>33</v>
      </c>
      <c r="I205" s="31">
        <v>215.06</v>
      </c>
      <c r="J205" s="20">
        <f>IFERROR(I205/H205,"")</f>
        <v>6.5169696969696966</v>
      </c>
      <c r="K205" s="21">
        <f ca="1">IF(B205="","",TODAY()-B205)</f>
        <v>30</v>
      </c>
      <c r="L205" s="21">
        <f t="shared" si="65"/>
        <v>45029</v>
      </c>
    </row>
    <row r="206" spans="1:12" x14ac:dyDescent="0.25">
      <c r="A206" s="68">
        <v>70370</v>
      </c>
      <c r="B206" s="12">
        <v>44904</v>
      </c>
      <c r="C206" s="18">
        <v>4</v>
      </c>
      <c r="D206" s="18" t="s">
        <v>136</v>
      </c>
      <c r="E206" s="16" t="s">
        <v>137</v>
      </c>
      <c r="F206" s="16" t="s">
        <v>60</v>
      </c>
      <c r="G206" s="17">
        <v>45074</v>
      </c>
      <c r="H206" s="18">
        <v>11.5</v>
      </c>
      <c r="I206" s="31">
        <v>58.8</v>
      </c>
      <c r="J206" s="20">
        <f>IFERROR(I206/H206,"")</f>
        <v>5.1130434782608694</v>
      </c>
      <c r="K206" s="21">
        <f ca="1">IF(B206="","",TODAY()-B206)</f>
        <v>9</v>
      </c>
      <c r="L206" s="21">
        <f t="shared" si="65"/>
        <v>45074</v>
      </c>
    </row>
    <row r="207" spans="1:12" x14ac:dyDescent="0.25">
      <c r="A207" s="11">
        <v>70211</v>
      </c>
      <c r="B207" s="22">
        <v>44895</v>
      </c>
      <c r="C207" s="23" t="s">
        <v>138</v>
      </c>
      <c r="D207" s="24">
        <v>72</v>
      </c>
      <c r="E207" s="33" t="s">
        <v>139</v>
      </c>
      <c r="F207" s="33" t="s">
        <v>60</v>
      </c>
      <c r="G207" s="27">
        <v>45010</v>
      </c>
      <c r="H207" s="23">
        <v>19</v>
      </c>
      <c r="I207" s="19">
        <v>73.02</v>
      </c>
      <c r="J207" s="20">
        <f>IFERROR(I207/H207,"")</f>
        <v>3.8431578947368421</v>
      </c>
      <c r="K207" s="21">
        <f ca="1">IF(B207="","",TODAY()-B207)</f>
        <v>18</v>
      </c>
      <c r="L207" s="21">
        <f t="shared" si="65"/>
        <v>45010</v>
      </c>
    </row>
    <row r="208" spans="1:12" x14ac:dyDescent="0.25">
      <c r="A208" s="11">
        <v>70211</v>
      </c>
      <c r="B208" s="12">
        <v>44895</v>
      </c>
      <c r="C208" s="18" t="s">
        <v>138</v>
      </c>
      <c r="D208" s="14">
        <v>50</v>
      </c>
      <c r="E208" s="16" t="s">
        <v>139</v>
      </c>
      <c r="F208" s="16" t="s">
        <v>60</v>
      </c>
      <c r="G208" s="17">
        <v>45010</v>
      </c>
      <c r="H208" s="18">
        <v>98</v>
      </c>
      <c r="I208" s="31">
        <v>375.36399999999998</v>
      </c>
      <c r="J208" s="20">
        <f t="shared" ref="J208:J211" si="67">IFERROR(I208/H208,"")</f>
        <v>3.8302448979591834</v>
      </c>
      <c r="K208" s="21">
        <f t="shared" ref="K208:K211" ca="1" si="68">IF(B208="","",TODAY()-B208)</f>
        <v>18</v>
      </c>
      <c r="L208" s="21">
        <f t="shared" si="65"/>
        <v>45010</v>
      </c>
    </row>
    <row r="209" spans="1:12" x14ac:dyDescent="0.25">
      <c r="A209" s="11">
        <v>70211</v>
      </c>
      <c r="B209" s="12">
        <v>44910</v>
      </c>
      <c r="C209" s="18" t="s">
        <v>138</v>
      </c>
      <c r="D209" s="14" t="s">
        <v>140</v>
      </c>
      <c r="E209" s="16" t="s">
        <v>141</v>
      </c>
      <c r="F209" s="16" t="s">
        <v>60</v>
      </c>
      <c r="G209" s="17">
        <v>45010</v>
      </c>
      <c r="H209" s="18">
        <v>40</v>
      </c>
      <c r="I209" s="31">
        <v>159.22</v>
      </c>
      <c r="J209" s="20">
        <f t="shared" si="67"/>
        <v>3.9805000000000001</v>
      </c>
      <c r="K209" s="21">
        <f t="shared" ca="1" si="68"/>
        <v>3</v>
      </c>
      <c r="L209" s="21">
        <f t="shared" si="65"/>
        <v>45010</v>
      </c>
    </row>
    <row r="210" spans="1:12" x14ac:dyDescent="0.25">
      <c r="A210" s="11">
        <v>70211</v>
      </c>
      <c r="B210" s="12">
        <v>44910</v>
      </c>
      <c r="C210" s="18" t="s">
        <v>138</v>
      </c>
      <c r="D210" s="14">
        <v>24</v>
      </c>
      <c r="E210" s="16" t="s">
        <v>141</v>
      </c>
      <c r="F210" s="16" t="s">
        <v>60</v>
      </c>
      <c r="G210" s="17">
        <v>45010</v>
      </c>
      <c r="H210" s="18">
        <v>98</v>
      </c>
      <c r="I210" s="31">
        <v>384.86399999999998</v>
      </c>
      <c r="J210" s="20">
        <f t="shared" si="67"/>
        <v>3.9271836734693877</v>
      </c>
      <c r="K210" s="21">
        <f t="shared" ca="1" si="68"/>
        <v>3</v>
      </c>
      <c r="L210" s="21">
        <f t="shared" si="65"/>
        <v>45010</v>
      </c>
    </row>
    <row r="211" spans="1:12" x14ac:dyDescent="0.25">
      <c r="A211" s="11">
        <v>70211</v>
      </c>
      <c r="B211" s="12" t="s">
        <v>60</v>
      </c>
      <c r="C211" s="18" t="s">
        <v>60</v>
      </c>
      <c r="D211" s="14" t="s">
        <v>60</v>
      </c>
      <c r="E211" s="16" t="s">
        <v>60</v>
      </c>
      <c r="F211" s="16" t="s">
        <v>60</v>
      </c>
      <c r="G211" s="17" t="s">
        <v>60</v>
      </c>
      <c r="H211" s="18" t="s">
        <v>60</v>
      </c>
      <c r="I211" s="31" t="s">
        <v>60</v>
      </c>
      <c r="J211" s="20" t="str">
        <f t="shared" si="67"/>
        <v/>
      </c>
      <c r="K211" s="21" t="str">
        <f t="shared" ca="1" si="68"/>
        <v/>
      </c>
      <c r="L211" s="21" t="str">
        <f t="shared" si="65"/>
        <v/>
      </c>
    </row>
    <row r="212" spans="1:12" x14ac:dyDescent="0.25">
      <c r="A212" s="11">
        <v>70371</v>
      </c>
      <c r="B212" s="12">
        <v>44907</v>
      </c>
      <c r="C212" s="18" t="s">
        <v>142</v>
      </c>
      <c r="D212" s="14" t="s">
        <v>143</v>
      </c>
      <c r="E212" s="15" t="s">
        <v>144</v>
      </c>
      <c r="F212" s="16"/>
      <c r="G212" s="17">
        <v>45022</v>
      </c>
      <c r="H212" s="18">
        <v>23.5</v>
      </c>
      <c r="I212" s="31">
        <v>128.02000000000001</v>
      </c>
      <c r="J212" s="20">
        <f>IFERROR(I212/H212,"")</f>
        <v>5.4476595744680854</v>
      </c>
      <c r="K212" s="21">
        <f ca="1">IF(B212="","",TODAY()-B212)</f>
        <v>6</v>
      </c>
      <c r="L212" s="21">
        <f>IF(G212="","",G212-$E$2)</f>
        <v>45022</v>
      </c>
    </row>
    <row r="213" spans="1:12" x14ac:dyDescent="0.25">
      <c r="A213" s="11">
        <v>70324</v>
      </c>
      <c r="B213" s="12">
        <v>44897</v>
      </c>
      <c r="C213" s="18">
        <v>7</v>
      </c>
      <c r="D213" s="14" t="s">
        <v>145</v>
      </c>
      <c r="E213" s="16" t="s">
        <v>146</v>
      </c>
      <c r="F213" s="16" t="s">
        <v>60</v>
      </c>
      <c r="G213" s="17">
        <v>45039</v>
      </c>
      <c r="H213" s="18">
        <v>94</v>
      </c>
      <c r="I213" s="31">
        <v>222.89</v>
      </c>
      <c r="J213" s="20">
        <f>IFERROR(I213/H213,"")</f>
        <v>2.3711702127659575</v>
      </c>
      <c r="K213" s="21">
        <f ca="1">IF(B213="","",TODAY()-B213)</f>
        <v>16</v>
      </c>
      <c r="L213" s="21">
        <f>IF(G213="","",G213-$E$2)</f>
        <v>45039</v>
      </c>
    </row>
    <row r="214" spans="1:12" x14ac:dyDescent="0.25">
      <c r="A214" s="11" t="s">
        <v>147</v>
      </c>
      <c r="B214" s="12">
        <v>44904</v>
      </c>
      <c r="C214" s="18">
        <v>7</v>
      </c>
      <c r="D214" s="14">
        <v>48</v>
      </c>
      <c r="E214" s="15" t="s">
        <v>148</v>
      </c>
      <c r="F214" s="16" t="s">
        <v>60</v>
      </c>
      <c r="G214" s="17">
        <v>45066</v>
      </c>
      <c r="H214" s="18">
        <v>52</v>
      </c>
      <c r="I214" s="31">
        <v>107.22</v>
      </c>
      <c r="J214" s="20">
        <f>IFERROR(I214/H214,"")</f>
        <v>2.061923076923077</v>
      </c>
      <c r="K214" s="21">
        <f ca="1">IF(B214="","",TODAY()-B214)</f>
        <v>9</v>
      </c>
      <c r="L214" s="21">
        <f t="shared" ref="L214:L218" si="69">IF(G214="","",G214-$E$2)</f>
        <v>45066</v>
      </c>
    </row>
    <row r="215" spans="1:12" x14ac:dyDescent="0.25">
      <c r="A215" s="11" t="s">
        <v>147</v>
      </c>
      <c r="B215" s="12">
        <v>44911</v>
      </c>
      <c r="C215" s="18">
        <v>7</v>
      </c>
      <c r="D215" s="14">
        <v>30</v>
      </c>
      <c r="E215" s="15" t="s">
        <v>149</v>
      </c>
      <c r="F215" s="16" t="s">
        <v>60</v>
      </c>
      <c r="G215" s="17">
        <v>45073</v>
      </c>
      <c r="H215" s="18">
        <v>110</v>
      </c>
      <c r="I215" s="31">
        <v>261.62</v>
      </c>
      <c r="J215" s="20">
        <f t="shared" ref="J215:J217" si="70">IFERROR(I215/H215,"")</f>
        <v>2.3783636363636362</v>
      </c>
      <c r="K215" s="21">
        <f t="shared" ref="K215:K217" ca="1" si="71">IF(B215="","",TODAY()-B215)</f>
        <v>2</v>
      </c>
      <c r="L215" s="21">
        <f t="shared" si="69"/>
        <v>45073</v>
      </c>
    </row>
    <row r="216" spans="1:12" x14ac:dyDescent="0.25">
      <c r="A216" s="11" t="s">
        <v>147</v>
      </c>
      <c r="B216" s="12">
        <v>44911</v>
      </c>
      <c r="C216" s="18">
        <v>7</v>
      </c>
      <c r="D216" s="14">
        <v>30</v>
      </c>
      <c r="E216" s="15" t="s">
        <v>150</v>
      </c>
      <c r="F216" s="16" t="s">
        <v>60</v>
      </c>
      <c r="G216" s="17">
        <v>45080</v>
      </c>
      <c r="H216" s="18">
        <v>52</v>
      </c>
      <c r="I216" s="31">
        <v>111.384</v>
      </c>
      <c r="J216" s="20">
        <f t="shared" si="70"/>
        <v>2.1419999999999999</v>
      </c>
      <c r="K216" s="21">
        <f t="shared" ca="1" si="71"/>
        <v>2</v>
      </c>
      <c r="L216" s="21">
        <f t="shared" si="69"/>
        <v>45080</v>
      </c>
    </row>
    <row r="217" spans="1:12" x14ac:dyDescent="0.25">
      <c r="A217" s="11" t="s">
        <v>147</v>
      </c>
      <c r="B217" s="12">
        <v>44911</v>
      </c>
      <c r="C217" s="18">
        <v>7</v>
      </c>
      <c r="D217" s="14">
        <v>124</v>
      </c>
      <c r="E217" s="15" t="s">
        <v>150</v>
      </c>
      <c r="F217" s="16" t="s">
        <v>60</v>
      </c>
      <c r="G217" s="17">
        <v>45080</v>
      </c>
      <c r="H217" s="18">
        <v>184</v>
      </c>
      <c r="I217" s="31">
        <v>390.12800000000004</v>
      </c>
      <c r="J217" s="20">
        <f t="shared" si="70"/>
        <v>2.1202608695652176</v>
      </c>
      <c r="K217" s="21">
        <f t="shared" ca="1" si="71"/>
        <v>2</v>
      </c>
      <c r="L217" s="21">
        <f t="shared" si="69"/>
        <v>45080</v>
      </c>
    </row>
    <row r="218" spans="1:12" x14ac:dyDescent="0.25">
      <c r="A218" s="60" t="s">
        <v>151</v>
      </c>
      <c r="B218" s="12">
        <v>44907</v>
      </c>
      <c r="C218" s="18">
        <v>7</v>
      </c>
      <c r="D218" s="14">
        <v>98</v>
      </c>
      <c r="E218" s="15" t="s">
        <v>152</v>
      </c>
      <c r="F218" s="16" t="s">
        <v>60</v>
      </c>
      <c r="G218" s="17">
        <v>45080</v>
      </c>
      <c r="H218" s="18">
        <v>87</v>
      </c>
      <c r="I218" s="31">
        <v>255.01</v>
      </c>
      <c r="J218" s="20">
        <f>IFERROR(I218/H218,"")</f>
        <v>2.931149425287356</v>
      </c>
      <c r="K218" s="21">
        <f ca="1">IF(B218="","",TODAY()-B218)</f>
        <v>6</v>
      </c>
      <c r="L218" s="21">
        <f t="shared" si="69"/>
        <v>45080</v>
      </c>
    </row>
    <row r="219" spans="1:12" x14ac:dyDescent="0.25">
      <c r="A219" s="11">
        <v>70212</v>
      </c>
      <c r="B219" s="12">
        <v>44895</v>
      </c>
      <c r="C219" s="13">
        <v>4</v>
      </c>
      <c r="D219" s="47">
        <v>6</v>
      </c>
      <c r="E219" s="69" t="s">
        <v>153</v>
      </c>
      <c r="F219" s="69" t="s">
        <v>60</v>
      </c>
      <c r="G219" s="49">
        <v>45004</v>
      </c>
      <c r="H219" s="13">
        <v>8</v>
      </c>
      <c r="I219" s="50">
        <v>30.68</v>
      </c>
      <c r="J219" s="20">
        <f>IFERROR(I219/H219,"")</f>
        <v>3.835</v>
      </c>
      <c r="K219" s="21">
        <f ca="1">IF(B219="","",TODAY()-B219)</f>
        <v>18</v>
      </c>
      <c r="L219" s="21">
        <f>IF(G219="","",G219-$E$2)</f>
        <v>45004</v>
      </c>
    </row>
    <row r="220" spans="1:12" x14ac:dyDescent="0.25">
      <c r="A220" s="11">
        <v>70212</v>
      </c>
      <c r="B220" s="12">
        <v>44895</v>
      </c>
      <c r="C220" s="13">
        <v>4</v>
      </c>
      <c r="D220" s="47">
        <v>103</v>
      </c>
      <c r="E220" s="69" t="s">
        <v>153</v>
      </c>
      <c r="F220" s="69" t="s">
        <v>60</v>
      </c>
      <c r="G220" s="49">
        <v>45004</v>
      </c>
      <c r="H220" s="13">
        <v>70</v>
      </c>
      <c r="I220" s="50">
        <v>267.2</v>
      </c>
      <c r="J220" s="20">
        <f t="shared" ref="J220:J224" si="72">IFERROR(I220/H220,"")</f>
        <v>3.8171428571428572</v>
      </c>
      <c r="K220" s="21">
        <f t="shared" ref="K220:K224" ca="1" si="73">IF(B220="","",TODAY()-B220)</f>
        <v>18</v>
      </c>
      <c r="L220" s="21">
        <f t="shared" ref="L220:L224" si="74">IF(G220="","",G220-$E$2)</f>
        <v>45004</v>
      </c>
    </row>
    <row r="221" spans="1:12" x14ac:dyDescent="0.25">
      <c r="A221" s="11">
        <v>70212</v>
      </c>
      <c r="B221" s="12">
        <v>44910</v>
      </c>
      <c r="C221" s="13">
        <v>4</v>
      </c>
      <c r="D221" s="47">
        <v>6</v>
      </c>
      <c r="E221" s="69" t="s">
        <v>154</v>
      </c>
      <c r="F221" s="69" t="s">
        <v>60</v>
      </c>
      <c r="G221" s="49">
        <v>45017</v>
      </c>
      <c r="H221" s="13">
        <v>61</v>
      </c>
      <c r="I221" s="50">
        <v>253.06000000000003</v>
      </c>
      <c r="J221" s="20">
        <f t="shared" si="72"/>
        <v>4.1485245901639347</v>
      </c>
      <c r="K221" s="21">
        <f t="shared" ca="1" si="73"/>
        <v>3</v>
      </c>
      <c r="L221" s="21">
        <f t="shared" si="74"/>
        <v>45017</v>
      </c>
    </row>
    <row r="222" spans="1:12" x14ac:dyDescent="0.25">
      <c r="A222" s="11">
        <v>70212</v>
      </c>
      <c r="B222" s="12">
        <v>44910</v>
      </c>
      <c r="C222" s="13">
        <v>4</v>
      </c>
      <c r="D222" s="47">
        <v>6</v>
      </c>
      <c r="E222" s="69" t="s">
        <v>155</v>
      </c>
      <c r="F222" s="69" t="s">
        <v>60</v>
      </c>
      <c r="G222" s="49">
        <v>45014</v>
      </c>
      <c r="H222" s="13">
        <v>23</v>
      </c>
      <c r="I222" s="50">
        <v>91.179999999999993</v>
      </c>
      <c r="J222" s="20">
        <f>IFERROR(I222/H222,"")</f>
        <v>3.9643478260869562</v>
      </c>
      <c r="K222" s="21">
        <f t="shared" ca="1" si="73"/>
        <v>3</v>
      </c>
      <c r="L222" s="21">
        <f>IF(G222="","",G222-$E$2)</f>
        <v>45014</v>
      </c>
    </row>
    <row r="223" spans="1:12" x14ac:dyDescent="0.25">
      <c r="A223" s="11">
        <v>70212</v>
      </c>
      <c r="B223" s="12">
        <v>44910</v>
      </c>
      <c r="C223" s="13">
        <v>4</v>
      </c>
      <c r="D223" s="47">
        <v>75</v>
      </c>
      <c r="E223" s="69" t="s">
        <v>155</v>
      </c>
      <c r="F223" s="69" t="s">
        <v>60</v>
      </c>
      <c r="G223" s="49">
        <v>45014</v>
      </c>
      <c r="H223" s="13">
        <v>98</v>
      </c>
      <c r="I223" s="50">
        <v>398.58</v>
      </c>
      <c r="J223" s="20">
        <f>IFERROR(I223/H223,"")</f>
        <v>4.0671428571428567</v>
      </c>
      <c r="K223" s="21">
        <f t="shared" ca="1" si="73"/>
        <v>3</v>
      </c>
      <c r="L223" s="21">
        <f>IF(G223="","",G223-$E$2)</f>
        <v>45014</v>
      </c>
    </row>
    <row r="224" spans="1:12" x14ac:dyDescent="0.25">
      <c r="A224" s="11">
        <v>70212</v>
      </c>
      <c r="B224" s="12" t="s">
        <v>60</v>
      </c>
      <c r="C224" s="18" t="s">
        <v>60</v>
      </c>
      <c r="D224" s="18" t="s">
        <v>60</v>
      </c>
      <c r="E224" s="16" t="s">
        <v>60</v>
      </c>
      <c r="F224" s="16" t="s">
        <v>60</v>
      </c>
      <c r="G224" s="17" t="s">
        <v>60</v>
      </c>
      <c r="H224" s="18" t="s">
        <v>60</v>
      </c>
      <c r="I224" s="31" t="s">
        <v>60</v>
      </c>
      <c r="J224" s="20" t="str">
        <f>IFERROR(I224/H224,"")</f>
        <v/>
      </c>
      <c r="K224" s="21" t="str">
        <f t="shared" ca="1" si="73"/>
        <v/>
      </c>
      <c r="L224" s="21" t="str">
        <f>IF(G224="","",G224-$E$2)</f>
        <v/>
      </c>
    </row>
    <row r="225" spans="1:12" x14ac:dyDescent="0.25">
      <c r="A225" s="11">
        <v>70234</v>
      </c>
      <c r="B225" s="49">
        <v>44900</v>
      </c>
      <c r="C225" s="13">
        <v>3</v>
      </c>
      <c r="D225" s="47" t="s">
        <v>156</v>
      </c>
      <c r="E225" s="48" t="s">
        <v>157</v>
      </c>
      <c r="F225" s="48" t="s">
        <v>60</v>
      </c>
      <c r="G225" s="49">
        <v>45013</v>
      </c>
      <c r="H225" s="47">
        <v>15.2</v>
      </c>
      <c r="I225" s="50">
        <v>101.46</v>
      </c>
      <c r="J225" s="20">
        <f>IFERROR(I225/H225,"")</f>
        <v>6.6749999999999998</v>
      </c>
      <c r="K225" s="21">
        <f ca="1">IF(B225="","",TODAY()-B225)</f>
        <v>13</v>
      </c>
      <c r="L225" s="21">
        <f>IF(G225="","",G225-$E$2)</f>
        <v>45013</v>
      </c>
    </row>
    <row r="226" spans="1:12" x14ac:dyDescent="0.25">
      <c r="A226" s="28">
        <v>70234</v>
      </c>
      <c r="B226" s="49">
        <v>44900</v>
      </c>
      <c r="C226" s="18">
        <v>3</v>
      </c>
      <c r="D226" s="14" t="s">
        <v>156</v>
      </c>
      <c r="E226" s="16" t="s">
        <v>157</v>
      </c>
      <c r="F226" s="16" t="s">
        <v>60</v>
      </c>
      <c r="G226" s="17">
        <v>45013</v>
      </c>
      <c r="H226" s="14">
        <v>24</v>
      </c>
      <c r="I226" s="31">
        <v>160.41999999999999</v>
      </c>
      <c r="J226" s="20">
        <f>IFERROR(I226/H226,"")</f>
        <v>6.6841666666666661</v>
      </c>
      <c r="K226" s="21">
        <f ca="1">IF(B226="","",TODAY()-B226)</f>
        <v>13</v>
      </c>
      <c r="L226" s="21">
        <f>IF(G226="","",G226-$E$2)</f>
        <v>45013</v>
      </c>
    </row>
    <row r="227" spans="1:12" x14ac:dyDescent="0.25">
      <c r="A227" s="28">
        <v>70234</v>
      </c>
      <c r="B227" s="49">
        <v>44909</v>
      </c>
      <c r="C227" s="18">
        <v>3</v>
      </c>
      <c r="D227" s="14" t="s">
        <v>158</v>
      </c>
      <c r="E227" s="16" t="s">
        <v>157</v>
      </c>
      <c r="F227" s="16" t="s">
        <v>60</v>
      </c>
      <c r="G227" s="17">
        <v>45013</v>
      </c>
      <c r="H227" s="14">
        <v>58</v>
      </c>
      <c r="I227" s="31">
        <v>368.89</v>
      </c>
      <c r="J227" s="20">
        <f>IFERROR(I227/H227,"")</f>
        <v>6.3601724137931033</v>
      </c>
      <c r="K227" s="21">
        <f ca="1">IF(B227="","",TODAY()-B227)</f>
        <v>4</v>
      </c>
      <c r="L227" s="21">
        <f>IF(G227="","",G227-$E$2)</f>
        <v>45013</v>
      </c>
    </row>
    <row r="228" spans="1:12" x14ac:dyDescent="0.25">
      <c r="A228" s="11">
        <v>70234</v>
      </c>
      <c r="B228" s="49">
        <v>44909</v>
      </c>
      <c r="C228" s="18">
        <v>3</v>
      </c>
      <c r="D228" s="14" t="s">
        <v>159</v>
      </c>
      <c r="E228" s="16" t="s">
        <v>160</v>
      </c>
      <c r="F228" s="16" t="s">
        <v>60</v>
      </c>
      <c r="G228" s="17">
        <v>45020</v>
      </c>
      <c r="H228" s="14">
        <v>60</v>
      </c>
      <c r="I228" s="31">
        <v>397.8</v>
      </c>
      <c r="J228" s="20">
        <f>IFERROR(I228/H228,"")</f>
        <v>6.63</v>
      </c>
      <c r="K228" s="21">
        <f ca="1">IF(B228="","",TODAY()-B228)</f>
        <v>4</v>
      </c>
      <c r="L228" s="21">
        <f>IF(G228="","",G228-$E$2)</f>
        <v>45020</v>
      </c>
    </row>
    <row r="229" spans="1:12" x14ac:dyDescent="0.25">
      <c r="A229" s="11">
        <v>70234</v>
      </c>
      <c r="B229" s="49">
        <v>44909</v>
      </c>
      <c r="C229" s="18">
        <v>3</v>
      </c>
      <c r="D229" s="14" t="s">
        <v>161</v>
      </c>
      <c r="E229" s="16" t="s">
        <v>157</v>
      </c>
      <c r="F229" s="16" t="s">
        <v>60</v>
      </c>
      <c r="G229" s="17">
        <v>45013</v>
      </c>
      <c r="H229" s="14">
        <v>30</v>
      </c>
      <c r="I229" s="31">
        <v>195.65</v>
      </c>
      <c r="J229" s="20">
        <f t="shared" ref="J229:J231" si="75">IFERROR(I229/H229,"")</f>
        <v>6.5216666666666665</v>
      </c>
      <c r="K229" s="21">
        <f t="shared" ref="K229:K231" ca="1" si="76">IF(B229="","",TODAY()-B229)</f>
        <v>4</v>
      </c>
      <c r="L229" s="21">
        <f t="shared" ref="L229:L231" si="77">IF(G229="","",G229-$E$2)</f>
        <v>45013</v>
      </c>
    </row>
    <row r="230" spans="1:12" x14ac:dyDescent="0.25">
      <c r="A230" s="11">
        <v>70234</v>
      </c>
      <c r="B230" s="49">
        <v>44909</v>
      </c>
      <c r="C230" s="18">
        <v>3</v>
      </c>
      <c r="D230" s="14" t="s">
        <v>161</v>
      </c>
      <c r="E230" s="16" t="s">
        <v>160</v>
      </c>
      <c r="F230" s="16" t="s">
        <v>60</v>
      </c>
      <c r="G230" s="17">
        <v>45020</v>
      </c>
      <c r="H230" s="14">
        <v>30</v>
      </c>
      <c r="I230" s="31">
        <v>199.15</v>
      </c>
      <c r="J230" s="20">
        <f t="shared" si="75"/>
        <v>6.6383333333333336</v>
      </c>
      <c r="K230" s="21">
        <f t="shared" ca="1" si="76"/>
        <v>4</v>
      </c>
      <c r="L230" s="21">
        <f t="shared" si="77"/>
        <v>45020</v>
      </c>
    </row>
    <row r="231" spans="1:12" x14ac:dyDescent="0.25">
      <c r="A231" s="11">
        <v>70234</v>
      </c>
      <c r="B231" s="49">
        <v>44909</v>
      </c>
      <c r="C231" s="18">
        <v>3</v>
      </c>
      <c r="D231" s="14" t="s">
        <v>140</v>
      </c>
      <c r="E231" s="16" t="s">
        <v>157</v>
      </c>
      <c r="F231" s="16" t="s">
        <v>60</v>
      </c>
      <c r="G231" s="17">
        <v>45013</v>
      </c>
      <c r="H231" s="14">
        <v>30</v>
      </c>
      <c r="I231" s="31">
        <v>203.65</v>
      </c>
      <c r="J231" s="20">
        <f t="shared" si="75"/>
        <v>6.7883333333333331</v>
      </c>
      <c r="K231" s="21">
        <f t="shared" ca="1" si="76"/>
        <v>4</v>
      </c>
      <c r="L231" s="21">
        <f t="shared" si="77"/>
        <v>45013</v>
      </c>
    </row>
    <row r="232" spans="1:12" x14ac:dyDescent="0.25">
      <c r="A232" s="11">
        <v>70255</v>
      </c>
      <c r="B232" s="22">
        <v>44904</v>
      </c>
      <c r="C232" s="23">
        <v>3</v>
      </c>
      <c r="D232" s="23" t="s">
        <v>162</v>
      </c>
      <c r="E232" s="33" t="s">
        <v>163</v>
      </c>
      <c r="F232" s="33" t="s">
        <v>60</v>
      </c>
      <c r="G232" s="27">
        <v>45020</v>
      </c>
      <c r="H232" s="23">
        <v>21</v>
      </c>
      <c r="I232" s="19">
        <v>145.63999999999999</v>
      </c>
      <c r="J232" s="20">
        <f>IFERROR(I232/H232,"")</f>
        <v>6.9352380952380948</v>
      </c>
      <c r="K232" s="21">
        <f ca="1">IF(B232="","",TODAY()-B232)</f>
        <v>9</v>
      </c>
      <c r="L232" s="21">
        <f>IF(G232="","",G232-$E$2)</f>
        <v>45020</v>
      </c>
    </row>
    <row r="233" spans="1:12" x14ac:dyDescent="0.25">
      <c r="A233" s="70">
        <v>70227</v>
      </c>
      <c r="B233" s="71">
        <v>44907</v>
      </c>
      <c r="C233" s="72">
        <v>7</v>
      </c>
      <c r="D233" s="73">
        <v>13</v>
      </c>
      <c r="E233" s="74" t="s">
        <v>164</v>
      </c>
      <c r="F233" s="74" t="s">
        <v>60</v>
      </c>
      <c r="G233" s="75">
        <v>45077</v>
      </c>
      <c r="H233" s="72">
        <v>2.5</v>
      </c>
      <c r="I233" s="76">
        <v>6.77</v>
      </c>
      <c r="J233" s="20">
        <f>IFERROR(I233/H233,"")</f>
        <v>2.7079999999999997</v>
      </c>
      <c r="K233" s="21">
        <f ca="1">IF(B233="","",TODAY()-B233)</f>
        <v>6</v>
      </c>
      <c r="L233" s="21">
        <f>IF(G233="","",G233-$E$2)</f>
        <v>45077</v>
      </c>
    </row>
    <row r="234" spans="1:12" x14ac:dyDescent="0.25">
      <c r="A234" s="11">
        <v>70227</v>
      </c>
      <c r="B234" s="12">
        <v>44907</v>
      </c>
      <c r="C234" s="18">
        <v>7</v>
      </c>
      <c r="D234" s="14">
        <v>13</v>
      </c>
      <c r="E234" s="16" t="s">
        <v>165</v>
      </c>
      <c r="F234" s="16" t="s">
        <v>60</v>
      </c>
      <c r="G234" s="17">
        <v>45080</v>
      </c>
      <c r="H234" s="18">
        <v>31</v>
      </c>
      <c r="I234" s="31">
        <v>83.724999999999994</v>
      </c>
      <c r="J234" s="20">
        <f t="shared" ref="J234:J240" si="78">IFERROR(I234/H234,"")</f>
        <v>2.7008064516129031</v>
      </c>
      <c r="K234" s="21">
        <f t="shared" ref="K234:K238" ca="1" si="79">IF(B234="","",TODAY()-B234)</f>
        <v>6</v>
      </c>
      <c r="L234" s="21">
        <f t="shared" ref="L234:L238" si="80">IF(G234="","",G234-$E$2)</f>
        <v>45080</v>
      </c>
    </row>
    <row r="235" spans="1:12" x14ac:dyDescent="0.25">
      <c r="A235" s="11">
        <v>70227</v>
      </c>
      <c r="B235" s="12">
        <v>44910</v>
      </c>
      <c r="C235" s="18">
        <v>7</v>
      </c>
      <c r="D235" s="14">
        <v>144</v>
      </c>
      <c r="E235" s="16" t="s">
        <v>166</v>
      </c>
      <c r="F235" s="16" t="s">
        <v>60</v>
      </c>
      <c r="G235" s="17">
        <v>45077</v>
      </c>
      <c r="H235" s="18">
        <v>36</v>
      </c>
      <c r="I235" s="31">
        <v>96.6</v>
      </c>
      <c r="J235" s="20">
        <f t="shared" si="78"/>
        <v>2.6833333333333331</v>
      </c>
      <c r="K235" s="21">
        <f t="shared" ca="1" si="79"/>
        <v>3</v>
      </c>
      <c r="L235" s="21">
        <f t="shared" si="80"/>
        <v>45077</v>
      </c>
    </row>
    <row r="236" spans="1:12" x14ac:dyDescent="0.25">
      <c r="A236" s="11">
        <v>70227</v>
      </c>
      <c r="B236" s="12">
        <v>44910</v>
      </c>
      <c r="C236" s="18">
        <v>7</v>
      </c>
      <c r="D236" s="77">
        <v>144</v>
      </c>
      <c r="E236" s="16" t="s">
        <v>165</v>
      </c>
      <c r="F236" s="16" t="s">
        <v>60</v>
      </c>
      <c r="G236" s="17">
        <v>45080</v>
      </c>
      <c r="H236" s="18">
        <v>87</v>
      </c>
      <c r="I236" s="31">
        <v>250.82499999999999</v>
      </c>
      <c r="J236" s="20">
        <f t="shared" si="78"/>
        <v>2.883045977011494</v>
      </c>
      <c r="K236" s="21">
        <f t="shared" ca="1" si="79"/>
        <v>3</v>
      </c>
      <c r="L236" s="21">
        <f t="shared" si="80"/>
        <v>45080</v>
      </c>
    </row>
    <row r="237" spans="1:12" ht="15.75" x14ac:dyDescent="0.25">
      <c r="A237" s="11">
        <v>70227</v>
      </c>
      <c r="B237" s="12">
        <v>44910</v>
      </c>
      <c r="C237" s="18">
        <v>7</v>
      </c>
      <c r="D237" s="14">
        <v>118</v>
      </c>
      <c r="E237" s="78" t="s">
        <v>165</v>
      </c>
      <c r="F237" s="16" t="s">
        <v>60</v>
      </c>
      <c r="G237" s="17">
        <v>45080</v>
      </c>
      <c r="H237" s="18">
        <v>61</v>
      </c>
      <c r="I237" s="31">
        <v>167.47499999999999</v>
      </c>
      <c r="J237" s="20">
        <f t="shared" si="78"/>
        <v>2.7454918032786884</v>
      </c>
      <c r="K237" s="21">
        <f t="shared" ca="1" si="79"/>
        <v>3</v>
      </c>
      <c r="L237" s="21">
        <f t="shared" si="80"/>
        <v>45080</v>
      </c>
    </row>
    <row r="238" spans="1:12" x14ac:dyDescent="0.25">
      <c r="A238" s="11">
        <v>70227</v>
      </c>
      <c r="B238" s="12">
        <v>44910</v>
      </c>
      <c r="C238" s="18">
        <v>7</v>
      </c>
      <c r="D238" s="14">
        <v>118</v>
      </c>
      <c r="E238" s="79" t="s">
        <v>166</v>
      </c>
      <c r="F238" s="16" t="s">
        <v>60</v>
      </c>
      <c r="G238" s="17">
        <v>45077</v>
      </c>
      <c r="H238" s="18">
        <v>58</v>
      </c>
      <c r="I238" s="31">
        <v>153.05000000000001</v>
      </c>
      <c r="J238" s="20">
        <f t="shared" si="78"/>
        <v>2.6387931034482759</v>
      </c>
      <c r="K238" s="21">
        <f t="shared" ca="1" si="79"/>
        <v>3</v>
      </c>
      <c r="L238" s="21">
        <f t="shared" si="80"/>
        <v>45077</v>
      </c>
    </row>
    <row r="239" spans="1:12" x14ac:dyDescent="0.25">
      <c r="A239" s="11">
        <v>70266</v>
      </c>
      <c r="B239" s="12">
        <v>44886</v>
      </c>
      <c r="C239" s="18">
        <v>3</v>
      </c>
      <c r="D239" s="14" t="s">
        <v>167</v>
      </c>
      <c r="E239" s="16" t="s">
        <v>168</v>
      </c>
      <c r="F239" s="16" t="s">
        <v>60</v>
      </c>
      <c r="G239" s="17">
        <v>45033</v>
      </c>
      <c r="H239" s="18">
        <v>6.6</v>
      </c>
      <c r="I239" s="31">
        <v>41.27</v>
      </c>
      <c r="J239" s="20">
        <f t="shared" si="78"/>
        <v>6.2530303030303038</v>
      </c>
      <c r="K239" s="21">
        <f ca="1">IF(B239="","",TODAY()-B239)</f>
        <v>27</v>
      </c>
      <c r="L239" s="21">
        <f>IF(G239="","",G239-$E$2)</f>
        <v>45033</v>
      </c>
    </row>
    <row r="240" spans="1:12" x14ac:dyDescent="0.25">
      <c r="A240" s="11">
        <v>70380</v>
      </c>
      <c r="B240" s="12">
        <v>44893</v>
      </c>
      <c r="C240" s="18">
        <v>3</v>
      </c>
      <c r="D240" s="18" t="s">
        <v>169</v>
      </c>
      <c r="E240" s="16" t="s">
        <v>170</v>
      </c>
      <c r="F240" s="16" t="s">
        <v>60</v>
      </c>
      <c r="G240" s="17">
        <v>45006</v>
      </c>
      <c r="H240" s="18">
        <v>22.3</v>
      </c>
      <c r="I240" s="31">
        <v>154.84</v>
      </c>
      <c r="J240" s="20">
        <f t="shared" si="78"/>
        <v>6.9434977578475339</v>
      </c>
      <c r="K240" s="21">
        <f ca="1">IF(B240="","",TODAY()-B240)</f>
        <v>20</v>
      </c>
      <c r="L240" s="21">
        <f>IF(G240="","",G240-$E$2)</f>
        <v>45006</v>
      </c>
    </row>
    <row r="241" spans="1:12" x14ac:dyDescent="0.25">
      <c r="A241" s="11">
        <v>70321</v>
      </c>
      <c r="B241" s="12">
        <v>44902</v>
      </c>
      <c r="C241" s="13">
        <v>4</v>
      </c>
      <c r="D241" s="13" t="s">
        <v>171</v>
      </c>
      <c r="E241" s="48" t="s">
        <v>172</v>
      </c>
      <c r="F241" s="48" t="s">
        <v>60</v>
      </c>
      <c r="G241" s="49">
        <v>45033</v>
      </c>
      <c r="H241" s="13">
        <v>15.5</v>
      </c>
      <c r="I241" s="19">
        <v>72.16</v>
      </c>
      <c r="J241" s="20">
        <f>IFERROR(I241/H241,"")</f>
        <v>4.6554838709677417</v>
      </c>
      <c r="K241" s="21">
        <f ca="1">IF(B241="","",TODAY()-B241)</f>
        <v>11</v>
      </c>
      <c r="L241" s="21">
        <f>IF(G241="","",G241-$E$2)</f>
        <v>45033</v>
      </c>
    </row>
    <row r="242" spans="1:12" x14ac:dyDescent="0.25">
      <c r="A242" s="11">
        <v>70321</v>
      </c>
      <c r="B242" s="12">
        <v>44902</v>
      </c>
      <c r="C242" s="13">
        <v>4</v>
      </c>
      <c r="D242" s="47" t="s">
        <v>173</v>
      </c>
      <c r="E242" s="69" t="s">
        <v>172</v>
      </c>
      <c r="F242" s="69" t="s">
        <v>60</v>
      </c>
      <c r="G242" s="49">
        <v>45033</v>
      </c>
      <c r="H242" s="13">
        <v>72</v>
      </c>
      <c r="I242" s="80">
        <v>342.18</v>
      </c>
      <c r="J242" s="20">
        <f>IFERROR(I242/H242,"")</f>
        <v>4.7525000000000004</v>
      </c>
      <c r="K242" s="21">
        <f ca="1">IF(B242="","",TODAY()-B242)</f>
        <v>11</v>
      </c>
      <c r="L242" s="21">
        <f>IF(G242="","",G242-$E$2)</f>
        <v>45033</v>
      </c>
    </row>
    <row r="243" spans="1:12" x14ac:dyDescent="0.25">
      <c r="A243" s="11">
        <v>70321</v>
      </c>
      <c r="B243" s="12">
        <v>44910</v>
      </c>
      <c r="C243" s="13">
        <v>4</v>
      </c>
      <c r="D243" s="47">
        <v>34</v>
      </c>
      <c r="E243" s="69" t="s">
        <v>174</v>
      </c>
      <c r="F243" s="69" t="s">
        <v>60</v>
      </c>
      <c r="G243" s="49">
        <v>45040</v>
      </c>
      <c r="H243" s="13">
        <v>46</v>
      </c>
      <c r="I243" s="80">
        <v>205.24</v>
      </c>
      <c r="J243" s="20">
        <f>IFERROR(I243/H243,"")</f>
        <v>4.4617391304347827</v>
      </c>
      <c r="K243" s="21">
        <f ca="1">IF(B243="","",TODAY()-B243)</f>
        <v>3</v>
      </c>
      <c r="L243" s="21">
        <f>IF(G243="","",G243-$E$2)</f>
        <v>45040</v>
      </c>
    </row>
    <row r="244" spans="1:12" x14ac:dyDescent="0.25">
      <c r="A244" s="11">
        <v>70321</v>
      </c>
      <c r="B244" s="12">
        <v>44910</v>
      </c>
      <c r="C244" s="18">
        <v>4</v>
      </c>
      <c r="D244" s="14">
        <v>16</v>
      </c>
      <c r="E244" s="16" t="s">
        <v>174</v>
      </c>
      <c r="F244" s="16" t="s">
        <v>60</v>
      </c>
      <c r="G244" s="17">
        <v>45040</v>
      </c>
      <c r="H244" s="18">
        <v>98</v>
      </c>
      <c r="I244" s="31">
        <v>432.42</v>
      </c>
      <c r="J244" s="20">
        <f>IFERROR(I244/H244,"")</f>
        <v>4.4124489795918365</v>
      </c>
      <c r="K244" s="21">
        <f ca="1">IF(B244="","",TODAY()-B244)</f>
        <v>3</v>
      </c>
      <c r="L244" s="21">
        <f>IF(G244="","",G244-$E$2)</f>
        <v>45040</v>
      </c>
    </row>
    <row r="245" spans="1:12" ht="45" x14ac:dyDescent="0.25">
      <c r="A245" s="81" t="s">
        <v>2</v>
      </c>
      <c r="B245" s="81" t="s">
        <v>3</v>
      </c>
      <c r="C245" s="82" t="s">
        <v>4</v>
      </c>
      <c r="D245" s="82" t="s">
        <v>5</v>
      </c>
      <c r="E245" s="82" t="s">
        <v>6</v>
      </c>
      <c r="F245" s="82" t="s">
        <v>7</v>
      </c>
      <c r="G245" s="82">
        <f>P243</f>
        <v>0</v>
      </c>
      <c r="H245" s="81" t="s">
        <v>8</v>
      </c>
      <c r="I245" s="82" t="s">
        <v>9</v>
      </c>
      <c r="J245" s="83" t="s">
        <v>10</v>
      </c>
      <c r="K245" s="54" t="s">
        <v>11</v>
      </c>
      <c r="L245" s="83" t="s">
        <v>12</v>
      </c>
    </row>
    <row r="246" spans="1:12" x14ac:dyDescent="0.25">
      <c r="A246" s="55"/>
      <c r="B246" s="10"/>
      <c r="C246" s="10"/>
      <c r="D246" s="10"/>
      <c r="E246" s="10"/>
      <c r="F246" s="10"/>
      <c r="G246" s="10"/>
      <c r="H246" s="10"/>
      <c r="I246" s="10"/>
      <c r="J246" s="55"/>
      <c r="K246" s="55"/>
      <c r="L246" s="55"/>
    </row>
    <row r="247" spans="1:12" x14ac:dyDescent="0.25">
      <c r="A247" s="84" t="s">
        <v>175</v>
      </c>
      <c r="B247" s="12"/>
      <c r="C247" s="18"/>
      <c r="D247" s="14"/>
      <c r="E247" s="16"/>
      <c r="F247" s="16"/>
      <c r="G247" s="17"/>
      <c r="H247" s="18"/>
      <c r="I247" s="31"/>
      <c r="J247" s="20" t="str">
        <f t="shared" ref="J247" si="81">IFERROR(I247/H247,"")</f>
        <v/>
      </c>
      <c r="K247" s="21" t="str">
        <f ca="1">IF(B247="","",TODAY()-B247)</f>
        <v/>
      </c>
      <c r="L247" s="21" t="str">
        <f t="shared" ref="L247" si="82">IF(G247="","",G247-$E$2)</f>
        <v/>
      </c>
    </row>
    <row r="248" spans="1:12" ht="45" x14ac:dyDescent="0.25">
      <c r="A248" s="51" t="s">
        <v>2</v>
      </c>
      <c r="B248" s="51" t="s">
        <v>3</v>
      </c>
      <c r="C248" s="52" t="s">
        <v>4</v>
      </c>
      <c r="D248" s="52" t="s">
        <v>5</v>
      </c>
      <c r="E248" s="52" t="s">
        <v>6</v>
      </c>
      <c r="F248" s="53" t="s">
        <v>7</v>
      </c>
      <c r="G248" s="52">
        <f>P246</f>
        <v>0</v>
      </c>
      <c r="H248" s="51" t="s">
        <v>8</v>
      </c>
      <c r="I248" s="52" t="s">
        <v>9</v>
      </c>
      <c r="J248" s="54" t="s">
        <v>10</v>
      </c>
      <c r="K248" s="54" t="s">
        <v>11</v>
      </c>
      <c r="L248" s="54" t="s">
        <v>12</v>
      </c>
    </row>
    <row r="249" spans="1:12" x14ac:dyDescent="0.25">
      <c r="A249" s="55"/>
      <c r="B249" s="10"/>
      <c r="C249" s="10"/>
      <c r="D249" s="10"/>
      <c r="E249" s="10"/>
      <c r="F249" s="10"/>
      <c r="G249" s="10"/>
      <c r="H249" s="10"/>
      <c r="I249" s="10"/>
      <c r="J249" s="55"/>
      <c r="K249" s="55"/>
      <c r="L249" s="55"/>
    </row>
    <row r="250" spans="1:12" x14ac:dyDescent="0.25">
      <c r="A250" s="11">
        <v>70758</v>
      </c>
      <c r="B250" s="12"/>
      <c r="C250" s="18"/>
      <c r="D250" s="14"/>
      <c r="E250" s="16"/>
      <c r="F250" s="16"/>
      <c r="G250" s="17"/>
      <c r="H250" s="18"/>
      <c r="I250" s="31"/>
      <c r="J250" s="20" t="str">
        <f t="shared" ref="J250:J251" si="83">IFERROR(I250/H250,"")</f>
        <v/>
      </c>
      <c r="K250" s="21" t="str">
        <f ca="1">IF(B250="","",TODAY()-B250)</f>
        <v/>
      </c>
      <c r="L250" s="21" t="str">
        <f t="shared" ref="L250:L251" si="84">IF(G250="","",G250-$E$2)</f>
        <v/>
      </c>
    </row>
    <row r="251" spans="1:12" x14ac:dyDescent="0.25">
      <c r="A251" s="84">
        <v>70299</v>
      </c>
      <c r="B251" s="12">
        <v>44904</v>
      </c>
      <c r="C251" s="18">
        <v>3</v>
      </c>
      <c r="D251" s="18">
        <v>136</v>
      </c>
      <c r="E251" s="16" t="s">
        <v>176</v>
      </c>
      <c r="F251" s="16" t="s">
        <v>60</v>
      </c>
      <c r="G251" s="17">
        <v>45009</v>
      </c>
      <c r="H251" s="18">
        <v>92</v>
      </c>
      <c r="I251" s="31">
        <v>431.02</v>
      </c>
      <c r="J251" s="20">
        <f t="shared" si="83"/>
        <v>4.6849999999999996</v>
      </c>
      <c r="K251" s="21">
        <f ca="1">IF(B251="","",TODAY()-B251)</f>
        <v>9</v>
      </c>
      <c r="L251" s="21">
        <f t="shared" si="84"/>
        <v>45009</v>
      </c>
    </row>
    <row r="252" spans="1:12" ht="45" x14ac:dyDescent="0.25">
      <c r="A252" s="81" t="s">
        <v>2</v>
      </c>
      <c r="B252" s="81" t="s">
        <v>3</v>
      </c>
      <c r="C252" s="82" t="s">
        <v>4</v>
      </c>
      <c r="D252" s="82" t="s">
        <v>5</v>
      </c>
      <c r="E252" s="82" t="s">
        <v>6</v>
      </c>
      <c r="F252" s="82" t="s">
        <v>7</v>
      </c>
      <c r="G252" s="82">
        <f>P250</f>
        <v>0</v>
      </c>
      <c r="H252" s="81" t="s">
        <v>8</v>
      </c>
      <c r="I252" s="82" t="s">
        <v>9</v>
      </c>
      <c r="J252" s="83" t="s">
        <v>10</v>
      </c>
      <c r="K252" s="54" t="s">
        <v>11</v>
      </c>
      <c r="L252" s="83" t="s">
        <v>12</v>
      </c>
    </row>
    <row r="253" spans="1:12" x14ac:dyDescent="0.25">
      <c r="A253" s="85"/>
      <c r="B253" s="86"/>
      <c r="C253" s="86"/>
      <c r="D253" s="86"/>
      <c r="E253" s="86"/>
      <c r="F253" s="86"/>
      <c r="G253" s="86"/>
      <c r="H253" s="86"/>
      <c r="I253" s="86"/>
      <c r="J253" s="85"/>
      <c r="K253" s="85"/>
      <c r="L253" s="85"/>
    </row>
    <row r="254" spans="1:12" x14ac:dyDescent="0.25">
      <c r="A254" s="84">
        <v>70259</v>
      </c>
      <c r="B254" s="22"/>
      <c r="C254" s="23"/>
      <c r="D254" s="24"/>
      <c r="E254" s="33"/>
      <c r="F254" s="33"/>
      <c r="G254" s="27"/>
      <c r="H254" s="23"/>
      <c r="I254" s="19"/>
      <c r="J254" s="20" t="str">
        <f t="shared" ref="J254" si="85">IFERROR(I254/H254,"")</f>
        <v/>
      </c>
      <c r="K254" s="21" t="str">
        <f ca="1">IF(B254="","",TODAY()-B254)</f>
        <v/>
      </c>
      <c r="L254" s="21" t="str">
        <f t="shared" ref="L254" si="86">IF(G254="","",G254-$E$2)</f>
        <v/>
      </c>
    </row>
    <row r="255" spans="1:12" ht="45" x14ac:dyDescent="0.25">
      <c r="A255" s="81" t="s">
        <v>2</v>
      </c>
      <c r="B255" s="81" t="s">
        <v>3</v>
      </c>
      <c r="C255" s="82" t="s">
        <v>4</v>
      </c>
      <c r="D255" s="82" t="s">
        <v>5</v>
      </c>
      <c r="E255" s="82" t="s">
        <v>6</v>
      </c>
      <c r="F255" s="82" t="s">
        <v>7</v>
      </c>
      <c r="G255" s="82">
        <f>P253</f>
        <v>0</v>
      </c>
      <c r="H255" s="81" t="s">
        <v>8</v>
      </c>
      <c r="I255" s="82" t="s">
        <v>9</v>
      </c>
      <c r="J255" s="83" t="s">
        <v>10</v>
      </c>
      <c r="K255" s="54" t="s">
        <v>11</v>
      </c>
      <c r="L255" s="83" t="s">
        <v>12</v>
      </c>
    </row>
    <row r="256" spans="1:12" x14ac:dyDescent="0.25">
      <c r="A256" s="85"/>
      <c r="B256" s="86"/>
      <c r="C256" s="86"/>
      <c r="D256" s="86"/>
      <c r="E256" s="86"/>
      <c r="F256" s="86"/>
      <c r="G256" s="86"/>
      <c r="H256" s="86"/>
      <c r="I256" s="86"/>
      <c r="J256" s="85"/>
      <c r="K256" s="85"/>
      <c r="L256" s="85"/>
    </row>
    <row r="257" spans="1:12" x14ac:dyDescent="0.25">
      <c r="A257" s="84">
        <v>70220</v>
      </c>
      <c r="B257" s="12"/>
      <c r="C257" s="18"/>
      <c r="D257" s="14"/>
      <c r="E257" s="16"/>
      <c r="F257" s="16"/>
      <c r="G257" s="17"/>
      <c r="H257" s="18"/>
      <c r="I257" s="31"/>
      <c r="J257" s="20" t="str">
        <f t="shared" ref="J257:J259" si="87">IFERROR(I257/H257,"")</f>
        <v/>
      </c>
      <c r="K257" s="21" t="str">
        <f ca="1">IF(B257="","",TODAY()-B257)</f>
        <v/>
      </c>
      <c r="L257" s="21" t="str">
        <f t="shared" ref="L257:L259" si="88">IF(G257="","",G257-$E$2)</f>
        <v/>
      </c>
    </row>
    <row r="258" spans="1:12" x14ac:dyDescent="0.25">
      <c r="A258" s="84">
        <v>70295</v>
      </c>
      <c r="B258" s="12">
        <v>44909</v>
      </c>
      <c r="C258" s="18">
        <v>7</v>
      </c>
      <c r="D258" s="14" t="s">
        <v>177</v>
      </c>
      <c r="E258" s="16" t="s">
        <v>178</v>
      </c>
      <c r="F258" s="16" t="s">
        <v>60</v>
      </c>
      <c r="G258" s="17">
        <v>45132</v>
      </c>
      <c r="H258" s="18">
        <v>64</v>
      </c>
      <c r="I258" s="31">
        <v>166.65600000000001</v>
      </c>
      <c r="J258" s="20">
        <f t="shared" si="87"/>
        <v>2.6040000000000001</v>
      </c>
      <c r="K258" s="21">
        <f ca="1">IF(B258="","",TODAY()-B258)</f>
        <v>4</v>
      </c>
      <c r="L258" s="21">
        <f t="shared" si="88"/>
        <v>45132</v>
      </c>
    </row>
    <row r="259" spans="1:12" x14ac:dyDescent="0.25">
      <c r="A259" s="84">
        <v>70295</v>
      </c>
      <c r="B259" s="12">
        <v>44909</v>
      </c>
      <c r="C259" s="18">
        <v>7</v>
      </c>
      <c r="D259" s="14" t="s">
        <v>177</v>
      </c>
      <c r="E259" s="16" t="s">
        <v>179</v>
      </c>
      <c r="F259" s="16" t="s">
        <v>60</v>
      </c>
      <c r="G259" s="17">
        <v>45112</v>
      </c>
      <c r="H259" s="18">
        <v>8</v>
      </c>
      <c r="I259" s="31">
        <v>19.829999999999998</v>
      </c>
      <c r="J259" s="20">
        <f t="shared" si="87"/>
        <v>2.4787499999999998</v>
      </c>
      <c r="K259" s="21">
        <f t="shared" ref="K259" ca="1" si="89">IF(B259="","",TODAY()-B259)</f>
        <v>4</v>
      </c>
      <c r="L259" s="21">
        <f t="shared" si="88"/>
        <v>45112</v>
      </c>
    </row>
    <row r="260" spans="1:12" ht="45" x14ac:dyDescent="0.25">
      <c r="A260" s="81" t="s">
        <v>2</v>
      </c>
      <c r="B260" s="81" t="s">
        <v>3</v>
      </c>
      <c r="C260" s="82" t="s">
        <v>4</v>
      </c>
      <c r="D260" s="82" t="s">
        <v>5</v>
      </c>
      <c r="E260" s="82" t="s">
        <v>6</v>
      </c>
      <c r="F260" s="82" t="s">
        <v>7</v>
      </c>
      <c r="G260" s="82">
        <f>P258</f>
        <v>0</v>
      </c>
      <c r="H260" s="81" t="s">
        <v>8</v>
      </c>
      <c r="I260" s="82" t="s">
        <v>9</v>
      </c>
      <c r="J260" s="83" t="s">
        <v>10</v>
      </c>
      <c r="K260" s="54" t="s">
        <v>11</v>
      </c>
      <c r="L260" s="83" t="s">
        <v>12</v>
      </c>
    </row>
    <row r="261" spans="1:12" x14ac:dyDescent="0.25">
      <c r="A261" s="55"/>
      <c r="B261" s="10"/>
      <c r="C261" s="10"/>
      <c r="D261" s="10"/>
      <c r="E261" s="10"/>
      <c r="F261" s="10"/>
      <c r="G261" s="10"/>
      <c r="H261" s="10"/>
      <c r="I261" s="10"/>
      <c r="J261" s="55"/>
      <c r="K261" s="55"/>
      <c r="L261" s="55"/>
    </row>
    <row r="262" spans="1:12" x14ac:dyDescent="0.25">
      <c r="A262" s="84" t="s">
        <v>180</v>
      </c>
      <c r="B262" s="12"/>
      <c r="C262" s="18"/>
      <c r="D262" s="14"/>
      <c r="E262" s="16"/>
      <c r="F262" s="16"/>
      <c r="G262" s="17"/>
      <c r="H262" s="18"/>
      <c r="I262" s="31"/>
      <c r="J262" s="20" t="str">
        <f t="shared" ref="J262" si="90">IFERROR(I262/H262,"")</f>
        <v/>
      </c>
      <c r="K262" s="21" t="str">
        <f ca="1">IF(B262="","",TODAY()-B262)</f>
        <v/>
      </c>
      <c r="L262" s="21" t="str">
        <f>IF(G262="","",G262-$E$2)</f>
        <v/>
      </c>
    </row>
    <row r="263" spans="1:12" ht="45" x14ac:dyDescent="0.25">
      <c r="A263" s="81" t="s">
        <v>2</v>
      </c>
      <c r="B263" s="81" t="s">
        <v>3</v>
      </c>
      <c r="C263" s="82" t="s">
        <v>4</v>
      </c>
      <c r="D263" s="82" t="s">
        <v>5</v>
      </c>
      <c r="E263" s="82" t="s">
        <v>6</v>
      </c>
      <c r="F263" s="82" t="s">
        <v>7</v>
      </c>
      <c r="G263" s="82">
        <f>P261</f>
        <v>0</v>
      </c>
      <c r="H263" s="81" t="s">
        <v>8</v>
      </c>
      <c r="I263" s="82" t="s">
        <v>9</v>
      </c>
      <c r="J263" s="83" t="s">
        <v>10</v>
      </c>
      <c r="K263" s="54" t="s">
        <v>11</v>
      </c>
      <c r="L263" s="83" t="s">
        <v>12</v>
      </c>
    </row>
    <row r="264" spans="1:12" x14ac:dyDescent="0.25">
      <c r="A264" s="55"/>
      <c r="B264" s="10"/>
      <c r="C264" s="10"/>
      <c r="D264" s="10"/>
      <c r="E264" s="10"/>
      <c r="F264" s="10"/>
      <c r="G264" s="10"/>
      <c r="H264" s="10"/>
      <c r="I264" s="10"/>
      <c r="J264" s="55"/>
      <c r="K264" s="55"/>
      <c r="L264" s="55"/>
    </row>
    <row r="265" spans="1:12" x14ac:dyDescent="0.25">
      <c r="A265" s="84" t="s">
        <v>181</v>
      </c>
      <c r="B265" s="12"/>
      <c r="C265" s="18"/>
      <c r="D265" s="14"/>
      <c r="E265" s="16"/>
      <c r="F265" s="16"/>
      <c r="G265" s="17"/>
      <c r="H265" s="18"/>
      <c r="I265" s="31"/>
      <c r="J265" s="20" t="str">
        <f t="shared" ref="J265" si="91">IFERROR(I265/H265,"")</f>
        <v/>
      </c>
      <c r="K265" s="21" t="str">
        <f ca="1">IF(B265="","",TODAY()-B265)</f>
        <v/>
      </c>
      <c r="L265" s="21" t="str">
        <f>IF(G265="","",G265-$E$2)</f>
        <v/>
      </c>
    </row>
    <row r="266" spans="1:12" ht="45" x14ac:dyDescent="0.25">
      <c r="A266" s="81" t="s">
        <v>2</v>
      </c>
      <c r="B266" s="81" t="s">
        <v>3</v>
      </c>
      <c r="C266" s="82" t="s">
        <v>4</v>
      </c>
      <c r="D266" s="82" t="s">
        <v>5</v>
      </c>
      <c r="E266" s="82" t="s">
        <v>6</v>
      </c>
      <c r="F266" s="82" t="s">
        <v>7</v>
      </c>
      <c r="G266" s="82">
        <f>P264</f>
        <v>0</v>
      </c>
      <c r="H266" s="81" t="s">
        <v>8</v>
      </c>
      <c r="I266" s="82" t="s">
        <v>9</v>
      </c>
      <c r="J266" s="83" t="s">
        <v>10</v>
      </c>
      <c r="K266" s="54" t="s">
        <v>11</v>
      </c>
      <c r="L266" s="83" t="s">
        <v>12</v>
      </c>
    </row>
    <row r="267" spans="1:12" x14ac:dyDescent="0.25">
      <c r="A267" s="55"/>
      <c r="B267" s="10"/>
      <c r="C267" s="10"/>
      <c r="D267" s="10"/>
      <c r="E267" s="10"/>
      <c r="F267" s="10"/>
      <c r="G267" s="10"/>
      <c r="H267" s="10"/>
      <c r="I267" s="10"/>
      <c r="J267" s="55"/>
      <c r="K267" s="55"/>
      <c r="L267" s="55"/>
    </row>
    <row r="268" spans="1:12" x14ac:dyDescent="0.25">
      <c r="A268" s="84" t="s">
        <v>182</v>
      </c>
      <c r="B268" s="12"/>
      <c r="C268" s="18"/>
      <c r="D268" s="14"/>
      <c r="E268" s="16"/>
      <c r="F268" s="16"/>
      <c r="G268" s="17"/>
      <c r="H268" s="18"/>
      <c r="I268" s="31"/>
      <c r="J268" s="20" t="str">
        <f t="shared" ref="J268:J269" si="92">IFERROR(I268/H268,"")</f>
        <v/>
      </c>
      <c r="K268" s="21" t="str">
        <f ca="1">IF(B268="","",TODAY()-B268)</f>
        <v/>
      </c>
      <c r="L268" s="21" t="str">
        <f t="shared" ref="L268" si="93">IF(G268="","",G268-$E$2)</f>
        <v/>
      </c>
    </row>
    <row r="269" spans="1:12" x14ac:dyDescent="0.25">
      <c r="A269" s="84" t="s">
        <v>183</v>
      </c>
      <c r="B269" s="12">
        <v>44897</v>
      </c>
      <c r="C269" s="18">
        <v>3</v>
      </c>
      <c r="D269" s="14">
        <v>43</v>
      </c>
      <c r="E269" s="16" t="s">
        <v>184</v>
      </c>
      <c r="F269" s="16" t="s">
        <v>60</v>
      </c>
      <c r="G269" s="17">
        <v>45040</v>
      </c>
      <c r="H269" s="18">
        <v>26</v>
      </c>
      <c r="I269" s="31">
        <v>74.06</v>
      </c>
      <c r="J269" s="20">
        <f t="shared" si="92"/>
        <v>2.8484615384615384</v>
      </c>
      <c r="K269" s="21">
        <f ca="1">IF(B269="","",TODAY()-B269)</f>
        <v>16</v>
      </c>
      <c r="L269" s="21">
        <f>IF(G269="","",G269-$E$2)</f>
        <v>45040</v>
      </c>
    </row>
    <row r="270" spans="1:12" ht="45" x14ac:dyDescent="0.25">
      <c r="A270" s="81" t="s">
        <v>2</v>
      </c>
      <c r="B270" s="81" t="s">
        <v>3</v>
      </c>
      <c r="C270" s="82" t="s">
        <v>4</v>
      </c>
      <c r="D270" s="82" t="s">
        <v>5</v>
      </c>
      <c r="E270" s="82" t="s">
        <v>6</v>
      </c>
      <c r="F270" s="82" t="s">
        <v>7</v>
      </c>
      <c r="G270" s="82">
        <f>P268</f>
        <v>0</v>
      </c>
      <c r="H270" s="81" t="s">
        <v>8</v>
      </c>
      <c r="I270" s="82" t="s">
        <v>9</v>
      </c>
      <c r="J270" s="83" t="s">
        <v>10</v>
      </c>
      <c r="K270" s="54" t="s">
        <v>11</v>
      </c>
      <c r="L270" s="83" t="s">
        <v>12</v>
      </c>
    </row>
    <row r="271" spans="1:12" x14ac:dyDescent="0.25">
      <c r="A271" s="55"/>
      <c r="B271" s="10"/>
      <c r="C271" s="10"/>
      <c r="D271" s="10"/>
      <c r="E271" s="10"/>
      <c r="F271" s="10"/>
      <c r="G271" s="10"/>
      <c r="H271" s="10"/>
      <c r="I271" s="10"/>
      <c r="J271" s="55"/>
      <c r="K271" s="55"/>
      <c r="L271" s="55"/>
    </row>
    <row r="272" spans="1:12" x14ac:dyDescent="0.25">
      <c r="A272" s="84" t="s">
        <v>185</v>
      </c>
      <c r="B272" s="12"/>
      <c r="C272" s="18"/>
      <c r="D272" s="14"/>
      <c r="E272" s="16"/>
      <c r="F272" s="16"/>
      <c r="G272" s="17"/>
      <c r="H272" s="18"/>
      <c r="I272" s="31"/>
      <c r="J272" s="20" t="str">
        <f t="shared" ref="J272" si="94">IFERROR(I272/H272,"")</f>
        <v/>
      </c>
      <c r="K272" s="21" t="str">
        <f ca="1">IF(B272="","",TODAY()-B272)</f>
        <v/>
      </c>
      <c r="L272" s="21" t="str">
        <f>IF(G272="","",G272-$E$2)</f>
        <v/>
      </c>
    </row>
  </sheetData>
  <mergeCells count="2">
    <mergeCell ref="A2:D2"/>
    <mergeCell ref="A3:L4"/>
  </mergeCells>
  <conditionalFormatting sqref="M6">
    <cfRule type="cellIs" dxfId="210" priority="211" operator="lessThan">
      <formula>$P$7+7</formula>
    </cfRule>
  </conditionalFormatting>
  <conditionalFormatting sqref="K8:K12">
    <cfRule type="expression" dxfId="209" priority="209">
      <formula>K8:K38&lt;$P$29</formula>
    </cfRule>
    <cfRule type="expression" dxfId="208" priority="210">
      <formula>K8:K38&gt;=$P$29</formula>
    </cfRule>
  </conditionalFormatting>
  <conditionalFormatting sqref="L13:L33">
    <cfRule type="cellIs" dxfId="207" priority="206" operator="lessThan">
      <formula>$P$7+7</formula>
    </cfRule>
  </conditionalFormatting>
  <conditionalFormatting sqref="K13">
    <cfRule type="expression" dxfId="206" priority="204">
      <formula>K13:K64&lt;$P$30</formula>
    </cfRule>
    <cfRule type="expression" dxfId="205" priority="205">
      <formula>K13:K64&gt;=$P$30</formula>
    </cfRule>
  </conditionalFormatting>
  <conditionalFormatting sqref="K14:K33">
    <cfRule type="expression" dxfId="204" priority="207">
      <formula>K14:K66&lt;$P$30</formula>
    </cfRule>
    <cfRule type="expression" dxfId="203" priority="208">
      <formula>K14:K66&gt;=$P$30</formula>
    </cfRule>
  </conditionalFormatting>
  <conditionalFormatting sqref="L34:L50">
    <cfRule type="cellIs" dxfId="202" priority="201" operator="lessThan">
      <formula>$P$7+7</formula>
    </cfRule>
  </conditionalFormatting>
  <conditionalFormatting sqref="K34:K37">
    <cfRule type="expression" dxfId="201" priority="199">
      <formula>K34:K64&lt;$P$29</formula>
    </cfRule>
    <cfRule type="expression" dxfId="200" priority="200">
      <formula>K34:K64&gt;=$P$29</formula>
    </cfRule>
  </conditionalFormatting>
  <conditionalFormatting sqref="K38:K50">
    <cfRule type="expression" dxfId="199" priority="202">
      <formula>K38:K69&lt;$P$29</formula>
    </cfRule>
    <cfRule type="expression" dxfId="198" priority="203">
      <formula>K38:K69&gt;=$P$29</formula>
    </cfRule>
  </conditionalFormatting>
  <conditionalFormatting sqref="L51:L57">
    <cfRule type="cellIs" dxfId="197" priority="198" operator="lessThan">
      <formula>$P$7+7</formula>
    </cfRule>
  </conditionalFormatting>
  <conditionalFormatting sqref="K51:K57">
    <cfRule type="expression" dxfId="196" priority="196">
      <formula>K51:K81&lt;$P$29</formula>
    </cfRule>
    <cfRule type="expression" dxfId="195" priority="197">
      <formula>K51:K81&gt;=$P$29</formula>
    </cfRule>
  </conditionalFormatting>
  <conditionalFormatting sqref="L60">
    <cfRule type="cellIs" dxfId="194" priority="195" operator="lessThan">
      <formula>$P$7+7</formula>
    </cfRule>
  </conditionalFormatting>
  <conditionalFormatting sqref="K60">
    <cfRule type="expression" dxfId="193" priority="193">
      <formula>K60:K90&lt;$P$29</formula>
    </cfRule>
    <cfRule type="expression" dxfId="192" priority="194">
      <formula>K60:K90&gt;=$P$29</formula>
    </cfRule>
  </conditionalFormatting>
  <conditionalFormatting sqref="L63">
    <cfRule type="cellIs" dxfId="191" priority="192" operator="lessThan">
      <formula>$P$7+7</formula>
    </cfRule>
  </conditionalFormatting>
  <conditionalFormatting sqref="K63">
    <cfRule type="expression" dxfId="190" priority="190">
      <formula>K63:K93&lt;$P$29</formula>
    </cfRule>
    <cfRule type="expression" dxfId="189" priority="191">
      <formula>K63:K93&gt;=$P$29</formula>
    </cfRule>
  </conditionalFormatting>
  <conditionalFormatting sqref="K64">
    <cfRule type="expression" dxfId="188" priority="188">
      <formula>K64:K94&lt;$P$29</formula>
    </cfRule>
    <cfRule type="expression" dxfId="187" priority="189">
      <formula>K64:K94&gt;=$P$29</formula>
    </cfRule>
  </conditionalFormatting>
  <conditionalFormatting sqref="L67">
    <cfRule type="cellIs" dxfId="186" priority="187" operator="lessThan">
      <formula>$P$7+7</formula>
    </cfRule>
  </conditionalFormatting>
  <conditionalFormatting sqref="K67">
    <cfRule type="expression" dxfId="185" priority="185">
      <formula>K67:K97&lt;$P$29</formula>
    </cfRule>
    <cfRule type="expression" dxfId="184" priority="186">
      <formula>K67:K97&gt;=$P$29</formula>
    </cfRule>
  </conditionalFormatting>
  <conditionalFormatting sqref="L68:L73">
    <cfRule type="cellIs" dxfId="183" priority="184" operator="lessThan">
      <formula>$P$7+7</formula>
    </cfRule>
  </conditionalFormatting>
  <conditionalFormatting sqref="K68:K73">
    <cfRule type="expression" dxfId="182" priority="182">
      <formula>K68:K98&lt;$P$29</formula>
    </cfRule>
    <cfRule type="expression" dxfId="181" priority="183">
      <formula>K68:K98&gt;=$P$29</formula>
    </cfRule>
  </conditionalFormatting>
  <conditionalFormatting sqref="L74:L80">
    <cfRule type="cellIs" dxfId="180" priority="181" operator="lessThan">
      <formula>$P$7+7</formula>
    </cfRule>
  </conditionalFormatting>
  <conditionalFormatting sqref="K74:K80">
    <cfRule type="expression" dxfId="179" priority="179">
      <formula>K74:K104&lt;$P$29</formula>
    </cfRule>
    <cfRule type="expression" dxfId="178" priority="180">
      <formula>K74:K104&gt;=$P$29</formula>
    </cfRule>
  </conditionalFormatting>
  <conditionalFormatting sqref="L82:L103">
    <cfRule type="cellIs" dxfId="177" priority="178" operator="lessThan">
      <formula>$P$7+7</formula>
    </cfRule>
  </conditionalFormatting>
  <conditionalFormatting sqref="K81:K103">
    <cfRule type="expression" dxfId="176" priority="176">
      <formula>K81:K111&lt;$P$29</formula>
    </cfRule>
    <cfRule type="expression" dxfId="175" priority="177">
      <formula>K81:K111&gt;=$P$29</formula>
    </cfRule>
  </conditionalFormatting>
  <conditionalFormatting sqref="L117:L124">
    <cfRule type="cellIs" dxfId="174" priority="173" operator="lessThan">
      <formula>$P$7+7</formula>
    </cfRule>
  </conditionalFormatting>
  <conditionalFormatting sqref="K117:K124">
    <cfRule type="expression" dxfId="173" priority="174">
      <formula>K117:K152&lt;$P$29</formula>
    </cfRule>
    <cfRule type="expression" dxfId="172" priority="175">
      <formula>K117:K152&gt;=$P$29</formula>
    </cfRule>
  </conditionalFormatting>
  <conditionalFormatting sqref="L104:L116">
    <cfRule type="cellIs" dxfId="171" priority="170" operator="lessThan">
      <formula>$P$7+7</formula>
    </cfRule>
  </conditionalFormatting>
  <conditionalFormatting sqref="K104:K116">
    <cfRule type="expression" dxfId="170" priority="171">
      <formula>K104:K139&lt;$P$29</formula>
    </cfRule>
    <cfRule type="expression" dxfId="169" priority="172">
      <formula>K104:K139&gt;=$P$29</formula>
    </cfRule>
  </conditionalFormatting>
  <conditionalFormatting sqref="L125">
    <cfRule type="cellIs" dxfId="168" priority="169" operator="lessThan">
      <formula>$P$7+7</formula>
    </cfRule>
  </conditionalFormatting>
  <conditionalFormatting sqref="K125">
    <cfRule type="expression" dxfId="167" priority="167">
      <formula>K125:K155&lt;$P$29</formula>
    </cfRule>
    <cfRule type="expression" dxfId="166" priority="168">
      <formula>K125:K155&gt;=$P$29</formula>
    </cfRule>
  </conditionalFormatting>
  <conditionalFormatting sqref="L128">
    <cfRule type="cellIs" dxfId="165" priority="166" operator="lessThan">
      <formula>$P$7+7</formula>
    </cfRule>
  </conditionalFormatting>
  <conditionalFormatting sqref="K128">
    <cfRule type="expression" dxfId="164" priority="164">
      <formula>K128:K158&lt;$P$29</formula>
    </cfRule>
    <cfRule type="expression" dxfId="163" priority="165">
      <formula>K128:K158&gt;=$P$29</formula>
    </cfRule>
  </conditionalFormatting>
  <conditionalFormatting sqref="L129:L135">
    <cfRule type="cellIs" dxfId="162" priority="163" operator="lessThan">
      <formula>$P$7+7</formula>
    </cfRule>
  </conditionalFormatting>
  <conditionalFormatting sqref="K129:K135">
    <cfRule type="expression" dxfId="161" priority="161">
      <formula>K129:K159&lt;$P$29</formula>
    </cfRule>
    <cfRule type="expression" dxfId="160" priority="162">
      <formula>K129:K159&gt;=$P$29</formula>
    </cfRule>
  </conditionalFormatting>
  <conditionalFormatting sqref="L136">
    <cfRule type="cellIs" dxfId="159" priority="160" operator="lessThan">
      <formula>$P$7+7</formula>
    </cfRule>
  </conditionalFormatting>
  <conditionalFormatting sqref="K136">
    <cfRule type="expression" dxfId="158" priority="158">
      <formula>K136:K166&lt;$P$29</formula>
    </cfRule>
    <cfRule type="expression" dxfId="157" priority="159">
      <formula>K136:K166&gt;=$P$29</formula>
    </cfRule>
  </conditionalFormatting>
  <conditionalFormatting sqref="L137">
    <cfRule type="cellIs" dxfId="156" priority="157" operator="lessThan">
      <formula>$P$7+7</formula>
    </cfRule>
  </conditionalFormatting>
  <conditionalFormatting sqref="K137">
    <cfRule type="expression" dxfId="155" priority="155">
      <formula>K137:K167&lt;$P$29</formula>
    </cfRule>
    <cfRule type="expression" dxfId="154" priority="156">
      <formula>K137:K167&gt;=$P$29</formula>
    </cfRule>
  </conditionalFormatting>
  <conditionalFormatting sqref="L138">
    <cfRule type="cellIs" dxfId="153" priority="154" operator="lessThan">
      <formula>$P$7+7</formula>
    </cfRule>
  </conditionalFormatting>
  <conditionalFormatting sqref="K138">
    <cfRule type="expression" dxfId="152" priority="152">
      <formula>K138:K168&lt;$P$29</formula>
    </cfRule>
    <cfRule type="expression" dxfId="151" priority="153">
      <formula>K138:K168&gt;=$P$29</formula>
    </cfRule>
  </conditionalFormatting>
  <conditionalFormatting sqref="L139:L143">
    <cfRule type="cellIs" dxfId="150" priority="151" operator="lessThan">
      <formula>$P$7+7</formula>
    </cfRule>
  </conditionalFormatting>
  <conditionalFormatting sqref="K139:K143">
    <cfRule type="expression" dxfId="149" priority="149">
      <formula>K139:K169&lt;$P$29</formula>
    </cfRule>
    <cfRule type="expression" dxfId="148" priority="150">
      <formula>K139:K169&gt;=$P$29</formula>
    </cfRule>
  </conditionalFormatting>
  <conditionalFormatting sqref="L146">
    <cfRule type="cellIs" dxfId="147" priority="148" operator="lessThan">
      <formula>$P$7+7</formula>
    </cfRule>
  </conditionalFormatting>
  <conditionalFormatting sqref="K146">
    <cfRule type="expression" dxfId="146" priority="146">
      <formula>K146:K176&lt;$P$29</formula>
    </cfRule>
    <cfRule type="expression" dxfId="145" priority="147">
      <formula>K146:K176&gt;=$P$29</formula>
    </cfRule>
  </conditionalFormatting>
  <conditionalFormatting sqref="L149">
    <cfRule type="cellIs" dxfId="144" priority="145" operator="lessThan">
      <formula>$P$7+7</formula>
    </cfRule>
  </conditionalFormatting>
  <conditionalFormatting sqref="K149">
    <cfRule type="expression" dxfId="143" priority="143">
      <formula>K149:K179&lt;$P$29</formula>
    </cfRule>
    <cfRule type="expression" dxfId="142" priority="144">
      <formula>K149:K179&gt;=$P$29</formula>
    </cfRule>
  </conditionalFormatting>
  <conditionalFormatting sqref="L150:L152">
    <cfRule type="cellIs" dxfId="141" priority="142" operator="lessThan">
      <formula>$P$7+7</formula>
    </cfRule>
  </conditionalFormatting>
  <conditionalFormatting sqref="K150:K152">
    <cfRule type="expression" dxfId="140" priority="140">
      <formula>K150:K180&lt;$P$29</formula>
    </cfRule>
    <cfRule type="expression" dxfId="139" priority="141">
      <formula>K150:K180&gt;=$P$29</formula>
    </cfRule>
  </conditionalFormatting>
  <conditionalFormatting sqref="L153">
    <cfRule type="cellIs" dxfId="138" priority="139" operator="lessThan">
      <formula>$P$7+7</formula>
    </cfRule>
  </conditionalFormatting>
  <conditionalFormatting sqref="K153">
    <cfRule type="expression" dxfId="137" priority="137">
      <formula>K153:K183&lt;$P$29</formula>
    </cfRule>
    <cfRule type="expression" dxfId="136" priority="138">
      <formula>K153:K183&gt;=$P$29</formula>
    </cfRule>
  </conditionalFormatting>
  <conditionalFormatting sqref="L154:L158">
    <cfRule type="cellIs" dxfId="135" priority="136" operator="lessThan">
      <formula>$P$7+7</formula>
    </cfRule>
  </conditionalFormatting>
  <conditionalFormatting sqref="K154:K158">
    <cfRule type="expression" dxfId="134" priority="134">
      <formula>K154:K184&lt;$P$29</formula>
    </cfRule>
    <cfRule type="expression" dxfId="133" priority="135">
      <formula>K154:K184&gt;=$P$29</formula>
    </cfRule>
  </conditionalFormatting>
  <conditionalFormatting sqref="L159">
    <cfRule type="cellIs" dxfId="132" priority="133" operator="lessThan">
      <formula>$P$7+7</formula>
    </cfRule>
  </conditionalFormatting>
  <conditionalFormatting sqref="K159">
    <cfRule type="expression" dxfId="131" priority="131">
      <formula>K159:K189&lt;$P$29</formula>
    </cfRule>
    <cfRule type="expression" dxfId="130" priority="132">
      <formula>K159:K189&gt;=$P$29</formula>
    </cfRule>
  </conditionalFormatting>
  <conditionalFormatting sqref="L160:L162">
    <cfRule type="cellIs" dxfId="129" priority="130" operator="lessThan">
      <formula>$P$7+7</formula>
    </cfRule>
  </conditionalFormatting>
  <conditionalFormatting sqref="K160:K162">
    <cfRule type="expression" dxfId="128" priority="128">
      <formula>K160:K190&lt;$P$29</formula>
    </cfRule>
    <cfRule type="expression" dxfId="127" priority="129">
      <formula>K160:K190&gt;=$P$29</formula>
    </cfRule>
  </conditionalFormatting>
  <conditionalFormatting sqref="L163:L164">
    <cfRule type="cellIs" dxfId="126" priority="127" operator="lessThan">
      <formula>$P$7+7</formula>
    </cfRule>
  </conditionalFormatting>
  <conditionalFormatting sqref="K163:K164">
    <cfRule type="expression" dxfId="125" priority="125">
      <formula>K163:K193&lt;$P$29</formula>
    </cfRule>
    <cfRule type="expression" dxfId="124" priority="126">
      <formula>K163:K193&gt;=$P$29</formula>
    </cfRule>
  </conditionalFormatting>
  <conditionalFormatting sqref="L167">
    <cfRule type="cellIs" dxfId="123" priority="124" operator="lessThan">
      <formula>$P$7+7</formula>
    </cfRule>
  </conditionalFormatting>
  <conditionalFormatting sqref="K167">
    <cfRule type="expression" dxfId="122" priority="122">
      <formula>K167:K197&lt;$P$29</formula>
    </cfRule>
    <cfRule type="expression" dxfId="121" priority="123">
      <formula>K167:K197&gt;=$P$29</formula>
    </cfRule>
  </conditionalFormatting>
  <conditionalFormatting sqref="L168:L169">
    <cfRule type="cellIs" dxfId="120" priority="121" operator="lessThan">
      <formula>$P$7+7</formula>
    </cfRule>
  </conditionalFormatting>
  <conditionalFormatting sqref="K168:K169">
    <cfRule type="expression" dxfId="119" priority="119">
      <formula>K168:K198&lt;$P$29</formula>
    </cfRule>
    <cfRule type="expression" dxfId="118" priority="120">
      <formula>K168:K198&gt;=$P$29</formula>
    </cfRule>
  </conditionalFormatting>
  <conditionalFormatting sqref="L172">
    <cfRule type="cellIs" dxfId="117" priority="118" operator="lessThan">
      <formula>$P$7+7</formula>
    </cfRule>
  </conditionalFormatting>
  <conditionalFormatting sqref="K172">
    <cfRule type="expression" dxfId="116" priority="116">
      <formula>K172:K202&lt;$P$29</formula>
    </cfRule>
    <cfRule type="expression" dxfId="115" priority="117">
      <formula>K172:K202&gt;=$P$29</formula>
    </cfRule>
  </conditionalFormatting>
  <conditionalFormatting sqref="L173:L175">
    <cfRule type="cellIs" dxfId="114" priority="115" operator="lessThan">
      <formula>$P$7+7</formula>
    </cfRule>
  </conditionalFormatting>
  <conditionalFormatting sqref="K173:K175">
    <cfRule type="expression" dxfId="113" priority="113">
      <formula>K173:K203&lt;$P$29</formula>
    </cfRule>
    <cfRule type="expression" dxfId="112" priority="114">
      <formula>K173:K203&gt;=$P$29</formula>
    </cfRule>
  </conditionalFormatting>
  <conditionalFormatting sqref="K176:K178">
    <cfRule type="expression" dxfId="111" priority="111">
      <formula>K176:K206&lt;$P$29</formula>
    </cfRule>
    <cfRule type="expression" dxfId="110" priority="112">
      <formula>K176:K206&gt;=$P$29</formula>
    </cfRule>
  </conditionalFormatting>
  <conditionalFormatting sqref="L176:L178">
    <cfRule type="cellIs" dxfId="109" priority="110" operator="lessThan">
      <formula>$P$7+7</formula>
    </cfRule>
  </conditionalFormatting>
  <conditionalFormatting sqref="K179">
    <cfRule type="expression" dxfId="108" priority="108">
      <formula>K179:K209&lt;$P$29</formula>
    </cfRule>
    <cfRule type="expression" dxfId="107" priority="109">
      <formula>K179:K209&gt;=$P$29</formula>
    </cfRule>
  </conditionalFormatting>
  <conditionalFormatting sqref="L179">
    <cfRule type="cellIs" dxfId="106" priority="107" operator="lessThan">
      <formula>$P$7+7</formula>
    </cfRule>
  </conditionalFormatting>
  <conditionalFormatting sqref="L180:L182">
    <cfRule type="cellIs" dxfId="105" priority="106" operator="lessThan">
      <formula>$P$7+7</formula>
    </cfRule>
  </conditionalFormatting>
  <conditionalFormatting sqref="K180:K182">
    <cfRule type="expression" dxfId="104" priority="104">
      <formula>K180:K210&lt;$P$29</formula>
    </cfRule>
    <cfRule type="expression" dxfId="103" priority="105">
      <formula>K180:K210&gt;=$P$29</formula>
    </cfRule>
  </conditionalFormatting>
  <conditionalFormatting sqref="L183">
    <cfRule type="cellIs" dxfId="102" priority="103" operator="lessThan">
      <formula>$P$7+7</formula>
    </cfRule>
  </conditionalFormatting>
  <conditionalFormatting sqref="K183">
    <cfRule type="expression" dxfId="101" priority="101">
      <formula>K183:K213&lt;$P$29</formula>
    </cfRule>
    <cfRule type="expression" dxfId="100" priority="102">
      <formula>K183:K213&gt;=$P$29</formula>
    </cfRule>
  </conditionalFormatting>
  <conditionalFormatting sqref="L184:L186">
    <cfRule type="cellIs" dxfId="99" priority="100" operator="lessThan">
      <formula>$P$7+7</formula>
    </cfRule>
  </conditionalFormatting>
  <conditionalFormatting sqref="K184:K186">
    <cfRule type="expression" dxfId="98" priority="98">
      <formula>K184:K214&lt;$P$29</formula>
    </cfRule>
    <cfRule type="expression" dxfId="97" priority="99">
      <formula>K184:K214&gt;=$P$29</formula>
    </cfRule>
  </conditionalFormatting>
  <conditionalFormatting sqref="L189">
    <cfRule type="cellIs" dxfId="96" priority="97" operator="lessThan">
      <formula>$P$7+7</formula>
    </cfRule>
  </conditionalFormatting>
  <conditionalFormatting sqref="K189">
    <cfRule type="expression" dxfId="95" priority="95">
      <formula>K189:K219&lt;$P$29</formula>
    </cfRule>
    <cfRule type="expression" dxfId="94" priority="96">
      <formula>K189:K219&gt;=$P$29</formula>
    </cfRule>
  </conditionalFormatting>
  <conditionalFormatting sqref="L192">
    <cfRule type="cellIs" dxfId="93" priority="94" operator="lessThan">
      <formula>$P$7+7</formula>
    </cfRule>
  </conditionalFormatting>
  <conditionalFormatting sqref="K192">
    <cfRule type="expression" dxfId="92" priority="92">
      <formula>K192:K222&lt;$P$29</formula>
    </cfRule>
    <cfRule type="expression" dxfId="91" priority="93">
      <formula>K192:K222&gt;=$P$29</formula>
    </cfRule>
  </conditionalFormatting>
  <conditionalFormatting sqref="L193">
    <cfRule type="cellIs" dxfId="90" priority="91" operator="lessThan">
      <formula>$P$7+7</formula>
    </cfRule>
  </conditionalFormatting>
  <conditionalFormatting sqref="L193:L194">
    <cfRule type="cellIs" dxfId="89" priority="90" operator="lessThan">
      <formula>$P$7+7</formula>
    </cfRule>
  </conditionalFormatting>
  <conditionalFormatting sqref="K193:K194">
    <cfRule type="expression" dxfId="88" priority="88">
      <formula>K193:K223&lt;$P$29</formula>
    </cfRule>
    <cfRule type="expression" dxfId="87" priority="89">
      <formula>K193:K223&gt;=$P$29</formula>
    </cfRule>
  </conditionalFormatting>
  <conditionalFormatting sqref="L195:L196">
    <cfRule type="cellIs" dxfId="86" priority="87" operator="lessThan">
      <formula>$P$7+7</formula>
    </cfRule>
  </conditionalFormatting>
  <conditionalFormatting sqref="K195:K196">
    <cfRule type="expression" dxfId="85" priority="85">
      <formula>K195:K225&lt;$P$29</formula>
    </cfRule>
    <cfRule type="expression" dxfId="84" priority="86">
      <formula>K195:K225&gt;=$P$29</formula>
    </cfRule>
  </conditionalFormatting>
  <conditionalFormatting sqref="L197">
    <cfRule type="cellIs" dxfId="83" priority="84" operator="lessThan">
      <formula>$P$7+7</formula>
    </cfRule>
  </conditionalFormatting>
  <conditionalFormatting sqref="K197">
    <cfRule type="expression" dxfId="82" priority="82">
      <formula>K197:K227&lt;$P$29</formula>
    </cfRule>
    <cfRule type="expression" dxfId="81" priority="83">
      <formula>K197:K227&gt;=$P$29</formula>
    </cfRule>
  </conditionalFormatting>
  <conditionalFormatting sqref="L200">
    <cfRule type="cellIs" dxfId="80" priority="81" operator="lessThan">
      <formula>$P$7+7</formula>
    </cfRule>
  </conditionalFormatting>
  <conditionalFormatting sqref="K200">
    <cfRule type="expression" dxfId="79" priority="79">
      <formula>K200:K230&lt;$P$29</formula>
    </cfRule>
    <cfRule type="expression" dxfId="78" priority="80">
      <formula>K200:K230&gt;=$P$29</formula>
    </cfRule>
  </conditionalFormatting>
  <conditionalFormatting sqref="L201:L204">
    <cfRule type="cellIs" dxfId="77" priority="78" operator="lessThan">
      <formula>$P$7+7</formula>
    </cfRule>
  </conditionalFormatting>
  <conditionalFormatting sqref="K201:K204">
    <cfRule type="expression" dxfId="76" priority="76">
      <formula>K201:K231&lt;$P$29</formula>
    </cfRule>
    <cfRule type="expression" dxfId="75" priority="77">
      <formula>K201:K231&gt;=$P$29</formula>
    </cfRule>
  </conditionalFormatting>
  <conditionalFormatting sqref="L205">
    <cfRule type="cellIs" dxfId="74" priority="75" operator="lessThan">
      <formula>$P$7+7</formula>
    </cfRule>
  </conditionalFormatting>
  <conditionalFormatting sqref="K205">
    <cfRule type="expression" dxfId="73" priority="73">
      <formula>K205:K235&lt;$P$29</formula>
    </cfRule>
    <cfRule type="expression" dxfId="72" priority="74">
      <formula>K205:K235&gt;=$P$29</formula>
    </cfRule>
  </conditionalFormatting>
  <conditionalFormatting sqref="L206">
    <cfRule type="cellIs" dxfId="71" priority="72" operator="lessThan">
      <formula>$P$7+7</formula>
    </cfRule>
  </conditionalFormatting>
  <conditionalFormatting sqref="K206">
    <cfRule type="expression" dxfId="70" priority="70">
      <formula>K206:K236&lt;$P$29</formula>
    </cfRule>
    <cfRule type="expression" dxfId="69" priority="71">
      <formula>K206:K236&gt;=$P$29</formula>
    </cfRule>
  </conditionalFormatting>
  <conditionalFormatting sqref="L207:L211">
    <cfRule type="cellIs" dxfId="68" priority="69" operator="lessThan">
      <formula>$P$7+7</formula>
    </cfRule>
  </conditionalFormatting>
  <conditionalFormatting sqref="K207:K211">
    <cfRule type="expression" dxfId="67" priority="67">
      <formula>K207:K237&lt;$P$29</formula>
    </cfRule>
    <cfRule type="expression" dxfId="66" priority="68">
      <formula>K207:K237&gt;=$P$29</formula>
    </cfRule>
  </conditionalFormatting>
  <conditionalFormatting sqref="L212">
    <cfRule type="cellIs" dxfId="65" priority="66" operator="lessThan">
      <formula>$P$7+7</formula>
    </cfRule>
  </conditionalFormatting>
  <conditionalFormatting sqref="K212">
    <cfRule type="expression" dxfId="64" priority="64">
      <formula>K212:K242&lt;$P$29</formula>
    </cfRule>
    <cfRule type="expression" dxfId="63" priority="65">
      <formula>K212:K242&gt;=$P$29</formula>
    </cfRule>
  </conditionalFormatting>
  <conditionalFormatting sqref="L213">
    <cfRule type="cellIs" dxfId="62" priority="63" operator="lessThan">
      <formula>$P$7+7</formula>
    </cfRule>
  </conditionalFormatting>
  <conditionalFormatting sqref="K213">
    <cfRule type="expression" dxfId="61" priority="61">
      <formula>K213:K243&lt;$P$29</formula>
    </cfRule>
    <cfRule type="expression" dxfId="60" priority="62">
      <formula>K213:K243&gt;=$P$29</formula>
    </cfRule>
  </conditionalFormatting>
  <conditionalFormatting sqref="L214:L217">
    <cfRule type="cellIs" dxfId="59" priority="60" operator="lessThan">
      <formula>$P$7+7</formula>
    </cfRule>
  </conditionalFormatting>
  <conditionalFormatting sqref="K214:K217">
    <cfRule type="expression" dxfId="58" priority="58">
      <formula>K214:K244&lt;$P$29</formula>
    </cfRule>
    <cfRule type="expression" dxfId="57" priority="59">
      <formula>K214:K244&gt;=$P$29</formula>
    </cfRule>
  </conditionalFormatting>
  <conditionalFormatting sqref="L218">
    <cfRule type="cellIs" dxfId="56" priority="57" operator="lessThan">
      <formula>$P$7+7</formula>
    </cfRule>
  </conditionalFormatting>
  <conditionalFormatting sqref="K218">
    <cfRule type="expression" dxfId="55" priority="55">
      <formula>K218:K248&lt;$P$29</formula>
    </cfRule>
    <cfRule type="expression" dxfId="54" priority="56">
      <formula>K218:K248&gt;=$P$29</formula>
    </cfRule>
  </conditionalFormatting>
  <conditionalFormatting sqref="L219:L224">
    <cfRule type="cellIs" dxfId="53" priority="54" operator="lessThan">
      <formula>$P$7+7</formula>
    </cfRule>
  </conditionalFormatting>
  <conditionalFormatting sqref="K219:K224">
    <cfRule type="expression" dxfId="52" priority="52">
      <formula>K219:K249&lt;$P$29</formula>
    </cfRule>
    <cfRule type="expression" dxfId="51" priority="53">
      <formula>K219:K249&gt;=$P$29</formula>
    </cfRule>
  </conditionalFormatting>
  <conditionalFormatting sqref="L225:L231">
    <cfRule type="cellIs" dxfId="50" priority="51" operator="lessThan">
      <formula>$P$7+7</formula>
    </cfRule>
  </conditionalFormatting>
  <conditionalFormatting sqref="K225:K231">
    <cfRule type="expression" dxfId="49" priority="49">
      <formula>K225:K255&lt;$P$29</formula>
    </cfRule>
    <cfRule type="expression" dxfId="48" priority="50">
      <formula>K225:K255&gt;=$P$29</formula>
    </cfRule>
  </conditionalFormatting>
  <conditionalFormatting sqref="L232">
    <cfRule type="cellIs" dxfId="47" priority="48" operator="lessThan">
      <formula>$P$7+7</formula>
    </cfRule>
  </conditionalFormatting>
  <conditionalFormatting sqref="K232">
    <cfRule type="expression" dxfId="46" priority="46">
      <formula>K232:K262&lt;$P$29</formula>
    </cfRule>
    <cfRule type="expression" dxfId="45" priority="47">
      <formula>K232:K262&gt;=$P$29</formula>
    </cfRule>
  </conditionalFormatting>
  <conditionalFormatting sqref="L233:L238">
    <cfRule type="cellIs" dxfId="44" priority="45" operator="lessThan">
      <formula>$P$7+7</formula>
    </cfRule>
  </conditionalFormatting>
  <conditionalFormatting sqref="K233:K238">
    <cfRule type="expression" dxfId="43" priority="43">
      <formula>K233:K263&lt;$P$29</formula>
    </cfRule>
    <cfRule type="expression" dxfId="42" priority="44">
      <formula>K233:K263&gt;=$P$29</formula>
    </cfRule>
  </conditionalFormatting>
  <conditionalFormatting sqref="L239">
    <cfRule type="cellIs" dxfId="41" priority="42" operator="lessThan">
      <formula>$P$7+7</formula>
    </cfRule>
  </conditionalFormatting>
  <conditionalFormatting sqref="K239">
    <cfRule type="expression" dxfId="40" priority="40">
      <formula>K239:K269&lt;$P$29</formula>
    </cfRule>
    <cfRule type="expression" dxfId="39" priority="41">
      <formula>K239:K269&gt;=$P$29</formula>
    </cfRule>
  </conditionalFormatting>
  <conditionalFormatting sqref="L240">
    <cfRule type="cellIs" dxfId="38" priority="39" operator="lessThan">
      <formula>$P$7+7</formula>
    </cfRule>
  </conditionalFormatting>
  <conditionalFormatting sqref="K240">
    <cfRule type="expression" dxfId="37" priority="37">
      <formula>K240:K270&lt;$P$29</formula>
    </cfRule>
    <cfRule type="expression" dxfId="36" priority="38">
      <formula>K240:K270&gt;=$P$29</formula>
    </cfRule>
  </conditionalFormatting>
  <conditionalFormatting sqref="L241:L244">
    <cfRule type="cellIs" dxfId="35" priority="36" operator="lessThan">
      <formula>$P$7+7</formula>
    </cfRule>
  </conditionalFormatting>
  <conditionalFormatting sqref="K241:K244">
    <cfRule type="expression" dxfId="34" priority="34">
      <formula>K241:K271&lt;$P$29</formula>
    </cfRule>
    <cfRule type="expression" dxfId="33" priority="35">
      <formula>K241:K271&gt;=$P$29</formula>
    </cfRule>
  </conditionalFormatting>
  <conditionalFormatting sqref="L247">
    <cfRule type="cellIs" dxfId="32" priority="33" operator="lessThan">
      <formula>$P$7+7</formula>
    </cfRule>
  </conditionalFormatting>
  <conditionalFormatting sqref="K247">
    <cfRule type="expression" dxfId="31" priority="31">
      <formula>K247:K277&lt;$P$29</formula>
    </cfRule>
    <cfRule type="expression" dxfId="30" priority="32">
      <formula>K247:K277&gt;=$P$29</formula>
    </cfRule>
  </conditionalFormatting>
  <conditionalFormatting sqref="L250">
    <cfRule type="cellIs" dxfId="29" priority="30" operator="lessThan">
      <formula>$P$7+7</formula>
    </cfRule>
  </conditionalFormatting>
  <conditionalFormatting sqref="K250">
    <cfRule type="expression" dxfId="28" priority="28">
      <formula>K250:K280&lt;$P$29</formula>
    </cfRule>
    <cfRule type="expression" dxfId="27" priority="29">
      <formula>K250:K280&gt;=$P$29</formula>
    </cfRule>
  </conditionalFormatting>
  <conditionalFormatting sqref="L251">
    <cfRule type="cellIs" dxfId="26" priority="27" operator="lessThan">
      <formula>$P$7+7</formula>
    </cfRule>
  </conditionalFormatting>
  <conditionalFormatting sqref="K251">
    <cfRule type="expression" dxfId="25" priority="25">
      <formula>K251:K281&lt;$P$29</formula>
    </cfRule>
    <cfRule type="expression" dxfId="24" priority="26">
      <formula>K251:K281&gt;=$P$29</formula>
    </cfRule>
  </conditionalFormatting>
  <conditionalFormatting sqref="L254">
    <cfRule type="cellIs" dxfId="23" priority="24" operator="lessThan">
      <formula>$P$7+7</formula>
    </cfRule>
  </conditionalFormatting>
  <conditionalFormatting sqref="K254">
    <cfRule type="expression" dxfId="22" priority="22">
      <formula>K254:K284&lt;$P$29</formula>
    </cfRule>
    <cfRule type="expression" dxfId="21" priority="23">
      <formula>K254:K284&gt;=$P$29</formula>
    </cfRule>
  </conditionalFormatting>
  <conditionalFormatting sqref="L257">
    <cfRule type="cellIs" dxfId="20" priority="21" operator="lessThan">
      <formula>$P$7+7</formula>
    </cfRule>
  </conditionalFormatting>
  <conditionalFormatting sqref="K257">
    <cfRule type="expression" dxfId="19" priority="19">
      <formula>K257:K287&lt;$P$29</formula>
    </cfRule>
    <cfRule type="expression" dxfId="18" priority="20">
      <formula>K257:K287&gt;=$P$29</formula>
    </cfRule>
  </conditionalFormatting>
  <conditionalFormatting sqref="L258:L259">
    <cfRule type="cellIs" dxfId="17" priority="18" operator="lessThan">
      <formula>$P$7+7</formula>
    </cfRule>
  </conditionalFormatting>
  <conditionalFormatting sqref="K258:K259">
    <cfRule type="expression" dxfId="16" priority="16">
      <formula>K258:K288&lt;$P$29</formula>
    </cfRule>
    <cfRule type="expression" dxfId="15" priority="17">
      <formula>K258:K288&gt;=$P$29</formula>
    </cfRule>
  </conditionalFormatting>
  <conditionalFormatting sqref="L262">
    <cfRule type="cellIs" dxfId="14" priority="15" operator="lessThan">
      <formula>$P$7+7</formula>
    </cfRule>
  </conditionalFormatting>
  <conditionalFormatting sqref="K262">
    <cfRule type="expression" dxfId="13" priority="13">
      <formula>K262:K292&lt;$P$29</formula>
    </cfRule>
    <cfRule type="expression" dxfId="12" priority="14">
      <formula>K262:K292&gt;=$P$29</formula>
    </cfRule>
  </conditionalFormatting>
  <conditionalFormatting sqref="L265">
    <cfRule type="cellIs" dxfId="11" priority="12" operator="lessThan">
      <formula>$P$7+7</formula>
    </cfRule>
  </conditionalFormatting>
  <conditionalFormatting sqref="K265">
    <cfRule type="expression" dxfId="10" priority="10">
      <formula>K265:K295&lt;$P$29</formula>
    </cfRule>
    <cfRule type="expression" dxfId="9" priority="11">
      <formula>K265:K295&gt;=$P$29</formula>
    </cfRule>
  </conditionalFormatting>
  <conditionalFormatting sqref="L268">
    <cfRule type="cellIs" dxfId="8" priority="9" operator="lessThan">
      <formula>$P$7+7</formula>
    </cfRule>
  </conditionalFormatting>
  <conditionalFormatting sqref="K268">
    <cfRule type="expression" dxfId="7" priority="7">
      <formula>K268:K298&lt;$P$29</formula>
    </cfRule>
    <cfRule type="expression" dxfId="6" priority="8">
      <formula>K268:K298&gt;=$P$29</formula>
    </cfRule>
  </conditionalFormatting>
  <conditionalFormatting sqref="L269">
    <cfRule type="cellIs" dxfId="5" priority="6" operator="lessThan">
      <formula>$P$7+7</formula>
    </cfRule>
  </conditionalFormatting>
  <conditionalFormatting sqref="K269">
    <cfRule type="expression" dxfId="4" priority="4">
      <formula>K269:K299&lt;$P$29</formula>
    </cfRule>
    <cfRule type="expression" dxfId="3" priority="5">
      <formula>K269:K299&gt;=$P$29</formula>
    </cfRule>
  </conditionalFormatting>
  <conditionalFormatting sqref="L272">
    <cfRule type="cellIs" dxfId="2" priority="3" operator="lessThan">
      <formula>$P$7+7</formula>
    </cfRule>
  </conditionalFormatting>
  <conditionalFormatting sqref="K272">
    <cfRule type="expression" dxfId="1" priority="1">
      <formula>K272:K302&lt;$P$29</formula>
    </cfRule>
    <cfRule type="expression" dxfId="0" priority="2">
      <formula>K272:K302&gt;=$P$29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</dc:creator>
  <cp:lastModifiedBy>PRODUCTION</cp:lastModifiedBy>
  <dcterms:created xsi:type="dcterms:W3CDTF">2022-12-18T12:31:51Z</dcterms:created>
  <dcterms:modified xsi:type="dcterms:W3CDTF">2022-12-18T12:32:23Z</dcterms:modified>
</cp:coreProperties>
</file>